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GitHubRepos\ApsimX\Tests\Validation\Wheat\"/>
    </mc:Choice>
  </mc:AlternateContent>
  <xr:revisionPtr revIDLastSave="0" documentId="13_ncr:1_{496EA927-2DE2-4B98-8F07-3F85AD14A57C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Observed" sheetId="1" r:id="rId1"/>
    <sheet name="Sheet2" sheetId="2" r:id="rId2"/>
    <sheet name="Sheet1" sheetId="3" r:id="rId3"/>
    <sheet name="Griffith" sheetId="4" r:id="rId4"/>
    <sheet name="YuchengSWData" sheetId="5" r:id="rId5"/>
    <sheet name="MaxLeafSize" sheetId="6" r:id="rId6"/>
    <sheet name="QuestionableData" sheetId="7" r:id="rId7"/>
  </sheets>
  <definedNames>
    <definedName name="_xlnm._FilterDatabase" localSheetId="0" hidden="1">Observed!$B$1:$B$5368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84" i="4" l="1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P39" i="4"/>
  <c r="C39" i="4"/>
  <c r="P38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V22" i="4"/>
  <c r="U22" i="4"/>
  <c r="T22" i="4"/>
  <c r="S22" i="4"/>
  <c r="R22" i="4"/>
  <c r="C22" i="4"/>
  <c r="C21" i="4"/>
  <c r="V20" i="4"/>
  <c r="U20" i="4"/>
  <c r="T20" i="4"/>
  <c r="S20" i="4"/>
  <c r="R20" i="4"/>
  <c r="C20" i="4"/>
  <c r="V19" i="4"/>
  <c r="U19" i="4"/>
  <c r="T19" i="4"/>
  <c r="S19" i="4"/>
  <c r="R19" i="4"/>
  <c r="C19" i="4"/>
  <c r="V18" i="4"/>
  <c r="U18" i="4"/>
  <c r="T18" i="4"/>
  <c r="S18" i="4"/>
  <c r="R18" i="4"/>
  <c r="C18" i="4"/>
  <c r="V17" i="4"/>
  <c r="U17" i="4"/>
  <c r="T17" i="4"/>
  <c r="S17" i="4"/>
  <c r="R17" i="4"/>
  <c r="C17" i="4"/>
  <c r="V16" i="4"/>
  <c r="U16" i="4"/>
  <c r="T16" i="4"/>
  <c r="S16" i="4"/>
  <c r="R16" i="4"/>
  <c r="C16" i="4"/>
  <c r="V15" i="4"/>
  <c r="U15" i="4"/>
  <c r="T15" i="4"/>
  <c r="S15" i="4"/>
  <c r="R15" i="4"/>
  <c r="E15" i="4"/>
  <c r="C15" i="4"/>
  <c r="V14" i="4"/>
  <c r="U14" i="4"/>
  <c r="T14" i="4"/>
  <c r="S14" i="4"/>
  <c r="R14" i="4"/>
  <c r="E14" i="4"/>
  <c r="C14" i="4"/>
  <c r="V13" i="4"/>
  <c r="U13" i="4"/>
  <c r="T13" i="4"/>
  <c r="S13" i="4"/>
  <c r="R13" i="4"/>
  <c r="C13" i="4"/>
  <c r="V12" i="4"/>
  <c r="U12" i="4"/>
  <c r="T12" i="4"/>
  <c r="S12" i="4"/>
  <c r="R12" i="4"/>
  <c r="Q12" i="4"/>
  <c r="Q22" i="4" s="1"/>
  <c r="C12" i="4"/>
  <c r="V11" i="4"/>
  <c r="U11" i="4"/>
  <c r="T11" i="4"/>
  <c r="S11" i="4"/>
  <c r="R11" i="4"/>
  <c r="Q11" i="4"/>
  <c r="Q21" i="4" s="1"/>
  <c r="C11" i="4"/>
  <c r="V10" i="4"/>
  <c r="U10" i="4"/>
  <c r="T10" i="4"/>
  <c r="S10" i="4"/>
  <c r="R10" i="4"/>
  <c r="Q10" i="4"/>
  <c r="Q20" i="4" s="1"/>
  <c r="C10" i="4"/>
  <c r="V9" i="4"/>
  <c r="U9" i="4"/>
  <c r="T9" i="4"/>
  <c r="S9" i="4"/>
  <c r="R9" i="4"/>
  <c r="Q9" i="4"/>
  <c r="Q19" i="4" s="1"/>
  <c r="C9" i="4"/>
  <c r="V8" i="4"/>
  <c r="U8" i="4"/>
  <c r="T8" i="4"/>
  <c r="S8" i="4"/>
  <c r="R8" i="4"/>
  <c r="Q8" i="4"/>
  <c r="Q18" i="4" s="1"/>
  <c r="C8" i="4"/>
  <c r="V7" i="4"/>
  <c r="U7" i="4"/>
  <c r="T7" i="4"/>
  <c r="S7" i="4"/>
  <c r="R7" i="4"/>
  <c r="Q7" i="4"/>
  <c r="Q17" i="4" s="1"/>
  <c r="C7" i="4"/>
  <c r="V6" i="4"/>
  <c r="U6" i="4"/>
  <c r="T6" i="4"/>
  <c r="S6" i="4"/>
  <c r="R6" i="4"/>
  <c r="Q6" i="4"/>
  <c r="Q16" i="4" s="1"/>
  <c r="C6" i="4"/>
  <c r="V5" i="4"/>
  <c r="U5" i="4"/>
  <c r="T5" i="4"/>
  <c r="S5" i="4"/>
  <c r="R5" i="4"/>
  <c r="Q5" i="4"/>
  <c r="Q15" i="4" s="1"/>
  <c r="C5" i="4"/>
  <c r="V4" i="4"/>
  <c r="U4" i="4"/>
  <c r="T4" i="4"/>
  <c r="S4" i="4"/>
  <c r="R4" i="4"/>
  <c r="Q4" i="4"/>
  <c r="Q14" i="4" s="1"/>
  <c r="C4" i="4"/>
  <c r="V3" i="4"/>
  <c r="U3" i="4"/>
  <c r="T3" i="4"/>
  <c r="S3" i="4"/>
  <c r="R3" i="4"/>
  <c r="Q3" i="4"/>
  <c r="Q13" i="4" s="1"/>
  <c r="C3" i="4"/>
  <c r="C2" i="4"/>
  <c r="C1" i="4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O147" i="2"/>
  <c r="N147" i="2"/>
  <c r="M147" i="2"/>
  <c r="L147" i="2"/>
  <c r="D147" i="2"/>
  <c r="O146" i="2"/>
  <c r="N146" i="2"/>
  <c r="M146" i="2"/>
  <c r="L146" i="2"/>
  <c r="D146" i="2"/>
  <c r="O145" i="2"/>
  <c r="N145" i="2"/>
  <c r="M145" i="2"/>
  <c r="L145" i="2"/>
  <c r="D145" i="2"/>
  <c r="O144" i="2"/>
  <c r="N144" i="2"/>
  <c r="M144" i="2"/>
  <c r="L144" i="2"/>
  <c r="D144" i="2"/>
  <c r="O143" i="2"/>
  <c r="N143" i="2"/>
  <c r="M143" i="2"/>
  <c r="L143" i="2"/>
  <c r="D143" i="2"/>
  <c r="O142" i="2"/>
  <c r="N142" i="2"/>
  <c r="M142" i="2"/>
  <c r="L142" i="2"/>
  <c r="D142" i="2"/>
  <c r="O141" i="2"/>
  <c r="N141" i="2"/>
  <c r="M141" i="2"/>
  <c r="L141" i="2"/>
  <c r="D141" i="2"/>
  <c r="O140" i="2"/>
  <c r="N140" i="2"/>
  <c r="M140" i="2"/>
  <c r="L140" i="2"/>
  <c r="D140" i="2"/>
  <c r="O139" i="2"/>
  <c r="N139" i="2"/>
  <c r="M139" i="2"/>
  <c r="L139" i="2"/>
  <c r="D139" i="2"/>
  <c r="O138" i="2"/>
  <c r="N138" i="2"/>
  <c r="M138" i="2"/>
  <c r="L138" i="2"/>
  <c r="D138" i="2"/>
  <c r="P137" i="2"/>
  <c r="O137" i="2"/>
  <c r="N137" i="2"/>
  <c r="M137" i="2"/>
  <c r="L137" i="2"/>
  <c r="D137" i="2"/>
  <c r="P136" i="2"/>
  <c r="O136" i="2"/>
  <c r="N136" i="2"/>
  <c r="M136" i="2"/>
  <c r="L136" i="2"/>
  <c r="D136" i="2"/>
  <c r="P135" i="2"/>
  <c r="O135" i="2"/>
  <c r="N135" i="2"/>
  <c r="M135" i="2"/>
  <c r="L135" i="2"/>
  <c r="D135" i="2"/>
  <c r="O134" i="2"/>
  <c r="N134" i="2"/>
  <c r="M134" i="2"/>
  <c r="L134" i="2"/>
  <c r="D134" i="2"/>
  <c r="O133" i="2"/>
  <c r="N133" i="2"/>
  <c r="M133" i="2"/>
  <c r="L133" i="2"/>
  <c r="D133" i="2"/>
  <c r="P132" i="2"/>
  <c r="O132" i="2"/>
  <c r="N132" i="2"/>
  <c r="M132" i="2"/>
  <c r="L132" i="2"/>
  <c r="D132" i="2"/>
  <c r="O131" i="2"/>
  <c r="N131" i="2"/>
  <c r="M131" i="2"/>
  <c r="L131" i="2"/>
  <c r="D131" i="2"/>
  <c r="O130" i="2"/>
  <c r="N130" i="2"/>
  <c r="M130" i="2"/>
  <c r="L130" i="2"/>
  <c r="D130" i="2"/>
  <c r="P129" i="2"/>
  <c r="O129" i="2"/>
  <c r="N129" i="2"/>
  <c r="M129" i="2"/>
  <c r="L129" i="2"/>
  <c r="D129" i="2"/>
  <c r="O128" i="2"/>
  <c r="N128" i="2"/>
  <c r="M128" i="2"/>
  <c r="L128" i="2"/>
  <c r="D128" i="2"/>
  <c r="O127" i="2"/>
  <c r="N127" i="2"/>
  <c r="M127" i="2"/>
  <c r="L127" i="2"/>
  <c r="D127" i="2"/>
  <c r="O126" i="2"/>
  <c r="N126" i="2"/>
  <c r="M126" i="2"/>
  <c r="L126" i="2"/>
  <c r="D126" i="2"/>
  <c r="P125" i="2"/>
  <c r="O125" i="2"/>
  <c r="N125" i="2"/>
  <c r="M125" i="2"/>
  <c r="L125" i="2"/>
  <c r="D125" i="2"/>
  <c r="O124" i="2"/>
  <c r="N124" i="2"/>
  <c r="M124" i="2"/>
  <c r="L124" i="2"/>
  <c r="D124" i="2"/>
  <c r="O123" i="2"/>
  <c r="N123" i="2"/>
  <c r="M123" i="2"/>
  <c r="L123" i="2"/>
  <c r="D123" i="2"/>
  <c r="P122" i="2"/>
  <c r="O122" i="2"/>
  <c r="N122" i="2"/>
  <c r="M122" i="2"/>
  <c r="L122" i="2"/>
  <c r="D122" i="2"/>
  <c r="O121" i="2"/>
  <c r="N121" i="2"/>
  <c r="M121" i="2"/>
  <c r="L121" i="2"/>
  <c r="D121" i="2"/>
  <c r="O120" i="2"/>
  <c r="N120" i="2"/>
  <c r="M120" i="2"/>
  <c r="L120" i="2"/>
  <c r="D120" i="2"/>
  <c r="O119" i="2"/>
  <c r="N119" i="2"/>
  <c r="M119" i="2"/>
  <c r="L119" i="2"/>
  <c r="D119" i="2"/>
  <c r="P118" i="2"/>
  <c r="O118" i="2"/>
  <c r="N118" i="2"/>
  <c r="M118" i="2"/>
  <c r="L118" i="2"/>
  <c r="D118" i="2"/>
  <c r="O117" i="2"/>
  <c r="N117" i="2"/>
  <c r="M117" i="2"/>
  <c r="L117" i="2"/>
  <c r="D117" i="2"/>
  <c r="P116" i="2"/>
  <c r="O116" i="2"/>
  <c r="N116" i="2"/>
  <c r="M116" i="2"/>
  <c r="L116" i="2"/>
  <c r="D116" i="2"/>
  <c r="P115" i="2"/>
  <c r="O115" i="2"/>
  <c r="N115" i="2"/>
  <c r="M115" i="2"/>
  <c r="L115" i="2"/>
  <c r="D115" i="2"/>
  <c r="O114" i="2"/>
  <c r="N114" i="2"/>
  <c r="M114" i="2"/>
  <c r="L114" i="2"/>
  <c r="D114" i="2"/>
  <c r="P113" i="2"/>
  <c r="O113" i="2"/>
  <c r="N113" i="2"/>
  <c r="M113" i="2"/>
  <c r="L113" i="2"/>
  <c r="D113" i="2"/>
  <c r="O112" i="2"/>
  <c r="N112" i="2"/>
  <c r="M112" i="2"/>
  <c r="L112" i="2"/>
  <c r="D112" i="2"/>
  <c r="P111" i="2"/>
  <c r="O111" i="2"/>
  <c r="N111" i="2"/>
  <c r="M111" i="2"/>
  <c r="L111" i="2"/>
  <c r="D111" i="2"/>
  <c r="O110" i="2"/>
  <c r="N110" i="2"/>
  <c r="M110" i="2"/>
  <c r="L110" i="2"/>
  <c r="D110" i="2"/>
  <c r="P109" i="2"/>
  <c r="O109" i="2"/>
  <c r="N109" i="2"/>
  <c r="M109" i="2"/>
  <c r="L109" i="2"/>
  <c r="D109" i="2"/>
  <c r="O108" i="2"/>
  <c r="N108" i="2"/>
  <c r="M108" i="2"/>
  <c r="L108" i="2"/>
  <c r="D108" i="2"/>
  <c r="O107" i="2"/>
  <c r="N107" i="2"/>
  <c r="M107" i="2"/>
  <c r="L107" i="2"/>
  <c r="D107" i="2"/>
  <c r="O106" i="2"/>
  <c r="N106" i="2"/>
  <c r="M106" i="2"/>
  <c r="L106" i="2"/>
  <c r="D106" i="2"/>
  <c r="P105" i="2"/>
  <c r="O105" i="2"/>
  <c r="N105" i="2"/>
  <c r="M105" i="2"/>
  <c r="L105" i="2"/>
  <c r="D105" i="2"/>
  <c r="P104" i="2"/>
  <c r="O104" i="2"/>
  <c r="N104" i="2"/>
  <c r="M104" i="2"/>
  <c r="L104" i="2"/>
  <c r="D104" i="2"/>
  <c r="O103" i="2"/>
  <c r="N103" i="2"/>
  <c r="M103" i="2"/>
  <c r="L103" i="2"/>
  <c r="D103" i="2"/>
  <c r="O102" i="2"/>
  <c r="N102" i="2"/>
  <c r="M102" i="2"/>
  <c r="L102" i="2"/>
  <c r="D102" i="2"/>
  <c r="P101" i="2"/>
  <c r="O101" i="2"/>
  <c r="N101" i="2"/>
  <c r="M101" i="2"/>
  <c r="L101" i="2"/>
  <c r="D101" i="2"/>
  <c r="O100" i="2"/>
  <c r="N100" i="2"/>
  <c r="M100" i="2"/>
  <c r="L100" i="2"/>
  <c r="D100" i="2"/>
  <c r="P99" i="2"/>
  <c r="O99" i="2"/>
  <c r="N99" i="2"/>
  <c r="M99" i="2"/>
  <c r="L99" i="2"/>
  <c r="D99" i="2"/>
  <c r="O98" i="2"/>
  <c r="N98" i="2"/>
  <c r="M98" i="2"/>
  <c r="L98" i="2"/>
  <c r="D98" i="2"/>
  <c r="P97" i="2"/>
  <c r="O97" i="2"/>
  <c r="N97" i="2"/>
  <c r="M97" i="2"/>
  <c r="L97" i="2"/>
  <c r="D97" i="2"/>
  <c r="O96" i="2"/>
  <c r="N96" i="2"/>
  <c r="M96" i="2"/>
  <c r="L96" i="2"/>
  <c r="D96" i="2"/>
  <c r="P95" i="2"/>
  <c r="O95" i="2"/>
  <c r="N95" i="2"/>
  <c r="M95" i="2"/>
  <c r="L95" i="2"/>
  <c r="D95" i="2"/>
  <c r="O94" i="2"/>
  <c r="N94" i="2"/>
  <c r="M94" i="2"/>
  <c r="L94" i="2"/>
  <c r="D94" i="2"/>
  <c r="P93" i="2"/>
  <c r="O93" i="2"/>
  <c r="N93" i="2"/>
  <c r="M93" i="2"/>
  <c r="L93" i="2"/>
  <c r="D93" i="2"/>
  <c r="O92" i="2"/>
  <c r="N92" i="2"/>
  <c r="M92" i="2"/>
  <c r="L92" i="2"/>
  <c r="D92" i="2"/>
  <c r="O91" i="2"/>
  <c r="N91" i="2"/>
  <c r="M91" i="2"/>
  <c r="L91" i="2"/>
  <c r="D91" i="2"/>
  <c r="O90" i="2"/>
  <c r="N90" i="2"/>
  <c r="M90" i="2"/>
  <c r="L90" i="2"/>
  <c r="D90" i="2"/>
  <c r="P89" i="2"/>
  <c r="O89" i="2"/>
  <c r="N89" i="2"/>
  <c r="M89" i="2"/>
  <c r="L89" i="2"/>
  <c r="D89" i="2"/>
  <c r="P88" i="2"/>
  <c r="O88" i="2"/>
  <c r="N88" i="2"/>
  <c r="M88" i="2"/>
  <c r="L88" i="2"/>
  <c r="D88" i="2"/>
  <c r="O87" i="2"/>
  <c r="N87" i="2"/>
  <c r="M87" i="2"/>
  <c r="L87" i="2"/>
  <c r="D87" i="2"/>
  <c r="O86" i="2"/>
  <c r="N86" i="2"/>
  <c r="M86" i="2"/>
  <c r="L86" i="2"/>
  <c r="D86" i="2"/>
  <c r="O85" i="2"/>
  <c r="N85" i="2"/>
  <c r="M85" i="2"/>
  <c r="L85" i="2"/>
  <c r="D85" i="2"/>
  <c r="O84" i="2"/>
  <c r="N84" i="2"/>
  <c r="M84" i="2"/>
  <c r="L84" i="2"/>
  <c r="D84" i="2"/>
  <c r="O83" i="2"/>
  <c r="N83" i="2"/>
  <c r="M83" i="2"/>
  <c r="L83" i="2"/>
  <c r="D83" i="2"/>
  <c r="O82" i="2"/>
  <c r="N82" i="2"/>
  <c r="M82" i="2"/>
  <c r="L82" i="2"/>
  <c r="D82" i="2"/>
  <c r="P81" i="2"/>
  <c r="O81" i="2"/>
  <c r="N81" i="2"/>
  <c r="M81" i="2"/>
  <c r="L81" i="2"/>
  <c r="D81" i="2"/>
  <c r="P80" i="2"/>
  <c r="O80" i="2"/>
  <c r="N80" i="2"/>
  <c r="M80" i="2"/>
  <c r="L80" i="2"/>
  <c r="D80" i="2"/>
  <c r="O79" i="2"/>
  <c r="N79" i="2"/>
  <c r="M79" i="2"/>
  <c r="L79" i="2"/>
  <c r="D79" i="2"/>
  <c r="O78" i="2"/>
  <c r="N78" i="2"/>
  <c r="M78" i="2"/>
  <c r="L78" i="2"/>
  <c r="D78" i="2"/>
  <c r="O77" i="2"/>
  <c r="N77" i="2"/>
  <c r="M77" i="2"/>
  <c r="L77" i="2"/>
  <c r="D77" i="2"/>
  <c r="P76" i="2"/>
  <c r="O76" i="2"/>
  <c r="N76" i="2"/>
  <c r="M76" i="2"/>
  <c r="L76" i="2"/>
  <c r="D76" i="2"/>
  <c r="P75" i="2"/>
  <c r="O75" i="2"/>
  <c r="N75" i="2"/>
  <c r="M75" i="2"/>
  <c r="L75" i="2"/>
  <c r="D75" i="2"/>
  <c r="P74" i="2"/>
  <c r="O74" i="2"/>
  <c r="N74" i="2"/>
  <c r="M74" i="2"/>
  <c r="L74" i="2"/>
  <c r="D74" i="2"/>
  <c r="P73" i="2"/>
  <c r="O73" i="2"/>
  <c r="N73" i="2"/>
  <c r="M73" i="2"/>
  <c r="L73" i="2"/>
  <c r="D73" i="2"/>
  <c r="P72" i="2"/>
  <c r="O72" i="2"/>
  <c r="N72" i="2"/>
  <c r="M72" i="2"/>
  <c r="L72" i="2"/>
  <c r="D72" i="2"/>
  <c r="P71" i="2"/>
  <c r="O71" i="2"/>
  <c r="N71" i="2"/>
  <c r="M71" i="2"/>
  <c r="L71" i="2"/>
  <c r="D71" i="2"/>
  <c r="P70" i="2"/>
  <c r="O70" i="2"/>
  <c r="N70" i="2"/>
  <c r="M70" i="2"/>
  <c r="L70" i="2"/>
  <c r="D70" i="2"/>
  <c r="P69" i="2"/>
  <c r="O69" i="2"/>
  <c r="N69" i="2"/>
  <c r="M69" i="2"/>
  <c r="L69" i="2"/>
  <c r="D69" i="2"/>
  <c r="P68" i="2"/>
  <c r="O68" i="2"/>
  <c r="N68" i="2"/>
  <c r="M68" i="2"/>
  <c r="L68" i="2"/>
  <c r="D68" i="2"/>
  <c r="P67" i="2"/>
  <c r="O67" i="2"/>
  <c r="N67" i="2"/>
  <c r="M67" i="2"/>
  <c r="L67" i="2"/>
  <c r="D67" i="2"/>
  <c r="O66" i="2"/>
  <c r="N66" i="2"/>
  <c r="M66" i="2"/>
  <c r="L66" i="2"/>
  <c r="D66" i="2"/>
  <c r="P65" i="2"/>
  <c r="O65" i="2"/>
  <c r="N65" i="2"/>
  <c r="M65" i="2"/>
  <c r="L65" i="2"/>
  <c r="D65" i="2"/>
  <c r="P64" i="2"/>
  <c r="O64" i="2"/>
  <c r="N64" i="2"/>
  <c r="M64" i="2"/>
  <c r="L64" i="2"/>
  <c r="D64" i="2"/>
  <c r="P63" i="2"/>
  <c r="O63" i="2"/>
  <c r="N63" i="2"/>
  <c r="M63" i="2"/>
  <c r="L63" i="2"/>
  <c r="D63" i="2"/>
  <c r="P62" i="2"/>
  <c r="O62" i="2"/>
  <c r="N62" i="2"/>
  <c r="M62" i="2"/>
  <c r="L62" i="2"/>
  <c r="D62" i="2"/>
  <c r="O61" i="2"/>
  <c r="N61" i="2"/>
  <c r="M61" i="2"/>
  <c r="L61" i="2"/>
  <c r="D61" i="2"/>
  <c r="P60" i="2"/>
  <c r="O60" i="2"/>
  <c r="N60" i="2"/>
  <c r="M60" i="2"/>
  <c r="L60" i="2"/>
  <c r="D60" i="2"/>
  <c r="P59" i="2"/>
  <c r="O59" i="2"/>
  <c r="N59" i="2"/>
  <c r="M59" i="2"/>
  <c r="L59" i="2"/>
  <c r="D59" i="2"/>
  <c r="P58" i="2"/>
  <c r="O58" i="2"/>
  <c r="N58" i="2"/>
  <c r="M58" i="2"/>
  <c r="L58" i="2"/>
  <c r="D58" i="2"/>
  <c r="P57" i="2"/>
  <c r="O57" i="2"/>
  <c r="N57" i="2"/>
  <c r="M57" i="2"/>
  <c r="L57" i="2"/>
  <c r="D57" i="2"/>
  <c r="P56" i="2"/>
  <c r="O56" i="2"/>
  <c r="N56" i="2"/>
  <c r="M56" i="2"/>
  <c r="L56" i="2"/>
  <c r="D56" i="2"/>
  <c r="P55" i="2"/>
  <c r="O55" i="2"/>
  <c r="N55" i="2"/>
  <c r="M55" i="2"/>
  <c r="L55" i="2"/>
  <c r="D55" i="2"/>
  <c r="P54" i="2"/>
  <c r="O54" i="2"/>
  <c r="N54" i="2"/>
  <c r="M54" i="2"/>
  <c r="L54" i="2"/>
  <c r="D54" i="2"/>
  <c r="P53" i="2"/>
  <c r="O53" i="2"/>
  <c r="N53" i="2"/>
  <c r="M53" i="2"/>
  <c r="L53" i="2"/>
  <c r="D53" i="2"/>
  <c r="P52" i="2"/>
  <c r="O52" i="2"/>
  <c r="N52" i="2"/>
  <c r="M52" i="2"/>
  <c r="L52" i="2"/>
  <c r="D52" i="2"/>
  <c r="P51" i="2"/>
  <c r="O51" i="2"/>
  <c r="N51" i="2"/>
  <c r="M51" i="2"/>
  <c r="L51" i="2"/>
  <c r="D51" i="2"/>
  <c r="P50" i="2"/>
  <c r="O50" i="2"/>
  <c r="N50" i="2"/>
  <c r="M50" i="2"/>
  <c r="L50" i="2"/>
  <c r="D50" i="2"/>
  <c r="P49" i="2"/>
  <c r="O49" i="2"/>
  <c r="N49" i="2"/>
  <c r="M49" i="2"/>
  <c r="L49" i="2"/>
  <c r="D49" i="2"/>
  <c r="P48" i="2"/>
  <c r="O48" i="2"/>
  <c r="N48" i="2"/>
  <c r="M48" i="2"/>
  <c r="L48" i="2"/>
  <c r="D48" i="2"/>
  <c r="P47" i="2"/>
  <c r="O47" i="2"/>
  <c r="N47" i="2"/>
  <c r="M47" i="2"/>
  <c r="L47" i="2"/>
  <c r="D47" i="2"/>
  <c r="P46" i="2"/>
  <c r="O46" i="2"/>
  <c r="N46" i="2"/>
  <c r="M46" i="2"/>
  <c r="L46" i="2"/>
  <c r="D46" i="2"/>
  <c r="P45" i="2"/>
  <c r="O45" i="2"/>
  <c r="N45" i="2"/>
  <c r="M45" i="2"/>
  <c r="L45" i="2"/>
  <c r="D45" i="2"/>
  <c r="P44" i="2"/>
  <c r="O44" i="2"/>
  <c r="N44" i="2"/>
  <c r="M44" i="2"/>
  <c r="L44" i="2"/>
  <c r="D44" i="2"/>
  <c r="P43" i="2"/>
  <c r="O43" i="2"/>
  <c r="N43" i="2"/>
  <c r="M43" i="2"/>
  <c r="L43" i="2"/>
  <c r="D43" i="2"/>
  <c r="P42" i="2"/>
  <c r="O42" i="2"/>
  <c r="N42" i="2"/>
  <c r="M42" i="2"/>
  <c r="L42" i="2"/>
  <c r="D42" i="2"/>
  <c r="P41" i="2"/>
  <c r="O41" i="2"/>
  <c r="N41" i="2"/>
  <c r="M41" i="2"/>
  <c r="L41" i="2"/>
  <c r="D41" i="2"/>
  <c r="P40" i="2"/>
  <c r="O40" i="2"/>
  <c r="N40" i="2"/>
  <c r="M40" i="2"/>
  <c r="L40" i="2"/>
  <c r="D40" i="2"/>
  <c r="P39" i="2"/>
  <c r="O39" i="2"/>
  <c r="N39" i="2"/>
  <c r="M39" i="2"/>
  <c r="L39" i="2"/>
  <c r="D39" i="2"/>
  <c r="O38" i="2"/>
  <c r="N38" i="2"/>
  <c r="M38" i="2"/>
  <c r="L38" i="2"/>
  <c r="D38" i="2"/>
  <c r="O37" i="2"/>
  <c r="N37" i="2"/>
  <c r="M37" i="2"/>
  <c r="L37" i="2"/>
  <c r="D37" i="2"/>
  <c r="O36" i="2"/>
  <c r="N36" i="2"/>
  <c r="M36" i="2"/>
  <c r="L36" i="2"/>
  <c r="D36" i="2"/>
  <c r="P35" i="2"/>
  <c r="O35" i="2"/>
  <c r="N35" i="2"/>
  <c r="M35" i="2"/>
  <c r="L35" i="2"/>
  <c r="D35" i="2"/>
  <c r="P34" i="2"/>
  <c r="O34" i="2"/>
  <c r="N34" i="2"/>
  <c r="M34" i="2"/>
  <c r="L34" i="2"/>
  <c r="D34" i="2"/>
  <c r="O33" i="2"/>
  <c r="N33" i="2"/>
  <c r="M33" i="2"/>
  <c r="L33" i="2"/>
  <c r="D33" i="2"/>
  <c r="O32" i="2"/>
  <c r="N32" i="2"/>
  <c r="M32" i="2"/>
  <c r="L32" i="2"/>
  <c r="D32" i="2"/>
  <c r="O31" i="2"/>
  <c r="N31" i="2"/>
  <c r="M31" i="2"/>
  <c r="L31" i="2"/>
  <c r="D31" i="2"/>
  <c r="P30" i="2"/>
  <c r="O30" i="2"/>
  <c r="N30" i="2"/>
  <c r="M30" i="2"/>
  <c r="L30" i="2"/>
  <c r="D30" i="2"/>
  <c r="O29" i="2"/>
  <c r="N29" i="2"/>
  <c r="M29" i="2"/>
  <c r="L29" i="2"/>
  <c r="D29" i="2"/>
  <c r="O28" i="2"/>
  <c r="N28" i="2"/>
  <c r="M28" i="2"/>
  <c r="L28" i="2"/>
  <c r="D28" i="2"/>
  <c r="O27" i="2"/>
  <c r="N27" i="2"/>
  <c r="M27" i="2"/>
  <c r="L27" i="2"/>
  <c r="D27" i="2"/>
  <c r="O26" i="2"/>
  <c r="N26" i="2"/>
  <c r="M26" i="2"/>
  <c r="L26" i="2"/>
  <c r="D26" i="2"/>
  <c r="O25" i="2"/>
  <c r="N25" i="2"/>
  <c r="M25" i="2"/>
  <c r="L25" i="2"/>
  <c r="D25" i="2"/>
  <c r="O24" i="2"/>
  <c r="N24" i="2"/>
  <c r="M24" i="2"/>
  <c r="L24" i="2"/>
  <c r="D24" i="2"/>
  <c r="O23" i="2"/>
  <c r="N23" i="2"/>
  <c r="M23" i="2"/>
  <c r="L23" i="2"/>
  <c r="D23" i="2"/>
  <c r="O22" i="2"/>
  <c r="N22" i="2"/>
  <c r="M22" i="2"/>
  <c r="L22" i="2"/>
  <c r="D22" i="2"/>
  <c r="O21" i="2"/>
  <c r="N21" i="2"/>
  <c r="M21" i="2"/>
  <c r="L21" i="2"/>
  <c r="D21" i="2"/>
  <c r="O20" i="2"/>
  <c r="N20" i="2"/>
  <c r="M20" i="2"/>
  <c r="L20" i="2"/>
  <c r="D20" i="2"/>
  <c r="P19" i="2"/>
  <c r="O19" i="2"/>
  <c r="N19" i="2"/>
  <c r="M19" i="2"/>
  <c r="L19" i="2"/>
  <c r="D19" i="2"/>
  <c r="O18" i="2"/>
  <c r="N18" i="2"/>
  <c r="M18" i="2"/>
  <c r="L18" i="2"/>
  <c r="D18" i="2"/>
  <c r="O17" i="2"/>
  <c r="N17" i="2"/>
  <c r="M17" i="2"/>
  <c r="L17" i="2"/>
  <c r="D17" i="2"/>
  <c r="O16" i="2"/>
  <c r="N16" i="2"/>
  <c r="M16" i="2"/>
  <c r="L16" i="2"/>
  <c r="D16" i="2"/>
  <c r="O15" i="2"/>
  <c r="N15" i="2"/>
  <c r="M15" i="2"/>
  <c r="L15" i="2"/>
  <c r="D15" i="2"/>
  <c r="O14" i="2"/>
  <c r="N14" i="2"/>
  <c r="M14" i="2"/>
  <c r="L14" i="2"/>
  <c r="D14" i="2"/>
  <c r="O13" i="2"/>
  <c r="N13" i="2"/>
  <c r="M13" i="2"/>
  <c r="L13" i="2"/>
  <c r="D13" i="2"/>
  <c r="P12" i="2"/>
  <c r="O12" i="2"/>
  <c r="N12" i="2"/>
  <c r="M12" i="2"/>
  <c r="L12" i="2"/>
  <c r="D12" i="2"/>
  <c r="O11" i="2"/>
  <c r="N11" i="2"/>
  <c r="M11" i="2"/>
  <c r="L11" i="2"/>
  <c r="D11" i="2"/>
  <c r="O10" i="2"/>
  <c r="N10" i="2"/>
  <c r="M10" i="2"/>
  <c r="L10" i="2"/>
  <c r="D10" i="2"/>
  <c r="O9" i="2"/>
  <c r="N9" i="2"/>
  <c r="M9" i="2"/>
  <c r="L9" i="2"/>
  <c r="D9" i="2"/>
  <c r="O8" i="2"/>
  <c r="N8" i="2"/>
  <c r="M8" i="2"/>
  <c r="L8" i="2"/>
  <c r="D8" i="2"/>
  <c r="P7" i="2"/>
  <c r="O7" i="2"/>
  <c r="N7" i="2"/>
  <c r="M7" i="2"/>
  <c r="L7" i="2"/>
  <c r="D7" i="2"/>
  <c r="O6" i="2"/>
  <c r="N6" i="2"/>
  <c r="M6" i="2"/>
  <c r="L6" i="2"/>
  <c r="D6" i="2"/>
  <c r="O5" i="2"/>
  <c r="N5" i="2"/>
  <c r="M5" i="2"/>
  <c r="L5" i="2"/>
  <c r="D5" i="2"/>
  <c r="O4" i="2"/>
  <c r="N4" i="2"/>
  <c r="M4" i="2"/>
  <c r="L4" i="2"/>
  <c r="D4" i="2"/>
  <c r="O3" i="2"/>
  <c r="N3" i="2"/>
  <c r="M3" i="2"/>
  <c r="L3" i="2"/>
  <c r="D3" i="2"/>
  <c r="O2" i="2"/>
  <c r="N2" i="2"/>
  <c r="M2" i="2"/>
  <c r="L2" i="2"/>
  <c r="D2" i="2"/>
  <c r="AD1851" i="1"/>
  <c r="V2844" i="1"/>
  <c r="V2724" i="1"/>
  <c r="V2814" i="1"/>
  <c r="V2694" i="1"/>
  <c r="V2784" i="1"/>
  <c r="V2664" i="1"/>
  <c r="V2754" i="1"/>
  <c r="V2634" i="1"/>
  <c r="AA2008" i="1"/>
  <c r="Y2008" i="1" s="1"/>
  <c r="Z2008" i="1"/>
  <c r="AA2006" i="1"/>
  <c r="Y2006" i="1" s="1"/>
  <c r="Z2006" i="1"/>
  <c r="AA2004" i="1"/>
  <c r="Y2004" i="1" s="1"/>
  <c r="Z2004" i="1"/>
  <c r="AA2002" i="1"/>
  <c r="Y2002" i="1" s="1"/>
  <c r="Z2002" i="1"/>
  <c r="AA2012" i="1"/>
  <c r="Y2012" i="1" s="1"/>
  <c r="Z2012" i="1"/>
  <c r="AA2010" i="1"/>
  <c r="Y2010" i="1" s="1"/>
  <c r="Z2010" i="1"/>
  <c r="AA2000" i="1"/>
  <c r="Y2000" i="1" s="1"/>
  <c r="Z2000" i="1"/>
  <c r="AA4933" i="1"/>
  <c r="Y4933" i="1" s="1"/>
  <c r="Z4933" i="1"/>
  <c r="AA4930" i="1"/>
  <c r="Y4930" i="1" s="1"/>
  <c r="Z4930" i="1"/>
  <c r="AA4927" i="1"/>
  <c r="Y4927" i="1" s="1"/>
  <c r="Z4927" i="1"/>
  <c r="AA4939" i="1"/>
  <c r="Y4939" i="1" s="1"/>
  <c r="Z4939" i="1"/>
  <c r="AA4936" i="1"/>
  <c r="Y4936" i="1" s="1"/>
  <c r="Z4936" i="1"/>
  <c r="AA4924" i="1"/>
  <c r="Y4924" i="1" s="1"/>
  <c r="Z4924" i="1"/>
  <c r="H2600" i="1"/>
  <c r="H2501" i="1"/>
  <c r="H2400" i="1"/>
  <c r="H2310" i="1"/>
  <c r="H2596" i="1"/>
  <c r="H2497" i="1"/>
  <c r="H2396" i="1"/>
  <c r="H2306" i="1"/>
  <c r="H2594" i="1"/>
  <c r="H2495" i="1"/>
  <c r="H2394" i="1"/>
  <c r="H2304" i="1"/>
  <c r="H2592" i="1"/>
  <c r="H2493" i="1"/>
  <c r="H2392" i="1"/>
  <c r="H2302" i="1"/>
  <c r="H2590" i="1"/>
  <c r="H2491" i="1"/>
  <c r="H2387" i="1"/>
  <c r="H2297" i="1"/>
  <c r="H2585" i="1"/>
  <c r="H2486" i="1"/>
  <c r="H2382" i="1"/>
  <c r="H2292" i="1"/>
  <c r="AB5187" i="1"/>
  <c r="AS3328" i="1"/>
  <c r="AS3323" i="1"/>
  <c r="AS3317" i="1"/>
  <c r="AS3313" i="1"/>
  <c r="AS3309" i="1"/>
  <c r="AS3293" i="1"/>
  <c r="AS3280" i="1"/>
  <c r="AS3245" i="1"/>
  <c r="AS3240" i="1"/>
  <c r="AS3234" i="1"/>
  <c r="AS3230" i="1"/>
  <c r="AS3226" i="1"/>
  <c r="AS3210" i="1"/>
  <c r="AS3197" i="1"/>
  <c r="AS3162" i="1"/>
  <c r="AS3157" i="1"/>
  <c r="AS3151" i="1"/>
  <c r="AS3147" i="1"/>
  <c r="AS3143" i="1"/>
  <c r="AS3127" i="1"/>
  <c r="AS3114" i="1"/>
  <c r="AS3079" i="1"/>
  <c r="AS3074" i="1"/>
  <c r="AS3068" i="1"/>
  <c r="AS3064" i="1"/>
  <c r="AS3060" i="1"/>
  <c r="AS3044" i="1"/>
  <c r="AS3031" i="1"/>
  <c r="AS2996" i="1"/>
  <c r="AS2991" i="1"/>
  <c r="AS2985" i="1"/>
  <c r="AS2981" i="1"/>
  <c r="AS2977" i="1"/>
  <c r="AS2961" i="1"/>
  <c r="AS2948" i="1"/>
  <c r="AS2913" i="1"/>
  <c r="AS2908" i="1"/>
  <c r="AS2902" i="1"/>
  <c r="AS2898" i="1"/>
  <c r="AS2894" i="1"/>
  <c r="AS2878" i="1"/>
  <c r="AS2865" i="1"/>
  <c r="AB2535" i="1"/>
  <c r="AB2604" i="1"/>
  <c r="AB2550" i="1"/>
  <c r="AB2520" i="1"/>
  <c r="AB2436" i="1"/>
  <c r="AB2505" i="1"/>
  <c r="AB2451" i="1"/>
  <c r="AB2421" i="1"/>
  <c r="AB2344" i="1"/>
  <c r="AB2404" i="1"/>
  <c r="AB2359" i="1"/>
  <c r="AB2329" i="1"/>
  <c r="AB2254" i="1"/>
  <c r="AB2314" i="1"/>
  <c r="AB2269" i="1"/>
  <c r="AB2239" i="1"/>
  <c r="Y2172" i="1"/>
  <c r="C2172" i="1"/>
  <c r="C2165" i="1" s="1"/>
  <c r="C2171" i="1"/>
  <c r="C2170" i="1"/>
  <c r="C2169" i="1"/>
  <c r="Y2167" i="1"/>
  <c r="Y2166" i="1"/>
  <c r="Y2165" i="1"/>
  <c r="Y2164" i="1"/>
  <c r="BK82" i="1"/>
  <c r="BK80" i="1"/>
  <c r="BK79" i="1"/>
  <c r="BK76" i="1"/>
  <c r="BK73" i="1"/>
  <c r="BK72" i="1"/>
  <c r="BK71" i="1"/>
  <c r="BK70" i="1"/>
  <c r="BK68" i="1"/>
  <c r="BK66" i="1"/>
  <c r="Y18" i="1"/>
  <c r="C2166" i="1" l="1"/>
  <c r="C2167" i="1"/>
  <c r="C2164" i="1"/>
</calcChain>
</file>

<file path=xl/sharedStrings.xml><?xml version="1.0" encoding="utf-8"?>
<sst xmlns="http://schemas.openxmlformats.org/spreadsheetml/2006/main" count="17719" uniqueCount="1363">
  <si>
    <t>SimulationName</t>
  </si>
  <si>
    <t>Clock.Today</t>
  </si>
  <si>
    <t>Wheat.SowingDate</t>
  </si>
  <si>
    <t>Wheat.SowingDate.DayOfYear</t>
  </si>
  <si>
    <t>Wheat.SowingData.Cultivar</t>
  </si>
  <si>
    <t>ET</t>
  </si>
  <si>
    <t>ProfileWater</t>
  </si>
  <si>
    <t>TillerNo</t>
  </si>
  <si>
    <t>Wheat.AboveGround.N</t>
  </si>
  <si>
    <t>Wheat.AboveGround.Wt</t>
  </si>
  <si>
    <t>Wheat.Ear.Wt</t>
  </si>
  <si>
    <t>Wheat.Ear.Nconc</t>
  </si>
  <si>
    <t>Wheat.Ear.N</t>
  </si>
  <si>
    <t>Wheat.Grain.NConc</t>
  </si>
  <si>
    <t>Wheat.Grain.GrainSize</t>
  </si>
  <si>
    <t>Wheat.Grain.N</t>
  </si>
  <si>
    <t>Wheat.Grain.Number</t>
  </si>
  <si>
    <t>Wheat.Grain.Protein</t>
  </si>
  <si>
    <t>Wheat.Grain.Wt</t>
  </si>
  <si>
    <t>Wheat.Structure.LeafTipsAppeared</t>
  </si>
  <si>
    <t>Wheat.Leaf.CoverTotal</t>
  </si>
  <si>
    <t>Wheat.Leaf.CoverGreen</t>
  </si>
  <si>
    <t>Wheat.Leaf.Dead.NConc</t>
  </si>
  <si>
    <t>Wheat.Leaf.Dead.N</t>
  </si>
  <si>
    <t>Wheat.Leaf.Dead.Wt</t>
  </si>
  <si>
    <t>Wheat.Leaf.DeadCohortNo</t>
  </si>
  <si>
    <t>Wheat.Leaf.ExpandedCohortNo</t>
  </si>
  <si>
    <t>Wheat.Leaf.LAI</t>
  </si>
  <si>
    <t>Wheat.Leaf.Live.NConc</t>
  </si>
  <si>
    <t>Wheat.Leaf.Live.N</t>
  </si>
  <si>
    <t>Wheat.Leaf.Live.Wt</t>
  </si>
  <si>
    <t>Wheat.Leaf.NonStructural.Wt</t>
  </si>
  <si>
    <t>Wheat.Leaf.Wt</t>
  </si>
  <si>
    <t>Wheat.Leaf.SpecificArea</t>
  </si>
  <si>
    <t>Wheat.Phenology.CurrentStageName</t>
  </si>
  <si>
    <t>Wheat.Phenology.TerminalSpikeletDAS</t>
  </si>
  <si>
    <t>DC31</t>
  </si>
  <si>
    <t>Wheat.Phenology.FlagLeafDAS</t>
  </si>
  <si>
    <t>Wheat.Phenology.HeadingDAS</t>
  </si>
  <si>
    <t>Wheat.Phenology.FloweringDAS</t>
  </si>
  <si>
    <t>Wheat.Phenology.ReadyForHarvestDAS</t>
  </si>
  <si>
    <t>Wheat.Phenology.Zadok.Stage</t>
  </si>
  <si>
    <t>Wheat.Population</t>
  </si>
  <si>
    <t>Wheat.Spike.N</t>
  </si>
  <si>
    <t>Wheat.Spike.NonStructural.Wt</t>
  </si>
  <si>
    <t>Wheat.Spike.Wt</t>
  </si>
  <si>
    <t>Wheat.Spike.NConc</t>
  </si>
  <si>
    <t>Wheat.Stem.NConc</t>
  </si>
  <si>
    <t>Wheat.Stem.N</t>
  </si>
  <si>
    <t>Wheat.Stem.NonStructural.Wt</t>
  </si>
  <si>
    <t>Wheat.Stem.Wt</t>
  </si>
  <si>
    <t>Wheat.Structure.TotalStemPopn</t>
  </si>
  <si>
    <t>Wheat.Phenology.HaunStage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</si>
  <si>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</si>
  <si>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</si>
  <si>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</si>
  <si>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</si>
  <si>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</si>
  <si>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</si>
  <si>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</si>
  <si>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</si>
  <si>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</si>
  <si>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</si>
  <si>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</si>
  <si>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</si>
  <si>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</si>
  <si>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</si>
  <si>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</si>
  <si>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</si>
  <si>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</si>
  <si>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</si>
  <si>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TopSoilWater</t>
  </si>
  <si>
    <t>Wheat.Phenology.FinalLeafNumber</t>
  </si>
  <si>
    <t>APS14StubbleBareNRate000</t>
  </si>
  <si>
    <t>HarvestRipe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</si>
  <si>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</si>
  <si>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</si>
  <si>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</si>
  <si>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</si>
  <si>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</si>
  <si>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</si>
  <si>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</si>
  <si>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</si>
  <si>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</si>
  <si>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</si>
  <si>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</si>
  <si>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APS26NRate0WaterDry</t>
  </si>
  <si>
    <t>APS26NRate0WaterWet</t>
  </si>
  <si>
    <t>APS26NRate160WaterDry</t>
  </si>
  <si>
    <t>APS26NRate160WaterWet</t>
  </si>
  <si>
    <t>APS26NRate40WaterDry</t>
  </si>
  <si>
    <t>APS26NRate40WaterWet</t>
  </si>
  <si>
    <t>APS26NRate80WaterDry</t>
  </si>
  <si>
    <t>APS26NRate80WaterWet</t>
  </si>
  <si>
    <t>APS2TOS1</t>
  </si>
  <si>
    <t>APS2TOS2</t>
  </si>
  <si>
    <t>APS6NRate0</t>
  </si>
  <si>
    <t>APS6NRate120</t>
  </si>
  <si>
    <t>APS6NRate160</t>
  </si>
  <si>
    <t>APS6NRate360</t>
  </si>
  <si>
    <t>APS6NRate40</t>
  </si>
  <si>
    <t>APS6NRate80</t>
  </si>
  <si>
    <t>ArizonaFACE92CO2HighIrrDry</t>
  </si>
  <si>
    <t>ArizonaFACE92CO2HighIrrWet</t>
  </si>
  <si>
    <t>ArizonaFACE92CO2NormalIrrDry</t>
  </si>
  <si>
    <t>ArizonaFACE92CO2NormalIrrWet</t>
  </si>
  <si>
    <t>ArizonaFACE93CO2HighIrrDry</t>
  </si>
  <si>
    <t>ArizonaFACE93CO2HighIrrWet</t>
  </si>
  <si>
    <t>ArizonaFACE93CO2NormalIrrDry</t>
  </si>
  <si>
    <t>ArizonaFACE93CO2NormalIrrWet</t>
  </si>
  <si>
    <t>CPTCultAlbericSOW2002-05-15</t>
  </si>
  <si>
    <t>Alberic</t>
  </si>
  <si>
    <t>CPTCultAlbericSOW2002-09-09</t>
  </si>
  <si>
    <t>CPTCultAlbericSOW2003-03-14</t>
  </si>
  <si>
    <t>CPTCultAlbericSOW2003-05-21</t>
  </si>
  <si>
    <t>CPTCultAlbericSOW2003-09-02</t>
  </si>
  <si>
    <t>CPTCultAlbericSOW2004-03-23</t>
  </si>
  <si>
    <t>CPTCultAlbericSOW2004-05-28</t>
  </si>
  <si>
    <t>CPTCultAlbericSOW2004-09-06</t>
  </si>
  <si>
    <t>CPTCultAlbericSOW2005-04-04</t>
  </si>
  <si>
    <t>CPTCultAlbericSOW2005-05-27</t>
  </si>
  <si>
    <t>CPTCultAlbericSOW2005-09-05</t>
  </si>
  <si>
    <t>CPTCultAmarokSOW2001-04-09</t>
  </si>
  <si>
    <t>Amarok</t>
  </si>
  <si>
    <t>CPTCultAmarokSOW2001-06-15</t>
  </si>
  <si>
    <t>CPTCultAmarokSOW2002-03-07</t>
  </si>
  <si>
    <t>CPTCultAmarokSOW2002-05-15</t>
  </si>
  <si>
    <t>CPTCultAmarokSOW2003-03-14</t>
  </si>
  <si>
    <t>CPTCultAmarokSOW2003-05-21</t>
  </si>
  <si>
    <t>CPTCultAmarokSOW2004-03-23</t>
  </si>
  <si>
    <t>CPTCultAmarokSOW2004-05-28</t>
  </si>
  <si>
    <t>CPTCultAmarokSOW2005-04-04</t>
  </si>
  <si>
    <t>CPTCultAmarokSOW2005-05-27</t>
  </si>
  <si>
    <t>CPTCultAmarokSOW2006-03-13</t>
  </si>
  <si>
    <t>CPTCultAmarokSOW2006-05-10</t>
  </si>
  <si>
    <t>CPTCultAmarokSOW2007-04-24</t>
  </si>
  <si>
    <t>CPTCultAmarokSOW2007-06-28</t>
  </si>
  <si>
    <t>CPTCultAmarokSOW2008-04-11</t>
  </si>
  <si>
    <t>CPTCultAmarokSOW2008-06-06</t>
  </si>
  <si>
    <t>CPTCultAmarokSOW2009-03-20</t>
  </si>
  <si>
    <t>CPTCultAmarokSOW2009-06-05</t>
  </si>
  <si>
    <t>CPTCultAmarokSOW2009-08-24</t>
  </si>
  <si>
    <t>CPTCultAmarokSOW2010-03-30</t>
  </si>
  <si>
    <t>CPTCultAmarokSOW2010-07-06</t>
  </si>
  <si>
    <t>CPTCultAmarokSOW2011-03-30</t>
  </si>
  <si>
    <t>CPTCultAmarokSOW2011-05-11</t>
  </si>
  <si>
    <t>CPTCultAmarokSOW2012-04-05</t>
  </si>
  <si>
    <t>CPTCultAmarokSOW2012-06-28</t>
  </si>
  <si>
    <t>CPTCultAspiringSOW2005-05-27</t>
  </si>
  <si>
    <t>Aspiring</t>
  </si>
  <si>
    <t>CPTCultAspiringSOW2006-03-13</t>
  </si>
  <si>
    <t>CPTCultAspiringSOW2006-05-10</t>
  </si>
  <si>
    <t>CPTCultAspiringSOW2007-04-24</t>
  </si>
  <si>
    <t>CPTCultAspiringSOW2007-06-28</t>
  </si>
  <si>
    <t>CPTCultAspiringSOW2008-04-11</t>
  </si>
  <si>
    <t>CPTCultAspiringSOW2008-06-06</t>
  </si>
  <si>
    <t>CPTCultBattenSpringSOW2009-03-20</t>
  </si>
  <si>
    <t>BattenSpring</t>
  </si>
  <si>
    <t>CPTCultBattenSpringSOW2009-06-05</t>
  </si>
  <si>
    <t>CPTCultBattenSpringSOW2009-08-24</t>
  </si>
  <si>
    <t>CPTCultBattenSpringSOW2010-03-30</t>
  </si>
  <si>
    <t>CPTCultBattenSpringSOW2010-07-06</t>
  </si>
  <si>
    <t>CPTCultBattenSpringSOW2010-10-04</t>
  </si>
  <si>
    <t>CPTCultBattenSpringSOW2010-11-30</t>
  </si>
  <si>
    <t>CPTCultBattenSpringSOW2011-03-30</t>
  </si>
  <si>
    <t>CPTCultBattenSpringSOW2011-05-11</t>
  </si>
  <si>
    <t>CPTCultBattenSpringSOW2011-09-09</t>
  </si>
  <si>
    <t>CPTCultBattenSpringSOW2012-04-05</t>
  </si>
  <si>
    <t>CPTCultBattenSpringSOW2012-06-28</t>
  </si>
  <si>
    <t>CPTCultBattenSpringSOW2012-09-25</t>
  </si>
  <si>
    <t>CPTCultBattenWinterSOW2009-03-20</t>
  </si>
  <si>
    <t>BattenWinter</t>
  </si>
  <si>
    <t>CPTCultBattenWinterSOW2009-06-05</t>
  </si>
  <si>
    <t>CPTCultBattenWinterSOW2009-08-24</t>
  </si>
  <si>
    <t>CPTCultBattenWinterSOW2010-03-30</t>
  </si>
  <si>
    <t>CPTCultBattenWinterSOW2010-07-06</t>
  </si>
  <si>
    <t>CPTCultBattenWinterSOW2011-03-30</t>
  </si>
  <si>
    <t>CPTCultBattenWinterSOW2011-05-11</t>
  </si>
  <si>
    <t>CPTCultBattenWinterSOW2011-09-09</t>
  </si>
  <si>
    <t>CPTCultBattenWinterSOW2012-04-05</t>
  </si>
  <si>
    <t>CPTCultBattenWinterSOW2012-06-28</t>
  </si>
  <si>
    <t>CPTCultBattenWinterSOW2012-09-25</t>
  </si>
  <si>
    <t>CPTCultCentaurSOW2000-03-03</t>
  </si>
  <si>
    <t>Centaur</t>
  </si>
  <si>
    <t>CPTCultCentaurSOW2000-05-15</t>
  </si>
  <si>
    <t>CPTCultCentaurSOW2001-04-09</t>
  </si>
  <si>
    <t>CPTCultCentaurSOW2001-06-15</t>
  </si>
  <si>
    <t>CPTCultCentaurSOW2002-03-07</t>
  </si>
  <si>
    <t>CPTCultCentaurSOW2002-05-15</t>
  </si>
  <si>
    <t>CPTCultCentaurSOW2003-03-14</t>
  </si>
  <si>
    <t>CPTCultCentaurSOW2003-05-21</t>
  </si>
  <si>
    <t>CPTCultCentaurSOW2004-03-23</t>
  </si>
  <si>
    <t>CPTCultCentaurSOW2004-05-28</t>
  </si>
  <si>
    <t>CPTCultClaireSOW2000-03-03</t>
  </si>
  <si>
    <t>Claire</t>
  </si>
  <si>
    <t>CPTCultClaireSOW2000-05-15</t>
  </si>
  <si>
    <t>CPTCultClaireSOW2001-04-09</t>
  </si>
  <si>
    <t>CPTCultClaireSOW2001-06-15</t>
  </si>
  <si>
    <t>CPTCultClaireSOW2001-08-09</t>
  </si>
  <si>
    <t>CPTCultClaireSOW2002-03-07</t>
  </si>
  <si>
    <t>CPTCultClaireSOW2002-05-15</t>
  </si>
  <si>
    <t>CPTCultClaireSOW2002-09-09</t>
  </si>
  <si>
    <t>CPTCultClaireSOW2003-03-14</t>
  </si>
  <si>
    <t>CPTCultClaireSOW2003-05-21</t>
  </si>
  <si>
    <t>CPTCultClaireSOW2003-09-02</t>
  </si>
  <si>
    <t>CPTCultClaireSOW2004-03-23</t>
  </si>
  <si>
    <t>CPTCultClaireSOW2004-05-28</t>
  </si>
  <si>
    <t>CPTCultClaireSOW2004-09-06</t>
  </si>
  <si>
    <t>CPTCultClaireSOW2005-04-04</t>
  </si>
  <si>
    <t>CPTCultClaireSOW2005-05-27</t>
  </si>
  <si>
    <t>CPTCultClaireSOW2005-09-05</t>
  </si>
  <si>
    <t>CPTCultClaireSOW2006-03-13</t>
  </si>
  <si>
    <t>CPTCultClaireSOW2006-05-10</t>
  </si>
  <si>
    <t>CPTCultClaireSOW2007-04-24</t>
  </si>
  <si>
    <t>CPTCultClaireSOW2007-06-28</t>
  </si>
  <si>
    <t>CPTCultClaireSOW2007-09-13</t>
  </si>
  <si>
    <t>CPTCultClaireSOW2008-04-11</t>
  </si>
  <si>
    <t>CPTCultClaireSOW2008-06-06</t>
  </si>
  <si>
    <t>CPTCultClaireSOW2008-09-11</t>
  </si>
  <si>
    <t>CPTCultClaireSOW2009-03-20</t>
  </si>
  <si>
    <t>CPTCultClaireSOW2009-06-05</t>
  </si>
  <si>
    <t>CPTCultClaireSOW2009-08-24</t>
  </si>
  <si>
    <t>CPTCultClaireSOW2010-03-30</t>
  </si>
  <si>
    <t>CPTCultClaireSOW2010-07-06</t>
  </si>
  <si>
    <t>CPTCultClaireSOW2011-03-30</t>
  </si>
  <si>
    <t>CPTCultClaireSOW2011-05-11</t>
  </si>
  <si>
    <t>CPTCultClaireSOW2011-09-09</t>
  </si>
  <si>
    <t>CPTCultClaireSOW2012-04-05</t>
  </si>
  <si>
    <t>CPTCultClaireSOW2012-06-28</t>
  </si>
  <si>
    <t>CPTCultConquestSOW2004-05-28</t>
  </si>
  <si>
    <t>Conquest</t>
  </si>
  <si>
    <t>CPTCultConquestSOW2004-09-06</t>
  </si>
  <si>
    <t>CPTCultConquestSOW2005-05-27</t>
  </si>
  <si>
    <t>CPTCultConquestSOW2005-09-05</t>
  </si>
  <si>
    <t>CPTCultConquestSOW2006-05-10</t>
  </si>
  <si>
    <t>CPTCultConquestSOW2006-10-11</t>
  </si>
  <si>
    <t>CPTCultConquestSOW2007-04-24</t>
  </si>
  <si>
    <t>CPTCultConquestSOW2007-06-28</t>
  </si>
  <si>
    <t>CPTCultConquestSOW2007-09-13</t>
  </si>
  <si>
    <t>CPTCultConquestSOW2008-04-11</t>
  </si>
  <si>
    <t>CPTCultConquestSOW2008-06-06</t>
  </si>
  <si>
    <t>CPTCultConquestSOW2008-09-11</t>
  </si>
  <si>
    <t>CPTCultConsortSOW2000-05-15</t>
  </si>
  <si>
    <t>Consort</t>
  </si>
  <si>
    <t>CPTCultConsortSOW2001-04-09</t>
  </si>
  <si>
    <t>CPTCultConsortSOW2001-06-15</t>
  </si>
  <si>
    <t>CPTCultConsortSOW2002-03-07</t>
  </si>
  <si>
    <t>CPTCultConsortSOW2002-05-15</t>
  </si>
  <si>
    <t>CPTCultConsortSOW2003-03-14</t>
  </si>
  <si>
    <t>CPTCultConsortSOW2003-05-21</t>
  </si>
  <si>
    <t>CPTCultEinsteinSOW2004-03-23</t>
  </si>
  <si>
    <t>Einstein</t>
  </si>
  <si>
    <t>CPTCultEinsteinSOW2004-05-28</t>
  </si>
  <si>
    <t>CPTCultEinsteinSOW2005-04-04</t>
  </si>
  <si>
    <t>CPTCultEinsteinSOW2005-05-27</t>
  </si>
  <si>
    <t>CPTCultEinsteinSOW2006-03-13</t>
  </si>
  <si>
    <t>CPTCultEinsteinSOW2006-05-10</t>
  </si>
  <si>
    <t>CPTCultEquinoxSOW2000-05-15</t>
  </si>
  <si>
    <t>Equinox</t>
  </si>
  <si>
    <t>CPTCultEquinoxSOW2001-04-09</t>
  </si>
  <si>
    <t>CPTCultEquinoxSOW2001-06-15</t>
  </si>
  <si>
    <t>CPTCultEquinoxSOW2002-03-07</t>
  </si>
  <si>
    <t>CPTCultEquinoxSOW2002-05-15</t>
  </si>
  <si>
    <t>CPTCultEquinoxSOW2003-03-14</t>
  </si>
  <si>
    <t>CPTCultEquinoxSOW2003-05-21</t>
  </si>
  <si>
    <t>CPTCultEquinoxSOW2004-03-23</t>
  </si>
  <si>
    <t>CPTCultEquinoxSOW2004-05-28</t>
  </si>
  <si>
    <t>CPTCultExcedeSOW2005-04-04</t>
  </si>
  <si>
    <t>Excede</t>
  </si>
  <si>
    <t>CPTCultExcedeSOW2005-05-27</t>
  </si>
  <si>
    <t>CPTCultExcedeSOW2006-03-13</t>
  </si>
  <si>
    <t>CPTCultExcedeSOW2006-05-10</t>
  </si>
  <si>
    <t>CPTCultExcedeSOW2007-04-24</t>
  </si>
  <si>
    <t>CPTCultExcedeSOW2007-06-28</t>
  </si>
  <si>
    <t>CPTCultH45SOW2009-03-20</t>
  </si>
  <si>
    <t>H45</t>
  </si>
  <si>
    <t>CPTCultH45SOW2009-06-05</t>
  </si>
  <si>
    <t>CPTCultH45SOW2009-08-24</t>
  </si>
  <si>
    <t>CPTCultH45SOW2010-03-30</t>
  </si>
  <si>
    <t>CPTCultH45SOW2010-07-06</t>
  </si>
  <si>
    <t>CPTCultH45SOW2010-10-04</t>
  </si>
  <si>
    <t>CPTCultH45SOW2010-11-30</t>
  </si>
  <si>
    <t>CPTCultH45SOW2011-03-30</t>
  </si>
  <si>
    <t>CPTCultH45SOW2011-05-11</t>
  </si>
  <si>
    <t>CPTCultH45SOW2011-09-09</t>
  </si>
  <si>
    <t>CPTCultH45SOW2012-04-05</t>
  </si>
  <si>
    <t>CPTCultH45SOW2012-06-28</t>
  </si>
  <si>
    <t>CPTCultH45SOW2012-09-25</t>
  </si>
  <si>
    <t>CPTCultJanzSOW2009-03-20CvJanz</t>
  </si>
  <si>
    <t>Janz</t>
  </si>
  <si>
    <t>CPTCultJanzSOW2009-06-05CvJanz</t>
  </si>
  <si>
    <t>CPTCultJanzSOW2009-08-24CvJanz</t>
  </si>
  <si>
    <t>CPTCultJanzSOW2010-03-30CvJanz</t>
  </si>
  <si>
    <t>CPTCultJanzSOW2010-07-06CvJanz</t>
  </si>
  <si>
    <t>CPTCultJanzSOW2010-10-04CvJanz</t>
  </si>
  <si>
    <t>CPTCultJanzSOW2010-11-30CvJanz</t>
  </si>
  <si>
    <t>CPTCultJanzSOW2011-03-30CvJanz</t>
  </si>
  <si>
    <t>CPTCultJanzSOW2011-05-11CvJanz</t>
  </si>
  <si>
    <t>CPTCultJanzSOW2011-09-09CvJanz</t>
  </si>
  <si>
    <t>CPTCultJanzSOW2012-04-05CvJanz</t>
  </si>
  <si>
    <t>CPTCultJanzSOW2012-06-28CvJanz</t>
  </si>
  <si>
    <t>CPTCultJanzSOW2012-09-25CvJanz</t>
  </si>
  <si>
    <t>CPTCultLangSOW2009-03-20</t>
  </si>
  <si>
    <t>Lang</t>
  </si>
  <si>
    <t>CPTCultLangSOW2009-06-05</t>
  </si>
  <si>
    <t>CPTCultLangSOW2009-08-24</t>
  </si>
  <si>
    <t>CPTCultLangSOW2010-03-30</t>
  </si>
  <si>
    <t>CPTCultLangSOW2010-07-06</t>
  </si>
  <si>
    <t>CPTCultLangSOW2010-10-04</t>
  </si>
  <si>
    <t>CPTCultLangSOW2010-11-30</t>
  </si>
  <si>
    <t>CPTCultLangSOW2011-03-30</t>
  </si>
  <si>
    <t>CPTCultLangSOW2011-05-11</t>
  </si>
  <si>
    <t>CPTCultLangSOW2011-09-09</t>
  </si>
  <si>
    <t>CPTCultLangSOW2012-04-05</t>
  </si>
  <si>
    <t>CPTCultLangSOW2012-06-28</t>
  </si>
  <si>
    <t>CPTCultLangSOW2012-09-25</t>
  </si>
  <si>
    <t>CPTCultMacKellarSOW2009-03-20</t>
  </si>
  <si>
    <t>MacKellar</t>
  </si>
  <si>
    <t>CPTCultMacKellarSOW2009-06-05</t>
  </si>
  <si>
    <t>CPTCultMacKellarSOW2009-08-24</t>
  </si>
  <si>
    <t>CPTCultMacKellarSOW2010-03-30</t>
  </si>
  <si>
    <t>CPTCultMacKellarSOW2010-07-06</t>
  </si>
  <si>
    <t>CPTCultMacKellarSOW2011-03-30</t>
  </si>
  <si>
    <t>CPTCultMacKellarSOW2011-05-11</t>
  </si>
  <si>
    <t>CPTCultMacKellarSOW2012-04-05</t>
  </si>
  <si>
    <t>CPTCultMacKellarSOW2012-06-28</t>
  </si>
  <si>
    <t>CPTCultMajesticSOW2009-03-20</t>
  </si>
  <si>
    <t>Majestic</t>
  </si>
  <si>
    <t>CPTCultMajesticSOW2009-06-05</t>
  </si>
  <si>
    <t>CPTCultMajesticSOW2009-08-24</t>
  </si>
  <si>
    <t>CPTCultMajesticSOW2010-03-30</t>
  </si>
  <si>
    <t>CPTCultMajesticSOW2010-07-06</t>
  </si>
  <si>
    <t>CPTCultMajesticSOW2010-10-04</t>
  </si>
  <si>
    <t>CPTCultMajesticSOW2010-11-30</t>
  </si>
  <si>
    <t>CPTCultMajesticSOW2011-03-30</t>
  </si>
  <si>
    <t>CPTCultMajesticSOW2011-05-11</t>
  </si>
  <si>
    <t>CPTCultMajesticSOW2011-09-09</t>
  </si>
  <si>
    <t>CPTCultMcCubbinSOW2009-03-20</t>
  </si>
  <si>
    <t>McCubbin</t>
  </si>
  <si>
    <t>CPTCultMcCubbinSOW2009-06-05</t>
  </si>
  <si>
    <t>CPTCultMcCubbinSOW2009-08-24</t>
  </si>
  <si>
    <t>CPTCultMcCubbinSOW2010-03-30</t>
  </si>
  <si>
    <t>CPTCultMcCubbinSOW2010-07-06</t>
  </si>
  <si>
    <t>CPTCultMcCubbinSOW2010-10-04</t>
  </si>
  <si>
    <t>CPTCultMcCubbinSOW2010-11-30</t>
  </si>
  <si>
    <t>CPTCultMcCubbinSOW2011-03-30</t>
  </si>
  <si>
    <t>CPTCultMcCubbinSOW2011-05-11</t>
  </si>
  <si>
    <t>CPTCultMcCubbinSOW2011-09-09</t>
  </si>
  <si>
    <t>CPTCultMcCubbinSOW2012-04-05</t>
  </si>
  <si>
    <t>CPTCultMcCubbinSOW2012-06-28</t>
  </si>
  <si>
    <t>CPTCultMcCubbinSOW2012-09-25</t>
  </si>
  <si>
    <t>CPTCultOptionSOW2002-05-15</t>
  </si>
  <si>
    <t>Option</t>
  </si>
  <si>
    <t>CPTCultOptionSOW2002-09-09</t>
  </si>
  <si>
    <t>CPTCultOptionSOW2003-03-14</t>
  </si>
  <si>
    <t>CPTCultOptionSOW2003-05-21</t>
  </si>
  <si>
    <t>CPTCultOptionSOW2003-09-02</t>
  </si>
  <si>
    <t>CPTCultOptionSOW2004-03-23</t>
  </si>
  <si>
    <t>CPTCultOptionSOW2004-05-28</t>
  </si>
  <si>
    <t>CPTCultOptionSOW2004-09-06</t>
  </si>
  <si>
    <t>CPTCultOptionSOW2005-04-04</t>
  </si>
  <si>
    <t>CPTCultOptionSOW2005-05-27</t>
  </si>
  <si>
    <t>CPTCultOptionSOW2005-09-05</t>
  </si>
  <si>
    <t>CPTCultOtaneSOW2000-05-15</t>
  </si>
  <si>
    <t>Otane</t>
  </si>
  <si>
    <t>CPTCultOtaneSOW2000-09-20</t>
  </si>
  <si>
    <t>CPTCultOtaneSOW2002-05-15</t>
  </si>
  <si>
    <t>CPTCultOtaneSOW2002-09-09</t>
  </si>
  <si>
    <t>CPTCultOtaneSOW2003-05-21</t>
  </si>
  <si>
    <t>CPTCultOtaneSOW2003-09-02</t>
  </si>
  <si>
    <t>CPTCultOtaneSOW2004-05-28</t>
  </si>
  <si>
    <t>CPTCultOtaneSOW2004-09-06</t>
  </si>
  <si>
    <t>CPTCultOtaneSOW2005-04-04</t>
  </si>
  <si>
    <t>CPTCultOtaneSOW2005-05-27</t>
  </si>
  <si>
    <t>CPTCultOtaneSOW2005-09-05</t>
  </si>
  <si>
    <t>CPTCultOtaneSOW2006-05-10</t>
  </si>
  <si>
    <t>CPTCultOtaneSOW2006-10-11</t>
  </si>
  <si>
    <t>CPTCultOtaneSOW2007-04-24</t>
  </si>
  <si>
    <t>CPTCultOtaneSOW2007-06-28</t>
  </si>
  <si>
    <t>CPTCultOtaneSOW2007-09-13</t>
  </si>
  <si>
    <t>CPTCultOtaneSOW2008-04-11</t>
  </si>
  <si>
    <t>CPTCultOtaneSOW2008-06-06</t>
  </si>
  <si>
    <t>CPTCultOtaneSOW2008-09-11</t>
  </si>
  <si>
    <t>CPTCultOtaneSOW2009-03-20</t>
  </si>
  <si>
    <t>CPTCultOtaneSOW2009-06-05</t>
  </si>
  <si>
    <t>CPTCultOtaneSOW2009-08-24</t>
  </si>
  <si>
    <t>CPTCultOtaneSOW2010-03-30</t>
  </si>
  <si>
    <t>CPTCultOtaneSOW2010-07-06</t>
  </si>
  <si>
    <t>CPTCultOtaneSOW2010-10-04</t>
  </si>
  <si>
    <t>CPTCultOtaneSOW2010-11-30</t>
  </si>
  <si>
    <t>CPTCultOtaneSOW2011-03-30</t>
  </si>
  <si>
    <t>CPTCultOtaneSOW2011-05-11</t>
  </si>
  <si>
    <t>CPTCultOtaneSOW2011-09-09</t>
  </si>
  <si>
    <t>CPTCultOtaneSOW2012-04-05</t>
  </si>
  <si>
    <t>CPTCultOtaneSOW2012-06-28</t>
  </si>
  <si>
    <t>CPTCultOtaneSOW2012-09-25</t>
  </si>
  <si>
    <t>CPTCultPennantSOW2003-05-21</t>
  </si>
  <si>
    <t>Pennant</t>
  </si>
  <si>
    <t>CPTCultPennantSOW2004-03-23</t>
  </si>
  <si>
    <t>CPTCultPennantSOW2004-05-28</t>
  </si>
  <si>
    <t>CPTCultPennantSOW2005-04-04</t>
  </si>
  <si>
    <t>CPTCultPennantSOW2005-05-27</t>
  </si>
  <si>
    <t>CPTCultPennantSOW2006-03-13</t>
  </si>
  <si>
    <t>CPTCultPennantSOW2006-05-10</t>
  </si>
  <si>
    <t>CPTCultRegencySOW2000-05-15</t>
  </si>
  <si>
    <t>Regency</t>
  </si>
  <si>
    <t>CPTCultRegencySOW2001-04-09</t>
  </si>
  <si>
    <t>CPTCultRegencySOW2001-06-15</t>
  </si>
  <si>
    <t>CPTCultRegencySOW2001-08-09</t>
  </si>
  <si>
    <t>CPTCultRegencySOW2002-03-07</t>
  </si>
  <si>
    <t>CPTCultRegencySOW2002-05-15</t>
  </si>
  <si>
    <t>CPTCultRegencySOW2003-03-14</t>
  </si>
  <si>
    <t>CPTCultRegencySOW2003-05-21</t>
  </si>
  <si>
    <t>CPTCultRegencySOW2004-03-23</t>
  </si>
  <si>
    <t>CPTCultRegencySOW2004-05-28</t>
  </si>
  <si>
    <t>CPTCultRegencySow2000-03-03</t>
  </si>
  <si>
    <t>CPTCultRichmondSOW2007-04-24</t>
  </si>
  <si>
    <t>Richmond</t>
  </si>
  <si>
    <t>CPTCultRichmondSOW2007-06-28</t>
  </si>
  <si>
    <t>CPTCultRichmondSOW2008-04-11</t>
  </si>
  <si>
    <t>CPTCultRichmondSOW2008-06-06</t>
  </si>
  <si>
    <t>CPTCultRichmondSOW2009-03-20</t>
  </si>
  <si>
    <t>CPTCultRichmondSOW2009-06-05</t>
  </si>
  <si>
    <t>CPTCultRobigusSOW2007-04-24</t>
  </si>
  <si>
    <t>Robigus</t>
  </si>
  <si>
    <t>CPTCultRobigusSOW2007-06-28</t>
  </si>
  <si>
    <t>CPTCultRobigusSOW2007-09-13</t>
  </si>
  <si>
    <t>CPTCultRobigusSOW2008-04-11</t>
  </si>
  <si>
    <t>CPTCultRobigusSOW2008-06-06</t>
  </si>
  <si>
    <t>CPTCultRobigusSOW2008-09-11</t>
  </si>
  <si>
    <t>CPTCultRobigusSOW2009-03-20</t>
  </si>
  <si>
    <t>CPTCultRobigusSOW2009-06-05</t>
  </si>
  <si>
    <t>CPTCultRobigusSOW2009-08-24</t>
  </si>
  <si>
    <t>CPTCultRubricSOW2009-03-20</t>
  </si>
  <si>
    <t>Rubric</t>
  </si>
  <si>
    <t>CPTCultRubricSOW2009-06-05</t>
  </si>
  <si>
    <t>CPTCultRubricSOW2009-08-24</t>
  </si>
  <si>
    <t>CPTCultRubricSOW2010-03-30</t>
  </si>
  <si>
    <t>CPTCultRubricSOW2010-07-06</t>
  </si>
  <si>
    <t>CPTCultRubricSOW2010-10-04</t>
  </si>
  <si>
    <t>CPTCultRubricSOW2010-11-30</t>
  </si>
  <si>
    <t>CPTCultRubricSOW2011-03-30</t>
  </si>
  <si>
    <t>CPTCultRubricSOW2011-05-11</t>
  </si>
  <si>
    <t>CPTCultRubricSOW2011-09-09</t>
  </si>
  <si>
    <t>CPTCultRubricSOW2012-04-05</t>
  </si>
  <si>
    <t>CPTCultRubricSOW2012-06-28</t>
  </si>
  <si>
    <t>CPTCultRubricSOW2012-09-25</t>
  </si>
  <si>
    <t>CPTCultSageSOW2005-05-27</t>
  </si>
  <si>
    <t>Sage</t>
  </si>
  <si>
    <t>CPTCultSageSOW2005-09-05</t>
  </si>
  <si>
    <t>CPTCultSageSOW2006-10-11</t>
  </si>
  <si>
    <t>CPTCultSageSOW2007-09-13</t>
  </si>
  <si>
    <t>CPTCultSageSOW2010-03-30</t>
  </si>
  <si>
    <t>CPTCultSageSOW2010-07-06</t>
  </si>
  <si>
    <t>CPTCultSageSOW2010-10-04</t>
  </si>
  <si>
    <t>CPTCultSageSOW2010-11-30</t>
  </si>
  <si>
    <t>CPTCultSageSOW2011-03-30</t>
  </si>
  <si>
    <t>CPTCultSageSOW2011-05-11</t>
  </si>
  <si>
    <t>CPTCultSageSOW2011-09-09</t>
  </si>
  <si>
    <t>CPTCultSaracenSOW2008-04-11</t>
  </si>
  <si>
    <t>Saracen</t>
  </si>
  <si>
    <t>CPTCultSaracenSOW2008-06-06</t>
  </si>
  <si>
    <t>CPTCultSaracenSOW2008-09-11</t>
  </si>
  <si>
    <t>CPTCultSaracenSOW2009-03-20</t>
  </si>
  <si>
    <t>CPTCultSaracenSOW2009-06-05</t>
  </si>
  <si>
    <t>CPTCultSaracenSOW2009-08-24</t>
  </si>
  <si>
    <t>CPTCultSaracenSOW2010-03-30</t>
  </si>
  <si>
    <t>CPTCultSaracenSOW2010-07-06</t>
  </si>
  <si>
    <t>CPTCultSaracenSOW2010-10-04</t>
  </si>
  <si>
    <t>CPTCultSaracenSOW2010-11-30</t>
  </si>
  <si>
    <t>CPTCultSavannahSOW2000-05-15</t>
  </si>
  <si>
    <t>Savannah</t>
  </si>
  <si>
    <t>CPTCultSavannahSOW2001-04-09</t>
  </si>
  <si>
    <t>CPTCultSavannahSOW2001-06-15</t>
  </si>
  <si>
    <t>CPTCultSavannahSOW2002-03-07</t>
  </si>
  <si>
    <t>CPTCultSavannahSOW2002-05-15</t>
  </si>
  <si>
    <t>CPTCultSavannahSOW2003-03-14</t>
  </si>
  <si>
    <t>CPTCultSavannahSOW2003-05-21</t>
  </si>
  <si>
    <t>CPTCultSavannahSOW2004-03-23</t>
  </si>
  <si>
    <t>CPTCultSavannahSOW2004-05-28</t>
  </si>
  <si>
    <t>CPTCultSolsticeSOW2003-05-21</t>
  </si>
  <si>
    <t>Solstice</t>
  </si>
  <si>
    <t>CPTCultSolsticeSOW2004-03-23</t>
  </si>
  <si>
    <t>CPTCultSolsticeSOW2004-05-28</t>
  </si>
  <si>
    <t>CPTCultSolsticeSOW2005-04-04</t>
  </si>
  <si>
    <t>CPTCultSolsticeSOW2005-05-27</t>
  </si>
  <si>
    <t>CPTCultSolsticeSOW2006-03-13</t>
  </si>
  <si>
    <t>CPTCultSolsticeSOW2006-05-10</t>
  </si>
  <si>
    <t>CPTCultSuncoSOW2009-03-20</t>
  </si>
  <si>
    <t>Sunco</t>
  </si>
  <si>
    <t>CPTCultSuncoSOW2009-06-05</t>
  </si>
  <si>
    <t>CPTCultSuncoSOW2009-08-24</t>
  </si>
  <si>
    <t>CPTCultSuncoSOW2010-03-30</t>
  </si>
  <si>
    <t>CPTCultSuncoSOW2010-07-06</t>
  </si>
  <si>
    <t>CPTCultSuncoSOW2010-10-04</t>
  </si>
  <si>
    <t>CPTCultSuncoSOW2010-11-30</t>
  </si>
  <si>
    <t>CPTCultSuncoSOW2011-03-30</t>
  </si>
  <si>
    <t>CPTCultSuncoSOW2011-05-11</t>
  </si>
  <si>
    <t>CPTCultSuncoSOW2011-09-09</t>
  </si>
  <si>
    <t>CPTCultSuncoSOW2012-04-05</t>
  </si>
  <si>
    <t>CPTCultSuncoSOW2012-06-28</t>
  </si>
  <si>
    <t>CPTCultSuncoSOW2012-09-25</t>
  </si>
  <si>
    <t>CPTCultTankerSOW2000-05-15</t>
  </si>
  <si>
    <t>Tanker</t>
  </si>
  <si>
    <t>CPTCultTankerSOW2001-04-09</t>
  </si>
  <si>
    <t>CPTCultTankerSOW2001-06-15</t>
  </si>
  <si>
    <t>CPTCultTankerSOW2002-03-07</t>
  </si>
  <si>
    <t>CPTCultTankerSOW2002-05-15</t>
  </si>
  <si>
    <t>CPTCultTankerSOW2003-03-14</t>
  </si>
  <si>
    <t>CPTCultTankerSOW2003-05-21</t>
  </si>
  <si>
    <t>CPTCultTankerSOW2004-03-23</t>
  </si>
  <si>
    <t>CPTCultTankerSOW2004-05-28</t>
  </si>
  <si>
    <t>CPTCultTributeSOW2002-05-15</t>
  </si>
  <si>
    <t>Tribute</t>
  </si>
  <si>
    <t>CPTCultTributeSOW2002-09-09</t>
  </si>
  <si>
    <t>CPTCultTributeSOW2003-05-21</t>
  </si>
  <si>
    <t>CPTCultTributeSOW2003-09-02</t>
  </si>
  <si>
    <t>CPTCultTributeSOW2004-05-28</t>
  </si>
  <si>
    <t>CPTCultTributeSOW2004-09-06</t>
  </si>
  <si>
    <t>CPTCultTributeSOW2009-03-20</t>
  </si>
  <si>
    <t>CPTCultTributeSOW2009-06-05</t>
  </si>
  <si>
    <t>CPTCultTributeSOW2009-08-24</t>
  </si>
  <si>
    <t>CPTCultTributeSOW2010-03-30</t>
  </si>
  <si>
    <t>CPTCultTributeSOW2010-07-06</t>
  </si>
  <si>
    <t>CPTCultTributeSOW2010-10-04</t>
  </si>
  <si>
    <t>CPTCultTributeSOW2010-11-30</t>
  </si>
  <si>
    <t>CPTCultTributeSOW2011-03-30</t>
  </si>
  <si>
    <t>CPTCultTributeSOW2011-05-11</t>
  </si>
  <si>
    <t>CPTCultTributeSOW2011-09-09</t>
  </si>
  <si>
    <t>CPTCultTributeSOW2012-04-05</t>
  </si>
  <si>
    <t>CPTCultTributeSOW2012-06-28</t>
  </si>
  <si>
    <t>CPTCultTributeSOW2012-09-25</t>
  </si>
  <si>
    <t>CPTCultWakanuiSOW2005-04-04</t>
  </si>
  <si>
    <t>Wakanui</t>
  </si>
  <si>
    <t>CPTCultWakanuiSOW2005-05-27</t>
  </si>
  <si>
    <t>CPTCultWakanuiSOW2006-03-13</t>
  </si>
  <si>
    <t>CPTCultWakanuiSOW2006-05-10</t>
  </si>
  <si>
    <t>CPTCultWakanuiSOW2008-04-11</t>
  </si>
  <si>
    <t>CPTCultWakanuiSOW2008-06-06</t>
  </si>
  <si>
    <t>CPTCultWestonSOW2000-03-03</t>
  </si>
  <si>
    <t>Weston</t>
  </si>
  <si>
    <t>CPTCultWestonSOW2000-05-15</t>
  </si>
  <si>
    <t>CPTCultWestonSOW2001-04-09</t>
  </si>
  <si>
    <t>CPTCultWestonSOW2001-06-15</t>
  </si>
  <si>
    <t>CPTCultWestonSOW2002-03-07</t>
  </si>
  <si>
    <t>CPTCultWestonSOW2002-05-15</t>
  </si>
  <si>
    <t>CPTCultWestonSOW2003-03-14</t>
  </si>
  <si>
    <t>CPTCultWestonSOW2003-05-21</t>
  </si>
  <si>
    <t>CPTCultWestonSOW2004-03-23</t>
  </si>
  <si>
    <t>CPTCultWestonSOW2004-05-28</t>
  </si>
  <si>
    <t>CPTCultYitpiSOW2009-03-20CvYitpi</t>
  </si>
  <si>
    <t>Yitpi</t>
  </si>
  <si>
    <t>CPTCultYitpiSOW2009-06-05CvYitpi</t>
  </si>
  <si>
    <t>CPTCultYitpiSOW2009-08-24CvYitpi</t>
  </si>
  <si>
    <t>CPTCultYitpiSOW2010-03-30CvYitpi</t>
  </si>
  <si>
    <t>CPTCultYitpiSOW2010-07-06CvYitpi</t>
  </si>
  <si>
    <t>CPTCultYitpiSOW2010-10-04CvYitpi</t>
  </si>
  <si>
    <t>CPTCultYitpiSOW2010-11-30CvYitpi</t>
  </si>
  <si>
    <t>CPTCultYitpiSOW2011-03-30CvYitpi</t>
  </si>
  <si>
    <t>CPTCultYitpiSOW2011-05-11CvYitpi</t>
  </si>
  <si>
    <t>CPTCultYitpiSOW2011-09-09CvYitpi</t>
  </si>
  <si>
    <t>CPTCultYitpiSOW2012-04-05CvYitpi</t>
  </si>
  <si>
    <t>CPTCultYitpiSOW2012-06-28CvYitpi</t>
  </si>
  <si>
    <t>CPTCultYitpiSOW2012-09-25CvYitpi</t>
  </si>
  <si>
    <t>Cunderdin97SowSpearMidSowN0TopN0IrrDry</t>
  </si>
  <si>
    <t>Cunderdin97SowSpearEarlySowN0TopN0IrrDry</t>
  </si>
  <si>
    <t>Cunderdin97SowSpearEarlySowN0TopN0IrrWet</t>
  </si>
  <si>
    <t>Cunderdin97SowSpearEarlySowN0TopN30IrrDry</t>
  </si>
  <si>
    <t>Cunderdin97SowSpearEarlySowN0TopN30IrrWet</t>
  </si>
  <si>
    <t>Cunderdin97SowSpearEarlySowN50TopN0IrrDry</t>
  </si>
  <si>
    <t>Cunderdin97SowSpearEarlySowN50TopN0IrrWet</t>
  </si>
  <si>
    <t>Cunderdin97SowSpearEarlySowN50TopN30IrrDry</t>
  </si>
  <si>
    <t>Cunderdin97SowSpearEarlySowN50TopN30IrrWet</t>
  </si>
  <si>
    <t>Cunderdin97SowSpearMidSowN0TopN0IrrWet</t>
  </si>
  <si>
    <t>Cunderdin97SowSpearMidSowN0TopN30IrrDry</t>
  </si>
  <si>
    <t>Cunderdin97SowSpearMidSowN0TopN30IrrWet</t>
  </si>
  <si>
    <t>Cunderdin97SowSpearMidSowN50TopN0IrrDry</t>
  </si>
  <si>
    <t>Cunderdin97SowSpearMidSowN50TopN0IrrWet</t>
  </si>
  <si>
    <t>Cunderdin97SowSpearMidSowN50TopN30IrrDry</t>
  </si>
  <si>
    <t>Cunderdin97SowSpearMidSowN50TopN30IrrWet</t>
  </si>
  <si>
    <t>Cunderdin97SowWilgoyneEarlySowN0TopN0IrrDry</t>
  </si>
  <si>
    <t>Cunderdin97SowWilgoyneEarlySowN0TopN0IrrWet</t>
  </si>
  <si>
    <t>Cunderdin97SowWilgoyneEarlySowN0TopN30IrrDry</t>
  </si>
  <si>
    <t>Cunderdin97SowWilgoyneEarlySowN0TopN30IrrWet</t>
  </si>
  <si>
    <t>Cunderdin97SowWilgoyneEarlySowN50TopN0IrrDry</t>
  </si>
  <si>
    <t>Cunderdin97SowWilgoyneEarlySowN50TopN0IrrWet</t>
  </si>
  <si>
    <t>Cunderdin97SowWilgoyneEarlySowN50TopN30IrrDry</t>
  </si>
  <si>
    <t>Cunderdin97SowWilgoyneEarlySowN50TopN30IrrWet</t>
  </si>
  <si>
    <t>Cunderdin97SowWilgoyneLateSowN0TopN0IrrDry</t>
  </si>
  <si>
    <t>Cunderdin97SowWilgoyneLateSowN0TopN0IrrWet</t>
  </si>
  <si>
    <t>Cunderdin97SowWilgoyneMidSowN0TopN0IrrDry</t>
  </si>
  <si>
    <t>Cunderdin97SowWilgoyneMidSowN0TopN0IrrWet</t>
  </si>
  <si>
    <t>Cunderdin97SowWilgoyneMidSowN0TopN30IrrDry</t>
  </si>
  <si>
    <t>Cunderdin97SowWilgoyneMidSowN0TopN30IrrWet</t>
  </si>
  <si>
    <t>Cunderdin97SowWilgoyneMidSowN50TopN0IrrDry</t>
  </si>
  <si>
    <t>Cunderdin97SowWilgoyneMidSowN50TopN0IrrWet</t>
  </si>
  <si>
    <t>Cunderdin97SowWilgoyneMidSowN50TopN30IrrDry</t>
  </si>
  <si>
    <t>Cunderdin97SowWilgoyneMidSowN50TopN30IrrWet</t>
  </si>
  <si>
    <t>Gatton2009TOS1CvBolac</t>
  </si>
  <si>
    <t>Bolac</t>
  </si>
  <si>
    <t>Gatton2009TOS1CvDerrimut</t>
  </si>
  <si>
    <t>Derrimut</t>
  </si>
  <si>
    <t>Gatton2009TOS1CvGregory</t>
  </si>
  <si>
    <t>Gregory</t>
  </si>
  <si>
    <t>Gatton2009TOS1CvGladius</t>
  </si>
  <si>
    <t>Gladius</t>
  </si>
  <si>
    <t>Gatton2009TOS1CvH46</t>
  </si>
  <si>
    <t>H46</t>
  </si>
  <si>
    <t>Gatton2009TOS1CvHartog</t>
  </si>
  <si>
    <t>Hartog</t>
  </si>
  <si>
    <t>Gatton2009TOS1CvJanz</t>
  </si>
  <si>
    <t>Gatton2009TOS1CvKelallac</t>
  </si>
  <si>
    <t>Kelallac</t>
  </si>
  <si>
    <t>Gatton2009TOS1CvMckellar</t>
  </si>
  <si>
    <t>Mckellar</t>
  </si>
  <si>
    <t>Gatton2009TOS1CvRuby</t>
  </si>
  <si>
    <t>Ruby</t>
  </si>
  <si>
    <t>Gatton2009TOS1CvVentura</t>
  </si>
  <si>
    <t>Ventura</t>
  </si>
  <si>
    <t>Gatton2009TOS1CvWedgetail</t>
  </si>
  <si>
    <t>Wedgetail</t>
  </si>
  <si>
    <t>Gatton2009TOS1CvWyalkatchem</t>
  </si>
  <si>
    <t>Wyalkatchem</t>
  </si>
  <si>
    <t>Gatton2009TOS1CvYitpi</t>
  </si>
  <si>
    <t>Gatton2009TOS1CvYoung</t>
  </si>
  <si>
    <t>Young</t>
  </si>
  <si>
    <t>Gatton2009TOS2CvBolac</t>
  </si>
  <si>
    <t>Gatton2009TOS2CvDerrimut</t>
  </si>
  <si>
    <t>Gatton2009TOS2CvGregory</t>
  </si>
  <si>
    <t>Gatton2009TOS2CvGladius</t>
  </si>
  <si>
    <t>Gatton2009TOS2CvH46</t>
  </si>
  <si>
    <t>Gatton2009TOS2CvHartog</t>
  </si>
  <si>
    <t>Gatton2009TOS2CvJanz</t>
  </si>
  <si>
    <t>Gatton2009TOS2CvKelallac</t>
  </si>
  <si>
    <t>Gatton2009TOS2CvKennedy</t>
  </si>
  <si>
    <t>Kennedy</t>
  </si>
  <si>
    <t>Gatton2009TOS2CvMckellar</t>
  </si>
  <si>
    <t>Gatton2009TOS2CvRuby</t>
  </si>
  <si>
    <t>Gatton2009TOS2CvVentura</t>
  </si>
  <si>
    <t>Gatton2009TOS2CvWedgetail</t>
  </si>
  <si>
    <t>Gatton2009TOS2CvWyalkatchem</t>
  </si>
  <si>
    <t>Gatton2009TOS2CvYitpi</t>
  </si>
  <si>
    <t>Gatton2009TOS2CvYoung</t>
  </si>
  <si>
    <t>Gatton2009TOS3CvBolac</t>
  </si>
  <si>
    <t>Gatton2009TOS3CvDerrimut</t>
  </si>
  <si>
    <t>Gatton2009TOS3CvGregory</t>
  </si>
  <si>
    <t>Gatton2009TOS3CvGladius</t>
  </si>
  <si>
    <t>Gatton2009TOS3CvH46</t>
  </si>
  <si>
    <t>Gatton2009TOS3CvHartog</t>
  </si>
  <si>
    <t>Gatton2009TOS3CvJanz</t>
  </si>
  <si>
    <t>Gatton2009TOS3CvKelallac</t>
  </si>
  <si>
    <t>Gatton2009TOS3CvKennedy</t>
  </si>
  <si>
    <t>Gatton2009TOS3CvMckellar</t>
  </si>
  <si>
    <t>Gatton2009TOS3CvRuby</t>
  </si>
  <si>
    <t>Gatton2009TOS3CvVentura</t>
  </si>
  <si>
    <t>Gatton2009TOS3CvWedgetail</t>
  </si>
  <si>
    <t>Gatton2009TOS3CvWyalkatchem</t>
  </si>
  <si>
    <t>Gatton2009TOS3CvYitpi</t>
  </si>
  <si>
    <t>Gatton2009TOS3CvYoung</t>
  </si>
  <si>
    <t>Gatton94CvHartogTOS29-Apr</t>
  </si>
  <si>
    <t>Gatton94CvHartogTOS20-May</t>
  </si>
  <si>
    <t>Gatton94CvHartogTOS10-Jun</t>
  </si>
  <si>
    <t>Gatton94CvHartogTOS4_Jul</t>
  </si>
  <si>
    <t>Gatton94CvHartogTOS22-Jul</t>
  </si>
  <si>
    <t>Gatton94CvHartogTOS15-Aug</t>
  </si>
  <si>
    <t>Gatton94CvBataviaTOS29-Apr</t>
  </si>
  <si>
    <t>Batavia</t>
  </si>
  <si>
    <t>Gatton94CvBataviaTOS20-May</t>
  </si>
  <si>
    <t>Gatton94CvBataviaTOS10-Jun</t>
  </si>
  <si>
    <t>Gatton94CvBataviaTOS4_Jul</t>
  </si>
  <si>
    <t>Gatton94CvBataviaTOS22-Jul</t>
  </si>
  <si>
    <t>Gatton94CvBataviaTOS15-Aug</t>
  </si>
  <si>
    <t>GattonRowSpacingRowSpace25cm</t>
  </si>
  <si>
    <t>GattonRowSpacingRowSpace50cm</t>
  </si>
  <si>
    <t>GattonRowSpacingRowSpaceN0</t>
  </si>
  <si>
    <t>Gorgan05</t>
  </si>
  <si>
    <t>JammaNRate0NUSG</t>
  </si>
  <si>
    <t>JammaNRate23NUSG</t>
  </si>
  <si>
    <t>JammaNRate46NUC</t>
  </si>
  <si>
    <t>JammaNRate46NUSG</t>
  </si>
  <si>
    <t>JammaNRate69NUSG</t>
  </si>
  <si>
    <t>Konya09WaterAAA</t>
  </si>
  <si>
    <t>Konya09WaterAAB</t>
  </si>
  <si>
    <t>Konya09WaterAAC</t>
  </si>
  <si>
    <t>Konya09WaterAAD</t>
  </si>
  <si>
    <t>Konya09WaterABA</t>
  </si>
  <si>
    <t>Konya09WaterABB</t>
  </si>
  <si>
    <t>Konya09WaterACA</t>
  </si>
  <si>
    <t>Konya09WaterACC</t>
  </si>
  <si>
    <t>Konya09WaterADA</t>
  </si>
  <si>
    <t>Konya09WaterADD</t>
  </si>
  <si>
    <t>Konya09WaterBAA</t>
  </si>
  <si>
    <t>Konya09WaterBAB</t>
  </si>
  <si>
    <t>Konya09WaterBBA</t>
  </si>
  <si>
    <t>Konya09WaterBBB</t>
  </si>
  <si>
    <t>Konya09WaterCAA</t>
  </si>
  <si>
    <t>Konya09WaterCAC</t>
  </si>
  <si>
    <t>Konya09WaterCCA</t>
  </si>
  <si>
    <t>Konya09WaterCCC</t>
  </si>
  <si>
    <t>Konya09WaterDAA</t>
  </si>
  <si>
    <t>Konya09WaterDAD</t>
  </si>
  <si>
    <t>Konya09WaterDDA</t>
  </si>
  <si>
    <t>Konya09WaterDDD</t>
  </si>
  <si>
    <t>Konya11WaterAAA</t>
  </si>
  <si>
    <t>Konya11WaterAAB</t>
  </si>
  <si>
    <t>Konya11WaterAAC</t>
  </si>
  <si>
    <t>Konya11WaterAAD</t>
  </si>
  <si>
    <t>Konya11WaterABA</t>
  </si>
  <si>
    <t>Konya11WaterABB</t>
  </si>
  <si>
    <t>Konya11WaterACA</t>
  </si>
  <si>
    <t>Konya11WaterACC</t>
  </si>
  <si>
    <t>Konya11WaterADA</t>
  </si>
  <si>
    <t>Konya11WaterADD</t>
  </si>
  <si>
    <t>Konya11WaterBAA</t>
  </si>
  <si>
    <t>Konya11WaterBAB</t>
  </si>
  <si>
    <t>Konya11WaterBBA</t>
  </si>
  <si>
    <t>Konya11WaterBBB</t>
  </si>
  <si>
    <t>Konya11WaterCAA</t>
  </si>
  <si>
    <t>Konya11WaterCAC</t>
  </si>
  <si>
    <t>Konya11WaterCCA</t>
  </si>
  <si>
    <t>Konya11WaterCCC</t>
  </si>
  <si>
    <t>Konya11WaterDAA</t>
  </si>
  <si>
    <t>Konya11WaterDAD</t>
  </si>
  <si>
    <t>Konya11WaterDDA</t>
  </si>
  <si>
    <t>Konya11WaterDDD</t>
  </si>
  <si>
    <t>Lincoln1992Sow5AugIrrNilNit0</t>
  </si>
  <si>
    <t>Lincoln1992Sow5AugIrrNilNit2</t>
  </si>
  <si>
    <t>Lincoln1992Sow5AugIrrNilNit3</t>
  </si>
  <si>
    <t>Lincoln1992Sow5AugIrrNilNit1</t>
  </si>
  <si>
    <t>Lincoln1992Sow5AugIrrSomeNit0</t>
  </si>
  <si>
    <t>Lincoln1992Sow5AugIrrSomeNit2</t>
  </si>
  <si>
    <t>Lincoln1992Sow5AugIrrSomeNit3</t>
  </si>
  <si>
    <t>Lincoln1992Sow5AugIrrSomeNit1</t>
  </si>
  <si>
    <t>Lincoln1992Sow5MayIrrNilNit0</t>
  </si>
  <si>
    <t>Lincoln1992Sow5MayIrrNilNit2</t>
  </si>
  <si>
    <t>Lincoln1992Sow5MayIrrNilNit3</t>
  </si>
  <si>
    <t>Lincoln1992Sow5MayIrrNilNit1</t>
  </si>
  <si>
    <t>Lincoln1992Sow5MayIrrSomeNit0</t>
  </si>
  <si>
    <t>Lincoln1992Sow5MayIrrSomeNit2</t>
  </si>
  <si>
    <t>Lincoln1992Sow5MayIrrSomeNit3</t>
  </si>
  <si>
    <t>Lincoln1992Sow5MayIrrSomeNit1</t>
  </si>
  <si>
    <t>Lincoln2014IrrigEarly</t>
  </si>
  <si>
    <t>Lincoln2014IrrigFull</t>
  </si>
  <si>
    <t>Lincoln2014IrrigLate</t>
  </si>
  <si>
    <t>Lincoln2014IrrigMiddle</t>
  </si>
  <si>
    <t>Lincoln2014IrrigNil</t>
  </si>
  <si>
    <t>Lincoln2014IrrigVeryEarly</t>
  </si>
  <si>
    <t>Lincoln9192Irrig01</t>
  </si>
  <si>
    <t>Lincoln9192Irrig02</t>
  </si>
  <si>
    <t>Lincoln9192Irrig03</t>
  </si>
  <si>
    <t>Lincoln9192Irrig04</t>
  </si>
  <si>
    <t>Lincoln9192Irrig05</t>
  </si>
  <si>
    <t>Lincoln9192Irrig06</t>
  </si>
  <si>
    <t>Lincoln9192Irrig07</t>
  </si>
  <si>
    <t>Lincoln9192Irrig08</t>
  </si>
  <si>
    <t>Lincoln9192Irrig09</t>
  </si>
  <si>
    <t>Lincoln9192Irrig10</t>
  </si>
  <si>
    <t>Lincoln9192Irrig11</t>
  </si>
  <si>
    <t>Lincoln9192Irrig12</t>
  </si>
  <si>
    <t>Lincoln9192Irrig13</t>
  </si>
  <si>
    <t>Lincoln9192Irrig14</t>
  </si>
  <si>
    <t>Lonzee04</t>
  </si>
  <si>
    <t>Lonzee06</t>
  </si>
  <si>
    <t>Lonzee08</t>
  </si>
  <si>
    <t>Mer73NRate0WaterDry</t>
  </si>
  <si>
    <t>Mer73NRate15Water150</t>
  </si>
  <si>
    <t>Mer73NRate15Water40</t>
  </si>
  <si>
    <t>Mer73NRate15WaterDry</t>
  </si>
  <si>
    <t>Mer86NRate15WaterDry</t>
  </si>
  <si>
    <t>Mer86NRate15WaterWet</t>
  </si>
  <si>
    <t>Mer86NRate60WaterDry</t>
  </si>
  <si>
    <t>Mer86NRate60WaterWet</t>
  </si>
  <si>
    <t>MouseRemoval0.00Date2002-09-10</t>
  </si>
  <si>
    <t>MouseRemoval0.05Date2002-09-10</t>
  </si>
  <si>
    <t>MouseRemoval0.05Date2002-10-11</t>
  </si>
  <si>
    <t>MouseRemoval0.05Date2002-10-31</t>
  </si>
  <si>
    <t>MouseRemoval0.05Date2002-12-13</t>
  </si>
  <si>
    <t>MouseRemoval0.10Date2002-09-10</t>
  </si>
  <si>
    <t>MouseRemoval0.10Date2002-10-11</t>
  </si>
  <si>
    <t>MouseRemoval0.10Date2002-10-31</t>
  </si>
  <si>
    <t>MouseRemoval0.10Date2002-12-13</t>
  </si>
  <si>
    <t>MouseRemoval0.25Date2002-09-10</t>
  </si>
  <si>
    <t>MouseRemoval0.25Date2002-10-11</t>
  </si>
  <si>
    <t>MouseRemoval0.25Date2002-10-31</t>
  </si>
  <si>
    <t>MouseRemoval0.25Date2002-12-13</t>
  </si>
  <si>
    <t>MouseRemoval0.50Date2002-09-10</t>
  </si>
  <si>
    <t>MouseRemoval0.50Date2002-10-11</t>
  </si>
  <si>
    <t>MouseRemoval0.50Date2002-10-31</t>
  </si>
  <si>
    <t>MouseRemoval0.50Date2002-12-13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</si>
  <si>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</si>
  <si>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</si>
  <si>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</si>
  <si>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</si>
  <si>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</si>
  <si>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</si>
  <si>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Wagga2013CvGregoryWaterDry</t>
  </si>
  <si>
    <t>Wagga2013CvGregoryWaterWet</t>
  </si>
  <si>
    <t>Wagga2013CvLivingstonWaterDry</t>
  </si>
  <si>
    <t>Livingston</t>
  </si>
  <si>
    <t>Wagga2013CvLivingstonWaterWet</t>
  </si>
  <si>
    <t>Wagga2014CvGregoryWaterDry</t>
  </si>
  <si>
    <t>Wagga2014CvGregoryWaterWet</t>
  </si>
  <si>
    <t>Wagga2014CvLivingstonWaterDry</t>
  </si>
  <si>
    <t>Wagga2014CvLivingstonWaterWet</t>
  </si>
  <si>
    <t>Wheat_Beverley90_Early</t>
  </si>
  <si>
    <t>Wheat_Beverley90_Late</t>
  </si>
  <si>
    <t>Wheat_Beverley90_n15</t>
  </si>
  <si>
    <t>Wheat_Beverley90_n30</t>
  </si>
  <si>
    <t>Wheat_Beverley90_n60</t>
  </si>
  <si>
    <t>Wheat_Corrigin_10mmBasal</t>
  </si>
  <si>
    <t>Wheat_Corrigin_10mmBasalTopDress</t>
  </si>
  <si>
    <t>Wheat_Corrigin_40mmBasal</t>
  </si>
  <si>
    <t>Wheat_Corrigin_40mmBasalTopDress</t>
  </si>
  <si>
    <t>Wheat_Corrigin_DryBasal</t>
  </si>
  <si>
    <t>Wheat_Corrigin_DryBasalTopDress</t>
  </si>
  <si>
    <t>Wheat_Moora94_N0</t>
  </si>
  <si>
    <t>Wheat_Moora94_N50</t>
  </si>
  <si>
    <t>Wheat_Moora95_N0</t>
  </si>
  <si>
    <t>Wheat_Moora95_N80</t>
  </si>
  <si>
    <t>Wheat_Wongan83_Single</t>
  </si>
  <si>
    <t>Wheat_Wongan84_N000</t>
  </si>
  <si>
    <t>Wheat_Wongan84_N050</t>
  </si>
  <si>
    <t>Wheat_Wongan84_N300</t>
  </si>
  <si>
    <t>Wheat_Wongan84_N325</t>
  </si>
  <si>
    <t>Wongan83SoilRippedN0</t>
  </si>
  <si>
    <t>Wongan83SoilRippedN10</t>
  </si>
  <si>
    <t>Wongan83SoilRippedN100</t>
  </si>
  <si>
    <t>Wongan83SoilRippedN25</t>
  </si>
  <si>
    <t>Wongan83SoilRippedN50</t>
  </si>
  <si>
    <t>Wongan83SoilUnrippedN0</t>
  </si>
  <si>
    <t>Wongan83SoilUnrippedN10</t>
  </si>
  <si>
    <t>Wongan83SoilUnrippedN100</t>
  </si>
  <si>
    <t>Wongan83SoilUnrippedN25</t>
  </si>
  <si>
    <t>Wongan83SoilUnrippedN50</t>
  </si>
  <si>
    <t>YarrabahCreek</t>
  </si>
  <si>
    <t>Yucheng02</t>
  </si>
  <si>
    <t>Yucheng03</t>
  </si>
  <si>
    <t>Yucheng04</t>
  </si>
  <si>
    <t>Nagwee2012CvJanzTOS17-May</t>
  </si>
  <si>
    <t>Nagwee2012CvLangTOS17-May</t>
  </si>
  <si>
    <t>Nagwee2012CvGregoryTOS17-May</t>
  </si>
  <si>
    <t>Nagwee2012CvJanzTOS31-May</t>
  </si>
  <si>
    <t>Nagwee2012CvLangTOS31-May</t>
  </si>
  <si>
    <t>Nagwee2012CvGregoryTOS31-May</t>
  </si>
  <si>
    <t>Nagwee2012CvJanzTOS23-Jun</t>
  </si>
  <si>
    <t>Nagwee2012CvLangTOS23-Jun</t>
  </si>
  <si>
    <t>Nagwee2012CvGregoryTOS23-Jun</t>
  </si>
  <si>
    <t>Bungunya2012CvJanzTOS10-May</t>
  </si>
  <si>
    <t>Bungunya2012CvLangTOS10-May</t>
  </si>
  <si>
    <t>Bungunya2012CvGregoryTOS10-May</t>
  </si>
  <si>
    <t>Bungunya2012CvJanzTOS22-May</t>
  </si>
  <si>
    <t>Bungunya2012CvLangTOS22-May</t>
  </si>
  <si>
    <t>Bungunya2012CvGregoryTOS22-May</t>
  </si>
  <si>
    <t>Bungunya2012CvJanzTOS23-Jun</t>
  </si>
  <si>
    <t>Bungunya2012CvLangTOS23-Jun</t>
  </si>
  <si>
    <t>Bungunya2012CvGregoryTOS23-Jun</t>
  </si>
  <si>
    <t>Goondiwindi2011CvJanzTOS19-May</t>
  </si>
  <si>
    <t>Goondiwindi2011CvLangTOS19-May</t>
  </si>
  <si>
    <t>Goondiwindi2011CvGregoryTOS19-May</t>
  </si>
  <si>
    <t>Goondiwindi2011CvJanzTOS9-Jun</t>
  </si>
  <si>
    <t>Goondiwindi2011CvLangTOS9-Jun</t>
  </si>
  <si>
    <t>Goondiwindi2011CvGregoryTOS9-Jun</t>
  </si>
  <si>
    <t>Goondiwindi2011CvJanzTOS28-Jun</t>
  </si>
  <si>
    <t>Goondiwindi2011CvLangTOS28-Jun</t>
  </si>
  <si>
    <t>Goondiwindi2011CvGregoryTOS28-Jun</t>
  </si>
  <si>
    <t>Walpeup2012CvJanzTOS27-Apr</t>
  </si>
  <si>
    <t>Walpeup2012CvYitpiTOS27-Apr</t>
  </si>
  <si>
    <t>Walpeup2012CvGregoryTOS27-Apr</t>
  </si>
  <si>
    <t>Walpeup2012CvJanzTOS4-Jun</t>
  </si>
  <si>
    <t>Walpeup2012CvYitpiTOS4-Jun</t>
  </si>
  <si>
    <t>Walpeup2012CvGregoryTOS4-Jun</t>
  </si>
  <si>
    <t>Walpeup2012CvJanzTOS18-Jul</t>
  </si>
  <si>
    <t>Walpeup2012CvYitpiTOS18-Jul</t>
  </si>
  <si>
    <t>Walpeup2012CvGregoryTOS18-Jul</t>
  </si>
  <si>
    <t>Minnipa2012CvJanzTOS25-May</t>
  </si>
  <si>
    <t>Minnipa2012CvAxeTOS25-May</t>
  </si>
  <si>
    <t>Minnipa2012CvGregoryTOS25-May</t>
  </si>
  <si>
    <t>Minnipa2012CvJanzTOS8-Jun</t>
  </si>
  <si>
    <t>Minnipa2012CvAxeTOS8-Jun</t>
  </si>
  <si>
    <t>Minnipa2012CvGregoryTOS8-Jun</t>
  </si>
  <si>
    <t>Minnipa2012CvJanzTOS25-Jun</t>
  </si>
  <si>
    <t>Minnipa2012CvAxeTOS25-Jun</t>
  </si>
  <si>
    <t>Minnipa2012CvGregoryTOS25-Jun</t>
  </si>
  <si>
    <t>Temora2012CvJanzTOS5-May</t>
  </si>
  <si>
    <t>Temora2012CvAxeTOS5-May</t>
  </si>
  <si>
    <t>Temora2012CvGregoryTOS5-May</t>
  </si>
  <si>
    <t>Temora2012CvJanzTOS23-May</t>
  </si>
  <si>
    <t>Temora2012CvAxeTOS23-May</t>
  </si>
  <si>
    <t>Temora2012CvGregoryTOS23-May</t>
  </si>
  <si>
    <t>Temora2012CvJanzTOS25-Jun</t>
  </si>
  <si>
    <t>Temora2012CvAxeTOS25-Jun</t>
  </si>
  <si>
    <t>Temora2012CvGregoryTOS25-Jun</t>
  </si>
  <si>
    <t>Walpeup2011CvJanzTOS29-Apr</t>
  </si>
  <si>
    <t>Walpeup2011CvYitpiTOS29-Apr</t>
  </si>
  <si>
    <t>Walpeup2011CvGregoryTOS29-Apr</t>
  </si>
  <si>
    <t>Walpeup2011CvAxeTOS29-Apr</t>
  </si>
  <si>
    <t>Walpeup2011CvJanzTOS31-May</t>
  </si>
  <si>
    <t>Walpeup2011CvYitpiTOS31-May</t>
  </si>
  <si>
    <t>Walpeup2011CvGregoryTOS31-May</t>
  </si>
  <si>
    <t>Walpeup2011CvAxeTOS31-May</t>
  </si>
  <si>
    <t>Walpeup2011CvJanzTOS1-Jul</t>
  </si>
  <si>
    <t>Walpeup2011CvYitpiTOS1-Jul</t>
  </si>
  <si>
    <t>Walpeup2011CvGregoryTOS1-Jul</t>
  </si>
  <si>
    <t>Walpeup2011CvAxeTOS1-Jul</t>
  </si>
  <si>
    <t>Wagga1991N0</t>
  </si>
  <si>
    <t>Matong</t>
  </si>
  <si>
    <t>Flowering</t>
  </si>
  <si>
    <t>Wagga1991N40</t>
  </si>
  <si>
    <t>Wagga1991N80</t>
  </si>
  <si>
    <t>Wagga1991N120</t>
  </si>
  <si>
    <t>Wagga1991N160</t>
  </si>
  <si>
    <t>Wagga1991N200</t>
  </si>
  <si>
    <t>Ginninderra1991N0CvJanz</t>
  </si>
  <si>
    <t>Ginninderra1991N40CvJanz</t>
  </si>
  <si>
    <t>Ginninderra1991N80CvJanz</t>
  </si>
  <si>
    <t>Ginninderra1991N120CvJanz</t>
  </si>
  <si>
    <t>Ginninderra1991N160CvJanz</t>
  </si>
  <si>
    <t>Ginninderra1991N200CvJanz</t>
  </si>
  <si>
    <t>Ginninderra1991N240CvJanz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</si>
  <si>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</si>
  <si>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</si>
  <si>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</si>
  <si>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</si>
  <si>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</si>
  <si>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</si>
  <si>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</si>
  <si>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</si>
  <si>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Gatton2011TOS1CvAxe</t>
  </si>
  <si>
    <t>Axe</t>
  </si>
  <si>
    <t>Gatton2011TOS1CvBolac</t>
  </si>
  <si>
    <t>Gatton2011TOS1CvDerrimut</t>
  </si>
  <si>
    <t>Gatton2011TOS1CvEaglehawk</t>
  </si>
  <si>
    <t>Eaglehawk</t>
  </si>
  <si>
    <t>Gatton2011TOS1CvGregory</t>
  </si>
  <si>
    <t>Gatton2011TOS1CvLincoln</t>
  </si>
  <si>
    <t>Lincoln</t>
  </si>
  <si>
    <t>Gatton2011TOS1CvMace</t>
  </si>
  <si>
    <t>Mace</t>
  </si>
  <si>
    <t>Gatton2011TOS1CvScout</t>
  </si>
  <si>
    <t>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</si>
  <si>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</si>
  <si>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</si>
  <si>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</si>
  <si>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</si>
  <si>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</si>
  <si>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</si>
  <si>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</si>
  <si>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</si>
  <si>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</si>
  <si>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</si>
  <si>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</si>
  <si>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</si>
  <si>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</si>
  <si>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</si>
  <si>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</si>
  <si>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</si>
  <si>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</si>
  <si>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</si>
  <si>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</si>
  <si>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</si>
  <si>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</si>
  <si>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</si>
  <si>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</si>
  <si>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</si>
  <si>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</si>
  <si>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</si>
  <si>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</si>
  <si>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</si>
  <si>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</si>
  <si>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</si>
  <si>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</si>
  <si>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</si>
  <si>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</si>
  <si>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</si>
  <si>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</si>
  <si>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</si>
  <si>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</si>
  <si>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</si>
  <si>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</si>
  <si>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</si>
  <si>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Lincoln2015Nit250IrrNil</t>
  </si>
  <si>
    <t>Discovery</t>
  </si>
  <si>
    <t>Lincoln2015Nit250IrrFull</t>
  </si>
  <si>
    <t>Lincoln2015Nit0IrrFull</t>
  </si>
  <si>
    <t>Lincoln2015Nit50IrrFull</t>
  </si>
  <si>
    <t>Lincoln2015Nit0IrrNil</t>
  </si>
  <si>
    <t>Lincoln2015Nit50IrrNil</t>
  </si>
  <si>
    <t>Goondiwindi1996CvHartogTOS16-Apr</t>
  </si>
  <si>
    <t>Goondiwindi1996CvBataviaTOS16-Apr</t>
  </si>
  <si>
    <t>Goondiwindi1996CvSunbriTOS16-Apr</t>
  </si>
  <si>
    <t>Sunbri</t>
  </si>
  <si>
    <t>Goondiwindi1996CvSunecaTOS16-Apr</t>
  </si>
  <si>
    <t>Suneca</t>
  </si>
  <si>
    <t>Goondiwindi1996CvCunninghamTOS16-Apr</t>
  </si>
  <si>
    <t>Cunningham</t>
  </si>
  <si>
    <t>Goondiwindi1996CvJanzTOS16-Apr</t>
  </si>
  <si>
    <t>Goondiwindi1996CvHartogTOS24-May</t>
  </si>
  <si>
    <t>Goondiwindi1996CvBataviaTOS24-May</t>
  </si>
  <si>
    <t>Goondiwindi1996CvSunbriTOS24-May</t>
  </si>
  <si>
    <t>Goondiwindi1996CvSunecaTOS24-May</t>
  </si>
  <si>
    <t>Goondiwindi1996CvCunninghamTOS24-May</t>
  </si>
  <si>
    <t>Goondiwindi1996CvJanzTOS24-May</t>
  </si>
  <si>
    <t>Goondiwindi1996CvHartogTOS30-Jun</t>
  </si>
  <si>
    <t>Goondiwindi1996CvBataviaTOS30-Jun</t>
  </si>
  <si>
    <t>Goondiwindi1996CvSunbriTOS30-Jun</t>
  </si>
  <si>
    <t>Goondiwindi1996CvSunecaTOS30-Jun</t>
  </si>
  <si>
    <t>Goondiwindi1996CvCunninghamTOS30-Jun</t>
  </si>
  <si>
    <t>Goondiwindi1996CvJanzTOS30-Jun</t>
  </si>
  <si>
    <t>Emerald1996CvHartogTOS11-Apr</t>
  </si>
  <si>
    <t>Emerald1996CvBataviaTOS11-Apr</t>
  </si>
  <si>
    <t>Emerald1996CvSunbriTOS11-Apr</t>
  </si>
  <si>
    <t>Emerald1996CvSunecaTOS11-Apr</t>
  </si>
  <si>
    <t>Emerald1996CvCunninghamTOS11-Apr</t>
  </si>
  <si>
    <t>Emerald1996CvJanzTOS11-Apr</t>
  </si>
  <si>
    <t>Emerald1996CvHartogTOS6-May</t>
  </si>
  <si>
    <t>Emerald1996CvBataviaTOS6-May</t>
  </si>
  <si>
    <t>Emerald1996CvSunbriTOS6-May</t>
  </si>
  <si>
    <t>Emerald1996CvSunecaTOS6-May</t>
  </si>
  <si>
    <t>Emerald1996CvCunninghamTOS6-May</t>
  </si>
  <si>
    <t>Emerald1996CvJanzTOS6-May</t>
  </si>
  <si>
    <t>Emerald1996CvHartogTOS21-May</t>
  </si>
  <si>
    <t>Emerald1996CvBataviaTOS21-May</t>
  </si>
  <si>
    <t>Emerald1996CvSunbriTOS21-May</t>
  </si>
  <si>
    <t>Emerald1996CvSunecaTOS21-May</t>
  </si>
  <si>
    <t>Emerald1996CvCunninghamTOS21-May</t>
  </si>
  <si>
    <t>Emerald1996CvJanzTOS21-May</t>
  </si>
  <si>
    <t>Emerald1996CvHartogTOS16-Jun</t>
  </si>
  <si>
    <t>Emerald1996CvBataviaTOS16-Jun</t>
  </si>
  <si>
    <t>Emerald1996CvSunbriTOS16-Jun</t>
  </si>
  <si>
    <t>Emerald1996CvSunecaTOS16-Jun</t>
  </si>
  <si>
    <t>Emerald1996CvCunninghamTOS16-Jun</t>
  </si>
  <si>
    <t>Emerald1996CvJanzTOS16-Jun</t>
  </si>
  <si>
    <t>Miles1996CvHartogTOS18-Apr</t>
  </si>
  <si>
    <t>Miles1996CvBataviaTOS18-Apr</t>
  </si>
  <si>
    <t>Miles1996CvSunbriTOS18-Apr</t>
  </si>
  <si>
    <t>Miles1996CvSunecaTOS18-Apr</t>
  </si>
  <si>
    <t>Miles1996CvCunninghamTOS18-Apr</t>
  </si>
  <si>
    <t>Miles1996CvJanzTOS18-Apr</t>
  </si>
  <si>
    <t>Miles1996CvHartogTOS11-May</t>
  </si>
  <si>
    <t>Miles1996CvBataviaTOS11-May</t>
  </si>
  <si>
    <t>Miles1996CvSunbriTOS11-May</t>
  </si>
  <si>
    <t>Miles1996CvSunecaTOS11-May</t>
  </si>
  <si>
    <t>Miles1996CvCunninghamTOS11-May</t>
  </si>
  <si>
    <t>Miles1996CvJanzTOS11-May</t>
  </si>
  <si>
    <t>Miles1996CvHartogTOS1-Jun</t>
  </si>
  <si>
    <t>Miles1996CvBataviaTOS1-Jun</t>
  </si>
  <si>
    <t>Miles1996CvSunbriTOS1-Jun</t>
  </si>
  <si>
    <t>Miles1996CvSunecaTOS1-Jun</t>
  </si>
  <si>
    <t>Miles1996CvCunninghamTOS1-Jun</t>
  </si>
  <si>
    <t>Miles1996CvJanzTOS1-Jun</t>
  </si>
  <si>
    <t>Miles1996CvHartogTOS21-Jun</t>
  </si>
  <si>
    <t>Miles1996CvBataviaTOS21-Jun</t>
  </si>
  <si>
    <t>Miles1996CvSunbriTOS21-Jun</t>
  </si>
  <si>
    <t>Miles1996CvSunecaTOS21-Jun</t>
  </si>
  <si>
    <t>Miles1996CvCunninghamTOS21-Jun</t>
  </si>
  <si>
    <t>Miles1996CvJanzTOS21-Jun</t>
  </si>
  <si>
    <t>Miles1996CvHartogTOS16-Jul</t>
  </si>
  <si>
    <t>Miles1996CvBataviaTOS16-Jul</t>
  </si>
  <si>
    <t>Miles1996CvSunbriTOS16-Jul</t>
  </si>
  <si>
    <t>Miles1996CvSunecaTOS16-Jul</t>
  </si>
  <si>
    <t>Miles1996CvCunninghamTOS16-Jul</t>
  </si>
  <si>
    <t>Miles1996CvJanzTOS16-Jul</t>
  </si>
  <si>
    <t>Biloela1996CvHartogTOS11-Apr</t>
  </si>
  <si>
    <t>Biloela1996CvBataviaTOS11-Apr</t>
  </si>
  <si>
    <t>Biloela1996CvSunbriTOS11-Apr</t>
  </si>
  <si>
    <t>Biloela1996CvSunecaTOS11-Apr</t>
  </si>
  <si>
    <t>Biloela1996CvCunninghamTOS11-Apr</t>
  </si>
  <si>
    <t>Biloela1996CvJanzTOS11-Apr</t>
  </si>
  <si>
    <t>Biloela1996CvHartogTOS29-Apr</t>
  </si>
  <si>
    <t>Biloela1996CvBataviaTOS29-Apr</t>
  </si>
  <si>
    <t>Biloela1996CvSunbriTOS29-Apr</t>
  </si>
  <si>
    <t>Biloela1996CvSunecaTOS29-Apr</t>
  </si>
  <si>
    <t>Biloela1996CvCunninghamTOS29-Apr</t>
  </si>
  <si>
    <t>Biloela1996CvJanzTOS29-Apr</t>
  </si>
  <si>
    <t>Biloela1996CvHartogTOS15-May</t>
  </si>
  <si>
    <t>Biloela1996CvBataviaTOS15-May</t>
  </si>
  <si>
    <t>Biloela1996CvSunbriTOS15-May</t>
  </si>
  <si>
    <t>Biloela1996CvSunecaTOS15-May</t>
  </si>
  <si>
    <t>Biloela1996CvCunninghamTOS15-May</t>
  </si>
  <si>
    <t>Biloela1996CvJanzTOS15-May</t>
  </si>
  <si>
    <t>Biloela1996CvHartogTOS13-Jun</t>
  </si>
  <si>
    <t>Biloela1996CvBataviaTOS13-Jun</t>
  </si>
  <si>
    <t>Biloela1996CvSunbriTOS13-Jun</t>
  </si>
  <si>
    <t>Biloela1996CvSunecaTOS13-Jun</t>
  </si>
  <si>
    <t>Biloela1996CvCunninghamTOS13-Jun</t>
  </si>
  <si>
    <t>Biloela1996CvJanzTOS13-Jun</t>
  </si>
  <si>
    <t>Biloela1996CvHartogTOS16-Jul</t>
  </si>
  <si>
    <t>Biloela1996CvBataviaTOS16-Jul</t>
  </si>
  <si>
    <t>Biloela1996CvSunbriTOS16-Jul</t>
  </si>
  <si>
    <t>Biloela1996CvSunecaTOS16-Jul</t>
  </si>
  <si>
    <t>Biloela1996CvCunninghamTOS16-Jul</t>
  </si>
  <si>
    <t>Biloela1996CvJanzTOS16-Jul</t>
  </si>
  <si>
    <t>Moree1996CvHartogTOS7-May</t>
  </si>
  <si>
    <t>Moree1996CvBataviaTOS7-May</t>
  </si>
  <si>
    <t>Moree1996CvSunbriTOS7-May</t>
  </si>
  <si>
    <t>Moree1996CvSunecaTOS7-May</t>
  </si>
  <si>
    <t>Moree1996CvCunninghamTOS7-May</t>
  </si>
  <si>
    <t>Moree1996CvJanzTOS7-May</t>
  </si>
  <si>
    <t>Moree1996CvHartogTOS16-May</t>
  </si>
  <si>
    <t>Moree1996CvBataviaTOS16-May</t>
  </si>
  <si>
    <t>Moree1996CvSunbriTOS16-May</t>
  </si>
  <si>
    <t>Moree1996CvSunecaTOS16-May</t>
  </si>
  <si>
    <t>Moree1996CvCunninghamTOS16-May</t>
  </si>
  <si>
    <t>Moree1996CvJanzTOS16-May</t>
  </si>
  <si>
    <t>Moree1996CvHartogTOS18-Jul</t>
  </si>
  <si>
    <t>Moree1996CvBataviaTOS18-Jul</t>
  </si>
  <si>
    <t>Moree1996CvSunbriTOS18-Jul</t>
  </si>
  <si>
    <t>Moree1996CvSunecaTOS18-Jul</t>
  </si>
  <si>
    <t>Moree1996CvCunninghamTOS18-Jul</t>
  </si>
  <si>
    <t>Moree1996CvJanzTOS18-Jul</t>
  </si>
  <si>
    <t>Tamworth1992CvHartogTOS19-Apr</t>
  </si>
  <si>
    <t>Tamworth1992CvHartogTOS26-Apr</t>
  </si>
  <si>
    <t>Tamworth1992CvHartogTOS3-May</t>
  </si>
  <si>
    <t>Tamworth1992CvHartogTOS10-May</t>
  </si>
  <si>
    <t>Tamworth1992CvHartogTOS17-May</t>
  </si>
  <si>
    <t>Tamworth1992CvHartogTOS24-May</t>
  </si>
  <si>
    <t>Tamworth1992CvHartogTOS31-May</t>
  </si>
  <si>
    <t>Tamworth1992CvHartogTOS7-Jun</t>
  </si>
  <si>
    <t>Tamworth1992CvHartogTOS14-Jun</t>
  </si>
  <si>
    <t>Tamworth1992CvHartogTOS21-Jun</t>
  </si>
  <si>
    <t>Tamworth1992CvHartogTOS28-Jun</t>
  </si>
  <si>
    <t>Tamworth1992CvHartogTOS5-Jul</t>
  </si>
  <si>
    <t>Tamworth1992CvHartogTOS12-Jul</t>
  </si>
  <si>
    <t>Tamworth1992CvHartogTOS19-Jul</t>
  </si>
  <si>
    <t>Tamworth1992CvHartogTOS26-Jul</t>
  </si>
  <si>
    <t>Tamworth1992CvBataviaTOS19-Apr</t>
  </si>
  <si>
    <t>Tamworth1992CvBataviaTOS26-Apr</t>
  </si>
  <si>
    <t>Tamworth1992CvBataviaTOS3-May</t>
  </si>
  <si>
    <t>Tamworth1992CvBataviaTOS10-May</t>
  </si>
  <si>
    <t>Tamworth1992CvBataviaTOS17-May</t>
  </si>
  <si>
    <t>Tamworth1992CvBataviaTOS24-May</t>
  </si>
  <si>
    <t>Tamworth1992CvBataviaTOS31-May</t>
  </si>
  <si>
    <t>Tamworth1992CvBataviaTOS7-Jun</t>
  </si>
  <si>
    <t>Tamworth1992CvBataviaTOS14-Jun</t>
  </si>
  <si>
    <t>Tamworth1992CvBataviaTOS21-Jun</t>
  </si>
  <si>
    <t>Tamworth1992CvBataviaTOS28-Jun</t>
  </si>
  <si>
    <t>Tamworth1992CvBataviaTOS5-Jul</t>
  </si>
  <si>
    <t>Tamworth1992CvBataviaTOS12-Jul</t>
  </si>
  <si>
    <t>Tamworth1992CvBataviaTOS19-Jul</t>
  </si>
  <si>
    <t>Tamworth1992CvBataviaTOS26-Jul</t>
  </si>
  <si>
    <t>Tamworth1992CvSunbriTOS19-Apr</t>
  </si>
  <si>
    <t>Tamworth1992CvSunbriTOS26-Apr</t>
  </si>
  <si>
    <t>Tamworth1992CvSunbriTOS3-May</t>
  </si>
  <si>
    <t>Tamworth1992CvSunbriTOS10-May</t>
  </si>
  <si>
    <t>Tamworth1992CvSunbriTOS17-May</t>
  </si>
  <si>
    <t>Tamworth1992CvSunbriTOS24-May</t>
  </si>
  <si>
    <t>Tamworth1992CvSunbriTOS31-May</t>
  </si>
  <si>
    <t>Tamworth1992CvSunbriTOS7-Jun</t>
  </si>
  <si>
    <t>Tamworth1992CvSunbriTOS14-Jun</t>
  </si>
  <si>
    <t>Tamworth1992CvSunbriTOS21-Jun</t>
  </si>
  <si>
    <t>Tamworth1992CvSunbriTOS28-Jun</t>
  </si>
  <si>
    <t>Tamworth1992CvSunbriTOS5-Jul</t>
  </si>
  <si>
    <t>Tamworth1992CvSunbriTOS12-Jul</t>
  </si>
  <si>
    <t>Tamworth1992CvSunbriTOS19-Jul</t>
  </si>
  <si>
    <t>Tamworth1992CvSunbriTOS26-Jul</t>
  </si>
  <si>
    <t>Tamworth1992CvSuncoTOS19-Apr</t>
  </si>
  <si>
    <t>Tamworth1992CvSuncoTOS26-Apr</t>
  </si>
  <si>
    <t>Tamworth1992CvSuncoTOS3-May</t>
  </si>
  <si>
    <t>Tamworth1992CvSuncoTOS10-May</t>
  </si>
  <si>
    <t>Tamworth1992CvSuncoTOS17-May</t>
  </si>
  <si>
    <t>Tamworth1992CvSuncoTOS24-May</t>
  </si>
  <si>
    <t>Tamworth1992CvSuncoTOS31-May</t>
  </si>
  <si>
    <t>Tamworth1992CvSuncoTOS7-Jun</t>
  </si>
  <si>
    <t>Tamworth1992CvSuncoTOS14-Jun</t>
  </si>
  <si>
    <t>Tamworth1992CvSuncoTOS21-Jun</t>
  </si>
  <si>
    <t>Tamworth1992CvSuncoTOS28-Jun</t>
  </si>
  <si>
    <t>Tamworth1992CvSuncoTOS5-Jul</t>
  </si>
  <si>
    <t>Tamworth1992CvSuncoTOS12-Jul</t>
  </si>
  <si>
    <t>Tamworth1992CvSuncoTOS19-Jul</t>
  </si>
  <si>
    <t>Tamworth1992CvSuncoTOS26-Jul</t>
  </si>
  <si>
    <t>Tamworth1992CvSunecaTOS19-Apr</t>
  </si>
  <si>
    <t>Tamworth1992CvSunecaTOS26-Apr</t>
  </si>
  <si>
    <t>Tamworth1992CvSunecaTOS3-May</t>
  </si>
  <si>
    <t>Tamworth1992CvSunecaTOS10-May</t>
  </si>
  <si>
    <t>Tamworth1992CvSunecaTOS17-May</t>
  </si>
  <si>
    <t>Tamworth1992CvSunecaTOS24-May</t>
  </si>
  <si>
    <t>Tamworth1992CvSunecaTOS31-May</t>
  </si>
  <si>
    <t>Tamworth1992CvSunecaTOS7-Jun</t>
  </si>
  <si>
    <t>Tamworth1992CvSunecaTOS14-Jun</t>
  </si>
  <si>
    <t>Tamworth1992CvSunecaTOS21-Jun</t>
  </si>
  <si>
    <t>Tamworth1992CvSunecaTOS28-Jun</t>
  </si>
  <si>
    <t>Tamworth1992CvSunecaTOS5-Jul</t>
  </si>
  <si>
    <t>Tamworth1992CvSunecaTOS12-Jul</t>
  </si>
  <si>
    <t>Tamworth1992CvSunecaTOS19-Jul</t>
  </si>
  <si>
    <t>Tamworth1992CvSunecaTOS26-Jul</t>
  </si>
  <si>
    <t>Griffith1983CVYecoraTOS15-Apr</t>
  </si>
  <si>
    <t>Yecora</t>
  </si>
  <si>
    <t>Griffith1983CVEgretTOS15-Apr</t>
  </si>
  <si>
    <t>Egret</t>
  </si>
  <si>
    <t>Griffith1983CVYecoraTOS12-May</t>
  </si>
  <si>
    <t>Griffith1983CVEgretTOS12-May</t>
  </si>
  <si>
    <t>Griffith1983CVYecoraTOS17-Jun</t>
  </si>
  <si>
    <t>Griffith1983CVEgretTOS17-Jun</t>
  </si>
  <si>
    <t>Griffith1983CVYecoraTOS11-Aug</t>
  </si>
  <si>
    <t>Griffith1983CVEgretTOS11-Aug</t>
  </si>
  <si>
    <t>Griffith1983CVYecoraTOS23-Sep</t>
  </si>
  <si>
    <t>Griffith1983CVEgretTOS23-Sep</t>
  </si>
  <si>
    <t>Griffith1983CVWW33GTOS15-Apr</t>
  </si>
  <si>
    <t>Griffith1983CVUQ189TOS15-Apr</t>
  </si>
  <si>
    <t>Griffith1983CVWW33GTOS12-May</t>
  </si>
  <si>
    <t>Griffith1983CVUQ189TOS12-May</t>
  </si>
  <si>
    <t>Griffith1983CVWW33GTOS17-Jun</t>
  </si>
  <si>
    <t>Griffith1983CVUQ189TOS17-Jun</t>
  </si>
  <si>
    <t>Griffith1983CVWW33GTOS11-Aug</t>
  </si>
  <si>
    <t>Griffith1983CVUQ189TOS11-Aug</t>
  </si>
  <si>
    <t>Griffith1983CVWW33GTOS23-Sep</t>
  </si>
  <si>
    <t>Griffith1983CVUQ189TOS23-Sep</t>
  </si>
  <si>
    <t>Griffith1984CVHartogTOS18-May</t>
  </si>
  <si>
    <t>Griffith1984CVHartogTOS3-Jul</t>
  </si>
  <si>
    <t>Griffith1984CVYecoraTOS18-May</t>
  </si>
  <si>
    <t>Griffith1984CVYecoraTOS3-Jul</t>
  </si>
  <si>
    <t>Griffith1984CVEgretTOS18-May</t>
  </si>
  <si>
    <t>Griffith1984CVEgretTOS3-Jul</t>
  </si>
  <si>
    <t>year</t>
  </si>
  <si>
    <t>site</t>
  </si>
  <si>
    <t>trial</t>
  </si>
  <si>
    <t>genotype</t>
  </si>
  <si>
    <t>photoperiod</t>
  </si>
  <si>
    <t>vernalization</t>
  </si>
  <si>
    <t>flowering</t>
  </si>
  <si>
    <t>heading</t>
  </si>
  <si>
    <t>Flag</t>
  </si>
  <si>
    <t>Head</t>
  </si>
  <si>
    <t>Flow</t>
  </si>
  <si>
    <t>Mat</t>
  </si>
  <si>
    <t>density</t>
  </si>
  <si>
    <t>management</t>
  </si>
  <si>
    <t>dc31</t>
  </si>
  <si>
    <t>flagleaf</t>
  </si>
  <si>
    <t>maturity</t>
  </si>
  <si>
    <t>GattonS1-1</t>
  </si>
  <si>
    <t>14SSOW</t>
  </si>
  <si>
    <t>NA</t>
  </si>
  <si>
    <t>14SSOW-1</t>
  </si>
  <si>
    <t>axe</t>
  </si>
  <si>
    <t>bolac</t>
  </si>
  <si>
    <t>Braewood</t>
  </si>
  <si>
    <t>braewood</t>
  </si>
  <si>
    <t>Calingiri</t>
  </si>
  <si>
    <t>calingiri</t>
  </si>
  <si>
    <t>Catalina</t>
  </si>
  <si>
    <t>catalina</t>
  </si>
  <si>
    <t>Crusader</t>
  </si>
  <si>
    <t>crusader</t>
  </si>
  <si>
    <t>derrimut</t>
  </si>
  <si>
    <t>eaglehawk</t>
  </si>
  <si>
    <t>Ellison</t>
  </si>
  <si>
    <t>ellison</t>
  </si>
  <si>
    <t>Forrest</t>
  </si>
  <si>
    <t>forrest</t>
  </si>
  <si>
    <t>Gauntlet</t>
  </si>
  <si>
    <t>gauntlet</t>
  </si>
  <si>
    <t>gregory</t>
  </si>
  <si>
    <t>h45</t>
  </si>
  <si>
    <t>Hume</t>
  </si>
  <si>
    <t>hume</t>
  </si>
  <si>
    <t>janz</t>
  </si>
  <si>
    <t>Kellalac</t>
  </si>
  <si>
    <t>kellalac</t>
  </si>
  <si>
    <t>Lancer</t>
  </si>
  <si>
    <t>lancer</t>
  </si>
  <si>
    <t>mace</t>
  </si>
  <si>
    <t>Magenta</t>
  </si>
  <si>
    <t>magenta</t>
  </si>
  <si>
    <t>Merinda</t>
  </si>
  <si>
    <t>merinda</t>
  </si>
  <si>
    <t>Ouyen</t>
  </si>
  <si>
    <t>ouyen</t>
  </si>
  <si>
    <t>Peake</t>
  </si>
  <si>
    <t>peake</t>
  </si>
  <si>
    <t>Revenue</t>
  </si>
  <si>
    <t>revenue</t>
  </si>
  <si>
    <t>Rosella</t>
  </si>
  <si>
    <t>rosella</t>
  </si>
  <si>
    <t>scout</t>
  </si>
  <si>
    <t>Scythe</t>
  </si>
  <si>
    <t>scythe</t>
  </si>
  <si>
    <t>Spitfire</t>
  </si>
  <si>
    <t>spitfire</t>
  </si>
  <si>
    <t>Strzelecki</t>
  </si>
  <si>
    <t>strzelecki</t>
  </si>
  <si>
    <t>sunbri</t>
  </si>
  <si>
    <t>Sunstate</t>
  </si>
  <si>
    <t>sunstate</t>
  </si>
  <si>
    <t>Suntop</t>
  </si>
  <si>
    <t>suntop</t>
  </si>
  <si>
    <t>wedgetail</t>
  </si>
  <si>
    <t>Whistler</t>
  </si>
  <si>
    <t>whistler</t>
  </si>
  <si>
    <t>Wills</t>
  </si>
  <si>
    <t>wills</t>
  </si>
  <si>
    <t>wyalkatchem</t>
  </si>
  <si>
    <t>yitpi</t>
  </si>
  <si>
    <t>young</t>
  </si>
  <si>
    <t>GattonS1-2</t>
  </si>
  <si>
    <t>14SSOW-2</t>
  </si>
  <si>
    <t>GattonS1-4</t>
  </si>
  <si>
    <t>14SSOW-4</t>
  </si>
  <si>
    <t>GattonS1-5</t>
  </si>
  <si>
    <t>14SSOW-5</t>
  </si>
  <si>
    <t>CPTCultAlbericSO</t>
  </si>
  <si>
    <t>CPTCultAmarokSO</t>
  </si>
  <si>
    <t>CPTCultAspiringSO</t>
  </si>
  <si>
    <t>CPTCultBattenSpringSO</t>
  </si>
  <si>
    <t>CPTCultBatten</t>
  </si>
  <si>
    <t>CPTCultCentaurSO</t>
  </si>
  <si>
    <t>CPTCultClaireSO</t>
  </si>
  <si>
    <t>CPTCultConquestSO</t>
  </si>
  <si>
    <t>CPTCultConsortSO</t>
  </si>
  <si>
    <t>CPTCultEinsteinSO</t>
  </si>
  <si>
    <t>CPTCultEquinoxSO</t>
  </si>
  <si>
    <t>CPTCultExcedeSO</t>
  </si>
  <si>
    <t>CPTCultH45SO</t>
  </si>
  <si>
    <t>CPTCultJanzSO</t>
  </si>
  <si>
    <t>CPTCultLangSO</t>
  </si>
  <si>
    <t>CPTCultMacKellarSO</t>
  </si>
  <si>
    <t>CPTCultMajesticSO</t>
  </si>
  <si>
    <t>CPTCultMcCubbinSO</t>
  </si>
  <si>
    <t>CPTCultOptionSO</t>
  </si>
  <si>
    <t>CPTCultOtaneSO</t>
  </si>
  <si>
    <t>CPTCultPennantSO</t>
  </si>
  <si>
    <t>CPTCultRegencySO</t>
  </si>
  <si>
    <t>CPTCultRichmondSO</t>
  </si>
  <si>
    <t>CPTCultRobigusSO</t>
  </si>
  <si>
    <t>CPTCultRubricSO</t>
  </si>
  <si>
    <t>CPTCultSageSO</t>
  </si>
  <si>
    <t>CPTCultSaracenSO</t>
  </si>
  <si>
    <t>CPTCultSavannahSO</t>
  </si>
  <si>
    <t>CPTCultSolsticeSO</t>
  </si>
  <si>
    <t>CPTCultSuncoSO</t>
  </si>
  <si>
    <t>CPTCultTankerSO</t>
  </si>
  <si>
    <t>CPTCultTributeSO</t>
  </si>
  <si>
    <t>CPTCult</t>
  </si>
  <si>
    <t>CPTCultYitpiSO</t>
  </si>
  <si>
    <t>CV</t>
  </si>
  <si>
    <t>Sow</t>
  </si>
  <si>
    <t>Emerg</t>
  </si>
  <si>
    <t>TS</t>
  </si>
  <si>
    <t>Z31</t>
  </si>
  <si>
    <t>WW33G</t>
  </si>
  <si>
    <t>UQ189</t>
  </si>
  <si>
    <t>0-30</t>
  </si>
  <si>
    <t>30-60</t>
  </si>
  <si>
    <t>60-90</t>
  </si>
  <si>
    <t>90-120</t>
  </si>
  <si>
    <t>120-150</t>
  </si>
  <si>
    <t>MaxLeafSize.Script.LeafPosition</t>
  </si>
  <si>
    <t>MaxLeafSize.Script.MaxLeafSize</t>
  </si>
  <si>
    <t>Leeston2014Sow20-FebPopn50</t>
  </si>
  <si>
    <t>Leeston2014Sow10-MarPopn50</t>
  </si>
  <si>
    <t>Leeston2014Sow26-MarPopn50</t>
  </si>
  <si>
    <t>Leeston2014Sow23-AprPopn50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</si>
  <si>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</si>
  <si>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</si>
  <si>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</si>
  <si>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</si>
  <si>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</si>
  <si>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</si>
  <si>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</si>
  <si>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</si>
  <si>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</si>
  <si>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</si>
  <si>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Simulation.Name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</si>
</sst>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;@"/>
    <numFmt numFmtId="165" formatCode="0.0000"/>
    <numFmt numFmtId="166" formatCode="yyyy\-mm\-dd"/>
    <numFmt numFmtId="167" formatCode="0E+00"/>
    <numFmt numFmtId="168" formatCode="yyyy\-m\-dd"/>
    <numFmt numFmtId="169" formatCode="0.0"/>
    <numFmt numFmtId="170" formatCode="0.000"/>
    <numFmt numFmtId="171" formatCode="yyyy\-mm\-dd\ hh:mm:ss"/>
  </numFmts>
  <fonts count="6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</borders>
  <cellStyleXfs count="2">
    <xf numFmtId="0" fontId="0" fillId="0" borderId="0"/>
    <xf numFmtId="0" fontId="1" fillId="0" borderId="0" applyBorder="0"/>
  </cellStyleXfs>
  <cellXfs count="91">
    <xf numFmtId="0" fontId="0" fillId="0" borderId="0" xfId="0"/>
    <xf numFmtId="0" fontId="0" fillId="0" borderId="0" xfId="0" applyAlignment="1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Font="1"/>
    <xf numFmtId="0" fontId="0" fillId="0" borderId="0" xfId="0" applyFont="1"/>
    <xf numFmtId="164" fontId="2" fillId="0" borderId="0" xfId="0" applyNumberFormat="1" applyFont="1" applyBorder="1" applyAlignment="1">
      <alignment horizontal="left" vertical="top"/>
    </xf>
    <xf numFmtId="166" fontId="2" fillId="0" borderId="0" xfId="0" applyNumberFormat="1" applyFont="1" applyBorder="1" applyAlignment="1">
      <alignment horizontal="left" vertical="top"/>
    </xf>
    <xf numFmtId="0" fontId="2" fillId="2" borderId="1" xfId="0" applyFont="1" applyFill="1" applyBorder="1" applyAlignment="1">
      <alignment vertical="top"/>
    </xf>
    <xf numFmtId="164" fontId="2" fillId="2" borderId="1" xfId="0" applyNumberFormat="1" applyFont="1" applyFill="1" applyBorder="1" applyAlignment="1">
      <alignment horizontal="left" vertical="top"/>
    </xf>
    <xf numFmtId="164" fontId="2" fillId="2" borderId="0" xfId="0" applyNumberFormat="1" applyFont="1" applyFill="1" applyBorder="1" applyAlignment="1">
      <alignment horizontal="left" vertical="top"/>
    </xf>
    <xf numFmtId="166" fontId="2" fillId="2" borderId="0" xfId="0" applyNumberFormat="1" applyFont="1" applyFill="1" applyBorder="1" applyAlignment="1">
      <alignment horizontal="left" vertical="top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/>
    <xf numFmtId="0" fontId="0" fillId="2" borderId="7" xfId="0" applyFill="1" applyBorder="1"/>
    <xf numFmtId="14" fontId="0" fillId="0" borderId="0" xfId="0" applyNumberFormat="1"/>
    <xf numFmtId="1" fontId="0" fillId="0" borderId="0" xfId="0" applyNumberFormat="1"/>
    <xf numFmtId="14" fontId="2" fillId="0" borderId="1" xfId="0" applyNumberFormat="1" applyFont="1" applyBorder="1" applyAlignment="1">
      <alignment vertical="top"/>
    </xf>
    <xf numFmtId="1" fontId="2" fillId="0" borderId="0" xfId="0" applyNumberFormat="1" applyFont="1" applyBorder="1" applyAlignment="1">
      <alignment vertical="top"/>
    </xf>
    <xf numFmtId="0" fontId="1" fillId="0" borderId="0" xfId="1" applyBorder="1"/>
    <xf numFmtId="0" fontId="0" fillId="0" borderId="3" xfId="0" applyBorder="1"/>
    <xf numFmtId="0" fontId="0" fillId="0" borderId="8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0" borderId="4" xfId="0" applyBorder="1"/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2" fontId="0" fillId="0" borderId="0" xfId="0" applyNumberFormat="1"/>
    <xf numFmtId="2" fontId="2" fillId="0" borderId="0" xfId="0" applyNumberFormat="1" applyFont="1" applyBorder="1" applyAlignment="1">
      <alignment horizontal="left" vertical="top"/>
    </xf>
    <xf numFmtId="167" fontId="0" fillId="0" borderId="0" xfId="0" applyNumberFormat="1"/>
    <xf numFmtId="168" fontId="0" fillId="0" borderId="0" xfId="0" applyNumberFormat="1" applyFont="1"/>
    <xf numFmtId="164" fontId="0" fillId="3" borderId="0" xfId="0" applyNumberFormat="1" applyFill="1"/>
    <xf numFmtId="168" fontId="0" fillId="3" borderId="0" xfId="0" applyNumberFormat="1" applyFont="1" applyFill="1"/>
    <xf numFmtId="0" fontId="0" fillId="3" borderId="0" xfId="0" applyFill="1"/>
    <xf numFmtId="166" fontId="0" fillId="0" borderId="0" xfId="0" applyNumberFormat="1" applyFont="1"/>
    <xf numFmtId="169" fontId="0" fillId="0" borderId="0" xfId="0" applyNumberFormat="1"/>
    <xf numFmtId="1" fontId="0" fillId="0" borderId="0" xfId="0" applyNumberFormat="1" applyAlignment="1"/>
    <xf numFmtId="1" fontId="0" fillId="0" borderId="0" xfId="0" applyNumberFormat="1" applyAlignment="1">
      <alignment horizontal="center"/>
    </xf>
    <xf numFmtId="170" fontId="0" fillId="0" borderId="0" xfId="0" applyNumberFormat="1"/>
    <xf numFmtId="164" fontId="0" fillId="0" borderId="0" xfId="0" applyNumberFormat="1" applyAlignment="1"/>
    <xf numFmtId="0" fontId="0" fillId="0" borderId="0" xfId="0" applyFont="1" applyAlignment="1">
      <alignment vertical="center" wrapText="1"/>
    </xf>
    <xf numFmtId="164" fontId="0" fillId="0" borderId="0" xfId="0" applyNumberFormat="1" applyAlignment="1">
      <alignment vertical="center" wrapText="1"/>
    </xf>
    <xf numFmtId="171" fontId="3" fillId="0" borderId="0" xfId="0" applyNumberFormat="1" applyFont="1" applyBorder="1" applyAlignment="1" applyProtection="1">
      <alignment horizontal="center" vertical="top"/>
    </xf>
    <xf numFmtId="0" fontId="4" fillId="0" borderId="0" xfId="0" applyFont="1" applyBorder="1" applyAlignment="1" applyProtection="1"/>
    <xf numFmtId="16" fontId="0" fillId="0" borderId="0" xfId="0" applyNumberFormat="1"/>
    <xf numFmtId="0" fontId="5" fillId="0" borderId="0" xfId="0" applyFont="1"/>
    <xf numFmtId="164" fontId="0" fillId="2" borderId="0" xfId="0" applyNumberFormat="1" applyFill="1"/>
    <xf numFmtId="165" fontId="0" fillId="2" borderId="0" xfId="0" applyNumberFormat="1" applyFill="1"/>
    <xf numFmtId="0" fontId="4" fillId="2" borderId="0" xfId="0" applyFont="1" applyFill="1" applyBorder="1" applyAlignment="1" applyProtection="1"/>
    <xf numFmtId="166" fontId="2" fillId="0" borderId="1" xfId="0" applyNumberFormat="1" applyFont="1" applyBorder="1" applyAlignment="1">
      <alignment horizontal="left" vertical="top"/>
    </xf>
    <xf numFmtId="0" fontId="0" fillId="0" borderId="1" xfId="0" applyBorder="1" applyAlignment="1"/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Border="1" applyAlignment="1">
      <alignment vertical="top"/>
    </xf>
    <xf numFmtId="0" fontId="0" fillId="0" borderId="1" xfId="0" applyFont="1" applyBorder="1" applyAlignment="1">
      <alignment horizontal="left"/>
    </xf>
    <xf numFmtId="0" fontId="0" fillId="3" borderId="1" xfId="0" applyFont="1" applyFill="1" applyBorder="1" applyAlignment="1"/>
    <xf numFmtId="164" fontId="0" fillId="0" borderId="1" xfId="0" applyNumberFormat="1" applyBorder="1"/>
    <xf numFmtId="164" fontId="0" fillId="3" borderId="1" xfId="0" applyNumberFormat="1" applyFill="1" applyBorder="1"/>
    <xf numFmtId="14" fontId="2" fillId="0" borderId="0" xfId="0" applyNumberFormat="1" applyFont="1" applyBorder="1" applyAlignment="1">
      <alignment vertical="top"/>
    </xf>
    <xf numFmtId="0" fontId="0" fillId="2" borderId="0" xfId="0" applyFill="1" applyBorder="1"/>
    <xf numFmtId="0" fontId="0" fillId="0" borderId="0" xfId="0" applyFont="1" applyBorder="1" applyAlignment="1">
      <alignment horizontal="left"/>
    </xf>
    <xf numFmtId="166" fontId="0" fillId="0" borderId="1" xfId="0" applyNumberFormat="1" applyFont="1" applyBorder="1"/>
    <xf numFmtId="0" fontId="4" fillId="0" borderId="1" xfId="0" applyFont="1" applyBorder="1" applyAlignment="1" applyProtection="1">
      <alignment horizontal="left" vertical="top"/>
    </xf>
    <xf numFmtId="0" fontId="0" fillId="3" borderId="0" xfId="0" applyFill="1" applyBorder="1"/>
    <xf numFmtId="16" fontId="0" fillId="0" borderId="1" xfId="0" applyNumberFormat="1" applyBorder="1"/>
    <xf numFmtId="14" fontId="0" fillId="0" borderId="0" xfId="0" applyNumberFormat="1" applyBorder="1"/>
    <xf numFmtId="0" fontId="0" fillId="0" borderId="1" xfId="0" applyFont="1" applyBorder="1" applyAlignment="1">
      <alignment vertical="center" wrapText="1"/>
    </xf>
    <xf numFmtId="0" fontId="0" fillId="2" borderId="1" xfId="0" applyFont="1" applyFill="1" applyBorder="1" applyAlignment="1"/>
    <xf numFmtId="0" fontId="2" fillId="0" borderId="2" xfId="0" applyFont="1" applyBorder="1" applyAlignment="1">
      <alignment vertical="top"/>
    </xf>
    <xf numFmtId="164" fontId="0" fillId="0" borderId="1" xfId="0" applyNumberFormat="1" applyBorder="1" applyAlignment="1">
      <alignment vertical="center" wrapText="1"/>
    </xf>
    <xf numFmtId="164" fontId="0" fillId="2" borderId="1" xfId="0" applyNumberFormat="1" applyFill="1" applyBorder="1"/>
    <xf numFmtId="164" fontId="0" fillId="0" borderId="1" xfId="0" applyNumberFormat="1" applyBorder="1" applyAlignment="1"/>
    <xf numFmtId="164" fontId="0" fillId="0" borderId="0" xfId="0" applyNumberFormat="1" applyBorder="1"/>
    <xf numFmtId="0" fontId="0" fillId="0" borderId="0" xfId="0" applyFont="1" applyBorder="1" applyAlignment="1">
      <alignment vertical="center" wrapText="1"/>
    </xf>
    <xf numFmtId="164" fontId="0" fillId="0" borderId="0" xfId="0" applyNumberFormat="1" applyBorder="1" applyAlignment="1">
      <alignment vertical="center" wrapText="1"/>
    </xf>
    <xf numFmtId="0" fontId="0" fillId="0" borderId="0" xfId="0" applyBorder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5368"/>
  <sheetViews>
    <sheetView tabSelected="1" zoomScaleNormal="100" workbookViewId="0">
      <pane xSplit="3" ySplit="2" topLeftCell="D4679" activePane="bottomRight" state="frozen"/>
      <selection pane="topRight" activeCell="C1" sqref="C1"/>
      <selection pane="bottomLeft" activeCell="A1667" sqref="A1667"/>
      <selection pane="bottomRight" activeCell="A4680" sqref="A4680"/>
    </sheetView>
  </sheetViews>
  <sheetFormatPr defaultColWidth="8.5703125" defaultRowHeight="15" x14ac:dyDescent="0.25"/>
  <cols>
    <col min="1" max="2" width="47.140625" style="1" customWidth="1"/>
    <col min="3" max="3" width="18.140625" style="2" bestFit="1" customWidth="1"/>
    <col min="4" max="4" width="19.42578125" style="2" customWidth="1"/>
    <col min="5" max="5" width="16.85546875" style="2" customWidth="1"/>
    <col min="6" max="6" width="24.42578125" customWidth="1"/>
    <col min="7" max="7" width="10.5703125" customWidth="1"/>
    <col min="8" max="8" width="11.5703125" customWidth="1"/>
    <col min="9" max="14" width="18.5703125" customWidth="1"/>
    <col min="15" max="15" width="22.140625" customWidth="1"/>
    <col min="16" max="17" width="18.5703125" customWidth="1"/>
    <col min="18" max="18" width="19.5703125" customWidth="1"/>
    <col min="19" max="19" width="7.42578125" customWidth="1"/>
    <col min="20" max="20" width="21" customWidth="1"/>
    <col min="21" max="21" width="22.28515625" customWidth="1"/>
    <col min="22" max="22" width="12.7109375" customWidth="1"/>
    <col min="23" max="23" width="15.7109375" customWidth="1"/>
    <col min="24" max="24" width="11.7109375" customWidth="1"/>
    <col min="25" max="25" width="21" style="3" customWidth="1"/>
    <col min="26" max="26" width="20" customWidth="1"/>
    <col min="27" max="27" width="20.85546875" customWidth="1"/>
    <col min="28" max="28" width="19.28515625" customWidth="1"/>
    <col min="29" max="29" width="18.42578125" customWidth="1"/>
    <col min="30" max="30" width="18.5703125" customWidth="1"/>
    <col min="31" max="31" width="31.140625" customWidth="1"/>
    <col min="32" max="33" width="20.5703125" customWidth="1"/>
    <col min="34" max="34" width="21.7109375" customWidth="1"/>
    <col min="35" max="35" width="17.7109375" customWidth="1"/>
    <col min="36" max="36" width="18.7109375" customWidth="1"/>
    <col min="37" max="37" width="24.140625" customWidth="1"/>
    <col min="38" max="38" width="28.28515625" customWidth="1"/>
    <col min="39" max="39" width="19.85546875" customWidth="1"/>
    <col min="40" max="40" width="20.7109375" customWidth="1"/>
    <col min="41" max="41" width="26.140625" customWidth="1"/>
    <col min="42" max="42" width="23.5703125" customWidth="1"/>
    <col min="43" max="44" width="17.7109375" customWidth="1"/>
    <col min="45" max="45" width="21.85546875" customWidth="1"/>
    <col min="46" max="48" width="33.28515625" customWidth="1"/>
    <col min="49" max="50" width="32.85546875" customWidth="1"/>
    <col min="51" max="51" width="34.28515625" customWidth="1"/>
    <col min="52" max="52" width="40.42578125" customWidth="1"/>
    <col min="53" max="53" width="27.5703125" customWidth="1"/>
    <col min="54" max="54" width="16.42578125" customWidth="1"/>
    <col min="55" max="56" width="13.7109375" customWidth="1"/>
    <col min="57" max="58" width="14.7109375" customWidth="1"/>
    <col min="59" max="59" width="17.5703125" customWidth="1"/>
    <col min="60" max="61" width="13.42578125" customWidth="1"/>
    <col min="62" max="62" width="14.5703125" customWidth="1"/>
    <col min="63" max="63" width="28.85546875" customWidth="1"/>
    <col min="64" max="64" width="30.42578125" customWidth="1"/>
    <col min="65" max="73" width="26" customWidth="1"/>
    <col min="74" max="82" width="27" customWidth="1"/>
    <col min="84" max="84" width="29.7109375" style="4" customWidth="1"/>
  </cols>
  <sheetData>
    <row r="1" spans="1:84" x14ac:dyDescent="0.25">
      <c r="A1" s="5" t="s">
        <v>0</v>
      </c>
      <c r="B1" s="5" t="s">
        <v>1362</v>
      </c>
      <c r="C1" s="6" t="s">
        <v>1</v>
      </c>
      <c r="D1" s="6" t="s">
        <v>2</v>
      </c>
      <c r="E1" s="6" t="s">
        <v>3</v>
      </c>
      <c r="F1" s="7" t="s">
        <v>4</v>
      </c>
      <c r="G1" s="8" t="s">
        <v>5</v>
      </c>
      <c r="H1" s="8" t="s">
        <v>6</v>
      </c>
      <c r="I1" s="8" t="s">
        <v>1352</v>
      </c>
      <c r="J1" s="8" t="s">
        <v>1353</v>
      </c>
      <c r="K1" s="8" t="s">
        <v>1354</v>
      </c>
      <c r="L1" s="8" t="s">
        <v>1355</v>
      </c>
      <c r="M1" s="8" t="s">
        <v>1356</v>
      </c>
      <c r="N1" s="8" t="s">
        <v>1357</v>
      </c>
      <c r="O1" s="8" t="s">
        <v>1358</v>
      </c>
      <c r="P1" s="8" t="s">
        <v>1359</v>
      </c>
      <c r="Q1" s="8" t="s">
        <v>1360</v>
      </c>
      <c r="R1" s="8" t="s">
        <v>1361</v>
      </c>
      <c r="S1" s="8" t="s">
        <v>7</v>
      </c>
      <c r="T1" s="8" t="s">
        <v>8</v>
      </c>
      <c r="U1" s="8" t="s">
        <v>9</v>
      </c>
      <c r="V1" s="8" t="s">
        <v>10</v>
      </c>
      <c r="W1" s="8" t="s">
        <v>11</v>
      </c>
      <c r="X1" s="8" t="s">
        <v>12</v>
      </c>
      <c r="Y1" s="9" t="s">
        <v>13</v>
      </c>
      <c r="Z1" s="8" t="s">
        <v>14</v>
      </c>
      <c r="AA1" s="8" t="s">
        <v>15</v>
      </c>
      <c r="AB1" s="8" t="s">
        <v>16</v>
      </c>
      <c r="AC1" s="8" t="s">
        <v>17</v>
      </c>
      <c r="AD1" s="8" t="s">
        <v>18</v>
      </c>
      <c r="AE1" s="8" t="s">
        <v>19</v>
      </c>
      <c r="AF1" s="8" t="s">
        <v>20</v>
      </c>
      <c r="AG1" s="8" t="s">
        <v>21</v>
      </c>
      <c r="AH1" s="8" t="s">
        <v>22</v>
      </c>
      <c r="AI1" s="8" t="s">
        <v>23</v>
      </c>
      <c r="AJ1" s="8" t="s">
        <v>24</v>
      </c>
      <c r="AK1" s="8" t="s">
        <v>25</v>
      </c>
      <c r="AL1" s="8" t="s">
        <v>26</v>
      </c>
      <c r="AM1" s="8" t="s">
        <v>27</v>
      </c>
      <c r="AN1" s="8" t="s">
        <v>28</v>
      </c>
      <c r="AO1" s="8" t="s">
        <v>29</v>
      </c>
      <c r="AP1" s="8" t="s">
        <v>30</v>
      </c>
      <c r="AQ1" s="8" t="s">
        <v>31</v>
      </c>
      <c r="AR1" s="8" t="s">
        <v>32</v>
      </c>
      <c r="AS1" s="8" t="s">
        <v>33</v>
      </c>
      <c r="AT1" s="8" t="s">
        <v>34</v>
      </c>
      <c r="AU1" s="8" t="s">
        <v>35</v>
      </c>
      <c r="AV1" s="8" t="s">
        <v>36</v>
      </c>
      <c r="AW1" s="10" t="s">
        <v>37</v>
      </c>
      <c r="AX1" s="8" t="s">
        <v>38</v>
      </c>
      <c r="AY1" s="8" t="s">
        <v>39</v>
      </c>
      <c r="AZ1" s="8" t="s">
        <v>40</v>
      </c>
      <c r="BA1" s="8" t="s">
        <v>41</v>
      </c>
      <c r="BB1" s="8" t="s">
        <v>42</v>
      </c>
      <c r="BC1" s="8" t="s">
        <v>43</v>
      </c>
      <c r="BD1" s="8" t="s">
        <v>44</v>
      </c>
      <c r="BE1" s="8" t="s">
        <v>45</v>
      </c>
      <c r="BF1" s="8" t="s">
        <v>46</v>
      </c>
      <c r="BG1" s="8" t="s">
        <v>47</v>
      </c>
      <c r="BH1" s="8" t="s">
        <v>48</v>
      </c>
      <c r="BI1" s="8" t="s">
        <v>49</v>
      </c>
      <c r="BJ1" s="8" t="s">
        <v>50</v>
      </c>
      <c r="BK1" s="8" t="s">
        <v>51</v>
      </c>
      <c r="BL1" s="11" t="s">
        <v>52</v>
      </c>
      <c r="BM1" s="12" t="s">
        <v>53</v>
      </c>
      <c r="BN1" s="12" t="s">
        <v>54</v>
      </c>
      <c r="BO1" s="12" t="s">
        <v>55</v>
      </c>
      <c r="BP1" s="12" t="s">
        <v>56</v>
      </c>
      <c r="BQ1" s="12" t="s">
        <v>57</v>
      </c>
      <c r="BR1" s="12" t="s">
        <v>58</v>
      </c>
      <c r="BS1" s="12" t="s">
        <v>59</v>
      </c>
      <c r="BT1" s="12" t="s">
        <v>60</v>
      </c>
      <c r="BU1" s="12" t="s">
        <v>61</v>
      </c>
      <c r="BV1" s="12" t="s">
        <v>62</v>
      </c>
      <c r="BW1" s="12" t="s">
        <v>63</v>
      </c>
      <c r="BX1" s="12" t="s">
        <v>64</v>
      </c>
      <c r="BY1" s="12" t="s">
        <v>65</v>
      </c>
      <c r="BZ1" s="12" t="s">
        <v>66</v>
      </c>
      <c r="CA1" s="12" t="s">
        <v>67</v>
      </c>
      <c r="CB1" s="12" t="s">
        <v>68</v>
      </c>
      <c r="CC1" s="12" t="s">
        <v>69</v>
      </c>
      <c r="CD1" s="12" t="s">
        <v>70</v>
      </c>
      <c r="CE1" s="12" t="s">
        <v>71</v>
      </c>
      <c r="CF1" s="13" t="s">
        <v>72</v>
      </c>
    </row>
    <row r="2" spans="1:84" x14ac:dyDescent="0.25">
      <c r="A2" s="5" t="s">
        <v>73</v>
      </c>
      <c r="B2" s="5" t="s">
        <v>73</v>
      </c>
      <c r="C2" s="6"/>
      <c r="D2" s="14"/>
      <c r="E2" s="14"/>
      <c r="F2" s="15"/>
      <c r="T2">
        <v>2.9830000000000001</v>
      </c>
      <c r="U2" s="40">
        <v>346.221</v>
      </c>
      <c r="V2" s="40"/>
      <c r="Y2" s="3">
        <v>2.0199999999999999E-2</v>
      </c>
      <c r="AA2">
        <v>2.544</v>
      </c>
      <c r="AD2">
        <v>125.983</v>
      </c>
      <c r="AF2" s="40"/>
      <c r="AM2" s="40"/>
      <c r="AT2" s="40" t="s">
        <v>74</v>
      </c>
      <c r="AU2" s="40"/>
      <c r="AV2" s="40"/>
      <c r="BA2">
        <v>90</v>
      </c>
    </row>
    <row r="3" spans="1:84" x14ac:dyDescent="0.25">
      <c r="A3" s="5" t="s">
        <v>75</v>
      </c>
      <c r="B3" s="5" t="s">
        <v>75</v>
      </c>
      <c r="C3" s="6"/>
      <c r="D3" s="14"/>
      <c r="E3" s="14"/>
      <c r="F3" s="15"/>
      <c r="T3">
        <v>5.6619999999999999</v>
      </c>
      <c r="U3">
        <v>734.98099999999999</v>
      </c>
      <c r="Y3" s="3">
        <v>1.72E-2</v>
      </c>
      <c r="AA3">
        <v>4.8310000000000004</v>
      </c>
      <c r="AD3">
        <v>280.96699999999998</v>
      </c>
      <c r="AT3" s="40" t="s">
        <v>74</v>
      </c>
      <c r="AU3" s="40"/>
      <c r="AV3" s="40"/>
      <c r="BA3">
        <v>90</v>
      </c>
    </row>
    <row r="4" spans="1:84" x14ac:dyDescent="0.25">
      <c r="A4" s="5" t="s">
        <v>76</v>
      </c>
      <c r="B4" s="5" t="s">
        <v>76</v>
      </c>
      <c r="C4" s="6"/>
      <c r="D4" s="14"/>
      <c r="E4" s="14"/>
      <c r="F4" s="15"/>
      <c r="T4">
        <v>7.4859999999999998</v>
      </c>
      <c r="U4">
        <v>1034.248</v>
      </c>
      <c r="Y4" s="3">
        <v>1.61E-2</v>
      </c>
      <c r="AA4">
        <v>6.1210000000000004</v>
      </c>
      <c r="AD4">
        <v>379.03300000000002</v>
      </c>
      <c r="AT4" s="40" t="s">
        <v>74</v>
      </c>
      <c r="AU4" s="40"/>
      <c r="AV4" s="40"/>
      <c r="BA4">
        <v>90</v>
      </c>
    </row>
    <row r="5" spans="1:84" x14ac:dyDescent="0.25">
      <c r="A5" s="5" t="s">
        <v>77</v>
      </c>
      <c r="B5" s="5" t="s">
        <v>77</v>
      </c>
      <c r="C5" s="6"/>
      <c r="D5" s="14"/>
      <c r="E5" s="14"/>
      <c r="F5" s="15"/>
      <c r="T5">
        <v>14.121</v>
      </c>
      <c r="U5">
        <v>1371.894</v>
      </c>
      <c r="Y5" s="3">
        <v>2.12E-2</v>
      </c>
      <c r="AA5">
        <v>10.96</v>
      </c>
      <c r="AD5">
        <v>516.48299999999995</v>
      </c>
      <c r="AT5" s="40" t="s">
        <v>74</v>
      </c>
      <c r="AU5" s="40"/>
      <c r="AV5" s="40"/>
      <c r="BA5">
        <v>90</v>
      </c>
    </row>
    <row r="6" spans="1:84" x14ac:dyDescent="0.25">
      <c r="A6" s="5" t="s">
        <v>78</v>
      </c>
      <c r="B6" s="5" t="s">
        <v>78</v>
      </c>
      <c r="C6" s="6"/>
      <c r="D6" s="14"/>
      <c r="E6" s="14"/>
      <c r="F6" s="15"/>
      <c r="T6">
        <v>6.8559999999999999</v>
      </c>
      <c r="U6" s="40">
        <v>911.28300000000002</v>
      </c>
      <c r="V6" s="40"/>
      <c r="Y6" s="3">
        <v>1.6299999999999999E-2</v>
      </c>
      <c r="AA6">
        <v>5.7670000000000003</v>
      </c>
      <c r="AD6">
        <v>352.91699999999997</v>
      </c>
      <c r="AF6" s="40"/>
      <c r="AM6" s="40"/>
      <c r="AT6" s="40" t="s">
        <v>74</v>
      </c>
      <c r="AU6" s="40"/>
      <c r="AV6" s="40"/>
      <c r="BA6">
        <v>90</v>
      </c>
    </row>
    <row r="7" spans="1:84" x14ac:dyDescent="0.25">
      <c r="A7" s="5" t="s">
        <v>79</v>
      </c>
      <c r="B7" s="5" t="s">
        <v>79</v>
      </c>
      <c r="C7" s="6"/>
      <c r="D7" s="14"/>
      <c r="E7" s="14"/>
      <c r="F7" s="15"/>
      <c r="T7">
        <v>9.81</v>
      </c>
      <c r="U7" s="40">
        <v>1196.74</v>
      </c>
      <c r="V7" s="40"/>
      <c r="Y7" s="3">
        <v>1.7000000000000001E-2</v>
      </c>
      <c r="AA7">
        <v>8.2219999999999995</v>
      </c>
      <c r="AD7">
        <v>484.017</v>
      </c>
      <c r="AF7" s="40"/>
      <c r="AM7" s="40"/>
      <c r="AT7" s="40" t="s">
        <v>74</v>
      </c>
      <c r="AU7" s="40"/>
      <c r="AV7" s="40"/>
      <c r="BA7">
        <v>90</v>
      </c>
    </row>
    <row r="8" spans="1:84" x14ac:dyDescent="0.25">
      <c r="A8" s="5" t="s">
        <v>80</v>
      </c>
      <c r="B8" s="5" t="s">
        <v>80</v>
      </c>
      <c r="C8" s="6"/>
      <c r="D8" s="14"/>
      <c r="E8" s="14"/>
      <c r="F8" s="15"/>
      <c r="T8">
        <v>11.769</v>
      </c>
      <c r="U8" s="40">
        <v>1273.463</v>
      </c>
      <c r="V8" s="40"/>
      <c r="Y8" s="3">
        <v>1.8100000000000002E-2</v>
      </c>
      <c r="AA8">
        <v>9.6199999999999992</v>
      </c>
      <c r="AD8">
        <v>531.9</v>
      </c>
      <c r="AF8" s="40"/>
      <c r="AM8" s="40"/>
      <c r="AT8" s="40" t="s">
        <v>74</v>
      </c>
      <c r="AU8" s="40"/>
      <c r="AV8" s="40"/>
      <c r="BA8">
        <v>90</v>
      </c>
    </row>
    <row r="9" spans="1:84" x14ac:dyDescent="0.25">
      <c r="A9" s="5" t="s">
        <v>81</v>
      </c>
      <c r="B9" s="5" t="s">
        <v>81</v>
      </c>
      <c r="C9" s="6"/>
      <c r="D9" s="14"/>
      <c r="E9" s="14"/>
      <c r="F9" s="15"/>
      <c r="T9">
        <v>19.905000000000001</v>
      </c>
      <c r="U9" s="40">
        <v>1559.067</v>
      </c>
      <c r="V9" s="40"/>
      <c r="Y9" s="3">
        <v>2.4400000000000002E-2</v>
      </c>
      <c r="AA9">
        <v>14.659000000000001</v>
      </c>
      <c r="AD9">
        <v>600.18299999999999</v>
      </c>
      <c r="AF9" s="40"/>
      <c r="AM9" s="40"/>
      <c r="AT9" s="40" t="s">
        <v>74</v>
      </c>
      <c r="AU9" s="40"/>
      <c r="AV9" s="40"/>
      <c r="BA9">
        <v>90</v>
      </c>
    </row>
    <row r="10" spans="1:84" x14ac:dyDescent="0.25">
      <c r="A10" s="5" t="s">
        <v>82</v>
      </c>
      <c r="B10" s="5" t="s">
        <v>82</v>
      </c>
      <c r="C10" s="6"/>
      <c r="D10" s="14"/>
      <c r="E10" s="14"/>
      <c r="F10" s="15"/>
      <c r="T10">
        <v>2.3769999999999998</v>
      </c>
      <c r="U10" s="40">
        <v>237.78299999999999</v>
      </c>
      <c r="V10" s="40"/>
      <c r="Y10" s="3">
        <v>2.3400000000000001E-2</v>
      </c>
      <c r="AA10">
        <v>1.9079999999999999</v>
      </c>
      <c r="AD10">
        <v>81.45</v>
      </c>
      <c r="AF10" s="40"/>
      <c r="AM10" s="40"/>
      <c r="AT10" s="40" t="s">
        <v>74</v>
      </c>
      <c r="AU10" s="40"/>
      <c r="AV10" s="40"/>
      <c r="BA10">
        <v>90</v>
      </c>
    </row>
    <row r="11" spans="1:84" x14ac:dyDescent="0.25">
      <c r="A11" s="5" t="s">
        <v>83</v>
      </c>
      <c r="B11" s="5" t="s">
        <v>83</v>
      </c>
      <c r="C11" s="6"/>
      <c r="D11" s="14"/>
      <c r="E11" s="14"/>
      <c r="F11" s="15"/>
      <c r="T11">
        <v>4.2850000000000001</v>
      </c>
      <c r="U11" s="40">
        <v>547.74599999999998</v>
      </c>
      <c r="V11" s="40"/>
      <c r="Y11" s="3">
        <v>1.7299999999999999E-2</v>
      </c>
      <c r="AA11">
        <v>3.653</v>
      </c>
      <c r="AD11">
        <v>210.68199999999999</v>
      </c>
      <c r="AF11" s="40"/>
      <c r="AM11" s="40"/>
      <c r="AT11" s="40" t="s">
        <v>74</v>
      </c>
      <c r="AU11" s="40"/>
      <c r="AV11" s="40"/>
      <c r="BA11">
        <v>90</v>
      </c>
    </row>
    <row r="12" spans="1:84" x14ac:dyDescent="0.25">
      <c r="A12" s="5" t="s">
        <v>84</v>
      </c>
      <c r="B12" s="5" t="s">
        <v>84</v>
      </c>
      <c r="C12" s="6"/>
      <c r="D12" s="14"/>
      <c r="E12" s="14"/>
      <c r="F12" s="15"/>
      <c r="T12">
        <v>7.1130000000000004</v>
      </c>
      <c r="U12" s="40">
        <v>966.14099999999996</v>
      </c>
      <c r="V12" s="40"/>
      <c r="Y12" s="3">
        <v>1.6199999999999999E-2</v>
      </c>
      <c r="AA12">
        <v>6.0519999999999996</v>
      </c>
      <c r="AD12">
        <v>374.25</v>
      </c>
      <c r="AF12" s="40"/>
      <c r="AM12" s="40"/>
      <c r="AT12" s="40" t="s">
        <v>74</v>
      </c>
      <c r="AU12" s="40"/>
      <c r="AV12" s="40"/>
      <c r="BA12">
        <v>90</v>
      </c>
    </row>
    <row r="13" spans="1:84" x14ac:dyDescent="0.25">
      <c r="A13" s="5" t="s">
        <v>85</v>
      </c>
      <c r="B13" s="5" t="s">
        <v>85</v>
      </c>
      <c r="C13" s="6"/>
      <c r="D13" s="14"/>
      <c r="E13" s="14"/>
      <c r="F13" s="15"/>
      <c r="T13">
        <v>14.515000000000001</v>
      </c>
      <c r="U13" s="40">
        <v>1401.587</v>
      </c>
      <c r="V13" s="40"/>
      <c r="Y13" s="3">
        <v>1.9900000000000001E-2</v>
      </c>
      <c r="AA13">
        <v>11.95</v>
      </c>
      <c r="AD13">
        <v>600.33299999999997</v>
      </c>
      <c r="AF13" s="40"/>
      <c r="AM13" s="40"/>
      <c r="AT13" s="40" t="s">
        <v>74</v>
      </c>
      <c r="AU13" s="40"/>
      <c r="AV13" s="40"/>
      <c r="BA13">
        <v>90</v>
      </c>
    </row>
    <row r="14" spans="1:84" s="20" customFormat="1" x14ac:dyDescent="0.25">
      <c r="A14" s="16" t="s">
        <v>86</v>
      </c>
      <c r="B14" s="16" t="s">
        <v>86</v>
      </c>
      <c r="C14" s="17">
        <v>34912</v>
      </c>
      <c r="D14" s="18"/>
      <c r="E14" s="18"/>
      <c r="F14" s="19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>
        <v>2</v>
      </c>
      <c r="U14" s="25">
        <v>52.7</v>
      </c>
      <c r="V14" s="25"/>
      <c r="W14" s="25"/>
      <c r="X14" s="25"/>
      <c r="Y14" s="25"/>
      <c r="Z14" s="25"/>
      <c r="AA14" s="25"/>
      <c r="AB14" s="25"/>
      <c r="AC14" s="25"/>
      <c r="AD14" s="25">
        <v>0</v>
      </c>
      <c r="AE14" s="25"/>
      <c r="AF14" s="25"/>
      <c r="AG14" s="25"/>
      <c r="AH14" s="25"/>
      <c r="AI14" s="21">
        <v>0</v>
      </c>
      <c r="AJ14" s="22">
        <v>0</v>
      </c>
      <c r="AK14" s="25"/>
      <c r="AL14" s="25"/>
      <c r="AM14" s="25">
        <v>0.46</v>
      </c>
      <c r="AN14" s="25"/>
      <c r="AO14" s="22">
        <v>1.4686472940239399</v>
      </c>
      <c r="AP14" s="23">
        <v>35.300616112633797</v>
      </c>
      <c r="AQ14" s="25"/>
      <c r="AR14" s="25"/>
      <c r="AS14" s="25"/>
      <c r="AT14" s="25"/>
      <c r="AU14" s="25"/>
      <c r="AV14" s="25"/>
      <c r="AW14"/>
      <c r="AX14" s="40"/>
      <c r="AY14" s="40"/>
      <c r="AZ14" s="25"/>
      <c r="BA14" s="25"/>
      <c r="BB14" s="25"/>
      <c r="BC14" s="25"/>
      <c r="BD14" s="25"/>
      <c r="BE14" s="25"/>
      <c r="BF14" s="25"/>
      <c r="BG14" s="25"/>
      <c r="BH14" s="21">
        <v>0.50900917469018703</v>
      </c>
      <c r="BI14" s="25"/>
      <c r="BJ14" s="22">
        <v>17.3660505540328</v>
      </c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4"/>
    </row>
    <row r="15" spans="1:84" s="20" customFormat="1" x14ac:dyDescent="0.25">
      <c r="A15" s="16" t="s">
        <v>86</v>
      </c>
      <c r="B15" s="16" t="s">
        <v>86</v>
      </c>
      <c r="C15" s="17">
        <v>34942</v>
      </c>
      <c r="D15" s="18"/>
      <c r="E15" s="18"/>
      <c r="F15" s="19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>
        <v>1.8</v>
      </c>
      <c r="U15" s="25">
        <v>187.2</v>
      </c>
      <c r="V15" s="25"/>
      <c r="W15" s="25"/>
      <c r="X15" s="74"/>
      <c r="Y15" s="25"/>
      <c r="Z15" s="25"/>
      <c r="AA15" s="25"/>
      <c r="AB15" s="25"/>
      <c r="AC15" s="25"/>
      <c r="AD15" s="25">
        <v>0</v>
      </c>
      <c r="AE15" s="25"/>
      <c r="AF15" s="25"/>
      <c r="AG15" s="25"/>
      <c r="AH15" s="25"/>
      <c r="AI15" s="24">
        <v>9.5479569885218302E-2</v>
      </c>
      <c r="AJ15" s="25">
        <v>12.3966494085729</v>
      </c>
      <c r="AK15" s="25"/>
      <c r="AL15" s="25"/>
      <c r="AM15" s="25">
        <v>0.81</v>
      </c>
      <c r="AN15" s="25"/>
      <c r="AO15" s="25">
        <v>0.93854187800729405</v>
      </c>
      <c r="AP15" s="26">
        <v>42.042412593910399</v>
      </c>
      <c r="AQ15" s="25"/>
      <c r="AR15" s="25"/>
      <c r="AS15" s="25"/>
      <c r="AT15" s="25"/>
      <c r="AU15" s="25"/>
      <c r="AV15" s="25"/>
      <c r="AW15"/>
      <c r="AX15" s="40"/>
      <c r="AY15" s="40"/>
      <c r="AZ15" s="25"/>
      <c r="BA15" s="25"/>
      <c r="BB15" s="25"/>
      <c r="BC15" s="25"/>
      <c r="BD15" s="25"/>
      <c r="BE15" s="25"/>
      <c r="BF15" s="25"/>
      <c r="BG15" s="25"/>
      <c r="BH15" s="24">
        <v>0.79487311724022003</v>
      </c>
      <c r="BI15" s="25"/>
      <c r="BJ15" s="25">
        <v>132.72760466418299</v>
      </c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4"/>
    </row>
    <row r="16" spans="1:84" s="20" customFormat="1" x14ac:dyDescent="0.25">
      <c r="A16" s="16" t="s">
        <v>86</v>
      </c>
      <c r="B16" s="16" t="s">
        <v>86</v>
      </c>
      <c r="C16" s="17">
        <v>34962</v>
      </c>
      <c r="D16" s="18"/>
      <c r="E16" s="18"/>
      <c r="F16" s="19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>
        <v>2</v>
      </c>
      <c r="U16" s="25">
        <v>258.7</v>
      </c>
      <c r="V16" s="25">
        <v>72.041876473361597</v>
      </c>
      <c r="W16" s="25"/>
      <c r="X16" s="24">
        <v>0.90885708910891105</v>
      </c>
      <c r="Y16" s="25"/>
      <c r="Z16" s="25"/>
      <c r="AA16" s="25"/>
      <c r="AB16" s="25"/>
      <c r="AC16" s="25"/>
      <c r="AD16" s="25">
        <v>0</v>
      </c>
      <c r="AE16" s="25"/>
      <c r="AF16" s="25"/>
      <c r="AG16" s="25"/>
      <c r="AH16" s="25"/>
      <c r="AI16" s="24">
        <v>7.8137798019802002E-2</v>
      </c>
      <c r="AJ16" s="25">
        <v>22.515155115511501</v>
      </c>
      <c r="AK16" s="25"/>
      <c r="AL16" s="25"/>
      <c r="AM16" s="25">
        <v>0.31</v>
      </c>
      <c r="AN16" s="25"/>
      <c r="AO16" s="25">
        <v>0.43029220839226801</v>
      </c>
      <c r="AP16" s="26">
        <v>27.516393210749602</v>
      </c>
      <c r="AQ16" s="25"/>
      <c r="AR16" s="25"/>
      <c r="AS16" s="25"/>
      <c r="AT16" s="25"/>
      <c r="AU16" s="25"/>
      <c r="AV16" s="25"/>
      <c r="AW16"/>
      <c r="AX16" s="40"/>
      <c r="AY16" s="40"/>
      <c r="AZ16" s="25"/>
      <c r="BA16" s="25"/>
      <c r="BB16" s="25"/>
      <c r="BC16" s="25"/>
      <c r="BD16" s="25"/>
      <c r="BE16" s="25"/>
      <c r="BF16" s="25"/>
      <c r="BG16" s="25"/>
      <c r="BH16" s="24">
        <v>0.59097306496935398</v>
      </c>
      <c r="BI16" s="25"/>
      <c r="BJ16" s="25">
        <v>136.59324186704399</v>
      </c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4"/>
    </row>
    <row r="17" spans="1:84" s="20" customFormat="1" x14ac:dyDescent="0.25">
      <c r="A17" s="16" t="s">
        <v>86</v>
      </c>
      <c r="B17" s="16" t="s">
        <v>86</v>
      </c>
      <c r="C17" s="17">
        <v>34964</v>
      </c>
      <c r="D17" s="18"/>
      <c r="E17" s="18"/>
      <c r="F17" s="19"/>
      <c r="G17" s="25"/>
      <c r="H17" s="25">
        <v>443.23677883604302</v>
      </c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74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/>
      <c r="AX17" s="40"/>
      <c r="AY17" s="40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4"/>
    </row>
    <row r="18" spans="1:84" s="20" customFormat="1" x14ac:dyDescent="0.25">
      <c r="A18" s="16" t="s">
        <v>86</v>
      </c>
      <c r="B18" s="16" t="s">
        <v>86</v>
      </c>
      <c r="C18" s="17">
        <v>34991</v>
      </c>
      <c r="D18" s="18"/>
      <c r="E18" s="18"/>
      <c r="F18" s="19"/>
      <c r="G18" s="25"/>
      <c r="H18" s="25">
        <v>430.37541025726898</v>
      </c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>
        <v>2.5</v>
      </c>
      <c r="U18" s="25">
        <v>320.3</v>
      </c>
      <c r="V18" s="25">
        <v>190.3</v>
      </c>
      <c r="W18" s="25"/>
      <c r="X18" s="25"/>
      <c r="Y18" s="25">
        <f>AA18/AD18</f>
        <v>1.5575984902099573E-2</v>
      </c>
      <c r="Z18" s="25">
        <v>4.07E-2</v>
      </c>
      <c r="AA18" s="24">
        <v>2.20088666666667</v>
      </c>
      <c r="AB18" s="25">
        <v>3468.9</v>
      </c>
      <c r="AC18" s="25"/>
      <c r="AD18" s="25">
        <v>141.30000000000001</v>
      </c>
      <c r="AE18" s="25"/>
      <c r="AF18" s="25"/>
      <c r="AG18" s="25"/>
      <c r="AH18" s="25"/>
      <c r="AI18" s="74"/>
      <c r="AJ18" s="74"/>
      <c r="AK18" s="25"/>
      <c r="AL18" s="25"/>
      <c r="AM18" s="25">
        <v>0</v>
      </c>
      <c r="AN18" s="25"/>
      <c r="AO18" s="74"/>
      <c r="AP18" s="74"/>
      <c r="AQ18" s="25"/>
      <c r="AR18" s="25"/>
      <c r="AS18" s="25"/>
      <c r="AT18" s="25" t="s">
        <v>74</v>
      </c>
      <c r="AU18" s="25"/>
      <c r="AV18" s="25"/>
      <c r="AW18"/>
      <c r="AX18" s="40"/>
      <c r="AY18" s="25">
        <v>88</v>
      </c>
      <c r="AZ18" s="25">
        <v>120</v>
      </c>
      <c r="BA18" s="25">
        <v>90</v>
      </c>
      <c r="BB18" s="25"/>
      <c r="BC18" s="25"/>
      <c r="BD18" s="25"/>
      <c r="BE18" s="25"/>
      <c r="BF18" s="25"/>
      <c r="BG18" s="25"/>
      <c r="BH18" s="74"/>
      <c r="BI18" s="25"/>
      <c r="BJ18" s="74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4"/>
    </row>
    <row r="19" spans="1:84" s="20" customFormat="1" x14ac:dyDescent="0.25">
      <c r="A19" s="16" t="s">
        <v>87</v>
      </c>
      <c r="B19" s="16" t="s">
        <v>87</v>
      </c>
      <c r="C19" s="17">
        <v>34912</v>
      </c>
      <c r="D19" s="18"/>
      <c r="E19" s="18"/>
      <c r="F19" s="19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>
        <v>1.5</v>
      </c>
      <c r="U19" s="25">
        <v>35.1</v>
      </c>
      <c r="V19" s="25"/>
      <c r="W19" s="25"/>
      <c r="X19" s="25"/>
      <c r="Y19" s="25"/>
      <c r="Z19" s="25"/>
      <c r="AA19" s="25"/>
      <c r="AB19" s="25"/>
      <c r="AC19" s="25"/>
      <c r="AD19" s="25">
        <v>0</v>
      </c>
      <c r="AE19" s="25"/>
      <c r="AF19" s="25"/>
      <c r="AG19" s="25"/>
      <c r="AH19" s="25"/>
      <c r="AI19" s="22">
        <v>0</v>
      </c>
      <c r="AJ19" s="22">
        <v>0</v>
      </c>
      <c r="AK19" s="25"/>
      <c r="AL19" s="25"/>
      <c r="AM19" s="25">
        <v>0.39</v>
      </c>
      <c r="AN19" s="25"/>
      <c r="AO19" s="22">
        <v>1.09921421911422</v>
      </c>
      <c r="AP19" s="23">
        <v>23.632400932400898</v>
      </c>
      <c r="AQ19" s="25"/>
      <c r="AR19" s="25"/>
      <c r="AS19" s="25"/>
      <c r="AT19" s="25"/>
      <c r="AU19" s="25"/>
      <c r="AV19" s="25"/>
      <c r="AW19"/>
      <c r="AX19" s="40"/>
      <c r="AY19" s="40"/>
      <c r="AZ19" s="25"/>
      <c r="BA19" s="25"/>
      <c r="BB19" s="25"/>
      <c r="BC19" s="25"/>
      <c r="BD19" s="25"/>
      <c r="BE19" s="25"/>
      <c r="BF19" s="25"/>
      <c r="BG19" s="25"/>
      <c r="BH19" s="22">
        <v>0.361778694638695</v>
      </c>
      <c r="BI19" s="25"/>
      <c r="BJ19" s="22">
        <v>11.4675990675991</v>
      </c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4"/>
    </row>
    <row r="20" spans="1:84" s="20" customFormat="1" x14ac:dyDescent="0.25">
      <c r="A20" s="16" t="s">
        <v>87</v>
      </c>
      <c r="B20" s="16" t="s">
        <v>87</v>
      </c>
      <c r="C20" s="17">
        <v>34942</v>
      </c>
      <c r="D20" s="18"/>
      <c r="E20" s="18"/>
      <c r="F20" s="19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>
        <v>1.8</v>
      </c>
      <c r="U20" s="25">
        <v>162.19999999999999</v>
      </c>
      <c r="V20" s="25"/>
      <c r="W20" s="25"/>
      <c r="X20" s="25"/>
      <c r="Y20" s="25"/>
      <c r="Z20" s="25"/>
      <c r="AA20" s="25"/>
      <c r="AB20" s="25"/>
      <c r="AC20" s="25"/>
      <c r="AD20" s="25">
        <v>0</v>
      </c>
      <c r="AE20" s="25"/>
      <c r="AF20" s="25"/>
      <c r="AG20" s="25"/>
      <c r="AH20" s="25"/>
      <c r="AI20" s="25">
        <v>0.112993507414571</v>
      </c>
      <c r="AJ20" s="25">
        <v>14.0313990973565</v>
      </c>
      <c r="AK20" s="25"/>
      <c r="AL20" s="25"/>
      <c r="AM20" s="25">
        <v>1</v>
      </c>
      <c r="AN20" s="25"/>
      <c r="AO20" s="25">
        <v>1.1474180526849</v>
      </c>
      <c r="AP20" s="26">
        <v>51.967250621718698</v>
      </c>
      <c r="AQ20" s="25"/>
      <c r="AR20" s="25"/>
      <c r="AS20" s="25"/>
      <c r="AT20" s="25"/>
      <c r="AU20" s="25"/>
      <c r="AV20" s="25"/>
      <c r="AW20"/>
      <c r="AX20" s="40"/>
      <c r="AY20" s="40"/>
      <c r="AZ20" s="25"/>
      <c r="BA20" s="25"/>
      <c r="BB20" s="25"/>
      <c r="BC20" s="25"/>
      <c r="BD20" s="25"/>
      <c r="BE20" s="25"/>
      <c r="BF20" s="25"/>
      <c r="BG20" s="25"/>
      <c r="BH20" s="25">
        <v>0.49874572275951001</v>
      </c>
      <c r="BI20" s="25"/>
      <c r="BJ20" s="25">
        <v>96.168016947591397</v>
      </c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4"/>
    </row>
    <row r="21" spans="1:84" s="20" customFormat="1" x14ac:dyDescent="0.25">
      <c r="A21" s="16" t="s">
        <v>87</v>
      </c>
      <c r="B21" s="16" t="s">
        <v>87</v>
      </c>
      <c r="C21" s="17">
        <v>34962</v>
      </c>
      <c r="D21" s="18"/>
      <c r="E21" s="18"/>
      <c r="F21" s="19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>
        <v>2.4</v>
      </c>
      <c r="U21" s="25">
        <v>299.39999999999998</v>
      </c>
      <c r="V21" s="25">
        <v>58.491272714798498</v>
      </c>
      <c r="W21" s="25"/>
      <c r="X21" s="25">
        <v>0.81886072858252201</v>
      </c>
      <c r="Y21" s="25"/>
      <c r="Z21" s="25"/>
      <c r="AA21" s="25"/>
      <c r="AB21" s="25"/>
      <c r="AC21" s="25"/>
      <c r="AD21" s="25">
        <v>0</v>
      </c>
      <c r="AE21" s="25"/>
      <c r="AF21" s="25"/>
      <c r="AG21" s="25"/>
      <c r="AH21" s="25"/>
      <c r="AI21" s="25">
        <v>0.12783276165171301</v>
      </c>
      <c r="AJ21" s="25">
        <v>24.980945234998899</v>
      </c>
      <c r="AK21" s="25"/>
      <c r="AL21" s="25"/>
      <c r="AM21" s="25">
        <v>0.78</v>
      </c>
      <c r="AN21" s="25"/>
      <c r="AO21" s="25">
        <v>0.69750344513364604</v>
      </c>
      <c r="AP21" s="26">
        <v>37.364040778267402</v>
      </c>
      <c r="AQ21" s="25"/>
      <c r="AR21" s="25"/>
      <c r="AS21" s="25"/>
      <c r="AT21" s="25"/>
      <c r="AU21" s="25"/>
      <c r="AV21" s="25"/>
      <c r="AW21"/>
      <c r="AX21" s="40"/>
      <c r="AY21" s="40"/>
      <c r="AZ21" s="25"/>
      <c r="BA21" s="25"/>
      <c r="BB21" s="25"/>
      <c r="BC21" s="25"/>
      <c r="BD21" s="25"/>
      <c r="BE21" s="25"/>
      <c r="BF21" s="25"/>
      <c r="BG21" s="25"/>
      <c r="BH21" s="25">
        <v>0.74623844800583805</v>
      </c>
      <c r="BI21" s="25"/>
      <c r="BJ21" s="25">
        <v>178.56374127193499</v>
      </c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4"/>
    </row>
    <row r="22" spans="1:84" s="20" customFormat="1" x14ac:dyDescent="0.25">
      <c r="A22" s="16" t="s">
        <v>87</v>
      </c>
      <c r="B22" s="16" t="s">
        <v>87</v>
      </c>
      <c r="C22" s="17">
        <v>34964</v>
      </c>
      <c r="D22" s="18"/>
      <c r="E22" s="18"/>
      <c r="F22" s="19"/>
      <c r="G22" s="25"/>
      <c r="H22" s="25">
        <v>566.214515678628</v>
      </c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/>
      <c r="AX22" s="40"/>
      <c r="AY22" s="40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4"/>
    </row>
    <row r="23" spans="1:84" s="20" customFormat="1" x14ac:dyDescent="0.25">
      <c r="A23" s="16" t="s">
        <v>87</v>
      </c>
      <c r="B23" s="16" t="s">
        <v>87</v>
      </c>
      <c r="C23" s="17">
        <v>34991</v>
      </c>
      <c r="D23" s="18"/>
      <c r="E23" s="18"/>
      <c r="F23" s="19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>
        <v>4.5999999999999996</v>
      </c>
      <c r="U23" s="25">
        <v>467.7</v>
      </c>
      <c r="V23" s="25">
        <v>265.066666666667</v>
      </c>
      <c r="W23" s="25"/>
      <c r="X23" s="25"/>
      <c r="Y23" s="25">
        <v>1.9300000000000001E-2</v>
      </c>
      <c r="Z23" s="25">
        <v>3.8100000000000002E-2</v>
      </c>
      <c r="AA23" s="25">
        <v>3.9</v>
      </c>
      <c r="AB23" s="25">
        <v>5295.7</v>
      </c>
      <c r="AC23" s="25"/>
      <c r="AD23" s="25">
        <v>201.8</v>
      </c>
      <c r="AE23" s="25"/>
      <c r="AF23" s="25"/>
      <c r="AG23" s="25"/>
      <c r="AH23" s="25"/>
      <c r="AI23" s="74"/>
      <c r="AJ23" s="74"/>
      <c r="AK23" s="25"/>
      <c r="AL23" s="25"/>
      <c r="AM23" s="25"/>
      <c r="AN23" s="25"/>
      <c r="AO23" s="74"/>
      <c r="AP23" s="74"/>
      <c r="AQ23" s="25"/>
      <c r="AR23" s="25"/>
      <c r="AS23" s="25"/>
      <c r="AT23" s="25" t="s">
        <v>74</v>
      </c>
      <c r="AU23" s="25"/>
      <c r="AV23" s="25"/>
      <c r="AW23"/>
      <c r="AX23" s="40"/>
      <c r="AY23" s="25">
        <v>90</v>
      </c>
      <c r="AZ23" s="25">
        <v>126</v>
      </c>
      <c r="BA23" s="25">
        <v>90</v>
      </c>
      <c r="BB23" s="25"/>
      <c r="BC23" s="25"/>
      <c r="BD23" s="25"/>
      <c r="BE23" s="25"/>
      <c r="BF23" s="25"/>
      <c r="BG23" s="25"/>
      <c r="BH23" s="74"/>
      <c r="BI23" s="25"/>
      <c r="BJ23" s="74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4"/>
    </row>
    <row r="24" spans="1:84" s="20" customFormat="1" x14ac:dyDescent="0.25">
      <c r="A24" s="16" t="s">
        <v>88</v>
      </c>
      <c r="B24" s="16" t="s">
        <v>88</v>
      </c>
      <c r="C24" s="17">
        <v>34864</v>
      </c>
      <c r="D24" s="18"/>
      <c r="E24" s="18"/>
      <c r="F24" s="19"/>
      <c r="G24" s="25"/>
      <c r="H24" s="25">
        <v>516.59275781389795</v>
      </c>
      <c r="I24" s="25">
        <v>0.32744924271650899</v>
      </c>
      <c r="J24" s="25">
        <v>0.34294956238945101</v>
      </c>
      <c r="K24" s="25">
        <v>0.33403789108434701</v>
      </c>
      <c r="L24" s="25">
        <v>0.33034410475322701</v>
      </c>
      <c r="M24" s="25">
        <v>0.31063222100162002</v>
      </c>
      <c r="N24" s="25">
        <v>0.30604032268599601</v>
      </c>
      <c r="O24" s="25">
        <v>0.26944653865974499</v>
      </c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/>
      <c r="AX24" s="40"/>
      <c r="AY24" s="40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4"/>
    </row>
    <row r="25" spans="1:84" s="20" customFormat="1" x14ac:dyDescent="0.25">
      <c r="A25" s="16" t="s">
        <v>88</v>
      </c>
      <c r="B25" s="16" t="s">
        <v>88</v>
      </c>
      <c r="C25" s="17">
        <v>34879</v>
      </c>
      <c r="D25" s="18"/>
      <c r="E25" s="18"/>
      <c r="F25" s="19"/>
      <c r="G25" s="25"/>
      <c r="H25" s="25">
        <v>521.71251254502999</v>
      </c>
      <c r="I25" s="25"/>
      <c r="J25" s="25">
        <v>0.34946910024931999</v>
      </c>
      <c r="K25" s="25">
        <v>0.33703618122311002</v>
      </c>
      <c r="L25" s="25">
        <v>0.32992573868735298</v>
      </c>
      <c r="M25" s="25">
        <v>0.32238133468491398</v>
      </c>
      <c r="N25" s="25">
        <v>0.30733028472244101</v>
      </c>
      <c r="O25" s="25">
        <v>0.267633619040957</v>
      </c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/>
      <c r="AX25" s="40"/>
      <c r="AY25" s="40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4"/>
    </row>
    <row r="26" spans="1:84" s="20" customFormat="1" x14ac:dyDescent="0.25">
      <c r="A26" s="16" t="s">
        <v>88</v>
      </c>
      <c r="B26" s="16" t="s">
        <v>88</v>
      </c>
      <c r="C26" s="17">
        <v>34885</v>
      </c>
      <c r="D26" s="18"/>
      <c r="E26" s="18"/>
      <c r="F26" s="19"/>
      <c r="G26" s="25"/>
      <c r="H26" s="25">
        <v>518.919919055322</v>
      </c>
      <c r="I26" s="25"/>
      <c r="J26" s="25">
        <v>0.34451843513647801</v>
      </c>
      <c r="K26" s="25">
        <v>0.33076069023499999</v>
      </c>
      <c r="L26" s="25">
        <v>0.32901927887795901</v>
      </c>
      <c r="M26" s="25">
        <v>0.317151758861489</v>
      </c>
      <c r="N26" s="25">
        <v>0.30774865078831498</v>
      </c>
      <c r="O26" s="25">
        <v>0.27279346718673603</v>
      </c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/>
      <c r="AX26" s="40"/>
      <c r="AY26" s="40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4"/>
    </row>
    <row r="27" spans="1:84" s="20" customFormat="1" x14ac:dyDescent="0.25">
      <c r="A27" s="16" t="s">
        <v>88</v>
      </c>
      <c r="B27" s="16" t="s">
        <v>88</v>
      </c>
      <c r="C27" s="17">
        <v>34894</v>
      </c>
      <c r="D27" s="18"/>
      <c r="E27" s="18"/>
      <c r="F27" s="19"/>
      <c r="G27" s="25"/>
      <c r="H27" s="25">
        <v>537.84052438447202</v>
      </c>
      <c r="I27" s="25"/>
      <c r="J27" s="25">
        <v>0.35630241265859502</v>
      </c>
      <c r="K27" s="25">
        <v>0.34188225481948298</v>
      </c>
      <c r="L27" s="25">
        <v>0.31639856922409398</v>
      </c>
      <c r="M27" s="25">
        <v>0.34807598389734001</v>
      </c>
      <c r="N27" s="25">
        <v>0.307295420883618</v>
      </c>
      <c r="O27" s="25">
        <v>0.30099831279440598</v>
      </c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/>
      <c r="AX27" s="40"/>
      <c r="AY27" s="40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4"/>
    </row>
    <row r="28" spans="1:84" s="20" customFormat="1" x14ac:dyDescent="0.25">
      <c r="A28" s="16" t="s">
        <v>88</v>
      </c>
      <c r="B28" s="16" t="s">
        <v>88</v>
      </c>
      <c r="C28" s="17">
        <v>34901</v>
      </c>
      <c r="D28" s="18"/>
      <c r="E28" s="18"/>
      <c r="F28" s="19"/>
      <c r="G28" s="25"/>
      <c r="H28" s="25">
        <v>520.00767082659399</v>
      </c>
      <c r="I28" s="25"/>
      <c r="J28" s="25">
        <v>0.34716808688701301</v>
      </c>
      <c r="K28" s="25">
        <v>0.33313143127495298</v>
      </c>
      <c r="L28" s="25">
        <v>0.33525990602724598</v>
      </c>
      <c r="M28" s="25">
        <v>0.31446724327213099</v>
      </c>
      <c r="N28" s="25">
        <v>0.30551736510365302</v>
      </c>
      <c r="O28" s="25">
        <v>0.27139891363382301</v>
      </c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/>
      <c r="AX28" s="40"/>
      <c r="AY28" s="40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4"/>
    </row>
    <row r="29" spans="1:84" s="20" customFormat="1" x14ac:dyDescent="0.25">
      <c r="A29" s="16" t="s">
        <v>88</v>
      </c>
      <c r="B29" s="16" t="s">
        <v>88</v>
      </c>
      <c r="C29" s="17">
        <v>34908</v>
      </c>
      <c r="D29" s="18"/>
      <c r="E29" s="18"/>
      <c r="F29" s="19"/>
      <c r="G29" s="25"/>
      <c r="H29" s="25">
        <v>515.59913840744696</v>
      </c>
      <c r="I29" s="25"/>
      <c r="J29" s="25">
        <v>0.33046830809087702</v>
      </c>
      <c r="K29" s="25">
        <v>0.33316629511377599</v>
      </c>
      <c r="L29" s="25">
        <v>0.331634066789671</v>
      </c>
      <c r="M29" s="25">
        <v>0.31446724327213099</v>
      </c>
      <c r="N29" s="25">
        <v>0.30635409723540102</v>
      </c>
      <c r="O29" s="25">
        <v>0.26780793823507199</v>
      </c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74"/>
      <c r="AJ29" s="74"/>
      <c r="AK29" s="25"/>
      <c r="AL29" s="25"/>
      <c r="AM29" s="25"/>
      <c r="AN29" s="25"/>
      <c r="AO29" s="74"/>
      <c r="AP29" s="74"/>
      <c r="AQ29" s="25"/>
      <c r="AR29" s="25"/>
      <c r="AS29" s="25"/>
      <c r="AT29" s="25"/>
      <c r="AU29" s="25"/>
      <c r="AV29" s="25"/>
      <c r="AW29"/>
      <c r="AX29" s="40"/>
      <c r="AY29" s="40"/>
      <c r="AZ29" s="25"/>
      <c r="BA29" s="25"/>
      <c r="BB29" s="25"/>
      <c r="BC29" s="25"/>
      <c r="BD29" s="25"/>
      <c r="BE29" s="25"/>
      <c r="BF29" s="25"/>
      <c r="BG29" s="25"/>
      <c r="BH29" s="74"/>
      <c r="BI29" s="25"/>
      <c r="BJ29" s="74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4"/>
    </row>
    <row r="30" spans="1:84" s="20" customFormat="1" x14ac:dyDescent="0.25">
      <c r="A30" s="16" t="s">
        <v>88</v>
      </c>
      <c r="B30" s="16" t="s">
        <v>88</v>
      </c>
      <c r="C30" s="17">
        <v>34912</v>
      </c>
      <c r="D30" s="18"/>
      <c r="E30" s="18"/>
      <c r="F30" s="19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>
        <v>4.5999999999999996</v>
      </c>
      <c r="U30" s="25">
        <v>88.3</v>
      </c>
      <c r="V30" s="25"/>
      <c r="W30" s="25"/>
      <c r="X30" s="25"/>
      <c r="Y30" s="25"/>
      <c r="Z30" s="25"/>
      <c r="AA30" s="25"/>
      <c r="AB30" s="25"/>
      <c r="AC30" s="25"/>
      <c r="AD30" s="25">
        <v>0</v>
      </c>
      <c r="AE30" s="25"/>
      <c r="AF30" s="25"/>
      <c r="AG30" s="25"/>
      <c r="AH30" s="25"/>
      <c r="AI30" s="22">
        <v>0</v>
      </c>
      <c r="AJ30" s="22">
        <v>0</v>
      </c>
      <c r="AK30" s="25"/>
      <c r="AL30" s="25"/>
      <c r="AM30" s="25">
        <v>0.87</v>
      </c>
      <c r="AN30" s="25"/>
      <c r="AO30" s="22">
        <v>3.3747505472350201</v>
      </c>
      <c r="AP30" s="23">
        <v>60.298867127496202</v>
      </c>
      <c r="AQ30" s="25"/>
      <c r="AR30" s="25"/>
      <c r="AS30" s="25"/>
      <c r="AT30" s="25"/>
      <c r="AU30" s="25"/>
      <c r="AV30" s="25"/>
      <c r="AW30"/>
      <c r="AX30" s="40"/>
      <c r="AY30" s="40"/>
      <c r="AZ30" s="25"/>
      <c r="BA30" s="25"/>
      <c r="BB30" s="25"/>
      <c r="BC30" s="25"/>
      <c r="BD30" s="25"/>
      <c r="BE30" s="25"/>
      <c r="BF30" s="25"/>
      <c r="BG30" s="25"/>
      <c r="BH30" s="22">
        <v>1.2278411194316401</v>
      </c>
      <c r="BI30" s="25"/>
      <c r="BJ30" s="22">
        <v>28.034466205837202</v>
      </c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4"/>
    </row>
    <row r="31" spans="1:84" s="20" customFormat="1" x14ac:dyDescent="0.25">
      <c r="A31" s="16" t="s">
        <v>88</v>
      </c>
      <c r="B31" s="16" t="s">
        <v>88</v>
      </c>
      <c r="C31" s="17">
        <v>34915</v>
      </c>
      <c r="D31" s="18"/>
      <c r="E31" s="18"/>
      <c r="F31" s="19"/>
      <c r="G31" s="25"/>
      <c r="H31" s="25">
        <v>507.04878193614798</v>
      </c>
      <c r="I31" s="25"/>
      <c r="J31" s="25">
        <v>0.31537226588059197</v>
      </c>
      <c r="K31" s="25">
        <v>0.31970885332816301</v>
      </c>
      <c r="L31" s="25">
        <v>0.32316215395572401</v>
      </c>
      <c r="M31" s="25">
        <v>0.312898370525104</v>
      </c>
      <c r="N31" s="25">
        <v>0.30816701685418901</v>
      </c>
      <c r="O31" s="25">
        <v>0.26854007885035103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/>
      <c r="AX31" s="40"/>
      <c r="AY31" s="40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4"/>
    </row>
    <row r="32" spans="1:84" s="20" customFormat="1" x14ac:dyDescent="0.25">
      <c r="A32" s="16" t="s">
        <v>88</v>
      </c>
      <c r="B32" s="16" t="s">
        <v>88</v>
      </c>
      <c r="C32" s="17">
        <v>34921</v>
      </c>
      <c r="D32" s="18"/>
      <c r="E32" s="18"/>
      <c r="F32" s="19"/>
      <c r="G32" s="25"/>
      <c r="H32" s="25">
        <v>498.880184499959</v>
      </c>
      <c r="I32" s="25"/>
      <c r="J32" s="25">
        <v>0.299822993765609</v>
      </c>
      <c r="K32" s="25">
        <v>0.31050479987893598</v>
      </c>
      <c r="L32" s="25">
        <v>0.32030331917225202</v>
      </c>
      <c r="M32" s="25">
        <v>0.30962116967575798</v>
      </c>
      <c r="N32" s="25">
        <v>0.30346039861310597</v>
      </c>
      <c r="O32" s="25">
        <v>0.26913276411033898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/>
      <c r="AX32" s="40"/>
      <c r="AY32" s="40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4"/>
    </row>
    <row r="33" spans="1:84" s="20" customFormat="1" x14ac:dyDescent="0.25">
      <c r="A33" s="16" t="s">
        <v>88</v>
      </c>
      <c r="B33" s="16" t="s">
        <v>88</v>
      </c>
      <c r="C33" s="17">
        <v>34929</v>
      </c>
      <c r="D33" s="18"/>
      <c r="E33" s="18"/>
      <c r="F33" s="19"/>
      <c r="G33" s="25"/>
      <c r="H33" s="25">
        <v>488.30598218499398</v>
      </c>
      <c r="I33" s="25"/>
      <c r="J33" s="25">
        <v>0.28678391804587</v>
      </c>
      <c r="K33" s="25">
        <v>0.28909840284171801</v>
      </c>
      <c r="L33" s="25">
        <v>0.31001848671951598</v>
      </c>
      <c r="M33" s="25">
        <v>0.308644982188719</v>
      </c>
      <c r="N33" s="25">
        <v>0.307853242304783</v>
      </c>
      <c r="O33" s="25">
        <v>0.268679534205642</v>
      </c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/>
      <c r="AX33" s="40"/>
      <c r="AY33" s="40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4"/>
    </row>
    <row r="34" spans="1:84" s="20" customFormat="1" x14ac:dyDescent="0.25">
      <c r="A34" s="16" t="s">
        <v>88</v>
      </c>
      <c r="B34" s="16" t="s">
        <v>88</v>
      </c>
      <c r="C34" s="17">
        <v>34936</v>
      </c>
      <c r="D34" s="18"/>
      <c r="E34" s="18"/>
      <c r="F34" s="19"/>
      <c r="G34" s="25"/>
      <c r="H34" s="25">
        <v>470.04953298541898</v>
      </c>
      <c r="I34" s="25"/>
      <c r="J34" s="25">
        <v>0.27845146056721398</v>
      </c>
      <c r="K34" s="25">
        <v>0.269923291489161</v>
      </c>
      <c r="L34" s="25">
        <v>0.29405084853865998</v>
      </c>
      <c r="M34" s="25">
        <v>0.29787205599246402</v>
      </c>
      <c r="N34" s="25">
        <v>0.30032265311905199</v>
      </c>
      <c r="O34" s="25">
        <v>0.26543719719511899</v>
      </c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74"/>
      <c r="AQ34" s="25"/>
      <c r="AR34" s="25"/>
      <c r="AS34" s="25"/>
      <c r="AT34" s="25"/>
      <c r="AU34" s="25"/>
      <c r="AV34" s="25"/>
      <c r="AW34"/>
      <c r="AX34" s="40"/>
      <c r="AY34" s="40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4"/>
    </row>
    <row r="35" spans="1:84" s="20" customFormat="1" x14ac:dyDescent="0.25">
      <c r="A35" s="16" t="s">
        <v>88</v>
      </c>
      <c r="B35" s="16" t="s">
        <v>88</v>
      </c>
      <c r="C35" s="17">
        <v>34942</v>
      </c>
      <c r="D35" s="18"/>
      <c r="E35" s="18"/>
      <c r="F35" s="19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>
        <v>7.4</v>
      </c>
      <c r="U35" s="25">
        <v>447.7</v>
      </c>
      <c r="V35" s="25"/>
      <c r="W35" s="25"/>
      <c r="X35" s="25"/>
      <c r="Y35" s="25"/>
      <c r="Z35" s="25"/>
      <c r="AA35" s="25"/>
      <c r="AB35" s="25"/>
      <c r="AC35" s="25"/>
      <c r="AD35" s="25">
        <v>0</v>
      </c>
      <c r="AE35" s="25"/>
      <c r="AF35" s="25"/>
      <c r="AG35" s="25"/>
      <c r="AH35" s="25"/>
      <c r="AI35" s="25">
        <v>0.17438514232414401</v>
      </c>
      <c r="AJ35" s="25">
        <v>14.988954464131799</v>
      </c>
      <c r="AK35" s="25"/>
      <c r="AL35" s="25"/>
      <c r="AM35" s="25">
        <v>2.83</v>
      </c>
      <c r="AN35" s="25"/>
      <c r="AO35" s="25">
        <v>4.7530630432093597</v>
      </c>
      <c r="AP35" s="26">
        <v>141.969130133878</v>
      </c>
      <c r="AQ35" s="25"/>
      <c r="AR35" s="25"/>
      <c r="AS35" s="25"/>
      <c r="AT35" s="25"/>
      <c r="AU35" s="25"/>
      <c r="AV35" s="25"/>
      <c r="AW35"/>
      <c r="AX35" s="40"/>
      <c r="AY35" s="40"/>
      <c r="AZ35" s="25"/>
      <c r="BA35" s="25"/>
      <c r="BB35" s="25"/>
      <c r="BC35" s="25"/>
      <c r="BD35" s="25"/>
      <c r="BE35" s="25"/>
      <c r="BF35" s="25"/>
      <c r="BG35" s="25"/>
      <c r="BH35" s="25">
        <v>2.42533004518249</v>
      </c>
      <c r="BI35" s="25"/>
      <c r="BJ35" s="25">
        <v>290.74191540199098</v>
      </c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4"/>
    </row>
    <row r="36" spans="1:84" s="20" customFormat="1" x14ac:dyDescent="0.25">
      <c r="A36" s="16" t="s">
        <v>88</v>
      </c>
      <c r="B36" s="16" t="s">
        <v>88</v>
      </c>
      <c r="C36" s="17">
        <v>34943</v>
      </c>
      <c r="D36" s="18"/>
      <c r="E36" s="18"/>
      <c r="F36" s="19"/>
      <c r="G36" s="25"/>
      <c r="H36" s="25">
        <v>447.24335281946401</v>
      </c>
      <c r="I36" s="25"/>
      <c r="J36" s="25">
        <v>0.26795744508154201</v>
      </c>
      <c r="K36" s="25">
        <v>0.25196841449540303</v>
      </c>
      <c r="L36" s="25">
        <v>0.27529410325197701</v>
      </c>
      <c r="M36" s="25">
        <v>0.27827857857403299</v>
      </c>
      <c r="N36" s="25">
        <v>0.29097914431453298</v>
      </c>
      <c r="O36" s="25">
        <v>0.26031221288816297</v>
      </c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/>
      <c r="AX36" s="40"/>
      <c r="AY36" s="40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4"/>
    </row>
    <row r="37" spans="1:84" s="20" customFormat="1" x14ac:dyDescent="0.25">
      <c r="A37" s="16" t="s">
        <v>88</v>
      </c>
      <c r="B37" s="16" t="s">
        <v>88</v>
      </c>
      <c r="C37" s="17">
        <v>34948</v>
      </c>
      <c r="D37" s="18"/>
      <c r="E37" s="18"/>
      <c r="F37" s="19"/>
      <c r="G37" s="25"/>
      <c r="H37" s="25">
        <v>431.67490559312898</v>
      </c>
      <c r="I37" s="25"/>
      <c r="J37" s="25">
        <v>0.26645830001215998</v>
      </c>
      <c r="K37" s="25">
        <v>0.25005090336014701</v>
      </c>
      <c r="L37" s="25">
        <v>0.27271417917908802</v>
      </c>
      <c r="M37" s="25">
        <v>0.27608215672819503</v>
      </c>
      <c r="N37" s="25">
        <v>0.25186191715531703</v>
      </c>
      <c r="O37" s="25">
        <v>0.25497804554827003</v>
      </c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/>
      <c r="AX37" s="40"/>
      <c r="AY37" s="40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4"/>
    </row>
    <row r="38" spans="1:84" s="20" customFormat="1" x14ac:dyDescent="0.25">
      <c r="A38" s="16" t="s">
        <v>88</v>
      </c>
      <c r="B38" s="16" t="s">
        <v>88</v>
      </c>
      <c r="C38" s="17">
        <v>34957</v>
      </c>
      <c r="D38" s="18"/>
      <c r="E38" s="18"/>
      <c r="F38" s="19"/>
      <c r="G38" s="25"/>
      <c r="H38" s="25">
        <v>422.38717893072698</v>
      </c>
      <c r="I38" s="25"/>
      <c r="J38" s="25">
        <v>0.26136817954402702</v>
      </c>
      <c r="K38" s="25">
        <v>0.24248545033559299</v>
      </c>
      <c r="L38" s="25">
        <v>0.26375417260161999</v>
      </c>
      <c r="M38" s="25">
        <v>0.25749973063562598</v>
      </c>
      <c r="N38" s="25">
        <v>0.27257103741607802</v>
      </c>
      <c r="O38" s="25">
        <v>0.24096278234149199</v>
      </c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74"/>
      <c r="AQ38" s="25"/>
      <c r="AR38" s="25"/>
      <c r="AS38" s="25"/>
      <c r="AT38" s="25"/>
      <c r="AU38" s="25"/>
      <c r="AV38" s="25"/>
      <c r="AW38"/>
      <c r="AX38" s="40"/>
      <c r="AY38" s="40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4"/>
    </row>
    <row r="39" spans="1:84" s="20" customFormat="1" x14ac:dyDescent="0.25">
      <c r="A39" s="16" t="s">
        <v>88</v>
      </c>
      <c r="B39" s="16" t="s">
        <v>88</v>
      </c>
      <c r="C39" s="17">
        <v>34962</v>
      </c>
      <c r="D39" s="18"/>
      <c r="E39" s="18"/>
      <c r="F39" s="19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>
        <v>10.9</v>
      </c>
      <c r="U39" s="25">
        <v>742.5</v>
      </c>
      <c r="V39" s="25">
        <v>240.20508757621101</v>
      </c>
      <c r="W39" s="25"/>
      <c r="X39" s="25">
        <v>4.3865285870584998</v>
      </c>
      <c r="Y39" s="25"/>
      <c r="Z39" s="25"/>
      <c r="AA39" s="25"/>
      <c r="AB39" s="25"/>
      <c r="AC39" s="25"/>
      <c r="AD39" s="25">
        <v>0</v>
      </c>
      <c r="AE39" s="25"/>
      <c r="AF39" s="25"/>
      <c r="AG39" s="25"/>
      <c r="AH39" s="25"/>
      <c r="AI39" s="25">
        <v>0.36119436151765999</v>
      </c>
      <c r="AJ39" s="25">
        <v>49.867126965731103</v>
      </c>
      <c r="AK39" s="25"/>
      <c r="AL39" s="25"/>
      <c r="AM39" s="25">
        <v>1.74</v>
      </c>
      <c r="AN39" s="25"/>
      <c r="AO39" s="25">
        <v>3.4057704935745798</v>
      </c>
      <c r="AP39" s="26">
        <v>108.46502815226501</v>
      </c>
      <c r="AQ39" s="25"/>
      <c r="AR39" s="25"/>
      <c r="AS39" s="25"/>
      <c r="AT39" s="25"/>
      <c r="AU39" s="25"/>
      <c r="AV39" s="25"/>
      <c r="AW39"/>
      <c r="AX39" s="40"/>
      <c r="AY39" s="40"/>
      <c r="AZ39" s="25"/>
      <c r="BA39" s="25"/>
      <c r="BB39" s="25"/>
      <c r="BC39" s="25"/>
      <c r="BD39" s="25"/>
      <c r="BE39" s="25"/>
      <c r="BF39" s="25"/>
      <c r="BG39" s="25"/>
      <c r="BH39" s="25">
        <v>2.7445608816067502</v>
      </c>
      <c r="BI39" s="25"/>
      <c r="BJ39" s="25">
        <v>343.96275730579202</v>
      </c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4"/>
    </row>
    <row r="40" spans="1:84" s="20" customFormat="1" x14ac:dyDescent="0.25">
      <c r="A40" s="16" t="s">
        <v>88</v>
      </c>
      <c r="B40" s="16" t="s">
        <v>88</v>
      </c>
      <c r="C40" s="17">
        <v>34964</v>
      </c>
      <c r="D40" s="18"/>
      <c r="E40" s="18"/>
      <c r="F40" s="19"/>
      <c r="G40" s="25"/>
      <c r="H40" s="25">
        <v>401.25446302826799</v>
      </c>
      <c r="I40" s="25">
        <v>0.20843729735721001</v>
      </c>
      <c r="J40" s="25">
        <v>0.25261735599949597</v>
      </c>
      <c r="K40" s="25">
        <v>0.22993446835937401</v>
      </c>
      <c r="L40" s="25">
        <v>0.25566576199472302</v>
      </c>
      <c r="M40" s="25">
        <v>0.247493808893473</v>
      </c>
      <c r="N40" s="25">
        <v>0.25635935236346202</v>
      </c>
      <c r="O40" s="25">
        <v>0.221752807150112</v>
      </c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/>
      <c r="AX40" s="40"/>
      <c r="AY40" s="40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4"/>
    </row>
    <row r="41" spans="1:84" s="20" customFormat="1" x14ac:dyDescent="0.25">
      <c r="A41" s="16" t="s">
        <v>88</v>
      </c>
      <c r="B41" s="16" t="s">
        <v>88</v>
      </c>
      <c r="C41" s="17">
        <v>34971</v>
      </c>
      <c r="D41" s="18"/>
      <c r="E41" s="18"/>
      <c r="F41" s="19"/>
      <c r="G41" s="25"/>
      <c r="H41" s="25">
        <v>389.23689778603801</v>
      </c>
      <c r="I41" s="25"/>
      <c r="J41" s="25">
        <v>0.25024661495954398</v>
      </c>
      <c r="K41" s="25">
        <v>0.22850505096763801</v>
      </c>
      <c r="L41" s="25">
        <v>0.248553538874866</v>
      </c>
      <c r="M41" s="25">
        <v>0.24038158577361601</v>
      </c>
      <c r="N41" s="25">
        <v>0.24562129000603</v>
      </c>
      <c r="O41" s="25">
        <v>0.20927155285153901</v>
      </c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/>
      <c r="AX41" s="40"/>
      <c r="AY41" s="40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25"/>
      <c r="CE41" s="25"/>
      <c r="CF41" s="4"/>
    </row>
    <row r="42" spans="1:84" s="20" customFormat="1" x14ac:dyDescent="0.25">
      <c r="A42" s="16" t="s">
        <v>88</v>
      </c>
      <c r="B42" s="16" t="s">
        <v>88</v>
      </c>
      <c r="C42" s="17">
        <v>34981</v>
      </c>
      <c r="D42" s="18"/>
      <c r="E42" s="18"/>
      <c r="F42" s="19"/>
      <c r="G42" s="25"/>
      <c r="H42" s="25">
        <v>374.07112789810702</v>
      </c>
      <c r="I42" s="25"/>
      <c r="J42" s="25">
        <v>0.24710886946548899</v>
      </c>
      <c r="K42" s="25">
        <v>0.221671738558363</v>
      </c>
      <c r="L42" s="25">
        <v>0.24290559698556699</v>
      </c>
      <c r="M42" s="25">
        <v>0.235152009950191</v>
      </c>
      <c r="N42" s="25">
        <v>0.23143170760513801</v>
      </c>
      <c r="O42" s="25">
        <v>0.19218827182835199</v>
      </c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/>
      <c r="AX42" s="40"/>
      <c r="AY42" s="40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4"/>
    </row>
    <row r="43" spans="1:84" s="20" customFormat="1" x14ac:dyDescent="0.25">
      <c r="A43" s="16" t="s">
        <v>88</v>
      </c>
      <c r="B43" s="16" t="s">
        <v>88</v>
      </c>
      <c r="C43" s="17">
        <v>34988</v>
      </c>
      <c r="D43" s="18"/>
      <c r="E43" s="18"/>
      <c r="F43" s="19"/>
      <c r="G43" s="25"/>
      <c r="H43" s="25">
        <v>371.79626241491701</v>
      </c>
      <c r="I43" s="25"/>
      <c r="J43" s="25">
        <v>0.245818907429044</v>
      </c>
      <c r="K43" s="25">
        <v>0.22076527874897001</v>
      </c>
      <c r="L43" s="25">
        <v>0.242173456370288</v>
      </c>
      <c r="M43" s="25">
        <v>0.23159589839026301</v>
      </c>
      <c r="N43" s="25">
        <v>0.23042065627927599</v>
      </c>
      <c r="O43" s="25">
        <v>0.19145613121307201</v>
      </c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/>
      <c r="AX43" s="40"/>
      <c r="AY43" s="40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4"/>
    </row>
    <row r="44" spans="1:84" s="20" customFormat="1" x14ac:dyDescent="0.25">
      <c r="A44" s="16" t="s">
        <v>88</v>
      </c>
      <c r="B44" s="16" t="s">
        <v>88</v>
      </c>
      <c r="C44" s="17">
        <v>34991</v>
      </c>
      <c r="D44" s="18"/>
      <c r="E44" s="18"/>
      <c r="F44" s="19"/>
      <c r="G44" s="25"/>
      <c r="H44" s="25">
        <v>372.21462848079102</v>
      </c>
      <c r="I44" s="25">
        <v>0.207104383352366</v>
      </c>
      <c r="J44" s="25">
        <v>0.24484271994200499</v>
      </c>
      <c r="K44" s="25">
        <v>0.220486368038387</v>
      </c>
      <c r="L44" s="25">
        <v>0.244300150538481</v>
      </c>
      <c r="M44" s="25">
        <v>0.23281613274906199</v>
      </c>
      <c r="N44" s="25">
        <v>0.23195466518748101</v>
      </c>
      <c r="O44" s="25">
        <v>0.18873675178489199</v>
      </c>
      <c r="P44" s="25"/>
      <c r="Q44" s="25"/>
      <c r="R44" s="25"/>
      <c r="S44" s="25"/>
      <c r="T44" s="25">
        <v>12.8</v>
      </c>
      <c r="U44" s="25">
        <v>1039.4000000000001</v>
      </c>
      <c r="V44" s="74">
        <v>635.33333333333303</v>
      </c>
      <c r="W44" s="25"/>
      <c r="X44" s="74"/>
      <c r="Y44" s="25">
        <v>2.1299999999999999E-2</v>
      </c>
      <c r="Z44" s="25">
        <v>3.8899999999999997E-2</v>
      </c>
      <c r="AA44" s="25">
        <v>10.5</v>
      </c>
      <c r="AB44" s="25">
        <v>12634.6</v>
      </c>
      <c r="AC44" s="25"/>
      <c r="AD44" s="25">
        <v>491.1</v>
      </c>
      <c r="AE44" s="25"/>
      <c r="AF44" s="25"/>
      <c r="AG44" s="25"/>
      <c r="AH44" s="25"/>
      <c r="AI44" s="74"/>
      <c r="AJ44" s="74"/>
      <c r="AK44" s="25"/>
      <c r="AL44" s="25"/>
      <c r="AM44" s="25"/>
      <c r="AN44" s="25"/>
      <c r="AO44" s="74"/>
      <c r="AP44" s="74"/>
      <c r="AQ44" s="25"/>
      <c r="AR44" s="25"/>
      <c r="AS44" s="25"/>
      <c r="AT44" s="25" t="s">
        <v>74</v>
      </c>
      <c r="AU44" s="25"/>
      <c r="AV44" s="25"/>
      <c r="AW44"/>
      <c r="AX44" s="40"/>
      <c r="AY44" s="25">
        <v>85</v>
      </c>
      <c r="AZ44" s="25">
        <v>122</v>
      </c>
      <c r="BA44" s="25">
        <v>90</v>
      </c>
      <c r="BB44" s="25"/>
      <c r="BC44" s="25"/>
      <c r="BD44" s="25"/>
      <c r="BE44" s="25"/>
      <c r="BF44" s="25"/>
      <c r="BG44" s="25"/>
      <c r="BH44" s="74"/>
      <c r="BI44" s="25"/>
      <c r="BJ44" s="74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4"/>
    </row>
    <row r="45" spans="1:84" s="20" customFormat="1" x14ac:dyDescent="0.25">
      <c r="A45" s="16" t="s">
        <v>89</v>
      </c>
      <c r="B45" s="16" t="s">
        <v>89</v>
      </c>
      <c r="C45" s="17">
        <v>34912</v>
      </c>
      <c r="D45" s="18"/>
      <c r="E45" s="18"/>
      <c r="F45" s="19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>
        <v>4.3</v>
      </c>
      <c r="U45" s="25">
        <v>73.3</v>
      </c>
      <c r="V45" s="25"/>
      <c r="W45" s="25"/>
      <c r="X45" s="25"/>
      <c r="Y45" s="25"/>
      <c r="Z45" s="25"/>
      <c r="AA45" s="25"/>
      <c r="AB45" s="25"/>
      <c r="AC45" s="25"/>
      <c r="AD45" s="25">
        <v>0</v>
      </c>
      <c r="AE45" s="25"/>
      <c r="AF45" s="25"/>
      <c r="AG45" s="25"/>
      <c r="AH45" s="25"/>
      <c r="AI45" s="22">
        <v>0</v>
      </c>
      <c r="AJ45" s="22">
        <v>0</v>
      </c>
      <c r="AK45" s="25"/>
      <c r="AL45" s="25"/>
      <c r="AM45" s="25">
        <v>0.76</v>
      </c>
      <c r="AN45" s="25"/>
      <c r="AO45" s="22">
        <v>2.9606295575330601</v>
      </c>
      <c r="AP45" s="23">
        <v>47.837296584682598</v>
      </c>
      <c r="AQ45" s="25"/>
      <c r="AR45" s="25"/>
      <c r="AS45" s="25"/>
      <c r="AT45" s="25"/>
      <c r="AU45" s="25"/>
      <c r="AV45" s="25"/>
      <c r="AW45"/>
      <c r="AX45" s="40"/>
      <c r="AY45" s="40"/>
      <c r="AZ45" s="25"/>
      <c r="BA45" s="25"/>
      <c r="BB45" s="25"/>
      <c r="BC45" s="25"/>
      <c r="BD45" s="25"/>
      <c r="BE45" s="25"/>
      <c r="BF45" s="25"/>
      <c r="BG45" s="25"/>
      <c r="BH45" s="22">
        <v>1.3386125332674199</v>
      </c>
      <c r="BI45" s="25"/>
      <c r="BJ45" s="22">
        <v>25.4293700819841</v>
      </c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4"/>
    </row>
    <row r="46" spans="1:84" s="20" customFormat="1" x14ac:dyDescent="0.25">
      <c r="A46" s="16" t="s">
        <v>89</v>
      </c>
      <c r="B46" s="16" t="s">
        <v>89</v>
      </c>
      <c r="C46" s="17">
        <v>34942</v>
      </c>
      <c r="D46" s="18"/>
      <c r="E46" s="18"/>
      <c r="F46" s="19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>
        <v>11.7</v>
      </c>
      <c r="U46" s="25">
        <v>464.6</v>
      </c>
      <c r="V46" s="25"/>
      <c r="W46" s="25"/>
      <c r="X46" s="25"/>
      <c r="Y46" s="25"/>
      <c r="Z46" s="25"/>
      <c r="AA46" s="25"/>
      <c r="AB46" s="25"/>
      <c r="AC46" s="25"/>
      <c r="AD46" s="25">
        <v>0</v>
      </c>
      <c r="AE46" s="25"/>
      <c r="AF46" s="25"/>
      <c r="AG46" s="25"/>
      <c r="AH46" s="25"/>
      <c r="AI46" s="25">
        <v>0.50386382670970997</v>
      </c>
      <c r="AJ46" s="25">
        <v>26.340301197266999</v>
      </c>
      <c r="AK46" s="25"/>
      <c r="AL46" s="25"/>
      <c r="AM46" s="25">
        <v>5.97</v>
      </c>
      <c r="AN46" s="25"/>
      <c r="AO46" s="25">
        <v>8.4400262135126098</v>
      </c>
      <c r="AP46" s="26">
        <v>220.629531018199</v>
      </c>
      <c r="AQ46" s="25"/>
      <c r="AR46" s="25"/>
      <c r="AS46" s="25"/>
      <c r="AT46" s="25"/>
      <c r="AU46" s="25"/>
      <c r="AV46" s="25"/>
      <c r="AW46"/>
      <c r="AX46" s="40"/>
      <c r="AY46" s="40"/>
      <c r="AZ46" s="25"/>
      <c r="BA46" s="25"/>
      <c r="BB46" s="25"/>
      <c r="BC46" s="25"/>
      <c r="BD46" s="25"/>
      <c r="BE46" s="25"/>
      <c r="BF46" s="25"/>
      <c r="BG46" s="25"/>
      <c r="BH46" s="25">
        <v>2.7888138563279599</v>
      </c>
      <c r="BI46" s="25"/>
      <c r="BJ46" s="25">
        <v>217.66350111786701</v>
      </c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4"/>
    </row>
    <row r="47" spans="1:84" s="20" customFormat="1" x14ac:dyDescent="0.25">
      <c r="A47" s="16" t="s">
        <v>89</v>
      </c>
      <c r="B47" s="16" t="s">
        <v>89</v>
      </c>
      <c r="C47" s="17">
        <v>34962</v>
      </c>
      <c r="D47" s="18"/>
      <c r="E47" s="18"/>
      <c r="F47" s="19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>
        <v>14.2</v>
      </c>
      <c r="U47" s="25">
        <v>823.9</v>
      </c>
      <c r="V47" s="25">
        <v>143.76297570345201</v>
      </c>
      <c r="W47" s="25"/>
      <c r="X47" s="25">
        <v>2.5179405849545402</v>
      </c>
      <c r="Y47" s="25"/>
      <c r="Z47" s="25"/>
      <c r="AA47" s="25"/>
      <c r="AB47" s="25"/>
      <c r="AC47" s="25"/>
      <c r="AD47" s="25">
        <v>0</v>
      </c>
      <c r="AE47" s="25"/>
      <c r="AF47" s="25"/>
      <c r="AG47" s="25"/>
      <c r="AH47" s="25"/>
      <c r="AI47" s="25">
        <v>0.87112324587202306</v>
      </c>
      <c r="AJ47" s="25">
        <v>76.968996966156197</v>
      </c>
      <c r="AK47" s="25"/>
      <c r="AL47" s="25"/>
      <c r="AM47" s="25">
        <v>4.4000000000000004</v>
      </c>
      <c r="AN47" s="25"/>
      <c r="AO47" s="25">
        <v>5.8282870345528899</v>
      </c>
      <c r="AP47" s="26">
        <v>187.03513297674399</v>
      </c>
      <c r="AQ47" s="25"/>
      <c r="AR47" s="25"/>
      <c r="AS47" s="25"/>
      <c r="AT47" s="25"/>
      <c r="AU47" s="25"/>
      <c r="AV47" s="25"/>
      <c r="AW47"/>
      <c r="AX47" s="40"/>
      <c r="AY47" s="40"/>
      <c r="AZ47" s="25"/>
      <c r="BA47" s="25"/>
      <c r="BB47" s="25"/>
      <c r="BC47" s="25"/>
      <c r="BD47" s="25"/>
      <c r="BE47" s="25"/>
      <c r="BF47" s="25"/>
      <c r="BG47" s="25"/>
      <c r="BH47" s="25">
        <v>5.0244621979166197</v>
      </c>
      <c r="BI47" s="25"/>
      <c r="BJ47" s="25">
        <v>416.09956102031498</v>
      </c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4"/>
    </row>
    <row r="48" spans="1:84" s="20" customFormat="1" x14ac:dyDescent="0.25">
      <c r="A48" s="16" t="s">
        <v>89</v>
      </c>
      <c r="B48" s="16" t="s">
        <v>89</v>
      </c>
      <c r="C48" s="17">
        <v>34964</v>
      </c>
      <c r="D48" s="18"/>
      <c r="E48" s="18"/>
      <c r="F48" s="19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/>
      <c r="AX48" s="40"/>
      <c r="AY48" s="40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4"/>
    </row>
    <row r="49" spans="1:84" s="20" customFormat="1" x14ac:dyDescent="0.25">
      <c r="A49" s="16" t="s">
        <v>89</v>
      </c>
      <c r="B49" s="16" t="s">
        <v>89</v>
      </c>
      <c r="C49" s="17">
        <v>34991</v>
      </c>
      <c r="D49" s="18"/>
      <c r="E49" s="18"/>
      <c r="F49" s="19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>
        <v>15.6</v>
      </c>
      <c r="U49" s="25">
        <v>1282</v>
      </c>
      <c r="V49" s="25">
        <v>692.76666666666699</v>
      </c>
      <c r="W49" s="25"/>
      <c r="X49" s="25"/>
      <c r="Y49" s="25">
        <v>2.1700000000000001E-2</v>
      </c>
      <c r="Z49" s="25">
        <v>4.0599999999999997E-2</v>
      </c>
      <c r="AA49" s="25">
        <v>11.8</v>
      </c>
      <c r="AB49" s="25">
        <v>13360.7</v>
      </c>
      <c r="AC49" s="25"/>
      <c r="AD49" s="25">
        <v>542</v>
      </c>
      <c r="AE49" s="25"/>
      <c r="AF49" s="25"/>
      <c r="AG49" s="25"/>
      <c r="AH49" s="25"/>
      <c r="AI49" s="74"/>
      <c r="AJ49" s="74"/>
      <c r="AK49" s="25"/>
      <c r="AL49" s="25"/>
      <c r="AM49" s="25"/>
      <c r="AN49" s="25"/>
      <c r="AO49" s="74"/>
      <c r="AP49" s="74"/>
      <c r="AQ49" s="25"/>
      <c r="AR49" s="25"/>
      <c r="AS49" s="25"/>
      <c r="AT49" s="25" t="s">
        <v>74</v>
      </c>
      <c r="AU49" s="25"/>
      <c r="AV49" s="25"/>
      <c r="AW49"/>
      <c r="AX49" s="40"/>
      <c r="AY49" s="25">
        <v>92</v>
      </c>
      <c r="AZ49" s="25">
        <v>130</v>
      </c>
      <c r="BA49" s="25">
        <v>90</v>
      </c>
      <c r="BB49" s="25"/>
      <c r="BC49" s="25"/>
      <c r="BD49" s="25"/>
      <c r="BE49" s="25"/>
      <c r="BF49" s="25"/>
      <c r="BG49" s="25"/>
      <c r="BH49" s="74"/>
      <c r="BI49" s="25"/>
      <c r="BJ49" s="74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4"/>
    </row>
    <row r="50" spans="1:84" s="20" customFormat="1" x14ac:dyDescent="0.25">
      <c r="A50" s="16" t="s">
        <v>90</v>
      </c>
      <c r="B50" s="16" t="s">
        <v>90</v>
      </c>
      <c r="C50" s="17">
        <v>34912</v>
      </c>
      <c r="D50" s="18"/>
      <c r="E50" s="18"/>
      <c r="F50" s="19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>
        <v>2</v>
      </c>
      <c r="U50" s="25">
        <v>66.900000000000006</v>
      </c>
      <c r="V50" s="22"/>
      <c r="W50" s="25"/>
      <c r="X50" s="22"/>
      <c r="Y50" s="25"/>
      <c r="Z50" s="25"/>
      <c r="AA50" s="25"/>
      <c r="AB50" s="25"/>
      <c r="AC50" s="25"/>
      <c r="AD50" s="25">
        <v>0</v>
      </c>
      <c r="AE50" s="25"/>
      <c r="AF50" s="25"/>
      <c r="AG50" s="25"/>
      <c r="AH50" s="25"/>
      <c r="AI50" s="22">
        <v>0</v>
      </c>
      <c r="AJ50" s="22">
        <v>0</v>
      </c>
      <c r="AK50" s="25"/>
      <c r="AL50" s="25"/>
      <c r="AM50" s="25">
        <v>0.64</v>
      </c>
      <c r="AN50" s="25"/>
      <c r="AO50" s="22">
        <v>1.38906514008621</v>
      </c>
      <c r="AP50" s="23">
        <v>43.834638409961698</v>
      </c>
      <c r="AQ50" s="25"/>
      <c r="AR50" s="25"/>
      <c r="AS50" s="25"/>
      <c r="AT50" s="25"/>
      <c r="AU50" s="25"/>
      <c r="AV50" s="25"/>
      <c r="AW50"/>
      <c r="AX50" s="40"/>
      <c r="AY50" s="40"/>
      <c r="AZ50" s="25"/>
      <c r="BA50" s="25"/>
      <c r="BB50" s="25"/>
      <c r="BC50" s="25"/>
      <c r="BD50" s="25"/>
      <c r="BE50" s="25"/>
      <c r="BF50" s="25"/>
      <c r="BG50" s="25"/>
      <c r="BH50" s="22">
        <v>0.57257536637930995</v>
      </c>
      <c r="BI50" s="25"/>
      <c r="BJ50" s="22">
        <v>23.0653615900383</v>
      </c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4"/>
    </row>
    <row r="51" spans="1:84" s="20" customFormat="1" x14ac:dyDescent="0.25">
      <c r="A51" s="16" t="s">
        <v>90</v>
      </c>
      <c r="B51" s="16" t="s">
        <v>90</v>
      </c>
      <c r="C51" s="17">
        <v>34942</v>
      </c>
      <c r="D51" s="18"/>
      <c r="E51" s="18"/>
      <c r="F51" s="19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>
        <v>3.4</v>
      </c>
      <c r="U51" s="25">
        <v>310.8</v>
      </c>
      <c r="V51" s="25"/>
      <c r="W51" s="25"/>
      <c r="X51" s="25"/>
      <c r="Y51" s="25"/>
      <c r="Z51" s="25"/>
      <c r="AA51" s="25"/>
      <c r="AB51" s="25"/>
      <c r="AC51" s="25"/>
      <c r="AD51" s="25">
        <v>0</v>
      </c>
      <c r="AE51" s="25"/>
      <c r="AF51" s="25"/>
      <c r="AG51" s="25"/>
      <c r="AH51" s="25"/>
      <c r="AI51" s="25">
        <v>0.14605272776234299</v>
      </c>
      <c r="AJ51" s="25">
        <v>17.837918845081902</v>
      </c>
      <c r="AK51" s="25"/>
      <c r="AL51" s="25"/>
      <c r="AM51" s="25">
        <v>1.46</v>
      </c>
      <c r="AN51" s="25"/>
      <c r="AO51" s="25">
        <v>1.856164973829</v>
      </c>
      <c r="AP51" s="26">
        <v>74.089165026797502</v>
      </c>
      <c r="AQ51" s="25"/>
      <c r="AR51" s="25"/>
      <c r="AS51" s="25"/>
      <c r="AT51" s="25"/>
      <c r="AU51" s="25"/>
      <c r="AV51" s="25"/>
      <c r="AW51"/>
      <c r="AX51" s="40"/>
      <c r="AY51" s="40"/>
      <c r="AZ51" s="25"/>
      <c r="BA51" s="25"/>
      <c r="BB51" s="25"/>
      <c r="BC51" s="25"/>
      <c r="BD51" s="25"/>
      <c r="BE51" s="25"/>
      <c r="BF51" s="25"/>
      <c r="BG51" s="25"/>
      <c r="BH51" s="25">
        <v>1.35276590276092</v>
      </c>
      <c r="BI51" s="25"/>
      <c r="BJ51" s="25">
        <v>218.87291612812101</v>
      </c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4"/>
    </row>
    <row r="52" spans="1:84" s="20" customFormat="1" x14ac:dyDescent="0.25">
      <c r="A52" s="16" t="s">
        <v>90</v>
      </c>
      <c r="B52" s="16" t="s">
        <v>90</v>
      </c>
      <c r="C52" s="17">
        <v>34962</v>
      </c>
      <c r="D52" s="18"/>
      <c r="E52" s="18"/>
      <c r="F52" s="19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>
        <v>4.4000000000000004</v>
      </c>
      <c r="U52" s="25">
        <v>464.2</v>
      </c>
      <c r="V52" s="25">
        <v>144.24940137214901</v>
      </c>
      <c r="W52" s="25"/>
      <c r="X52" s="25">
        <v>2.0932200779582102</v>
      </c>
      <c r="Y52" s="25"/>
      <c r="Z52" s="25"/>
      <c r="AA52" s="25"/>
      <c r="AB52" s="25"/>
      <c r="AC52" s="25"/>
      <c r="AD52" s="25">
        <v>0</v>
      </c>
      <c r="AE52" s="25"/>
      <c r="AF52" s="25"/>
      <c r="AG52" s="25"/>
      <c r="AH52" s="25"/>
      <c r="AI52" s="25">
        <v>0.14745796851526499</v>
      </c>
      <c r="AJ52" s="25">
        <v>33.010776683481097</v>
      </c>
      <c r="AK52" s="25"/>
      <c r="AL52" s="25"/>
      <c r="AM52" s="25">
        <v>0.69</v>
      </c>
      <c r="AN52" s="25"/>
      <c r="AO52" s="25">
        <v>0.95245196315991398</v>
      </c>
      <c r="AP52" s="26">
        <v>45.875936707770002</v>
      </c>
      <c r="AQ52" s="25"/>
      <c r="AR52" s="25"/>
      <c r="AS52" s="25"/>
      <c r="AT52" s="25"/>
      <c r="AU52" s="25"/>
      <c r="AV52" s="25"/>
      <c r="AW52"/>
      <c r="AX52" s="40"/>
      <c r="AY52" s="40"/>
      <c r="AZ52" s="25"/>
      <c r="BA52" s="25"/>
      <c r="BB52" s="25"/>
      <c r="BC52" s="25"/>
      <c r="BD52" s="25"/>
      <c r="BE52" s="25"/>
      <c r="BF52" s="25"/>
      <c r="BG52" s="25"/>
      <c r="BH52" s="25">
        <v>1.25306313204977</v>
      </c>
      <c r="BI52" s="25"/>
      <c r="BJ52" s="25">
        <v>241.030551903267</v>
      </c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4"/>
    </row>
    <row r="53" spans="1:84" s="20" customFormat="1" x14ac:dyDescent="0.25">
      <c r="A53" s="16" t="s">
        <v>90</v>
      </c>
      <c r="B53" s="16" t="s">
        <v>90</v>
      </c>
      <c r="C53" s="17">
        <v>34991</v>
      </c>
      <c r="D53" s="18"/>
      <c r="E53" s="18"/>
      <c r="F53" s="19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>
        <v>5.9</v>
      </c>
      <c r="U53" s="25">
        <v>699.4</v>
      </c>
      <c r="V53" s="74">
        <v>428.73333333333301</v>
      </c>
      <c r="W53" s="25"/>
      <c r="X53" s="74"/>
      <c r="Y53" s="25">
        <v>1.6E-2</v>
      </c>
      <c r="Z53" s="25">
        <v>4.36E-2</v>
      </c>
      <c r="AA53" s="25">
        <v>5.2</v>
      </c>
      <c r="AB53" s="25">
        <v>7412.1</v>
      </c>
      <c r="AC53" s="25"/>
      <c r="AD53" s="25">
        <v>323.2</v>
      </c>
      <c r="AE53" s="25"/>
      <c r="AF53" s="25"/>
      <c r="AG53" s="25"/>
      <c r="AH53" s="25"/>
      <c r="AI53" s="74"/>
      <c r="AJ53" s="74"/>
      <c r="AK53" s="25"/>
      <c r="AL53" s="25"/>
      <c r="AM53" s="25"/>
      <c r="AN53" s="25"/>
      <c r="AO53" s="74"/>
      <c r="AP53" s="26"/>
      <c r="AQ53" s="25"/>
      <c r="AR53" s="25"/>
      <c r="AS53" s="25"/>
      <c r="AT53" s="25" t="s">
        <v>74</v>
      </c>
      <c r="AU53" s="25"/>
      <c r="AV53" s="25"/>
      <c r="AW53"/>
      <c r="AX53" s="40"/>
      <c r="AY53" s="25">
        <v>84</v>
      </c>
      <c r="AZ53" s="25">
        <v>117</v>
      </c>
      <c r="BA53" s="25">
        <v>90</v>
      </c>
      <c r="BB53" s="25"/>
      <c r="BC53" s="25"/>
      <c r="BD53" s="25"/>
      <c r="BE53" s="25"/>
      <c r="BF53" s="25"/>
      <c r="BG53" s="25"/>
      <c r="BH53" s="74"/>
      <c r="BI53" s="25"/>
      <c r="BJ53" s="74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4"/>
    </row>
    <row r="54" spans="1:84" s="20" customFormat="1" x14ac:dyDescent="0.25">
      <c r="A54" s="16" t="s">
        <v>91</v>
      </c>
      <c r="B54" s="16" t="s">
        <v>91</v>
      </c>
      <c r="C54" s="17">
        <v>34912</v>
      </c>
      <c r="D54" s="18"/>
      <c r="E54" s="18"/>
      <c r="F54" s="19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>
        <v>2.5</v>
      </c>
      <c r="U54" s="25">
        <v>50.4</v>
      </c>
      <c r="V54" s="22"/>
      <c r="W54" s="25"/>
      <c r="X54" s="22"/>
      <c r="Y54" s="25"/>
      <c r="Z54" s="25"/>
      <c r="AA54" s="25"/>
      <c r="AB54" s="25"/>
      <c r="AC54" s="25"/>
      <c r="AD54" s="25">
        <v>0</v>
      </c>
      <c r="AE54" s="25"/>
      <c r="AF54" s="25"/>
      <c r="AG54" s="25"/>
      <c r="AH54" s="25"/>
      <c r="AI54" s="22">
        <v>0</v>
      </c>
      <c r="AJ54" s="22">
        <v>0</v>
      </c>
      <c r="AK54" s="25"/>
      <c r="AL54" s="25"/>
      <c r="AM54" s="25">
        <v>0.51</v>
      </c>
      <c r="AN54" s="25"/>
      <c r="AO54" s="22">
        <v>1.8275997638888899</v>
      </c>
      <c r="AP54" s="23">
        <v>33.552361111111097</v>
      </c>
      <c r="AQ54" s="25"/>
      <c r="AR54" s="25"/>
      <c r="AS54" s="25"/>
      <c r="AT54" s="25"/>
      <c r="AU54" s="25"/>
      <c r="AV54" s="25"/>
      <c r="AW54"/>
      <c r="AX54" s="40"/>
      <c r="AY54" s="40"/>
      <c r="AZ54" s="25"/>
      <c r="BA54" s="25"/>
      <c r="BB54" s="25"/>
      <c r="BC54" s="25"/>
      <c r="BD54" s="25"/>
      <c r="BE54" s="25"/>
      <c r="BF54" s="25"/>
      <c r="BG54" s="25"/>
      <c r="BH54" s="22">
        <v>0.63913538888888899</v>
      </c>
      <c r="BI54" s="25"/>
      <c r="BJ54" s="22">
        <v>16.847638888888898</v>
      </c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4"/>
    </row>
    <row r="55" spans="1:84" s="20" customFormat="1" x14ac:dyDescent="0.25">
      <c r="A55" s="16" t="s">
        <v>91</v>
      </c>
      <c r="B55" s="16" t="s">
        <v>91</v>
      </c>
      <c r="C55" s="17">
        <v>34942</v>
      </c>
      <c r="D55" s="18"/>
      <c r="E55" s="18"/>
      <c r="F55" s="19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>
        <v>3.7</v>
      </c>
      <c r="U55" s="25">
        <v>310.7</v>
      </c>
      <c r="V55" s="25"/>
      <c r="W55" s="25"/>
      <c r="X55" s="25"/>
      <c r="Y55" s="25"/>
      <c r="Z55" s="25"/>
      <c r="AA55" s="25"/>
      <c r="AB55" s="25"/>
      <c r="AC55" s="25"/>
      <c r="AD55" s="25">
        <v>0</v>
      </c>
      <c r="AE55" s="25"/>
      <c r="AF55" s="25"/>
      <c r="AG55" s="25"/>
      <c r="AH55" s="25"/>
      <c r="AI55" s="25">
        <v>0.134281404822747</v>
      </c>
      <c r="AJ55" s="25">
        <v>19.989660281642401</v>
      </c>
      <c r="AK55" s="25"/>
      <c r="AL55" s="25"/>
      <c r="AM55" s="25">
        <v>2.1</v>
      </c>
      <c r="AN55" s="25"/>
      <c r="AO55" s="25">
        <v>2.3513809878313898</v>
      </c>
      <c r="AP55" s="26">
        <v>99.012613002769598</v>
      </c>
      <c r="AQ55" s="25"/>
      <c r="AR55" s="25"/>
      <c r="AS55" s="25"/>
      <c r="AT55" s="25"/>
      <c r="AU55" s="25"/>
      <c r="AV55" s="25"/>
      <c r="AW55"/>
      <c r="AX55" s="40"/>
      <c r="AY55" s="40"/>
      <c r="AZ55" s="25"/>
      <c r="BA55" s="25"/>
      <c r="BB55" s="25"/>
      <c r="BC55" s="25"/>
      <c r="BD55" s="25"/>
      <c r="BE55" s="25"/>
      <c r="BF55" s="25"/>
      <c r="BG55" s="25"/>
      <c r="BH55" s="25">
        <v>1.17798225299404</v>
      </c>
      <c r="BI55" s="25"/>
      <c r="BJ55" s="25">
        <v>191.66439338225501</v>
      </c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4"/>
    </row>
    <row r="56" spans="1:84" s="20" customFormat="1" x14ac:dyDescent="0.25">
      <c r="A56" s="16" t="s">
        <v>91</v>
      </c>
      <c r="B56" s="16" t="s">
        <v>91</v>
      </c>
      <c r="C56" s="17">
        <v>34962</v>
      </c>
      <c r="D56" s="18"/>
      <c r="E56" s="18"/>
      <c r="F56" s="19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>
        <v>4.9000000000000004</v>
      </c>
      <c r="U56" s="25">
        <v>611</v>
      </c>
      <c r="V56" s="25">
        <v>103.453697497749</v>
      </c>
      <c r="W56" s="25"/>
      <c r="X56" s="25">
        <v>1.4452792372782499</v>
      </c>
      <c r="Y56" s="25"/>
      <c r="Z56" s="25"/>
      <c r="AA56" s="25"/>
      <c r="AB56" s="25"/>
      <c r="AC56" s="25"/>
      <c r="AD56" s="25">
        <v>0</v>
      </c>
      <c r="AE56" s="25"/>
      <c r="AF56" s="25"/>
      <c r="AG56" s="25"/>
      <c r="AH56" s="25"/>
      <c r="AI56" s="25">
        <v>0.273513476205127</v>
      </c>
      <c r="AJ56" s="25">
        <v>61.908431109444997</v>
      </c>
      <c r="AK56" s="25"/>
      <c r="AL56" s="25"/>
      <c r="AM56" s="25">
        <v>1.64</v>
      </c>
      <c r="AN56" s="25"/>
      <c r="AO56" s="25">
        <v>1.66614455240336</v>
      </c>
      <c r="AP56" s="26">
        <v>88.6553874633194</v>
      </c>
      <c r="AQ56" s="25"/>
      <c r="AR56" s="25"/>
      <c r="AS56" s="25"/>
      <c r="AT56" s="25"/>
      <c r="AU56" s="25"/>
      <c r="AV56" s="25"/>
      <c r="AW56"/>
      <c r="AX56" s="40"/>
      <c r="AY56" s="40"/>
      <c r="AZ56" s="25"/>
      <c r="BA56" s="25"/>
      <c r="BB56" s="25"/>
      <c r="BC56" s="25"/>
      <c r="BD56" s="25"/>
      <c r="BE56" s="25"/>
      <c r="BF56" s="25"/>
      <c r="BG56" s="25"/>
      <c r="BH56" s="25">
        <v>1.5626995692662999</v>
      </c>
      <c r="BI56" s="25"/>
      <c r="BJ56" s="25">
        <v>356.98248392948699</v>
      </c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4"/>
    </row>
    <row r="57" spans="1:84" s="20" customFormat="1" x14ac:dyDescent="0.25">
      <c r="A57" s="16" t="s">
        <v>91</v>
      </c>
      <c r="B57" s="16" t="s">
        <v>91</v>
      </c>
      <c r="C57" s="17">
        <v>34991</v>
      </c>
      <c r="D57" s="18"/>
      <c r="E57" s="18"/>
      <c r="F57" s="19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>
        <v>8.3000000000000007</v>
      </c>
      <c r="U57" s="25">
        <v>928.4</v>
      </c>
      <c r="V57" s="74">
        <v>530.1</v>
      </c>
      <c r="W57" s="25"/>
      <c r="X57" s="74"/>
      <c r="Y57" s="25">
        <v>1.7399999999999999E-2</v>
      </c>
      <c r="Z57" s="25">
        <v>3.9399999999999998E-2</v>
      </c>
      <c r="AA57" s="25">
        <v>7.1</v>
      </c>
      <c r="AB57" s="25">
        <v>10383.200000000001</v>
      </c>
      <c r="AC57" s="25"/>
      <c r="AD57" s="25">
        <v>409.1</v>
      </c>
      <c r="AE57" s="25"/>
      <c r="AF57" s="25"/>
      <c r="AG57" s="25"/>
      <c r="AH57" s="25"/>
      <c r="AI57" s="74"/>
      <c r="AJ57" s="74"/>
      <c r="AK57" s="25"/>
      <c r="AL57" s="25"/>
      <c r="AM57" s="25"/>
      <c r="AN57" s="25"/>
      <c r="AO57" s="74"/>
      <c r="AP57" s="26"/>
      <c r="AQ57" s="25"/>
      <c r="AR57" s="25"/>
      <c r="AS57" s="25"/>
      <c r="AT57" s="25" t="s">
        <v>74</v>
      </c>
      <c r="AU57" s="25"/>
      <c r="AV57" s="25"/>
      <c r="AW57"/>
      <c r="AX57" s="40"/>
      <c r="AY57" s="25">
        <v>92</v>
      </c>
      <c r="AZ57" s="25">
        <v>126</v>
      </c>
      <c r="BA57" s="25">
        <v>90</v>
      </c>
      <c r="BB57" s="25"/>
      <c r="BC57" s="25"/>
      <c r="BD57" s="25"/>
      <c r="BE57" s="25"/>
      <c r="BF57" s="25"/>
      <c r="BG57" s="25"/>
      <c r="BH57" s="74"/>
      <c r="BI57" s="25"/>
      <c r="BJ57" s="74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4"/>
    </row>
    <row r="58" spans="1:84" s="20" customFormat="1" x14ac:dyDescent="0.25">
      <c r="A58" s="16" t="s">
        <v>92</v>
      </c>
      <c r="B58" s="16" t="s">
        <v>92</v>
      </c>
      <c r="C58" s="17">
        <v>34912</v>
      </c>
      <c r="D58" s="18"/>
      <c r="E58" s="18"/>
      <c r="F58" s="19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>
        <v>3.3</v>
      </c>
      <c r="U58" s="25">
        <v>70.2</v>
      </c>
      <c r="V58" s="22"/>
      <c r="W58" s="25"/>
      <c r="X58" s="22"/>
      <c r="Y58" s="25"/>
      <c r="Z58" s="25"/>
      <c r="AA58" s="25"/>
      <c r="AB58" s="25"/>
      <c r="AC58" s="25"/>
      <c r="AD58" s="25">
        <v>0</v>
      </c>
      <c r="AE58" s="25"/>
      <c r="AF58" s="25"/>
      <c r="AG58" s="25"/>
      <c r="AH58" s="25"/>
      <c r="AI58" s="22">
        <v>0</v>
      </c>
      <c r="AJ58" s="22">
        <v>0</v>
      </c>
      <c r="AK58" s="25"/>
      <c r="AL58" s="25"/>
      <c r="AM58" s="25">
        <v>0.57999999999999996</v>
      </c>
      <c r="AN58" s="25"/>
      <c r="AO58" s="22">
        <v>2.35101326564532</v>
      </c>
      <c r="AP58" s="23">
        <v>45.610416566298902</v>
      </c>
      <c r="AQ58" s="25"/>
      <c r="AR58" s="25"/>
      <c r="AS58" s="25"/>
      <c r="AT58" s="25"/>
      <c r="AU58" s="25"/>
      <c r="AV58" s="25"/>
      <c r="AW58"/>
      <c r="AX58" s="40"/>
      <c r="AY58" s="40"/>
      <c r="AZ58" s="25"/>
      <c r="BA58" s="25"/>
      <c r="BB58" s="25"/>
      <c r="BC58" s="25"/>
      <c r="BD58" s="25"/>
      <c r="BE58" s="25"/>
      <c r="BF58" s="25"/>
      <c r="BG58" s="25"/>
      <c r="BH58" s="22">
        <v>0.96695577331341998</v>
      </c>
      <c r="BI58" s="25"/>
      <c r="BJ58" s="22">
        <v>24.556250100367699</v>
      </c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4"/>
    </row>
    <row r="59" spans="1:84" s="20" customFormat="1" x14ac:dyDescent="0.25">
      <c r="A59" s="16" t="s">
        <v>92</v>
      </c>
      <c r="B59" s="16" t="s">
        <v>92</v>
      </c>
      <c r="C59" s="17">
        <v>34942</v>
      </c>
      <c r="D59" s="18"/>
      <c r="E59" s="18"/>
      <c r="F59" s="19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>
        <v>4.8</v>
      </c>
      <c r="U59" s="25">
        <v>374.7</v>
      </c>
      <c r="V59" s="25"/>
      <c r="W59" s="25"/>
      <c r="X59" s="25"/>
      <c r="Y59" s="25"/>
      <c r="Z59" s="25"/>
      <c r="AA59" s="25"/>
      <c r="AB59" s="25"/>
      <c r="AC59" s="25"/>
      <c r="AD59" s="25">
        <v>0</v>
      </c>
      <c r="AE59" s="25"/>
      <c r="AF59" s="25"/>
      <c r="AG59" s="25"/>
      <c r="AH59" s="25"/>
      <c r="AI59" s="25">
        <v>0.14853606184089199</v>
      </c>
      <c r="AJ59" s="25">
        <v>16.006104639229399</v>
      </c>
      <c r="AK59" s="25"/>
      <c r="AL59" s="25"/>
      <c r="AM59" s="25">
        <v>1.89</v>
      </c>
      <c r="AN59" s="25"/>
      <c r="AO59" s="25">
        <v>2.6159992558207898</v>
      </c>
      <c r="AP59" s="26">
        <v>98.189063173775907</v>
      </c>
      <c r="AQ59" s="25"/>
      <c r="AR59" s="25"/>
      <c r="AS59" s="25"/>
      <c r="AT59" s="25"/>
      <c r="AU59" s="25"/>
      <c r="AV59" s="25"/>
      <c r="AW59"/>
      <c r="AX59" s="40"/>
      <c r="AY59" s="40"/>
      <c r="AZ59" s="25"/>
      <c r="BA59" s="25"/>
      <c r="BB59" s="25"/>
      <c r="BC59" s="25"/>
      <c r="BD59" s="25"/>
      <c r="BE59" s="25"/>
      <c r="BF59" s="25"/>
      <c r="BG59" s="25"/>
      <c r="BH59" s="25">
        <v>2.0089032285571502</v>
      </c>
      <c r="BI59" s="25"/>
      <c r="BJ59" s="25">
        <v>260.50483218699497</v>
      </c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4"/>
    </row>
    <row r="60" spans="1:84" s="20" customFormat="1" x14ac:dyDescent="0.25">
      <c r="A60" s="16" t="s">
        <v>92</v>
      </c>
      <c r="B60" s="16" t="s">
        <v>92</v>
      </c>
      <c r="C60" s="17">
        <v>34962</v>
      </c>
      <c r="D60" s="18"/>
      <c r="E60" s="18"/>
      <c r="F60" s="19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>
        <v>8.6999999999999993</v>
      </c>
      <c r="U60" s="25">
        <v>710.7</v>
      </c>
      <c r="V60" s="25">
        <v>216.72175761999199</v>
      </c>
      <c r="W60" s="25"/>
      <c r="X60" s="25">
        <v>3.4011871697204898</v>
      </c>
      <c r="Y60" s="25"/>
      <c r="Z60" s="25"/>
      <c r="AA60" s="25"/>
      <c r="AB60" s="25"/>
      <c r="AC60" s="25"/>
      <c r="AD60" s="25">
        <v>0</v>
      </c>
      <c r="AE60" s="25"/>
      <c r="AF60" s="25"/>
      <c r="AG60" s="25"/>
      <c r="AH60" s="25"/>
      <c r="AI60" s="25">
        <v>0.279037886741204</v>
      </c>
      <c r="AJ60" s="25">
        <v>48.717354820636402</v>
      </c>
      <c r="AK60" s="25"/>
      <c r="AL60" s="25"/>
      <c r="AM60" s="25">
        <v>1.8</v>
      </c>
      <c r="AN60" s="25"/>
      <c r="AO60" s="25">
        <v>2.4336294896920099</v>
      </c>
      <c r="AP60" s="26">
        <v>93.874561644911395</v>
      </c>
      <c r="AQ60" s="25"/>
      <c r="AR60" s="25"/>
      <c r="AS60" s="25"/>
      <c r="AT60" s="25"/>
      <c r="AU60" s="25"/>
      <c r="AV60" s="25"/>
      <c r="AW60"/>
      <c r="AX60" s="40"/>
      <c r="AY60" s="40"/>
      <c r="AZ60" s="25"/>
      <c r="BA60" s="25"/>
      <c r="BB60" s="25"/>
      <c r="BC60" s="25"/>
      <c r="BD60" s="25"/>
      <c r="BE60" s="25"/>
      <c r="BF60" s="25"/>
      <c r="BG60" s="25"/>
      <c r="BH60" s="25">
        <v>2.5645340278739099</v>
      </c>
      <c r="BI60" s="25"/>
      <c r="BJ60" s="25">
        <v>351.41965924779402</v>
      </c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4"/>
    </row>
    <row r="61" spans="1:84" s="20" customFormat="1" x14ac:dyDescent="0.25">
      <c r="A61" s="16" t="s">
        <v>92</v>
      </c>
      <c r="B61" s="16" t="s">
        <v>92</v>
      </c>
      <c r="C61" s="17">
        <v>34991</v>
      </c>
      <c r="D61" s="18"/>
      <c r="E61" s="18"/>
      <c r="F61" s="19"/>
      <c r="G61" s="25"/>
      <c r="H61" s="25">
        <v>395.47191224766101</v>
      </c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>
        <v>9.4</v>
      </c>
      <c r="U61" s="25">
        <v>912.4</v>
      </c>
      <c r="V61" s="74">
        <v>544.36666666666702</v>
      </c>
      <c r="W61" s="25"/>
      <c r="X61" s="74"/>
      <c r="Y61" s="25">
        <v>1.8800000000000001E-2</v>
      </c>
      <c r="Z61" s="25">
        <v>4.0899999999999999E-2</v>
      </c>
      <c r="AA61" s="25">
        <v>7.6</v>
      </c>
      <c r="AB61" s="25">
        <v>9886.7000000000007</v>
      </c>
      <c r="AC61" s="25"/>
      <c r="AD61" s="25">
        <v>404.4</v>
      </c>
      <c r="AE61" s="25"/>
      <c r="AF61" s="25"/>
      <c r="AG61" s="25"/>
      <c r="AH61" s="25"/>
      <c r="AI61" s="74"/>
      <c r="AJ61" s="74"/>
      <c r="AK61" s="25"/>
      <c r="AL61" s="25"/>
      <c r="AM61" s="25"/>
      <c r="AN61" s="25"/>
      <c r="AO61" s="74"/>
      <c r="AP61" s="26"/>
      <c r="AQ61" s="25"/>
      <c r="AR61" s="25"/>
      <c r="AS61" s="25"/>
      <c r="AT61" s="25" t="s">
        <v>74</v>
      </c>
      <c r="AU61" s="25"/>
      <c r="AV61" s="25"/>
      <c r="AW61"/>
      <c r="AX61" s="40"/>
      <c r="AY61" s="25">
        <v>85</v>
      </c>
      <c r="AZ61" s="25">
        <v>124</v>
      </c>
      <c r="BA61" s="25">
        <v>90</v>
      </c>
      <c r="BB61" s="25"/>
      <c r="BC61" s="25"/>
      <c r="BD61" s="25"/>
      <c r="BE61" s="25"/>
      <c r="BF61" s="25"/>
      <c r="BG61" s="25"/>
      <c r="BH61" s="74"/>
      <c r="BI61" s="25"/>
      <c r="BJ61" s="74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4"/>
    </row>
    <row r="62" spans="1:84" s="20" customFormat="1" x14ac:dyDescent="0.25">
      <c r="A62" s="16" t="s">
        <v>93</v>
      </c>
      <c r="B62" s="16" t="s">
        <v>93</v>
      </c>
      <c r="C62" s="17">
        <v>34912</v>
      </c>
      <c r="D62" s="18"/>
      <c r="E62" s="18"/>
      <c r="F62" s="19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>
        <v>3.6</v>
      </c>
      <c r="U62" s="25">
        <v>63.2</v>
      </c>
      <c r="V62" s="22"/>
      <c r="W62" s="25"/>
      <c r="X62" s="22"/>
      <c r="Y62" s="25"/>
      <c r="Z62" s="25"/>
      <c r="AA62" s="25"/>
      <c r="AB62" s="25"/>
      <c r="AC62" s="25"/>
      <c r="AD62" s="25">
        <v>0</v>
      </c>
      <c r="AE62" s="25"/>
      <c r="AF62" s="25"/>
      <c r="AG62" s="25"/>
      <c r="AH62" s="25"/>
      <c r="AI62" s="22">
        <v>0</v>
      </c>
      <c r="AJ62" s="22">
        <v>0</v>
      </c>
      <c r="AK62" s="25"/>
      <c r="AL62" s="25"/>
      <c r="AM62" s="25">
        <v>0.66</v>
      </c>
      <c r="AN62" s="25"/>
      <c r="AO62" s="22">
        <v>2.1410860237358098</v>
      </c>
      <c r="AP62" s="23">
        <v>35.582565437658303</v>
      </c>
      <c r="AQ62" s="25"/>
      <c r="AR62" s="25"/>
      <c r="AS62" s="25"/>
      <c r="AT62" s="25"/>
      <c r="AU62" s="25"/>
      <c r="AV62" s="25"/>
      <c r="AW62"/>
      <c r="AX62" s="40"/>
      <c r="AY62" s="40"/>
      <c r="AZ62" s="25"/>
      <c r="BA62" s="25"/>
      <c r="BB62" s="25"/>
      <c r="BC62" s="25"/>
      <c r="BD62" s="25"/>
      <c r="BE62" s="25"/>
      <c r="BF62" s="25"/>
      <c r="BG62" s="25"/>
      <c r="BH62" s="22">
        <v>0.79601701421334103</v>
      </c>
      <c r="BI62" s="25"/>
      <c r="BJ62" s="22">
        <v>16.634101229008401</v>
      </c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4"/>
    </row>
    <row r="63" spans="1:84" s="20" customFormat="1" x14ac:dyDescent="0.25">
      <c r="A63" s="16" t="s">
        <v>93</v>
      </c>
      <c r="B63" s="16" t="s">
        <v>93</v>
      </c>
      <c r="C63" s="17">
        <v>34942</v>
      </c>
      <c r="D63" s="18"/>
      <c r="E63" s="18"/>
      <c r="F63" s="19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>
        <v>7.4</v>
      </c>
      <c r="U63" s="25">
        <v>423.6</v>
      </c>
      <c r="V63" s="25"/>
      <c r="W63" s="25"/>
      <c r="X63" s="25"/>
      <c r="Y63" s="25"/>
      <c r="Z63" s="25"/>
      <c r="AA63" s="25"/>
      <c r="AB63" s="25"/>
      <c r="AC63" s="25"/>
      <c r="AD63" s="25">
        <v>0</v>
      </c>
      <c r="AE63" s="25"/>
      <c r="AF63" s="25"/>
      <c r="AG63" s="25"/>
      <c r="AH63" s="25"/>
      <c r="AI63" s="25">
        <v>0.217258129252479</v>
      </c>
      <c r="AJ63" s="25">
        <v>23.0355725252806</v>
      </c>
      <c r="AK63" s="25"/>
      <c r="AL63" s="25"/>
      <c r="AM63" s="25">
        <v>3.91</v>
      </c>
      <c r="AN63" s="25"/>
      <c r="AO63" s="25">
        <v>4.4670311482934304</v>
      </c>
      <c r="AP63" s="26">
        <v>151.58572847688399</v>
      </c>
      <c r="AQ63" s="25"/>
      <c r="AR63" s="25"/>
      <c r="AS63" s="25"/>
      <c r="AT63" s="25"/>
      <c r="AU63" s="25"/>
      <c r="AV63" s="25"/>
      <c r="AW63"/>
      <c r="AX63" s="40"/>
      <c r="AY63" s="40"/>
      <c r="AZ63" s="25"/>
      <c r="BA63" s="25"/>
      <c r="BB63" s="25"/>
      <c r="BC63" s="25"/>
      <c r="BD63" s="25"/>
      <c r="BE63" s="25"/>
      <c r="BF63" s="25"/>
      <c r="BG63" s="25"/>
      <c r="BH63" s="25">
        <v>1.9947933156425199</v>
      </c>
      <c r="BI63" s="25"/>
      <c r="BJ63" s="25">
        <v>240.07869899783501</v>
      </c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4"/>
    </row>
    <row r="64" spans="1:84" s="20" customFormat="1" x14ac:dyDescent="0.25">
      <c r="A64" s="16" t="s">
        <v>93</v>
      </c>
      <c r="B64" s="16" t="s">
        <v>93</v>
      </c>
      <c r="C64" s="17">
        <v>34962</v>
      </c>
      <c r="D64" s="18"/>
      <c r="E64" s="18"/>
      <c r="F64" s="19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>
        <v>8.5</v>
      </c>
      <c r="U64" s="25">
        <v>716.7</v>
      </c>
      <c r="V64" s="25">
        <v>147.935705601954</v>
      </c>
      <c r="W64" s="25"/>
      <c r="X64" s="25">
        <v>2.2986820865401301</v>
      </c>
      <c r="Y64" s="25"/>
      <c r="Z64" s="25"/>
      <c r="AA64" s="25"/>
      <c r="AB64" s="25"/>
      <c r="AC64" s="25"/>
      <c r="AD64" s="25">
        <v>0</v>
      </c>
      <c r="AE64" s="25"/>
      <c r="AF64" s="25"/>
      <c r="AG64" s="25"/>
      <c r="AH64" s="25"/>
      <c r="AI64" s="25">
        <v>0.30763956315612301</v>
      </c>
      <c r="AJ64" s="25">
        <v>52.022277459213498</v>
      </c>
      <c r="AK64" s="25"/>
      <c r="AL64" s="25"/>
      <c r="AM64" s="25">
        <v>2.82</v>
      </c>
      <c r="AN64" s="25"/>
      <c r="AO64" s="25">
        <v>2.6663939054548198</v>
      </c>
      <c r="AP64" s="26">
        <v>114.21220207328599</v>
      </c>
      <c r="AQ64" s="25"/>
      <c r="AR64" s="25"/>
      <c r="AS64" s="25"/>
      <c r="AT64" s="25"/>
      <c r="AU64" s="25"/>
      <c r="AV64" s="25"/>
      <c r="AW64"/>
      <c r="AX64" s="40"/>
      <c r="AY64" s="40"/>
      <c r="AZ64" s="25"/>
      <c r="BA64" s="25"/>
      <c r="BB64" s="25"/>
      <c r="BC64" s="25"/>
      <c r="BD64" s="25"/>
      <c r="BE64" s="25"/>
      <c r="BF64" s="25"/>
      <c r="BG64" s="25"/>
      <c r="BH64" s="25">
        <v>2.5660428426219202</v>
      </c>
      <c r="BI64" s="25"/>
      <c r="BJ64" s="25">
        <v>418.47981486554602</v>
      </c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4"/>
    </row>
    <row r="65" spans="1:84" s="20" customFormat="1" x14ac:dyDescent="0.25">
      <c r="A65" s="16" t="s">
        <v>93</v>
      </c>
      <c r="B65" s="16" t="s">
        <v>93</v>
      </c>
      <c r="C65" s="17">
        <v>34991</v>
      </c>
      <c r="D65" s="18"/>
      <c r="E65" s="18"/>
      <c r="F65" s="19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>
        <v>12.1</v>
      </c>
      <c r="U65" s="25">
        <v>1106.0999999999999</v>
      </c>
      <c r="V65" s="74">
        <v>594.83333333333303</v>
      </c>
      <c r="W65" s="25"/>
      <c r="X65" s="74"/>
      <c r="Y65" s="25">
        <v>1.9300000000000001E-2</v>
      </c>
      <c r="Z65" s="25">
        <v>4.2000000000000003E-2</v>
      </c>
      <c r="AA65" s="25">
        <v>9.1999999999999993</v>
      </c>
      <c r="AB65" s="25">
        <v>11395.6</v>
      </c>
      <c r="AC65" s="25"/>
      <c r="AD65" s="25">
        <v>478.2</v>
      </c>
      <c r="AE65" s="25"/>
      <c r="AF65" s="25"/>
      <c r="AG65" s="25"/>
      <c r="AH65" s="25"/>
      <c r="AI65" s="74"/>
      <c r="AJ65" s="74"/>
      <c r="AK65" s="25"/>
      <c r="AL65" s="25"/>
      <c r="AM65" s="25"/>
      <c r="AN65" s="25"/>
      <c r="AO65" s="74"/>
      <c r="AP65" s="26"/>
      <c r="AQ65" s="25"/>
      <c r="AR65" s="25"/>
      <c r="AS65" s="25"/>
      <c r="AT65" s="25" t="s">
        <v>74</v>
      </c>
      <c r="AU65" s="25"/>
      <c r="AV65" s="25"/>
      <c r="AW65"/>
      <c r="AX65" s="40"/>
      <c r="AY65" s="25">
        <v>95</v>
      </c>
      <c r="AZ65" s="25">
        <v>128</v>
      </c>
      <c r="BA65" s="25">
        <v>90</v>
      </c>
      <c r="BB65" s="25"/>
      <c r="BC65" s="25"/>
      <c r="BD65" s="25"/>
      <c r="BE65" s="25"/>
      <c r="BF65" s="25"/>
      <c r="BG65" s="25"/>
      <c r="BH65" s="74"/>
      <c r="BI65" s="25"/>
      <c r="BJ65" s="74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4"/>
    </row>
    <row r="66" spans="1:84" x14ac:dyDescent="0.25">
      <c r="A66" s="5" t="s">
        <v>94</v>
      </c>
      <c r="B66" s="5" t="s">
        <v>94</v>
      </c>
      <c r="C66" s="6">
        <v>33420</v>
      </c>
      <c r="D66" s="14"/>
      <c r="E66" s="14"/>
      <c r="F66" s="15"/>
      <c r="S66">
        <v>6.1333333333333302</v>
      </c>
      <c r="U66" s="40"/>
      <c r="V66" s="40"/>
      <c r="AE66">
        <v>5.8571428571428603</v>
      </c>
      <c r="AF66" s="40"/>
      <c r="AK66">
        <v>0</v>
      </c>
      <c r="AM66" s="40"/>
      <c r="AP66" s="40"/>
      <c r="AT66" s="40"/>
      <c r="AU66" s="40"/>
      <c r="AV66" s="40"/>
      <c r="BK66">
        <f>60*S66</f>
        <v>367.99999999999983</v>
      </c>
    </row>
    <row r="67" spans="1:84" x14ac:dyDescent="0.25">
      <c r="A67" s="5" t="s">
        <v>94</v>
      </c>
      <c r="B67" s="5" t="s">
        <v>94</v>
      </c>
      <c r="C67" s="6">
        <v>33423</v>
      </c>
      <c r="D67" s="14"/>
      <c r="E67" s="14"/>
      <c r="F67" s="15"/>
      <c r="T67">
        <v>2.2424918618860099</v>
      </c>
      <c r="U67">
        <v>35.313913161281597</v>
      </c>
      <c r="V67" s="40"/>
      <c r="X67" s="40"/>
      <c r="AI67" s="40"/>
      <c r="AJ67" s="40"/>
      <c r="AM67">
        <v>0.68653969189475805</v>
      </c>
      <c r="AO67" s="40"/>
      <c r="AP67" s="40"/>
      <c r="AT67" s="40"/>
      <c r="AU67" s="40"/>
      <c r="AV67" s="40"/>
      <c r="AX67" s="40"/>
      <c r="BH67" s="40"/>
      <c r="BJ67" s="40"/>
    </row>
    <row r="68" spans="1:84" x14ac:dyDescent="0.25">
      <c r="A68" s="5" t="s">
        <v>94</v>
      </c>
      <c r="B68" s="5" t="s">
        <v>94</v>
      </c>
      <c r="C68" s="6">
        <v>33434</v>
      </c>
      <c r="D68" s="14"/>
      <c r="E68" s="14"/>
      <c r="F68" s="15"/>
      <c r="S68">
        <v>11.266666666666699</v>
      </c>
      <c r="U68" s="40"/>
      <c r="V68" s="40"/>
      <c r="X68" s="40"/>
      <c r="AE68">
        <v>7.93333333333333</v>
      </c>
      <c r="AF68" s="40"/>
      <c r="AI68" s="40"/>
      <c r="AJ68" s="40"/>
      <c r="AK68">
        <v>1.6</v>
      </c>
      <c r="AL68">
        <v>6</v>
      </c>
      <c r="AM68" s="40"/>
      <c r="AO68" s="40"/>
      <c r="AP68" s="40"/>
      <c r="AT68" s="40"/>
      <c r="AU68" s="40"/>
      <c r="AV68" s="40"/>
      <c r="BH68" s="40"/>
      <c r="BJ68" s="40"/>
      <c r="BK68" s="40">
        <f>60*S68</f>
        <v>676.00000000000193</v>
      </c>
    </row>
    <row r="69" spans="1:84" x14ac:dyDescent="0.25">
      <c r="A69" s="5" t="s">
        <v>94</v>
      </c>
      <c r="B69" s="5" t="s">
        <v>94</v>
      </c>
      <c r="C69" s="6">
        <v>33442</v>
      </c>
      <c r="D69" s="14"/>
      <c r="E69" s="14"/>
      <c r="F69" s="15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>
        <v>9.4329815227589595</v>
      </c>
      <c r="U69" s="40">
        <v>182.431848383485</v>
      </c>
      <c r="V69" s="40"/>
      <c r="W69" s="40"/>
      <c r="X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>
        <v>2.7445178577371498</v>
      </c>
      <c r="AN69" s="40"/>
      <c r="AO69" s="40"/>
      <c r="AP69" s="40"/>
      <c r="AQ69" s="40"/>
      <c r="AR69" s="40"/>
      <c r="AS69" s="40"/>
      <c r="AT69" s="40"/>
      <c r="AU69" s="40"/>
      <c r="AV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</row>
    <row r="70" spans="1:84" x14ac:dyDescent="0.25">
      <c r="A70" s="5" t="s">
        <v>94</v>
      </c>
      <c r="B70" s="5" t="s">
        <v>94</v>
      </c>
      <c r="C70" s="6">
        <v>33449</v>
      </c>
      <c r="D70" s="14"/>
      <c r="E70" s="14"/>
      <c r="F70" s="15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>
        <v>10.7</v>
      </c>
      <c r="T70" s="40"/>
      <c r="U70" s="40"/>
      <c r="V70" s="40"/>
      <c r="W70" s="40"/>
      <c r="X70" s="40"/>
      <c r="Z70" s="40"/>
      <c r="AA70" s="40"/>
      <c r="AB70" s="40"/>
      <c r="AC70" s="40"/>
      <c r="AD70" s="40"/>
      <c r="AE70" s="40">
        <v>9.0526315789474001</v>
      </c>
      <c r="AF70" s="40"/>
      <c r="AG70" s="40"/>
      <c r="AH70" s="40"/>
      <c r="AI70" s="40"/>
      <c r="AJ70" s="40"/>
      <c r="AK70" s="40">
        <v>3.2631578947368398</v>
      </c>
      <c r="AL70" s="40">
        <v>7.6315789473684204</v>
      </c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>
        <f>60*S70</f>
        <v>642</v>
      </c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</row>
    <row r="71" spans="1:84" x14ac:dyDescent="0.25">
      <c r="A71" s="5" t="s">
        <v>94</v>
      </c>
      <c r="B71" s="5" t="s">
        <v>94</v>
      </c>
      <c r="C71" s="6">
        <v>33466</v>
      </c>
      <c r="D71" s="14"/>
      <c r="E71" s="14"/>
      <c r="F71" s="15"/>
      <c r="S71">
        <v>9.4</v>
      </c>
      <c r="T71">
        <v>18.498999702466399</v>
      </c>
      <c r="U71">
        <v>670.20951505517098</v>
      </c>
      <c r="AE71">
        <v>10.6666666666667</v>
      </c>
      <c r="AK71">
        <v>5.8</v>
      </c>
      <c r="AL71">
        <v>10.533333333333299</v>
      </c>
      <c r="AM71">
        <v>5.5488860835139704</v>
      </c>
      <c r="AP71" s="40"/>
      <c r="AT71" s="40"/>
      <c r="AU71" s="40"/>
      <c r="AV71" s="40"/>
      <c r="BK71">
        <f>60*S71</f>
        <v>564</v>
      </c>
    </row>
    <row r="72" spans="1:84" x14ac:dyDescent="0.25">
      <c r="A72" s="5" t="s">
        <v>94</v>
      </c>
      <c r="B72" s="5" t="s">
        <v>94</v>
      </c>
      <c r="C72" s="6">
        <v>33480</v>
      </c>
      <c r="D72" s="14"/>
      <c r="E72" s="14"/>
      <c r="F72" s="15"/>
      <c r="S72">
        <v>6.7333333333333298</v>
      </c>
      <c r="U72" s="40"/>
      <c r="V72" s="40"/>
      <c r="AE72">
        <v>10.6666666666667</v>
      </c>
      <c r="AF72" s="40"/>
      <c r="AK72">
        <v>6.3333333333333304</v>
      </c>
      <c r="AL72">
        <v>10.6666666666667</v>
      </c>
      <c r="AM72" s="40"/>
      <c r="AP72" s="40"/>
      <c r="AT72" s="40"/>
      <c r="AU72" s="40"/>
      <c r="AV72" s="40"/>
      <c r="BK72">
        <f>60*S72</f>
        <v>403.99999999999977</v>
      </c>
    </row>
    <row r="73" spans="1:84" x14ac:dyDescent="0.25">
      <c r="A73" s="5" t="s">
        <v>94</v>
      </c>
      <c r="B73" s="5" t="s">
        <v>94</v>
      </c>
      <c r="C73" s="6">
        <v>33491</v>
      </c>
      <c r="D73" s="14"/>
      <c r="E73" s="14"/>
      <c r="F73" s="15"/>
      <c r="S73">
        <v>5</v>
      </c>
      <c r="T73">
        <v>14.8452921871404</v>
      </c>
      <c r="U73">
        <v>924.10003844885898</v>
      </c>
      <c r="AE73">
        <v>10.6666666666667</v>
      </c>
      <c r="AK73">
        <v>6.6666666666666696</v>
      </c>
      <c r="AL73">
        <v>10.6666666666667</v>
      </c>
      <c r="AM73">
        <v>3.5856666666666701</v>
      </c>
      <c r="AT73" s="40"/>
      <c r="AU73" s="40"/>
      <c r="AV73" s="40"/>
      <c r="BK73">
        <f>60*S73</f>
        <v>300</v>
      </c>
    </row>
    <row r="74" spans="1:84" x14ac:dyDescent="0.25">
      <c r="A74" s="5" t="s">
        <v>94</v>
      </c>
      <c r="B74" s="5" t="s">
        <v>94</v>
      </c>
      <c r="C74" s="6">
        <v>33513</v>
      </c>
      <c r="D74" s="14"/>
      <c r="E74" s="14"/>
      <c r="F74" s="15"/>
      <c r="T74">
        <v>18.2339951272244</v>
      </c>
      <c r="U74">
        <v>1298.4713931264</v>
      </c>
      <c r="AM74">
        <v>1.71</v>
      </c>
      <c r="AT74" s="40"/>
      <c r="AU74" s="40"/>
      <c r="AV74" s="40"/>
    </row>
    <row r="75" spans="1:84" x14ac:dyDescent="0.25">
      <c r="A75" s="5" t="s">
        <v>94</v>
      </c>
      <c r="B75" s="5" t="s">
        <v>94</v>
      </c>
      <c r="C75" s="6">
        <v>33529</v>
      </c>
      <c r="D75" s="14"/>
      <c r="E75" s="14"/>
      <c r="F75" s="15"/>
      <c r="T75">
        <v>18.644127998804599</v>
      </c>
      <c r="U75">
        <v>1604.4136276852</v>
      </c>
      <c r="Z75">
        <v>4.0899999999999999E-2</v>
      </c>
      <c r="AB75">
        <v>17741.658403475802</v>
      </c>
      <c r="AD75">
        <v>725.23290576948204</v>
      </c>
      <c r="AM75">
        <v>0</v>
      </c>
      <c r="AP75" s="40"/>
      <c r="AT75" s="40" t="s">
        <v>74</v>
      </c>
      <c r="AU75" s="40"/>
      <c r="AV75" s="40"/>
      <c r="BA75">
        <v>90</v>
      </c>
    </row>
    <row r="76" spans="1:84" x14ac:dyDescent="0.25">
      <c r="A76" s="5" t="s">
        <v>95</v>
      </c>
      <c r="B76" s="5" t="s">
        <v>95</v>
      </c>
      <c r="C76" s="6">
        <v>33483</v>
      </c>
      <c r="D76" s="14"/>
      <c r="E76" s="14"/>
      <c r="F76" s="15"/>
      <c r="S76">
        <v>5.6</v>
      </c>
      <c r="AE76">
        <v>5.9285714285714297</v>
      </c>
      <c r="AK76">
        <v>2</v>
      </c>
      <c r="AL76">
        <v>4.21428571428571</v>
      </c>
      <c r="AP76" s="40"/>
      <c r="AT76" s="40"/>
      <c r="AU76" s="40"/>
      <c r="AV76" s="40"/>
      <c r="BK76">
        <f>60*S76</f>
        <v>336</v>
      </c>
    </row>
    <row r="77" spans="1:84" x14ac:dyDescent="0.25">
      <c r="A77" s="5" t="s">
        <v>95</v>
      </c>
      <c r="B77" s="5" t="s">
        <v>95</v>
      </c>
      <c r="C77" s="6">
        <v>33487</v>
      </c>
      <c r="D77" s="14"/>
      <c r="E77" s="14"/>
      <c r="F77" s="15"/>
      <c r="T77">
        <v>2.7294763765373902</v>
      </c>
      <c r="U77" s="40">
        <v>43.749995654063397</v>
      </c>
      <c r="V77" s="40"/>
      <c r="AF77" s="40"/>
      <c r="AM77" s="40">
        <v>0.62</v>
      </c>
      <c r="AP77" s="40"/>
      <c r="AT77" s="40"/>
      <c r="AU77" s="40"/>
      <c r="AV77" s="40"/>
    </row>
    <row r="78" spans="1:84" x14ac:dyDescent="0.25">
      <c r="A78" s="5" t="s">
        <v>95</v>
      </c>
      <c r="B78" s="5" t="s">
        <v>95</v>
      </c>
      <c r="C78" s="6">
        <v>33506</v>
      </c>
      <c r="D78" s="14"/>
      <c r="E78" s="14"/>
      <c r="F78" s="15"/>
      <c r="T78">
        <v>11.4253567865458</v>
      </c>
      <c r="U78" s="40">
        <v>277.06931765688699</v>
      </c>
      <c r="V78" s="40"/>
      <c r="AF78" s="40"/>
      <c r="AM78" s="40">
        <v>3.7066666666666701</v>
      </c>
      <c r="AP78" s="40"/>
      <c r="AT78" s="40"/>
      <c r="AU78" s="40"/>
      <c r="AV78" s="40"/>
    </row>
    <row r="79" spans="1:84" x14ac:dyDescent="0.25">
      <c r="A79" s="5" t="s">
        <v>95</v>
      </c>
      <c r="B79" s="5" t="s">
        <v>95</v>
      </c>
      <c r="C79" s="6">
        <v>33507</v>
      </c>
      <c r="D79" s="14"/>
      <c r="E79" s="14"/>
      <c r="F79" s="15"/>
      <c r="S79">
        <v>11.1666666666667</v>
      </c>
      <c r="AE79">
        <v>10</v>
      </c>
      <c r="AK79">
        <v>5</v>
      </c>
      <c r="AL79">
        <v>9</v>
      </c>
      <c r="AT79" s="40"/>
      <c r="AU79" s="40"/>
      <c r="AV79" s="40"/>
      <c r="BK79">
        <f>60*S79</f>
        <v>670.00000000000205</v>
      </c>
    </row>
    <row r="80" spans="1:84" x14ac:dyDescent="0.25">
      <c r="A80" s="5" t="s">
        <v>95</v>
      </c>
      <c r="B80" s="5" t="s">
        <v>95</v>
      </c>
      <c r="C80" s="6">
        <v>33518</v>
      </c>
      <c r="D80" s="14"/>
      <c r="E80" s="14"/>
      <c r="F80" s="15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>
        <v>11.2</v>
      </c>
      <c r="T80" s="40"/>
      <c r="U80" s="40"/>
      <c r="V80" s="40"/>
      <c r="W80" s="40"/>
      <c r="X80" s="40"/>
      <c r="Z80" s="40"/>
      <c r="AA80" s="40"/>
      <c r="AB80" s="40"/>
      <c r="AC80" s="40"/>
      <c r="AD80" s="40"/>
      <c r="AE80" s="40">
        <v>9.5</v>
      </c>
      <c r="AF80" s="40"/>
      <c r="AG80" s="40"/>
      <c r="AH80" s="40"/>
      <c r="AI80" s="40"/>
      <c r="AJ80" s="40"/>
      <c r="AK80" s="40">
        <v>5.5</v>
      </c>
      <c r="AL80" s="40">
        <v>9.5</v>
      </c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>
        <f>60*S80</f>
        <v>672</v>
      </c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</row>
    <row r="81" spans="1:83" x14ac:dyDescent="0.25">
      <c r="A81" s="5" t="s">
        <v>95</v>
      </c>
      <c r="B81" s="5" t="s">
        <v>95</v>
      </c>
      <c r="C81" s="6">
        <v>33535</v>
      </c>
      <c r="D81" s="14"/>
      <c r="E81" s="14"/>
      <c r="F81" s="15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>
        <v>18.097752757724901</v>
      </c>
      <c r="U81" s="40">
        <v>1068.9052750845501</v>
      </c>
      <c r="V81" s="40"/>
      <c r="W81" s="40"/>
      <c r="X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>
        <v>3.9766666666666701</v>
      </c>
      <c r="AN81" s="40"/>
      <c r="AO81" s="40"/>
      <c r="AP81" s="40"/>
      <c r="AQ81" s="40"/>
      <c r="AR81" s="40"/>
      <c r="AS81" s="40"/>
      <c r="AT81" s="40"/>
      <c r="AU81" s="40"/>
      <c r="AV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</row>
    <row r="82" spans="1:83" x14ac:dyDescent="0.25">
      <c r="A82" s="5" t="s">
        <v>95</v>
      </c>
      <c r="B82" s="5" t="s">
        <v>95</v>
      </c>
      <c r="C82" s="6">
        <v>33541</v>
      </c>
      <c r="D82" s="14"/>
      <c r="E82" s="14"/>
      <c r="F82" s="15"/>
      <c r="S82">
        <v>5.8888888888888902</v>
      </c>
      <c r="AE82">
        <v>9.6999999999999993</v>
      </c>
      <c r="AK82">
        <v>7.3</v>
      </c>
      <c r="AL82">
        <v>9.6999999999999993</v>
      </c>
      <c r="AT82" s="40"/>
      <c r="AU82" s="40"/>
      <c r="AV82" s="40"/>
      <c r="AX82" s="40"/>
      <c r="AY82" s="40"/>
      <c r="BK82">
        <f>60*S82</f>
        <v>353.33333333333343</v>
      </c>
    </row>
    <row r="83" spans="1:83" x14ac:dyDescent="0.25">
      <c r="A83" s="5" t="s">
        <v>95</v>
      </c>
      <c r="B83" s="5" t="s">
        <v>95</v>
      </c>
      <c r="C83" s="6">
        <v>33554</v>
      </c>
      <c r="D83" s="14"/>
      <c r="E83" s="14"/>
      <c r="F83" s="15"/>
      <c r="T83">
        <v>16.353745439800502</v>
      </c>
      <c r="U83">
        <v>1164.5275665177801</v>
      </c>
      <c r="Z83">
        <v>2.87E-2</v>
      </c>
      <c r="AB83">
        <v>16295.3319298855</v>
      </c>
      <c r="AD83">
        <v>468.44832234248503</v>
      </c>
      <c r="AM83">
        <v>0</v>
      </c>
      <c r="AT83" s="40" t="s">
        <v>74</v>
      </c>
      <c r="AU83" s="40"/>
      <c r="AV83" s="40"/>
      <c r="BA83">
        <v>90</v>
      </c>
    </row>
    <row r="84" spans="1:83" x14ac:dyDescent="0.25">
      <c r="A84" s="5" t="s">
        <v>96</v>
      </c>
      <c r="B84" s="5" t="s">
        <v>96</v>
      </c>
      <c r="C84" s="6">
        <v>33797</v>
      </c>
      <c r="D84" s="14"/>
      <c r="E84" s="14"/>
      <c r="F84" s="15"/>
      <c r="T84">
        <v>0.16</v>
      </c>
      <c r="U84" s="40">
        <v>4.0999999999999996</v>
      </c>
      <c r="V84" s="40"/>
      <c r="X84" s="40"/>
      <c r="AF84" s="40"/>
      <c r="AI84" s="40"/>
      <c r="AJ84" s="40"/>
      <c r="AM84" s="40">
        <v>0.06</v>
      </c>
      <c r="AN84">
        <v>4.1935483870967703E-2</v>
      </c>
      <c r="AO84" s="40">
        <v>0.13</v>
      </c>
      <c r="AP84" s="40">
        <v>3.1</v>
      </c>
      <c r="AS84">
        <v>19354.838709677399</v>
      </c>
      <c r="AT84" s="40"/>
      <c r="AU84" s="40"/>
      <c r="AV84" s="40"/>
      <c r="BG84">
        <v>0.03</v>
      </c>
      <c r="BH84" s="40">
        <v>0.03</v>
      </c>
      <c r="BJ84" s="40">
        <v>1</v>
      </c>
    </row>
    <row r="85" spans="1:83" x14ac:dyDescent="0.25">
      <c r="A85" s="5" t="s">
        <v>96</v>
      </c>
      <c r="B85" s="5" t="s">
        <v>96</v>
      </c>
      <c r="C85" s="6">
        <v>33798</v>
      </c>
      <c r="D85" s="14"/>
      <c r="E85" s="14"/>
      <c r="F85" s="15"/>
      <c r="U85" s="40"/>
      <c r="V85" s="40"/>
      <c r="AF85" s="40"/>
      <c r="AM85" s="40"/>
      <c r="AT85" s="40"/>
      <c r="AU85" s="40"/>
      <c r="AV85" s="40"/>
      <c r="AY85" s="40"/>
      <c r="BK85">
        <v>127.499996185303</v>
      </c>
    </row>
    <row r="86" spans="1:83" x14ac:dyDescent="0.25">
      <c r="A86" s="5" t="s">
        <v>96</v>
      </c>
      <c r="B86" s="5" t="s">
        <v>96</v>
      </c>
      <c r="C86" s="6">
        <v>33812</v>
      </c>
      <c r="D86" s="14"/>
      <c r="E86" s="14"/>
      <c r="F86" s="15"/>
      <c r="T86">
        <v>0.43</v>
      </c>
      <c r="U86">
        <v>15.02</v>
      </c>
      <c r="AM86">
        <v>0.17</v>
      </c>
      <c r="AN86">
        <v>3.3333333333333298E-2</v>
      </c>
      <c r="AO86">
        <v>0.35</v>
      </c>
      <c r="AP86">
        <v>10.5</v>
      </c>
      <c r="AS86">
        <v>16190.4761904762</v>
      </c>
      <c r="AT86" s="40"/>
      <c r="AU86" s="40"/>
      <c r="AV86" s="40"/>
      <c r="BG86">
        <v>1.9565217391304301E-2</v>
      </c>
      <c r="BH86">
        <v>0.09</v>
      </c>
      <c r="BJ86">
        <v>4.5999999999999996</v>
      </c>
    </row>
    <row r="87" spans="1:83" x14ac:dyDescent="0.25">
      <c r="A87" s="5" t="s">
        <v>96</v>
      </c>
      <c r="B87" s="5" t="s">
        <v>96</v>
      </c>
      <c r="C87" s="6">
        <v>33813</v>
      </c>
      <c r="D87" s="14"/>
      <c r="E87" s="14"/>
      <c r="F87" s="15"/>
      <c r="AT87" s="40"/>
      <c r="AU87" s="40"/>
      <c r="AV87" s="40"/>
      <c r="BK87">
        <v>106.666667938232</v>
      </c>
    </row>
    <row r="88" spans="1:83" x14ac:dyDescent="0.25">
      <c r="A88" s="5" t="s">
        <v>96</v>
      </c>
      <c r="B88" s="5" t="s">
        <v>96</v>
      </c>
      <c r="C88" s="6">
        <v>33840</v>
      </c>
      <c r="D88" s="14"/>
      <c r="E88" s="14"/>
      <c r="F88" s="15"/>
      <c r="T88">
        <v>0.59</v>
      </c>
      <c r="U88" s="40">
        <v>48.6</v>
      </c>
      <c r="V88" s="40"/>
      <c r="AF88" s="40"/>
      <c r="AH88">
        <v>6.1224489795918399E-3</v>
      </c>
      <c r="AI88">
        <v>0.03</v>
      </c>
      <c r="AJ88">
        <v>4.9000000000000004</v>
      </c>
      <c r="AM88" s="40">
        <v>0.35</v>
      </c>
      <c r="AN88">
        <v>1.9774011299434999E-2</v>
      </c>
      <c r="AO88">
        <v>0.35</v>
      </c>
      <c r="AP88">
        <v>17.7</v>
      </c>
      <c r="AS88">
        <v>19774.011299434998</v>
      </c>
      <c r="AT88" s="40"/>
      <c r="AU88" s="40"/>
      <c r="AV88" s="40"/>
      <c r="BG88">
        <v>8.1081081081081103E-3</v>
      </c>
      <c r="BH88">
        <v>0.21</v>
      </c>
      <c r="BJ88">
        <v>25.9</v>
      </c>
      <c r="BK88">
        <v>243.58333587646499</v>
      </c>
    </row>
    <row r="89" spans="1:83" x14ac:dyDescent="0.25">
      <c r="A89" s="5" t="s">
        <v>96</v>
      </c>
      <c r="B89" s="5" t="s">
        <v>96</v>
      </c>
      <c r="C89" s="6">
        <v>33856</v>
      </c>
      <c r="D89" s="14"/>
      <c r="E89" s="14"/>
      <c r="F89" s="15"/>
      <c r="T89">
        <v>0.56999999999999995</v>
      </c>
      <c r="U89" s="40">
        <v>65.27</v>
      </c>
      <c r="V89" s="40"/>
      <c r="AF89" s="40"/>
      <c r="AH89">
        <v>4.3859649122806998E-3</v>
      </c>
      <c r="AI89">
        <v>0.05</v>
      </c>
      <c r="AJ89">
        <v>11.4</v>
      </c>
      <c r="AM89" s="40">
        <v>0.22</v>
      </c>
      <c r="AN89">
        <v>1.7699115044247801E-2</v>
      </c>
      <c r="AO89">
        <v>0.2</v>
      </c>
      <c r="AP89">
        <v>11.3</v>
      </c>
      <c r="AS89">
        <v>19469.026548672598</v>
      </c>
      <c r="AT89" s="40"/>
      <c r="AU89" s="40"/>
      <c r="AV89" s="40"/>
      <c r="BG89">
        <v>6.3013698630136998E-3</v>
      </c>
      <c r="BH89">
        <v>0.23</v>
      </c>
      <c r="BJ89">
        <v>36.5</v>
      </c>
      <c r="BK89">
        <v>161.875</v>
      </c>
    </row>
    <row r="90" spans="1:83" x14ac:dyDescent="0.25">
      <c r="A90" s="5" t="s">
        <v>96</v>
      </c>
      <c r="B90" s="5" t="s">
        <v>96</v>
      </c>
      <c r="C90" s="6">
        <v>33877</v>
      </c>
      <c r="D90" s="14"/>
      <c r="E90" s="14"/>
      <c r="F90" s="15"/>
      <c r="T90">
        <v>1.2</v>
      </c>
      <c r="U90" s="40">
        <v>128.74</v>
      </c>
      <c r="V90" s="40"/>
      <c r="AF90" s="40"/>
      <c r="AH90">
        <v>4.7999999999999996E-3</v>
      </c>
      <c r="AI90">
        <v>0.06</v>
      </c>
      <c r="AJ90">
        <v>12.5</v>
      </c>
      <c r="AM90" s="40">
        <v>0.11</v>
      </c>
      <c r="AN90">
        <v>1.6494845360824701E-2</v>
      </c>
      <c r="AO90">
        <v>0.16</v>
      </c>
      <c r="AP90">
        <v>9.6999999999999993</v>
      </c>
      <c r="AS90">
        <v>11340.206185567</v>
      </c>
      <c r="AT90" s="40"/>
      <c r="AU90" s="40"/>
      <c r="AV90" s="40"/>
      <c r="BG90">
        <v>5.8015267175572502E-3</v>
      </c>
      <c r="BH90">
        <v>0.38</v>
      </c>
      <c r="BJ90">
        <v>65.5</v>
      </c>
      <c r="BK90">
        <v>130.902912139893</v>
      </c>
    </row>
    <row r="91" spans="1:83" x14ac:dyDescent="0.25">
      <c r="A91" s="5" t="s">
        <v>96</v>
      </c>
      <c r="B91" s="5" t="s">
        <v>96</v>
      </c>
      <c r="C91" s="6">
        <v>33889</v>
      </c>
      <c r="D91" s="14"/>
      <c r="E91" s="14"/>
      <c r="F91" s="15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>
        <v>1.74</v>
      </c>
      <c r="U91" s="40">
        <v>162.91999999999999</v>
      </c>
      <c r="V91" s="40"/>
      <c r="W91" s="40"/>
      <c r="X91" s="40"/>
      <c r="Z91" s="40"/>
      <c r="AA91" s="40"/>
      <c r="AB91" s="40"/>
      <c r="AC91" s="40"/>
      <c r="AD91" s="40">
        <v>48.75</v>
      </c>
      <c r="AE91" s="40"/>
      <c r="AF91" s="40"/>
      <c r="AG91" s="40"/>
      <c r="AH91" s="40">
        <v>4.5801526717557297E-3</v>
      </c>
      <c r="AI91" s="40">
        <v>0.06</v>
      </c>
      <c r="AJ91" s="40">
        <v>13.1</v>
      </c>
      <c r="AK91" s="40"/>
      <c r="AL91" s="40"/>
      <c r="AM91" s="40">
        <v>0.11</v>
      </c>
      <c r="AN91" s="40">
        <v>1.2987012987013E-2</v>
      </c>
      <c r="AO91" s="40">
        <v>0.1</v>
      </c>
      <c r="AP91" s="40">
        <v>7.7</v>
      </c>
      <c r="AQ91" s="40"/>
      <c r="AR91" s="40"/>
      <c r="AS91" s="40">
        <v>14285.714285714301</v>
      </c>
      <c r="AT91" s="40"/>
      <c r="AU91" s="40"/>
      <c r="AV91" s="40"/>
      <c r="AY91" s="40"/>
      <c r="AZ91" s="40"/>
      <c r="BA91" s="40"/>
      <c r="BB91" s="40"/>
      <c r="BC91" s="40"/>
      <c r="BD91" s="40"/>
      <c r="BE91" s="40"/>
      <c r="BF91" s="40"/>
      <c r="BG91" s="40">
        <v>4.6325878594249198E-3</v>
      </c>
      <c r="BH91" s="40">
        <v>0.28999999999999998</v>
      </c>
      <c r="BI91" s="40"/>
      <c r="BJ91" s="40">
        <v>62.6</v>
      </c>
      <c r="BK91" s="40">
        <v>125.541667938232</v>
      </c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</row>
    <row r="92" spans="1:83" x14ac:dyDescent="0.25">
      <c r="A92" s="5" t="s">
        <v>96</v>
      </c>
      <c r="B92" s="5" t="s">
        <v>96</v>
      </c>
      <c r="C92" s="6">
        <v>33907</v>
      </c>
      <c r="D92" s="14"/>
      <c r="E92" s="14"/>
      <c r="F92" s="15"/>
      <c r="T92">
        <v>1.97</v>
      </c>
      <c r="U92" s="40">
        <v>198.73</v>
      </c>
      <c r="V92" s="40"/>
      <c r="Y92" s="3">
        <v>1.9300000000000001E-2</v>
      </c>
      <c r="Z92">
        <v>4.07E-2</v>
      </c>
      <c r="AA92">
        <v>1.66</v>
      </c>
      <c r="AB92">
        <v>2102.69</v>
      </c>
      <c r="AC92">
        <v>11</v>
      </c>
      <c r="AD92">
        <v>85.93</v>
      </c>
      <c r="AF92" s="40"/>
      <c r="AM92" s="40"/>
      <c r="AT92" s="40" t="s">
        <v>74</v>
      </c>
      <c r="AU92" s="40"/>
      <c r="AV92" s="40"/>
      <c r="BA92">
        <v>90</v>
      </c>
      <c r="BJ92">
        <v>61</v>
      </c>
      <c r="BK92">
        <v>135</v>
      </c>
    </row>
    <row r="93" spans="1:83" x14ac:dyDescent="0.25">
      <c r="A93" s="5" t="s">
        <v>97</v>
      </c>
      <c r="B93" s="5" t="s">
        <v>97</v>
      </c>
      <c r="C93" s="6">
        <v>33797</v>
      </c>
      <c r="D93" s="14"/>
      <c r="E93" s="14"/>
      <c r="F93" s="15"/>
      <c r="T93">
        <v>0.53</v>
      </c>
      <c r="U93" s="40">
        <v>8.9499999999999993</v>
      </c>
      <c r="V93" s="40"/>
      <c r="AF93" s="40"/>
      <c r="AM93" s="40">
        <v>0.13</v>
      </c>
      <c r="AN93">
        <v>6.30769230769231E-2</v>
      </c>
      <c r="AO93">
        <v>0.41</v>
      </c>
      <c r="AP93">
        <v>6.5</v>
      </c>
      <c r="AS93">
        <v>20000</v>
      </c>
      <c r="AT93" s="40"/>
      <c r="AU93" s="40"/>
      <c r="AV93" s="40"/>
      <c r="AY93" s="40"/>
      <c r="BG93">
        <v>0.05</v>
      </c>
      <c r="BH93">
        <v>0.12</v>
      </c>
      <c r="BJ93">
        <v>2.4</v>
      </c>
    </row>
    <row r="94" spans="1:83" x14ac:dyDescent="0.25">
      <c r="A94" s="5" t="s">
        <v>97</v>
      </c>
      <c r="B94" s="5" t="s">
        <v>97</v>
      </c>
      <c r="C94" s="6">
        <v>33798</v>
      </c>
      <c r="D94" s="14"/>
      <c r="E94" s="14"/>
      <c r="F94" s="15"/>
      <c r="AT94" s="40"/>
      <c r="AU94" s="40"/>
      <c r="AV94" s="40"/>
      <c r="AY94" s="40"/>
      <c r="BK94">
        <v>118.75</v>
      </c>
    </row>
    <row r="95" spans="1:83" x14ac:dyDescent="0.25">
      <c r="A95" s="5" t="s">
        <v>97</v>
      </c>
      <c r="B95" s="5" t="s">
        <v>97</v>
      </c>
      <c r="C95" s="6">
        <v>33812</v>
      </c>
      <c r="D95" s="14"/>
      <c r="E95" s="14"/>
      <c r="F95" s="15"/>
      <c r="T95">
        <v>2.44</v>
      </c>
      <c r="U95">
        <v>52.61</v>
      </c>
      <c r="AM95">
        <v>0.79</v>
      </c>
      <c r="AN95">
        <v>5.1862464183381099E-2</v>
      </c>
      <c r="AO95">
        <v>1.81</v>
      </c>
      <c r="AP95">
        <v>34.9</v>
      </c>
      <c r="AS95">
        <v>22636.103151862499</v>
      </c>
      <c r="AT95" s="40"/>
      <c r="AU95" s="40"/>
      <c r="AV95" s="40"/>
      <c r="BG95">
        <v>3.55932203389831E-2</v>
      </c>
      <c r="BH95">
        <v>0.63</v>
      </c>
      <c r="BJ95">
        <v>17.7</v>
      </c>
    </row>
    <row r="96" spans="1:83" x14ac:dyDescent="0.25">
      <c r="A96" s="5" t="s">
        <v>97</v>
      </c>
      <c r="B96" s="5" t="s">
        <v>97</v>
      </c>
      <c r="C96" s="6">
        <v>33813</v>
      </c>
      <c r="D96" s="14"/>
      <c r="E96" s="14"/>
      <c r="F96" s="15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>
        <v>112.5</v>
      </c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</row>
    <row r="97" spans="1:83" x14ac:dyDescent="0.25">
      <c r="A97" s="5" t="s">
        <v>97</v>
      </c>
      <c r="B97" s="5" t="s">
        <v>97</v>
      </c>
      <c r="C97" s="6">
        <v>33840</v>
      </c>
      <c r="D97" s="14"/>
      <c r="E97" s="14"/>
      <c r="F97" s="15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>
        <v>6.6</v>
      </c>
      <c r="U97" s="40">
        <v>360.62</v>
      </c>
      <c r="V97" s="40"/>
      <c r="W97" s="40"/>
      <c r="X97" s="40"/>
      <c r="Z97" s="40"/>
      <c r="AA97" s="40"/>
      <c r="AB97" s="40"/>
      <c r="AC97" s="40"/>
      <c r="AD97" s="40"/>
      <c r="AE97" s="40"/>
      <c r="AF97" s="40"/>
      <c r="AG97" s="40"/>
      <c r="AH97" s="40">
        <v>8.3333333333333297E-3</v>
      </c>
      <c r="AI97" s="40">
        <v>0.13</v>
      </c>
      <c r="AJ97" s="40">
        <v>15.6</v>
      </c>
      <c r="AK97" s="40"/>
      <c r="AL97" s="40"/>
      <c r="AM97" s="40">
        <v>3.27</v>
      </c>
      <c r="AN97" s="40">
        <v>3.1057764441110299E-2</v>
      </c>
      <c r="AO97" s="40">
        <v>4.1399999999999997</v>
      </c>
      <c r="AP97" s="40">
        <v>133.30000000000001</v>
      </c>
      <c r="AQ97" s="40"/>
      <c r="AR97" s="40"/>
      <c r="AS97" s="40">
        <v>24531.132783195801</v>
      </c>
      <c r="AT97" s="40"/>
      <c r="AU97" s="40"/>
      <c r="AV97" s="40"/>
      <c r="AY97" s="40"/>
      <c r="AZ97" s="40"/>
      <c r="BA97" s="40"/>
      <c r="BB97" s="40"/>
      <c r="BC97" s="40"/>
      <c r="BD97" s="40"/>
      <c r="BE97" s="40"/>
      <c r="BF97" s="40"/>
      <c r="BG97" s="40">
        <v>1.1006140765233799E-2</v>
      </c>
      <c r="BH97" s="40">
        <v>2.33</v>
      </c>
      <c r="BI97" s="40"/>
      <c r="BJ97" s="40">
        <v>211.7</v>
      </c>
      <c r="BK97" s="40">
        <v>523.5</v>
      </c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</row>
    <row r="98" spans="1:83" x14ac:dyDescent="0.25">
      <c r="A98" s="5" t="s">
        <v>97</v>
      </c>
      <c r="B98" s="5" t="s">
        <v>97</v>
      </c>
      <c r="C98" s="6">
        <v>33856</v>
      </c>
      <c r="D98" s="14"/>
      <c r="E98" s="14"/>
      <c r="F98" s="15"/>
      <c r="T98">
        <v>6.93</v>
      </c>
      <c r="U98">
        <v>604.07000000000005</v>
      </c>
      <c r="AH98">
        <v>5.9322033898305104E-3</v>
      </c>
      <c r="AI98">
        <v>0.21</v>
      </c>
      <c r="AJ98">
        <v>35.4</v>
      </c>
      <c r="AM98">
        <v>3.6</v>
      </c>
      <c r="AN98">
        <v>2.48627450980392E-2</v>
      </c>
      <c r="AO98">
        <v>3.17</v>
      </c>
      <c r="AP98">
        <v>127.5</v>
      </c>
      <c r="AS98">
        <v>28235.294117647099</v>
      </c>
      <c r="AT98" s="40"/>
      <c r="AU98" s="40"/>
      <c r="AV98" s="40"/>
      <c r="BG98">
        <v>6.18612157073695E-3</v>
      </c>
      <c r="BH98">
        <v>2.2999999999999998</v>
      </c>
      <c r="BJ98">
        <v>371.8</v>
      </c>
      <c r="BK98">
        <v>501.52915954589798</v>
      </c>
    </row>
    <row r="99" spans="1:83" x14ac:dyDescent="0.25">
      <c r="A99" s="5" t="s">
        <v>97</v>
      </c>
      <c r="B99" s="5" t="s">
        <v>97</v>
      </c>
      <c r="C99" s="6">
        <v>33877</v>
      </c>
      <c r="D99" s="14"/>
      <c r="E99" s="14"/>
      <c r="F99" s="15"/>
      <c r="T99">
        <v>8.07</v>
      </c>
      <c r="U99" s="40">
        <v>1070.5899999999999</v>
      </c>
      <c r="V99" s="40"/>
      <c r="AF99" s="40"/>
      <c r="AH99">
        <v>4.6742209631728104E-3</v>
      </c>
      <c r="AI99">
        <v>0.33</v>
      </c>
      <c r="AJ99">
        <v>70.599999999999994</v>
      </c>
      <c r="AM99" s="40">
        <v>2.2799999999999998</v>
      </c>
      <c r="AN99">
        <v>1.53434433541481E-2</v>
      </c>
      <c r="AO99">
        <v>1.72</v>
      </c>
      <c r="AP99">
        <v>112.1</v>
      </c>
      <c r="AS99">
        <v>20338.983050847499</v>
      </c>
      <c r="AT99" s="40"/>
      <c r="AU99" s="40"/>
      <c r="AV99" s="40"/>
      <c r="BG99">
        <v>3.7487828627069098E-3</v>
      </c>
      <c r="BH99">
        <v>2.31</v>
      </c>
      <c r="BJ99">
        <v>616.20000000000005</v>
      </c>
      <c r="BK99">
        <v>369.16665649414102</v>
      </c>
    </row>
    <row r="100" spans="1:83" x14ac:dyDescent="0.25">
      <c r="A100" s="5" t="s">
        <v>97</v>
      </c>
      <c r="B100" s="5" t="s">
        <v>97</v>
      </c>
      <c r="C100" s="6">
        <v>33889</v>
      </c>
      <c r="D100" s="14"/>
      <c r="E100" s="14"/>
      <c r="F100" s="15"/>
      <c r="T100">
        <v>10.15</v>
      </c>
      <c r="U100">
        <v>1294.04</v>
      </c>
      <c r="AD100">
        <v>332.07</v>
      </c>
      <c r="AH100">
        <v>4.9836601307189504E-3</v>
      </c>
      <c r="AI100">
        <v>0.61</v>
      </c>
      <c r="AJ100">
        <v>122.4</v>
      </c>
      <c r="AM100">
        <v>1.06</v>
      </c>
      <c r="AN100">
        <v>9.7069597069597106E-3</v>
      </c>
      <c r="AO100">
        <v>0.53</v>
      </c>
      <c r="AP100">
        <v>54.6</v>
      </c>
      <c r="AS100">
        <v>19413.919413919401</v>
      </c>
      <c r="AT100" s="40"/>
      <c r="AU100" s="40"/>
      <c r="AV100" s="40"/>
      <c r="AY100" s="40"/>
      <c r="BG100">
        <v>2.8446033810143002E-3</v>
      </c>
      <c r="BH100">
        <v>1.75</v>
      </c>
      <c r="BJ100">
        <v>615.20000000000005</v>
      </c>
      <c r="BK100">
        <v>351.59709167480497</v>
      </c>
    </row>
    <row r="101" spans="1:83" x14ac:dyDescent="0.25">
      <c r="A101" s="5" t="s">
        <v>97</v>
      </c>
      <c r="B101" s="5" t="s">
        <v>97</v>
      </c>
      <c r="C101" s="6">
        <v>33907</v>
      </c>
      <c r="D101" s="14"/>
      <c r="E101" s="14"/>
      <c r="F101" s="15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>
        <v>8.41</v>
      </c>
      <c r="U101" s="40">
        <v>1202.75</v>
      </c>
      <c r="V101" s="40"/>
      <c r="W101" s="40"/>
      <c r="X101" s="40"/>
      <c r="Y101" s="3">
        <v>1.43E-2</v>
      </c>
      <c r="Z101" s="40">
        <v>4.0800000000000003E-2</v>
      </c>
      <c r="AA101" s="40">
        <v>6.89</v>
      </c>
      <c r="AB101" s="40">
        <v>11760.51</v>
      </c>
      <c r="AC101" s="40">
        <v>8.15</v>
      </c>
      <c r="AD101" s="40">
        <v>480.18</v>
      </c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 t="s">
        <v>74</v>
      </c>
      <c r="AU101" s="40"/>
      <c r="AV101" s="40"/>
      <c r="AY101" s="40"/>
      <c r="AZ101" s="40"/>
      <c r="BA101" s="40">
        <v>90</v>
      </c>
      <c r="BB101" s="40"/>
      <c r="BC101" s="40"/>
      <c r="BD101" s="40"/>
      <c r="BE101" s="40"/>
      <c r="BF101" s="40"/>
      <c r="BG101" s="40"/>
      <c r="BH101" s="40"/>
      <c r="BI101" s="40"/>
      <c r="BJ101" s="40">
        <v>407.6</v>
      </c>
      <c r="BK101" s="40">
        <v>297.5</v>
      </c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</row>
    <row r="102" spans="1:83" x14ac:dyDescent="0.25">
      <c r="A102" s="5" t="s">
        <v>98</v>
      </c>
      <c r="B102" s="5" t="s">
        <v>98</v>
      </c>
      <c r="C102" s="6">
        <v>33797</v>
      </c>
      <c r="D102" s="14"/>
      <c r="E102" s="14"/>
      <c r="F102" s="15"/>
      <c r="T102">
        <v>0.5</v>
      </c>
      <c r="U102">
        <v>9.08</v>
      </c>
      <c r="AM102">
        <v>0.16</v>
      </c>
      <c r="AN102">
        <v>5.75342465753425E-2</v>
      </c>
      <c r="AO102">
        <v>0.42</v>
      </c>
      <c r="AP102">
        <v>7.3</v>
      </c>
      <c r="AS102">
        <v>21917.8082191781</v>
      </c>
      <c r="AT102" s="40"/>
      <c r="AU102" s="40"/>
      <c r="AV102" s="40"/>
      <c r="BG102">
        <v>4.4444444444444398E-2</v>
      </c>
      <c r="BH102">
        <v>0.08</v>
      </c>
      <c r="BJ102">
        <v>1.8</v>
      </c>
    </row>
    <row r="103" spans="1:83" x14ac:dyDescent="0.25">
      <c r="A103" s="5" t="s">
        <v>98</v>
      </c>
      <c r="B103" s="5" t="s">
        <v>98</v>
      </c>
      <c r="C103" s="6">
        <v>33798</v>
      </c>
      <c r="D103" s="14"/>
      <c r="E103" s="14"/>
      <c r="F103" s="15"/>
      <c r="AT103" s="40"/>
      <c r="AU103" s="40"/>
      <c r="AV103" s="40"/>
      <c r="BK103">
        <v>135</v>
      </c>
    </row>
    <row r="104" spans="1:83" x14ac:dyDescent="0.25">
      <c r="A104" s="5" t="s">
        <v>98</v>
      </c>
      <c r="B104" s="5" t="s">
        <v>98</v>
      </c>
      <c r="C104" s="6">
        <v>33812</v>
      </c>
      <c r="D104" s="14"/>
      <c r="E104" s="14"/>
      <c r="F104" s="15"/>
      <c r="T104">
        <v>1.82</v>
      </c>
      <c r="U104">
        <v>48.19</v>
      </c>
      <c r="AM104">
        <v>0.8</v>
      </c>
      <c r="AN104">
        <v>4.3076923076923103E-2</v>
      </c>
      <c r="AO104">
        <v>1.4</v>
      </c>
      <c r="AP104">
        <v>32.5</v>
      </c>
      <c r="AS104">
        <v>24615.384615384599</v>
      </c>
      <c r="AT104" s="40"/>
      <c r="AU104" s="40"/>
      <c r="AV104" s="40"/>
      <c r="AY104" s="40"/>
      <c r="BG104">
        <v>2.73885350318471E-2</v>
      </c>
      <c r="BH104">
        <v>0.43</v>
      </c>
      <c r="BJ104">
        <v>15.7</v>
      </c>
    </row>
    <row r="105" spans="1:83" x14ac:dyDescent="0.25">
      <c r="A105" s="5" t="s">
        <v>98</v>
      </c>
      <c r="B105" s="5" t="s">
        <v>98</v>
      </c>
      <c r="C105" s="6">
        <v>33813</v>
      </c>
      <c r="D105" s="14"/>
      <c r="E105" s="14"/>
      <c r="F105" s="15"/>
      <c r="AT105" s="40"/>
      <c r="AU105" s="40"/>
      <c r="AV105" s="40"/>
      <c r="AY105" s="40"/>
      <c r="BK105">
        <v>112.083332061768</v>
      </c>
    </row>
    <row r="106" spans="1:83" x14ac:dyDescent="0.25">
      <c r="A106" s="5" t="s">
        <v>98</v>
      </c>
      <c r="B106" s="5" t="s">
        <v>98</v>
      </c>
      <c r="C106" s="6">
        <v>33840</v>
      </c>
      <c r="D106" s="14"/>
      <c r="E106" s="14"/>
      <c r="F106" s="15"/>
      <c r="T106">
        <v>7.99</v>
      </c>
      <c r="U106">
        <v>323.04000000000002</v>
      </c>
      <c r="AH106">
        <v>1.05263157894737E-2</v>
      </c>
      <c r="AI106">
        <v>0.08</v>
      </c>
      <c r="AJ106">
        <v>7.6</v>
      </c>
      <c r="AM106">
        <v>3.72</v>
      </c>
      <c r="AN106">
        <v>3.6924167257264301E-2</v>
      </c>
      <c r="AO106">
        <v>5.21</v>
      </c>
      <c r="AP106">
        <v>141.1</v>
      </c>
      <c r="AS106">
        <v>26364.280652019799</v>
      </c>
      <c r="AT106" s="40"/>
      <c r="AU106" s="40"/>
      <c r="AV106" s="40"/>
      <c r="BG106">
        <v>1.5433161216293701E-2</v>
      </c>
      <c r="BH106">
        <v>2.69</v>
      </c>
      <c r="BJ106">
        <v>174.3</v>
      </c>
      <c r="BK106">
        <v>518.87501525878895</v>
      </c>
    </row>
    <row r="107" spans="1:83" x14ac:dyDescent="0.25">
      <c r="A107" s="5" t="s">
        <v>98</v>
      </c>
      <c r="B107" s="5" t="s">
        <v>98</v>
      </c>
      <c r="C107" s="6">
        <v>33856</v>
      </c>
      <c r="D107" s="14"/>
      <c r="E107" s="14"/>
      <c r="F107" s="15"/>
      <c r="T107">
        <v>10.33</v>
      </c>
      <c r="U107">
        <v>604.15</v>
      </c>
      <c r="AH107">
        <v>7.9710144927536194E-3</v>
      </c>
      <c r="AI107">
        <v>0.11</v>
      </c>
      <c r="AJ107">
        <v>13.8</v>
      </c>
      <c r="AM107">
        <v>5</v>
      </c>
      <c r="AN107">
        <v>3.2391930835734897E-2</v>
      </c>
      <c r="AO107">
        <v>5.62</v>
      </c>
      <c r="AP107">
        <v>173.5</v>
      </c>
      <c r="AS107">
        <v>28818.443804034599</v>
      </c>
      <c r="AT107" s="40"/>
      <c r="AU107" s="40"/>
      <c r="AV107" s="40"/>
      <c r="BG107">
        <v>9.5238095238095195E-3</v>
      </c>
      <c r="BH107">
        <v>3.4</v>
      </c>
      <c r="BJ107">
        <v>357</v>
      </c>
      <c r="BK107">
        <v>534.09584045410202</v>
      </c>
    </row>
    <row r="108" spans="1:83" x14ac:dyDescent="0.25">
      <c r="A108" s="5" t="s">
        <v>98</v>
      </c>
      <c r="B108" s="5" t="s">
        <v>98</v>
      </c>
      <c r="C108" s="6">
        <v>33877</v>
      </c>
      <c r="D108" s="14"/>
      <c r="E108" s="14"/>
      <c r="F108" s="15"/>
      <c r="T108">
        <v>10.91</v>
      </c>
      <c r="U108">
        <v>1105.1600000000001</v>
      </c>
      <c r="AH108">
        <v>5.5655296229802503E-3</v>
      </c>
      <c r="AI108">
        <v>0.31</v>
      </c>
      <c r="AJ108">
        <v>55.7</v>
      </c>
      <c r="AM108">
        <v>3.64</v>
      </c>
      <c r="AN108">
        <v>2.1433182698515199E-2</v>
      </c>
      <c r="AO108">
        <v>3.32</v>
      </c>
      <c r="AP108">
        <v>154.9</v>
      </c>
      <c r="AS108">
        <v>23499.031633311799</v>
      </c>
      <c r="AT108" s="40"/>
      <c r="AU108" s="40"/>
      <c r="AV108" s="40"/>
      <c r="BG108">
        <v>5.0136590069098496E-3</v>
      </c>
      <c r="BH108">
        <v>3.12</v>
      </c>
      <c r="BJ108">
        <v>622.29999999999995</v>
      </c>
      <c r="BK108">
        <v>389.58332824707003</v>
      </c>
    </row>
    <row r="109" spans="1:83" x14ac:dyDescent="0.25">
      <c r="A109" s="5" t="s">
        <v>98</v>
      </c>
      <c r="B109" s="5" t="s">
        <v>98</v>
      </c>
      <c r="C109" s="6">
        <v>33889</v>
      </c>
      <c r="D109" s="14"/>
      <c r="E109" s="14"/>
      <c r="F109" s="15"/>
      <c r="T109">
        <v>14.36</v>
      </c>
      <c r="U109">
        <v>1414.58</v>
      </c>
      <c r="AD109">
        <v>321.08999999999997</v>
      </c>
      <c r="AH109">
        <v>5.5722891566265097E-3</v>
      </c>
      <c r="AI109">
        <v>0.37</v>
      </c>
      <c r="AJ109">
        <v>66.400000000000006</v>
      </c>
      <c r="AM109">
        <v>2.58</v>
      </c>
      <c r="AN109">
        <v>1.7808219178082198E-2</v>
      </c>
      <c r="AO109">
        <v>2.34</v>
      </c>
      <c r="AP109">
        <v>131.4</v>
      </c>
      <c r="AS109">
        <v>19634.703196347</v>
      </c>
      <c r="AT109" s="40"/>
      <c r="AU109" s="40"/>
      <c r="AV109" s="40"/>
      <c r="BG109">
        <v>4.1370979918465998E-3</v>
      </c>
      <c r="BH109">
        <v>2.74</v>
      </c>
      <c r="BJ109">
        <v>662.3</v>
      </c>
      <c r="BK109">
        <v>455</v>
      </c>
    </row>
    <row r="110" spans="1:83" x14ac:dyDescent="0.25">
      <c r="A110" s="5" t="s">
        <v>98</v>
      </c>
      <c r="B110" s="5" t="s">
        <v>98</v>
      </c>
      <c r="C110" s="6">
        <v>33907</v>
      </c>
      <c r="D110" s="14"/>
      <c r="E110" s="14"/>
      <c r="F110" s="15"/>
      <c r="T110">
        <v>13.78</v>
      </c>
      <c r="U110">
        <v>1720.61</v>
      </c>
      <c r="Y110" s="3">
        <v>1.6199999999999999E-2</v>
      </c>
      <c r="Z110">
        <v>4.36E-2</v>
      </c>
      <c r="AA110">
        <v>11.06</v>
      </c>
      <c r="AB110">
        <v>15809.27</v>
      </c>
      <c r="AC110">
        <v>9.23</v>
      </c>
      <c r="AD110">
        <v>684.42</v>
      </c>
      <c r="AT110" s="40" t="s">
        <v>74</v>
      </c>
      <c r="AU110" s="40"/>
      <c r="AV110" s="40"/>
      <c r="AY110">
        <v>91</v>
      </c>
      <c r="AZ110">
        <v>129</v>
      </c>
      <c r="BA110">
        <v>90</v>
      </c>
      <c r="BJ110">
        <v>556</v>
      </c>
      <c r="BK110">
        <v>373.61125183105497</v>
      </c>
    </row>
    <row r="111" spans="1:83" x14ac:dyDescent="0.25">
      <c r="A111" s="5" t="s">
        <v>99</v>
      </c>
      <c r="B111" s="5" t="s">
        <v>99</v>
      </c>
      <c r="C111" s="6">
        <v>33797</v>
      </c>
      <c r="D111" s="14"/>
      <c r="E111" s="14"/>
      <c r="F111" s="15"/>
      <c r="T111">
        <v>0.56999999999999995</v>
      </c>
      <c r="U111">
        <v>9.11</v>
      </c>
      <c r="AM111">
        <v>0.14000000000000001</v>
      </c>
      <c r="AN111">
        <v>6.5714285714285697E-2</v>
      </c>
      <c r="AO111">
        <v>0.46</v>
      </c>
      <c r="AP111">
        <v>7</v>
      </c>
      <c r="AS111">
        <v>20000</v>
      </c>
      <c r="AT111" s="40"/>
      <c r="AU111" s="40"/>
      <c r="AV111" s="40"/>
      <c r="AY111" s="40"/>
      <c r="BG111">
        <v>5.4545454545454501E-2</v>
      </c>
      <c r="BH111">
        <v>0.12</v>
      </c>
      <c r="BJ111">
        <v>2.2000000000000002</v>
      </c>
    </row>
    <row r="112" spans="1:83" x14ac:dyDescent="0.25">
      <c r="A112" s="5" t="s">
        <v>99</v>
      </c>
      <c r="B112" s="5" t="s">
        <v>99</v>
      </c>
      <c r="C112" s="6">
        <v>33798</v>
      </c>
      <c r="D112" s="14"/>
      <c r="E112" s="14"/>
      <c r="F112" s="15"/>
      <c r="AT112" s="40"/>
      <c r="AU112" s="40"/>
      <c r="AV112" s="40"/>
      <c r="BK112">
        <v>121.249996185303</v>
      </c>
    </row>
    <row r="113" spans="1:63" x14ac:dyDescent="0.25">
      <c r="A113" s="5" t="s">
        <v>99</v>
      </c>
      <c r="B113" s="5" t="s">
        <v>99</v>
      </c>
      <c r="C113" s="6">
        <v>33812</v>
      </c>
      <c r="D113" s="14"/>
      <c r="E113" s="14"/>
      <c r="F113" s="15"/>
      <c r="T113">
        <v>3.5</v>
      </c>
      <c r="U113">
        <v>66.2</v>
      </c>
      <c r="AM113">
        <v>1.03</v>
      </c>
      <c r="AN113">
        <v>5.8144796380090499E-2</v>
      </c>
      <c r="AO113">
        <v>2.57</v>
      </c>
      <c r="AP113">
        <v>44.2</v>
      </c>
      <c r="AS113">
        <v>23303.167420814501</v>
      </c>
      <c r="AT113" s="40"/>
      <c r="AU113" s="40"/>
      <c r="AV113" s="40"/>
      <c r="AX113" s="40"/>
      <c r="BG113">
        <v>4.2272727272727302E-2</v>
      </c>
      <c r="BH113">
        <v>0.93</v>
      </c>
      <c r="BJ113">
        <v>22</v>
      </c>
    </row>
    <row r="114" spans="1:63" x14ac:dyDescent="0.25">
      <c r="A114" s="5" t="s">
        <v>99</v>
      </c>
      <c r="B114" s="5" t="s">
        <v>99</v>
      </c>
      <c r="C114" s="6">
        <v>33813</v>
      </c>
      <c r="D114" s="14"/>
      <c r="E114" s="14"/>
      <c r="F114" s="15"/>
      <c r="AT114" s="40"/>
      <c r="AU114" s="40"/>
      <c r="AV114" s="40"/>
      <c r="AX114" s="40"/>
      <c r="BK114">
        <v>115.833332061768</v>
      </c>
    </row>
    <row r="115" spans="1:63" x14ac:dyDescent="0.25">
      <c r="A115" s="5" t="s">
        <v>99</v>
      </c>
      <c r="B115" s="5" t="s">
        <v>99</v>
      </c>
      <c r="C115" s="6">
        <v>33840</v>
      </c>
      <c r="D115" s="14"/>
      <c r="E115" s="14"/>
      <c r="F115" s="15"/>
      <c r="T115">
        <v>15.68</v>
      </c>
      <c r="U115">
        <v>465.18</v>
      </c>
      <c r="AH115">
        <v>1.37931034482759E-2</v>
      </c>
      <c r="AI115">
        <v>0.2</v>
      </c>
      <c r="AJ115">
        <v>14.5</v>
      </c>
      <c r="AM115">
        <v>6.27</v>
      </c>
      <c r="AN115">
        <v>4.2731092436974802E-2</v>
      </c>
      <c r="AO115">
        <v>10.17</v>
      </c>
      <c r="AP115">
        <v>238</v>
      </c>
      <c r="AS115">
        <v>26344.537815126099</v>
      </c>
      <c r="AT115" s="40"/>
      <c r="AU115" s="40"/>
      <c r="AV115" s="40"/>
      <c r="BG115">
        <v>2.4917724494593299E-2</v>
      </c>
      <c r="BH115">
        <v>5.3</v>
      </c>
      <c r="BJ115">
        <v>212.7</v>
      </c>
      <c r="BK115">
        <v>786.08334350585903</v>
      </c>
    </row>
    <row r="116" spans="1:63" x14ac:dyDescent="0.25">
      <c r="A116" s="5" t="s">
        <v>99</v>
      </c>
      <c r="B116" s="5" t="s">
        <v>99</v>
      </c>
      <c r="C116" s="6">
        <v>33856</v>
      </c>
      <c r="D116" s="14"/>
      <c r="E116" s="14"/>
      <c r="F116" s="15"/>
      <c r="T116">
        <v>16.2</v>
      </c>
      <c r="U116">
        <v>702.86</v>
      </c>
      <c r="AH116">
        <v>1.27768313458262E-2</v>
      </c>
      <c r="AI116">
        <v>0.75</v>
      </c>
      <c r="AJ116">
        <v>58.7</v>
      </c>
      <c r="AM116">
        <v>7.25</v>
      </c>
      <c r="AN116">
        <v>3.7963376507369397E-2</v>
      </c>
      <c r="AO116">
        <v>8.5</v>
      </c>
      <c r="AP116">
        <v>223.9</v>
      </c>
      <c r="AS116">
        <v>32380.5270209915</v>
      </c>
      <c r="AT116" s="40"/>
      <c r="AU116" s="40"/>
      <c r="AV116" s="40"/>
      <c r="BG116">
        <v>1.58826504805261E-2</v>
      </c>
      <c r="BH116">
        <v>6.28</v>
      </c>
      <c r="BJ116">
        <v>395.4</v>
      </c>
      <c r="BK116">
        <v>836.48747253418003</v>
      </c>
    </row>
    <row r="117" spans="1:63" x14ac:dyDescent="0.25">
      <c r="A117" s="5" t="s">
        <v>99</v>
      </c>
      <c r="B117" s="5" t="s">
        <v>99</v>
      </c>
      <c r="C117" s="6">
        <v>33877</v>
      </c>
      <c r="D117" s="14"/>
      <c r="E117" s="14"/>
      <c r="F117" s="15"/>
      <c r="T117">
        <v>23.38</v>
      </c>
      <c r="U117">
        <v>1317.75</v>
      </c>
      <c r="AH117">
        <v>1.1265164644714E-2</v>
      </c>
      <c r="AI117">
        <v>0.65</v>
      </c>
      <c r="AJ117">
        <v>57.7</v>
      </c>
      <c r="AM117">
        <v>6.44</v>
      </c>
      <c r="AN117">
        <v>3.56317093311313E-2</v>
      </c>
      <c r="AO117">
        <v>8.6300000000000008</v>
      </c>
      <c r="AP117">
        <v>242.2</v>
      </c>
      <c r="AS117">
        <v>26589.5953757225</v>
      </c>
      <c r="AT117" s="40"/>
      <c r="AU117" s="40"/>
      <c r="AV117" s="40"/>
      <c r="AY117" s="40"/>
      <c r="BG117">
        <v>1.1982019946621699E-2</v>
      </c>
      <c r="BH117">
        <v>8.5299999999999994</v>
      </c>
      <c r="BJ117">
        <v>711.9</v>
      </c>
      <c r="BK117">
        <v>450.20832824707003</v>
      </c>
    </row>
    <row r="118" spans="1:63" x14ac:dyDescent="0.25">
      <c r="A118" s="5" t="s">
        <v>99</v>
      </c>
      <c r="B118" s="5" t="s">
        <v>99</v>
      </c>
      <c r="C118" s="6">
        <v>33889</v>
      </c>
      <c r="D118" s="14"/>
      <c r="E118" s="14"/>
      <c r="F118" s="15"/>
      <c r="T118">
        <v>26.93</v>
      </c>
      <c r="U118" s="40">
        <v>1484.85</v>
      </c>
      <c r="V118" s="40"/>
      <c r="AD118">
        <v>273.06</v>
      </c>
      <c r="AF118" s="40"/>
      <c r="AH118">
        <v>1.29177958446251E-2</v>
      </c>
      <c r="AI118">
        <v>1.43</v>
      </c>
      <c r="AJ118">
        <v>110.7</v>
      </c>
      <c r="AM118" s="40">
        <v>3.84</v>
      </c>
      <c r="AN118">
        <v>3.13946922642575E-2</v>
      </c>
      <c r="AO118">
        <v>5.56</v>
      </c>
      <c r="AP118">
        <v>177.1</v>
      </c>
      <c r="AS118">
        <v>21682.665160926001</v>
      </c>
      <c r="AT118" s="40"/>
      <c r="AU118" s="40"/>
      <c r="AV118" s="40"/>
      <c r="BG118">
        <v>1.23743016759777E-2</v>
      </c>
      <c r="BH118">
        <v>8.86</v>
      </c>
      <c r="BJ118">
        <v>716</v>
      </c>
      <c r="BK118">
        <v>504.86123657226602</v>
      </c>
    </row>
    <row r="119" spans="1:63" x14ac:dyDescent="0.25">
      <c r="A119" s="5" t="s">
        <v>99</v>
      </c>
      <c r="B119" s="5" t="s">
        <v>99</v>
      </c>
      <c r="C119" s="6">
        <v>33907</v>
      </c>
      <c r="D119" s="14"/>
      <c r="E119" s="14"/>
      <c r="F119" s="15"/>
      <c r="T119">
        <v>25.97</v>
      </c>
      <c r="U119" s="40">
        <v>1768.45</v>
      </c>
      <c r="V119" s="40"/>
      <c r="Y119" s="3">
        <v>2.4199999999999999E-2</v>
      </c>
      <c r="Z119">
        <v>3.44E-2</v>
      </c>
      <c r="AA119">
        <v>16.7</v>
      </c>
      <c r="AB119">
        <v>20225.400000000001</v>
      </c>
      <c r="AC119">
        <v>13.8</v>
      </c>
      <c r="AD119">
        <v>689.52</v>
      </c>
      <c r="AF119" s="40"/>
      <c r="AM119" s="40"/>
      <c r="AT119" s="40" t="s">
        <v>74</v>
      </c>
      <c r="AU119" s="40"/>
      <c r="AV119" s="40"/>
      <c r="AY119">
        <v>91</v>
      </c>
      <c r="AZ119">
        <v>129</v>
      </c>
      <c r="BA119">
        <v>90</v>
      </c>
      <c r="BJ119">
        <v>617.70000000000005</v>
      </c>
      <c r="BK119">
        <v>422.36125183105497</v>
      </c>
    </row>
    <row r="120" spans="1:63" x14ac:dyDescent="0.25">
      <c r="A120" s="5" t="s">
        <v>100</v>
      </c>
      <c r="B120" s="5" t="s">
        <v>100</v>
      </c>
      <c r="C120" s="6">
        <v>33797</v>
      </c>
      <c r="D120" s="14"/>
      <c r="E120" s="14"/>
      <c r="F120" s="15"/>
      <c r="T120">
        <v>0.43</v>
      </c>
      <c r="U120" s="40">
        <v>7.34</v>
      </c>
      <c r="V120" s="40"/>
      <c r="AF120" s="40"/>
      <c r="AM120" s="40">
        <v>0.11</v>
      </c>
      <c r="AN120">
        <v>6.14035087719298E-2</v>
      </c>
      <c r="AO120">
        <v>0.35</v>
      </c>
      <c r="AP120">
        <v>5.7</v>
      </c>
      <c r="AS120">
        <v>19298.245614035099</v>
      </c>
      <c r="AT120" s="40"/>
      <c r="AU120" s="40"/>
      <c r="AV120" s="40"/>
      <c r="BG120">
        <v>4.7058823529411799E-2</v>
      </c>
      <c r="BH120">
        <v>0.08</v>
      </c>
      <c r="BJ120">
        <v>1.7</v>
      </c>
    </row>
    <row r="121" spans="1:63" x14ac:dyDescent="0.25">
      <c r="A121" s="5" t="s">
        <v>100</v>
      </c>
      <c r="B121" s="5" t="s">
        <v>100</v>
      </c>
      <c r="C121" s="6">
        <v>33798</v>
      </c>
      <c r="D121" s="14"/>
      <c r="E121" s="14"/>
      <c r="F121" s="15"/>
      <c r="AT121" s="40"/>
      <c r="AU121" s="40"/>
      <c r="AV121" s="40"/>
      <c r="AX121" s="40"/>
      <c r="BK121">
        <v>109.583332061768</v>
      </c>
    </row>
    <row r="122" spans="1:63" x14ac:dyDescent="0.25">
      <c r="A122" s="5" t="s">
        <v>100</v>
      </c>
      <c r="B122" s="5" t="s">
        <v>100</v>
      </c>
      <c r="C122" s="6">
        <v>33812</v>
      </c>
      <c r="D122" s="14"/>
      <c r="E122" s="14"/>
      <c r="F122" s="15"/>
      <c r="T122">
        <v>1.74</v>
      </c>
      <c r="U122">
        <v>42.48</v>
      </c>
      <c r="AM122">
        <v>0.7</v>
      </c>
      <c r="AN122">
        <v>4.6735395189003402E-2</v>
      </c>
      <c r="AO122">
        <v>1.36</v>
      </c>
      <c r="AP122">
        <v>29.1</v>
      </c>
      <c r="AS122">
        <v>24054.982817869401</v>
      </c>
      <c r="AT122" s="40"/>
      <c r="AU122" s="40"/>
      <c r="AV122" s="40"/>
      <c r="BG122">
        <v>2.8358208955223899E-2</v>
      </c>
      <c r="BH122">
        <v>0.38</v>
      </c>
      <c r="BJ122">
        <v>13.4</v>
      </c>
    </row>
    <row r="123" spans="1:63" x14ac:dyDescent="0.25">
      <c r="A123" s="5" t="s">
        <v>100</v>
      </c>
      <c r="B123" s="5" t="s">
        <v>100</v>
      </c>
      <c r="C123" s="6">
        <v>33813</v>
      </c>
      <c r="D123" s="14"/>
      <c r="E123" s="14"/>
      <c r="F123" s="15"/>
      <c r="AT123" s="40"/>
      <c r="AU123" s="40"/>
      <c r="AV123" s="40"/>
      <c r="BK123">
        <v>100.416667938232</v>
      </c>
    </row>
    <row r="124" spans="1:63" x14ac:dyDescent="0.25">
      <c r="A124" s="5" t="s">
        <v>100</v>
      </c>
      <c r="B124" s="5" t="s">
        <v>100</v>
      </c>
      <c r="C124" s="6">
        <v>33840</v>
      </c>
      <c r="D124" s="14"/>
      <c r="E124" s="14"/>
      <c r="F124" s="15"/>
      <c r="T124">
        <v>2.59</v>
      </c>
      <c r="U124" s="40">
        <v>231.15</v>
      </c>
      <c r="V124" s="40"/>
      <c r="AF124" s="40"/>
      <c r="AH124">
        <v>5.7692307692307704E-3</v>
      </c>
      <c r="AI124">
        <v>0.09</v>
      </c>
      <c r="AJ124">
        <v>15.6</v>
      </c>
      <c r="AM124" s="40">
        <v>1.72</v>
      </c>
      <c r="AN124">
        <v>1.9538834951456301E-2</v>
      </c>
      <c r="AO124">
        <v>1.61</v>
      </c>
      <c r="AP124">
        <v>82.4</v>
      </c>
      <c r="AS124">
        <v>20873.786407766998</v>
      </c>
      <c r="AT124" s="40"/>
      <c r="AU124" s="40"/>
      <c r="AV124" s="40"/>
      <c r="AY124" s="40"/>
      <c r="BG124">
        <v>6.6867017280240401E-3</v>
      </c>
      <c r="BH124">
        <v>0.89</v>
      </c>
      <c r="BJ124">
        <v>133.1</v>
      </c>
      <c r="BK124">
        <v>468.5</v>
      </c>
    </row>
    <row r="125" spans="1:63" x14ac:dyDescent="0.25">
      <c r="A125" s="5" t="s">
        <v>100</v>
      </c>
      <c r="B125" s="5" t="s">
        <v>100</v>
      </c>
      <c r="C125" s="6">
        <v>33856</v>
      </c>
      <c r="D125" s="14"/>
      <c r="E125" s="14"/>
      <c r="F125" s="15"/>
      <c r="T125">
        <v>2.59</v>
      </c>
      <c r="U125" s="40">
        <v>344.94</v>
      </c>
      <c r="V125" s="40"/>
      <c r="AF125" s="40"/>
      <c r="AH125">
        <v>3.8585209003215398E-3</v>
      </c>
      <c r="AI125">
        <v>0.12</v>
      </c>
      <c r="AJ125">
        <v>31.1</v>
      </c>
      <c r="AM125" s="40">
        <v>1.5</v>
      </c>
      <c r="AN125">
        <v>1.6147859922179E-2</v>
      </c>
      <c r="AO125">
        <v>0.83</v>
      </c>
      <c r="AP125">
        <v>51.4</v>
      </c>
      <c r="AS125">
        <v>29182.879377431898</v>
      </c>
      <c r="AT125" s="40"/>
      <c r="AU125" s="40"/>
      <c r="AV125" s="40"/>
      <c r="BG125">
        <v>4.1489863272041504E-3</v>
      </c>
      <c r="BH125">
        <v>0.88</v>
      </c>
      <c r="BJ125">
        <v>212.1</v>
      </c>
      <c r="BK125">
        <v>424.16667175292997</v>
      </c>
    </row>
    <row r="126" spans="1:63" x14ac:dyDescent="0.25">
      <c r="A126" s="5" t="s">
        <v>100</v>
      </c>
      <c r="B126" s="5" t="s">
        <v>100</v>
      </c>
      <c r="C126" s="6">
        <v>33877</v>
      </c>
      <c r="D126" s="14"/>
      <c r="E126" s="14"/>
      <c r="F126" s="15"/>
      <c r="T126">
        <v>3.21</v>
      </c>
      <c r="U126">
        <v>527.84</v>
      </c>
      <c r="AH126">
        <v>3.2692307692307699E-3</v>
      </c>
      <c r="AI126">
        <v>0.17</v>
      </c>
      <c r="AJ126">
        <v>52</v>
      </c>
      <c r="AM126">
        <v>0.47</v>
      </c>
      <c r="AN126">
        <v>1.1598746081504701E-2</v>
      </c>
      <c r="AO126">
        <v>0.37</v>
      </c>
      <c r="AP126">
        <v>31.9</v>
      </c>
      <c r="AS126">
        <v>14733.5423197492</v>
      </c>
      <c r="AT126" s="40"/>
      <c r="AU126" s="40"/>
      <c r="AV126" s="40"/>
      <c r="BG126">
        <v>2.6483405967147201E-3</v>
      </c>
      <c r="BH126">
        <v>0.79</v>
      </c>
      <c r="BJ126">
        <v>298.3</v>
      </c>
      <c r="BK126">
        <v>167.77791595458999</v>
      </c>
    </row>
    <row r="127" spans="1:63" x14ac:dyDescent="0.25">
      <c r="A127" s="5" t="s">
        <v>100</v>
      </c>
      <c r="B127" s="5" t="s">
        <v>100</v>
      </c>
      <c r="C127" s="6">
        <v>33889</v>
      </c>
      <c r="D127" s="14"/>
      <c r="E127" s="14"/>
      <c r="F127" s="15"/>
      <c r="T127">
        <v>4.2699999999999996</v>
      </c>
      <c r="U127">
        <v>629.27</v>
      </c>
      <c r="AD127">
        <v>175.69</v>
      </c>
      <c r="AH127">
        <v>3.2397408207343399E-3</v>
      </c>
      <c r="AI127">
        <v>0.3</v>
      </c>
      <c r="AJ127">
        <v>92.6</v>
      </c>
      <c r="AT127" s="40"/>
      <c r="AU127" s="40"/>
      <c r="AV127" s="40"/>
      <c r="BG127">
        <v>2.2318214542836599E-3</v>
      </c>
      <c r="BH127">
        <v>0.62</v>
      </c>
      <c r="BJ127">
        <v>277.8</v>
      </c>
      <c r="BK127">
        <v>177.08332824707</v>
      </c>
    </row>
    <row r="128" spans="1:63" x14ac:dyDescent="0.25">
      <c r="A128" s="5" t="s">
        <v>100</v>
      </c>
      <c r="B128" s="5" t="s">
        <v>100</v>
      </c>
      <c r="C128" s="6">
        <v>33907</v>
      </c>
      <c r="D128" s="14"/>
      <c r="E128" s="14"/>
      <c r="F128" s="15"/>
      <c r="T128">
        <v>4.37</v>
      </c>
      <c r="U128" s="40">
        <v>661.04</v>
      </c>
      <c r="V128" s="40"/>
      <c r="Y128" s="3">
        <v>1.4500000000000001E-2</v>
      </c>
      <c r="Z128">
        <v>4.0500000000000001E-2</v>
      </c>
      <c r="AA128">
        <v>3.62</v>
      </c>
      <c r="AB128">
        <v>6192.93</v>
      </c>
      <c r="AC128">
        <v>8.27</v>
      </c>
      <c r="AD128">
        <v>249.96</v>
      </c>
      <c r="AF128" s="40"/>
      <c r="AM128" s="40"/>
      <c r="AT128" s="40" t="s">
        <v>74</v>
      </c>
      <c r="AU128" s="40"/>
      <c r="AV128" s="40"/>
      <c r="BA128">
        <v>90</v>
      </c>
      <c r="BJ128">
        <v>220.1</v>
      </c>
      <c r="BK128" s="40">
        <v>214.99999745686799</v>
      </c>
    </row>
    <row r="129" spans="1:83" x14ac:dyDescent="0.25">
      <c r="A129" s="5" t="s">
        <v>101</v>
      </c>
      <c r="B129" s="5" t="s">
        <v>101</v>
      </c>
      <c r="C129" s="6">
        <v>33797</v>
      </c>
      <c r="D129" s="14"/>
      <c r="E129" s="14"/>
      <c r="F129" s="15"/>
      <c r="T129">
        <v>0.53</v>
      </c>
      <c r="U129">
        <v>8.91</v>
      </c>
      <c r="AM129">
        <v>0.14000000000000001</v>
      </c>
      <c r="AN129">
        <v>6.1111111111111102E-2</v>
      </c>
      <c r="AO129">
        <v>0.44</v>
      </c>
      <c r="AP129">
        <v>7.2</v>
      </c>
      <c r="AS129">
        <v>19444.444444444402</v>
      </c>
      <c r="AT129" s="40"/>
      <c r="AU129" s="40"/>
      <c r="AV129" s="40"/>
      <c r="AX129" s="40"/>
      <c r="BG129">
        <v>5.8823529411764698E-2</v>
      </c>
      <c r="BH129">
        <v>0.1</v>
      </c>
      <c r="BJ129">
        <v>1.7</v>
      </c>
    </row>
    <row r="130" spans="1:83" x14ac:dyDescent="0.25">
      <c r="A130" s="5" t="s">
        <v>101</v>
      </c>
      <c r="B130" s="5" t="s">
        <v>101</v>
      </c>
      <c r="C130" s="6">
        <v>33798</v>
      </c>
      <c r="D130" s="14"/>
      <c r="E130" s="14"/>
      <c r="F130" s="15"/>
      <c r="AT130" s="40"/>
      <c r="AU130" s="40"/>
      <c r="AV130" s="40"/>
      <c r="BK130">
        <v>117.5</v>
      </c>
    </row>
    <row r="131" spans="1:83" x14ac:dyDescent="0.25">
      <c r="A131" s="5" t="s">
        <v>101</v>
      </c>
      <c r="B131" s="5" t="s">
        <v>101</v>
      </c>
      <c r="C131" s="6">
        <v>33812</v>
      </c>
      <c r="D131" s="14"/>
      <c r="E131" s="14"/>
      <c r="F131" s="15"/>
      <c r="T131">
        <v>2.8</v>
      </c>
      <c r="U131">
        <v>59.11</v>
      </c>
      <c r="AM131">
        <v>0.83</v>
      </c>
      <c r="AN131">
        <v>5.2525252525252503E-2</v>
      </c>
      <c r="AO131">
        <v>2.08</v>
      </c>
      <c r="AP131">
        <v>39.6</v>
      </c>
      <c r="AS131">
        <v>20959.595959596001</v>
      </c>
      <c r="AT131" s="40"/>
      <c r="AU131" s="40"/>
      <c r="AV131" s="40"/>
      <c r="BG131">
        <v>3.6923076923076899E-2</v>
      </c>
      <c r="BH131">
        <v>0.72</v>
      </c>
      <c r="BJ131">
        <v>19.5</v>
      </c>
    </row>
    <row r="132" spans="1:83" x14ac:dyDescent="0.25">
      <c r="A132" s="5" t="s">
        <v>101</v>
      </c>
      <c r="B132" s="5" t="s">
        <v>101</v>
      </c>
      <c r="C132" s="6">
        <v>33813</v>
      </c>
      <c r="D132" s="14"/>
      <c r="E132" s="14"/>
      <c r="F132" s="15"/>
      <c r="AT132" s="40"/>
      <c r="AU132" s="40"/>
      <c r="AV132" s="40"/>
      <c r="BK132">
        <v>108.333335876465</v>
      </c>
    </row>
    <row r="133" spans="1:83" x14ac:dyDescent="0.25">
      <c r="A133" s="5" t="s">
        <v>101</v>
      </c>
      <c r="B133" s="5" t="s">
        <v>101</v>
      </c>
      <c r="C133" s="6">
        <v>33840</v>
      </c>
      <c r="D133" s="14"/>
      <c r="E133" s="14"/>
      <c r="F133" s="15"/>
      <c r="T133">
        <v>4.43</v>
      </c>
      <c r="U133">
        <v>333.4</v>
      </c>
      <c r="AH133">
        <v>7.9439252336448597E-3</v>
      </c>
      <c r="AI133">
        <v>0.17</v>
      </c>
      <c r="AJ133">
        <v>21.4</v>
      </c>
      <c r="AM133">
        <v>2.93</v>
      </c>
      <c r="AN133">
        <v>2.4354561101549099E-2</v>
      </c>
      <c r="AO133">
        <v>2.83</v>
      </c>
      <c r="AP133">
        <v>116.2</v>
      </c>
      <c r="AS133">
        <v>25215.1462994836</v>
      </c>
      <c r="AT133" s="40"/>
      <c r="AU133" s="40"/>
      <c r="AV133" s="40"/>
      <c r="BG133">
        <v>7.3033707865168499E-3</v>
      </c>
      <c r="BH133">
        <v>1.43</v>
      </c>
      <c r="BJ133">
        <v>195.8</v>
      </c>
      <c r="BK133">
        <v>522.66665649414097</v>
      </c>
    </row>
    <row r="134" spans="1:83" x14ac:dyDescent="0.25">
      <c r="A134" s="5" t="s">
        <v>101</v>
      </c>
      <c r="B134" s="5" t="s">
        <v>101</v>
      </c>
      <c r="C134" s="6">
        <v>33856</v>
      </c>
      <c r="D134" s="14"/>
      <c r="E134" s="14"/>
      <c r="F134" s="15"/>
      <c r="T134">
        <v>3.77</v>
      </c>
      <c r="U134">
        <v>465.44</v>
      </c>
      <c r="AH134">
        <v>4.6961325966850802E-3</v>
      </c>
      <c r="AI134">
        <v>0.17</v>
      </c>
      <c r="AJ134">
        <v>36.200000000000003</v>
      </c>
      <c r="AM134">
        <v>2.14</v>
      </c>
      <c r="AN134">
        <v>1.8013856812933E-2</v>
      </c>
      <c r="AO134">
        <v>1.56</v>
      </c>
      <c r="AP134">
        <v>86.6</v>
      </c>
      <c r="AS134">
        <v>24711.316397228598</v>
      </c>
      <c r="AT134" s="40"/>
      <c r="AU134" s="40"/>
      <c r="AV134" s="40"/>
      <c r="BG134">
        <v>4.5226130653266304E-3</v>
      </c>
      <c r="BH134">
        <v>1.35</v>
      </c>
      <c r="BJ134">
        <v>298.5</v>
      </c>
      <c r="BK134">
        <v>344.69166564941401</v>
      </c>
    </row>
    <row r="135" spans="1:83" x14ac:dyDescent="0.25">
      <c r="A135" s="5" t="s">
        <v>101</v>
      </c>
      <c r="B135" s="5" t="s">
        <v>101</v>
      </c>
      <c r="C135" s="6">
        <v>33877</v>
      </c>
      <c r="D135" s="14"/>
      <c r="E135" s="14"/>
      <c r="F135" s="15"/>
      <c r="T135">
        <v>6.48</v>
      </c>
      <c r="U135">
        <v>1016.97</v>
      </c>
      <c r="AH135">
        <v>4.2328042328042296E-3</v>
      </c>
      <c r="AI135">
        <v>0.32</v>
      </c>
      <c r="AJ135">
        <v>75.599999999999994</v>
      </c>
      <c r="AM135">
        <v>1.57</v>
      </c>
      <c r="AN135">
        <v>1.2739571589628001E-2</v>
      </c>
      <c r="AO135">
        <v>1.1299999999999999</v>
      </c>
      <c r="AP135">
        <v>88.7</v>
      </c>
      <c r="AS135">
        <v>17700.112739571599</v>
      </c>
      <c r="AT135" s="40"/>
      <c r="AU135" s="40"/>
      <c r="AV135" s="40"/>
      <c r="BG135">
        <v>2.9475799698542998E-3</v>
      </c>
      <c r="BH135">
        <v>1.76</v>
      </c>
      <c r="BJ135">
        <v>597.1</v>
      </c>
      <c r="BK135">
        <v>493.055419921875</v>
      </c>
    </row>
    <row r="136" spans="1:83" x14ac:dyDescent="0.25">
      <c r="A136" s="5" t="s">
        <v>101</v>
      </c>
      <c r="B136" s="5" t="s">
        <v>101</v>
      </c>
      <c r="C136" s="6">
        <v>33889</v>
      </c>
      <c r="D136" s="14"/>
      <c r="E136" s="14"/>
      <c r="F136" s="15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>
        <v>9.17</v>
      </c>
      <c r="U136" s="40">
        <v>1272.1300000000001</v>
      </c>
      <c r="V136" s="40"/>
      <c r="W136" s="40"/>
      <c r="X136" s="40"/>
      <c r="Z136" s="40"/>
      <c r="AA136" s="40"/>
      <c r="AB136" s="40"/>
      <c r="AC136" s="40"/>
      <c r="AD136" s="40">
        <v>306.19</v>
      </c>
      <c r="AE136" s="40"/>
      <c r="AF136" s="40"/>
      <c r="AG136" s="40"/>
      <c r="AH136" s="40">
        <v>4.3026706231453996E-3</v>
      </c>
      <c r="AI136" s="40">
        <v>0.57999999999999996</v>
      </c>
      <c r="AJ136" s="40">
        <v>134.80000000000001</v>
      </c>
      <c r="AK136" s="40"/>
      <c r="AL136" s="40"/>
      <c r="AM136" s="40">
        <v>0.72</v>
      </c>
      <c r="AN136" s="40">
        <v>8.8607594936708899E-3</v>
      </c>
      <c r="AO136" s="40">
        <v>0.42</v>
      </c>
      <c r="AP136" s="40">
        <v>47.4</v>
      </c>
      <c r="AQ136" s="40"/>
      <c r="AR136" s="40"/>
      <c r="AS136" s="40">
        <v>15189.873417721499</v>
      </c>
      <c r="AT136" s="40"/>
      <c r="AU136" s="40"/>
      <c r="AV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>
        <v>2.4185746533376298E-3</v>
      </c>
      <c r="BH136" s="40">
        <v>1.5</v>
      </c>
      <c r="BI136" s="40"/>
      <c r="BJ136" s="40">
        <v>620.20000000000005</v>
      </c>
      <c r="BK136" s="40">
        <v>287.569580078125</v>
      </c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</row>
    <row r="137" spans="1:83" x14ac:dyDescent="0.25">
      <c r="A137" s="5" t="s">
        <v>101</v>
      </c>
      <c r="B137" s="5" t="s">
        <v>101</v>
      </c>
      <c r="C137" s="6">
        <v>33907</v>
      </c>
      <c r="D137" s="14"/>
      <c r="E137" s="14"/>
      <c r="F137" s="15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>
        <v>7.49</v>
      </c>
      <c r="U137" s="40">
        <v>1229.53</v>
      </c>
      <c r="V137" s="40"/>
      <c r="W137" s="40"/>
      <c r="X137" s="40"/>
      <c r="Y137" s="3">
        <v>1.3899999999999999E-2</v>
      </c>
      <c r="Z137" s="40">
        <v>4.0099999999999997E-2</v>
      </c>
      <c r="AA137" s="40">
        <v>5.76</v>
      </c>
      <c r="AB137" s="40">
        <v>10299.34</v>
      </c>
      <c r="AC137" s="40">
        <v>7.92</v>
      </c>
      <c r="AD137" s="40">
        <v>412.91</v>
      </c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 t="s">
        <v>74</v>
      </c>
      <c r="AU137" s="40"/>
      <c r="AV137" s="40"/>
      <c r="AX137" s="40"/>
      <c r="AY137" s="40"/>
      <c r="AZ137" s="40"/>
      <c r="BA137" s="40">
        <v>90</v>
      </c>
      <c r="BB137" s="40"/>
      <c r="BC137" s="40"/>
      <c r="BD137" s="40"/>
      <c r="BE137" s="40"/>
      <c r="BF137" s="40"/>
      <c r="BG137" s="40"/>
      <c r="BH137" s="40"/>
      <c r="BI137" s="40"/>
      <c r="BJ137" s="40">
        <v>431.7</v>
      </c>
      <c r="BK137" s="40">
        <v>304.72207641601602</v>
      </c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</row>
    <row r="138" spans="1:83" x14ac:dyDescent="0.25">
      <c r="A138" s="66" t="s">
        <v>102</v>
      </c>
      <c r="B138" s="66" t="s">
        <v>102</v>
      </c>
      <c r="C138" s="71">
        <v>33955</v>
      </c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28">
        <v>200.15957791156799</v>
      </c>
    </row>
    <row r="139" spans="1:83" x14ac:dyDescent="0.25">
      <c r="A139" s="66" t="s">
        <v>102</v>
      </c>
      <c r="B139" s="66" t="s">
        <v>102</v>
      </c>
      <c r="C139" s="71">
        <v>33968</v>
      </c>
      <c r="F139" s="40"/>
      <c r="CE139" s="28">
        <v>271.28536285362799</v>
      </c>
    </row>
    <row r="140" spans="1:83" x14ac:dyDescent="0.25">
      <c r="A140" s="5" t="s">
        <v>102</v>
      </c>
      <c r="B140" s="5" t="s">
        <v>102</v>
      </c>
      <c r="C140" s="6">
        <v>33981</v>
      </c>
      <c r="D140" s="14"/>
      <c r="E140" s="14"/>
      <c r="F140" s="15"/>
      <c r="U140" s="40">
        <v>3.0270000000000001</v>
      </c>
      <c r="V140" s="40"/>
      <c r="AD140">
        <v>0</v>
      </c>
      <c r="AF140" s="40"/>
      <c r="AM140" s="40">
        <v>6.8699999999999997E-2</v>
      </c>
      <c r="BA140">
        <v>12.57</v>
      </c>
      <c r="BK140" s="40"/>
    </row>
    <row r="141" spans="1:83" x14ac:dyDescent="0.25">
      <c r="A141" s="66" t="s">
        <v>102</v>
      </c>
      <c r="B141" s="66" t="s">
        <v>102</v>
      </c>
      <c r="C141" s="71">
        <v>33985</v>
      </c>
      <c r="F141" s="40"/>
      <c r="AT141" s="40"/>
      <c r="AU141" s="40"/>
      <c r="AV141" s="40"/>
      <c r="AY141" s="40"/>
      <c r="CE141" s="28">
        <v>271.36175309121398</v>
      </c>
    </row>
    <row r="142" spans="1:83" x14ac:dyDescent="0.25">
      <c r="A142" s="5" t="s">
        <v>102</v>
      </c>
      <c r="B142" s="5" t="s">
        <v>102</v>
      </c>
      <c r="C142" s="6">
        <v>33991</v>
      </c>
      <c r="D142" s="14"/>
      <c r="E142" s="14"/>
      <c r="F142" s="15"/>
      <c r="U142">
        <v>10.95</v>
      </c>
      <c r="AD142">
        <v>0</v>
      </c>
      <c r="AM142">
        <v>0.23719999999999999</v>
      </c>
      <c r="AT142" s="40"/>
      <c r="AU142" s="40"/>
      <c r="AV142" s="40"/>
      <c r="AY142" s="40"/>
      <c r="BA142">
        <v>22.27</v>
      </c>
    </row>
    <row r="143" spans="1:83" x14ac:dyDescent="0.25">
      <c r="A143" s="66" t="s">
        <v>102</v>
      </c>
      <c r="B143" s="66" t="s">
        <v>102</v>
      </c>
      <c r="C143" s="71">
        <v>33996</v>
      </c>
      <c r="F143" s="40"/>
      <c r="AT143" s="40"/>
      <c r="AU143" s="40"/>
      <c r="AV143" s="40"/>
      <c r="AY143" s="40"/>
      <c r="CE143" s="28">
        <v>260.1181459183</v>
      </c>
    </row>
    <row r="144" spans="1:83" x14ac:dyDescent="0.25">
      <c r="A144" s="5" t="s">
        <v>102</v>
      </c>
      <c r="B144" s="5" t="s">
        <v>102</v>
      </c>
      <c r="C144" s="6">
        <v>34001</v>
      </c>
      <c r="D144" s="14"/>
      <c r="E144" s="14"/>
      <c r="F144" s="15"/>
      <c r="U144">
        <v>43.87</v>
      </c>
      <c r="AD144">
        <v>0</v>
      </c>
      <c r="AM144">
        <v>0.86950000000000005</v>
      </c>
      <c r="BA144">
        <v>25.47</v>
      </c>
    </row>
    <row r="145" spans="1:83" x14ac:dyDescent="0.25">
      <c r="A145" s="66" t="s">
        <v>102</v>
      </c>
      <c r="B145" s="66" t="s">
        <v>102</v>
      </c>
      <c r="C145" s="71">
        <v>34003</v>
      </c>
      <c r="F145" s="40"/>
      <c r="CE145" s="28">
        <v>265.46416779957201</v>
      </c>
    </row>
    <row r="146" spans="1:83" x14ac:dyDescent="0.25">
      <c r="A146" s="5" t="s">
        <v>102</v>
      </c>
      <c r="B146" s="5" t="s">
        <v>102</v>
      </c>
      <c r="C146" s="6">
        <v>34009</v>
      </c>
      <c r="D146" s="14"/>
      <c r="E146" s="14"/>
      <c r="F146" s="15"/>
      <c r="U146">
        <v>95.3</v>
      </c>
      <c r="AD146">
        <v>0</v>
      </c>
      <c r="AM146">
        <v>2.0950000000000002</v>
      </c>
      <c r="AT146" s="40"/>
      <c r="BA146">
        <v>28.9</v>
      </c>
    </row>
    <row r="147" spans="1:83" x14ac:dyDescent="0.25">
      <c r="A147" s="66" t="s">
        <v>102</v>
      </c>
      <c r="B147" s="66" t="s">
        <v>102</v>
      </c>
      <c r="C147" s="71">
        <v>34012</v>
      </c>
      <c r="F147" s="40"/>
      <c r="CE147" s="28">
        <v>259.522561015083</v>
      </c>
    </row>
    <row r="148" spans="1:83" x14ac:dyDescent="0.25">
      <c r="A148" s="5" t="s">
        <v>102</v>
      </c>
      <c r="B148" s="5" t="s">
        <v>102</v>
      </c>
      <c r="C148" s="6">
        <v>34016</v>
      </c>
      <c r="D148" s="14"/>
      <c r="E148" s="14"/>
      <c r="F148" s="15"/>
      <c r="U148" s="40">
        <v>181.2</v>
      </c>
      <c r="V148" s="40"/>
      <c r="AD148">
        <v>0</v>
      </c>
      <c r="AF148" s="40"/>
      <c r="AM148" s="40">
        <v>3.5640000000000001</v>
      </c>
      <c r="BA148">
        <v>30.87</v>
      </c>
      <c r="BK148" s="40"/>
    </row>
    <row r="149" spans="1:83" x14ac:dyDescent="0.25">
      <c r="A149" s="66" t="s">
        <v>102</v>
      </c>
      <c r="B149" s="66" t="s">
        <v>102</v>
      </c>
      <c r="C149" s="71">
        <v>34017</v>
      </c>
      <c r="F149" s="40"/>
      <c r="CE149" s="28">
        <v>252.24088819835501</v>
      </c>
    </row>
    <row r="150" spans="1:83" x14ac:dyDescent="0.25">
      <c r="A150" s="5" t="s">
        <v>102</v>
      </c>
      <c r="B150" s="5" t="s">
        <v>102</v>
      </c>
      <c r="C150" s="6">
        <v>34023</v>
      </c>
      <c r="D150" s="14"/>
      <c r="E150" s="14"/>
      <c r="F150" s="15"/>
      <c r="U150" s="40">
        <v>250.3</v>
      </c>
      <c r="V150" s="40"/>
      <c r="AD150">
        <v>0</v>
      </c>
      <c r="AF150" s="40"/>
      <c r="AM150" s="40">
        <v>4.8310000000000004</v>
      </c>
      <c r="BA150">
        <v>32.020000000000003</v>
      </c>
    </row>
    <row r="151" spans="1:83" x14ac:dyDescent="0.25">
      <c r="A151" s="66" t="s">
        <v>102</v>
      </c>
      <c r="B151" s="66" t="s">
        <v>102</v>
      </c>
      <c r="C151" s="71">
        <v>34027</v>
      </c>
      <c r="F151" s="40"/>
      <c r="U151" s="40"/>
      <c r="V151" s="40"/>
      <c r="AF151" s="40"/>
      <c r="AI151" s="40"/>
      <c r="AJ151" s="40"/>
      <c r="AM151" s="40"/>
      <c r="AO151" s="40"/>
      <c r="AP151" s="40"/>
      <c r="AT151" s="40"/>
      <c r="AU151" s="40"/>
      <c r="AV151" s="40"/>
      <c r="BH151" s="40"/>
      <c r="BJ151" s="40"/>
      <c r="CE151" s="28">
        <v>235.68103838933101</v>
      </c>
    </row>
    <row r="152" spans="1:83" x14ac:dyDescent="0.25">
      <c r="A152" s="5" t="s">
        <v>102</v>
      </c>
      <c r="B152" s="5" t="s">
        <v>102</v>
      </c>
      <c r="C152" s="6">
        <v>34030</v>
      </c>
      <c r="D152" s="14"/>
      <c r="E152" s="14"/>
      <c r="F152" s="15"/>
      <c r="U152" s="40">
        <v>365.1</v>
      </c>
      <c r="V152" s="40"/>
      <c r="AD152">
        <v>0</v>
      </c>
      <c r="AF152" s="40"/>
      <c r="AI152" s="40"/>
      <c r="AM152" s="40">
        <v>6.13</v>
      </c>
      <c r="AP152" s="40"/>
      <c r="BA152">
        <v>32.17</v>
      </c>
      <c r="BH152" s="40"/>
    </row>
    <row r="153" spans="1:83" x14ac:dyDescent="0.25">
      <c r="A153" s="66" t="s">
        <v>102</v>
      </c>
      <c r="B153" s="66" t="s">
        <v>102</v>
      </c>
      <c r="C153" s="71">
        <v>34032</v>
      </c>
      <c r="F153" s="40"/>
      <c r="X153" s="40"/>
      <c r="AI153" s="40"/>
      <c r="AP153" s="40"/>
      <c r="BH153" s="40"/>
      <c r="CE153" s="28">
        <v>218.43238169223699</v>
      </c>
    </row>
    <row r="154" spans="1:83" x14ac:dyDescent="0.25">
      <c r="A154" s="5" t="s">
        <v>102</v>
      </c>
      <c r="B154" s="5" t="s">
        <v>102</v>
      </c>
      <c r="C154" s="6">
        <v>34037</v>
      </c>
      <c r="D154" s="14"/>
      <c r="E154" s="14"/>
      <c r="F154" s="15"/>
      <c r="U154" s="40">
        <v>510.2</v>
      </c>
      <c r="V154" s="40"/>
      <c r="AD154">
        <v>0</v>
      </c>
      <c r="AF154" s="40"/>
      <c r="AM154" s="40">
        <v>5.8120000000000003</v>
      </c>
      <c r="BA154">
        <v>40.07</v>
      </c>
    </row>
    <row r="155" spans="1:83" x14ac:dyDescent="0.25">
      <c r="A155" s="66" t="s">
        <v>102</v>
      </c>
      <c r="B155" s="66" t="s">
        <v>102</v>
      </c>
      <c r="C155" s="71">
        <v>34037</v>
      </c>
      <c r="F155" s="40"/>
      <c r="AA155" s="40"/>
      <c r="AT155" s="40"/>
      <c r="AU155" s="40"/>
      <c r="AV155" s="40"/>
      <c r="CE155" s="28">
        <v>211.14941412572</v>
      </c>
    </row>
    <row r="156" spans="1:83" x14ac:dyDescent="0.25">
      <c r="A156" s="66" t="s">
        <v>102</v>
      </c>
      <c r="B156" s="66" t="s">
        <v>102</v>
      </c>
      <c r="C156" s="71">
        <v>34039</v>
      </c>
      <c r="F156" s="40"/>
      <c r="U156" s="40"/>
      <c r="V156" s="40"/>
      <c r="AF156" s="40"/>
      <c r="AI156" s="40"/>
      <c r="AJ156" s="40"/>
      <c r="AM156" s="40"/>
      <c r="AO156" s="40"/>
      <c r="AP156" s="40"/>
      <c r="BH156" s="40"/>
      <c r="BJ156" s="40"/>
      <c r="CE156" s="28">
        <v>203.18540816987101</v>
      </c>
    </row>
    <row r="157" spans="1:83" x14ac:dyDescent="0.25">
      <c r="A157" s="66" t="s">
        <v>102</v>
      </c>
      <c r="B157" s="66" t="s">
        <v>102</v>
      </c>
      <c r="C157" s="71">
        <v>34040</v>
      </c>
      <c r="F157" s="40"/>
      <c r="U157" s="40"/>
      <c r="V157" s="40"/>
      <c r="AF157" s="40"/>
      <c r="AM157" s="40"/>
      <c r="AP157" s="40"/>
      <c r="CE157" s="28">
        <v>194.55849032174501</v>
      </c>
    </row>
    <row r="158" spans="1:83" x14ac:dyDescent="0.25">
      <c r="A158" s="5" t="s">
        <v>102</v>
      </c>
      <c r="B158" s="5" t="s">
        <v>102</v>
      </c>
      <c r="C158" s="6">
        <v>34044</v>
      </c>
      <c r="D158" s="14"/>
      <c r="E158" s="14"/>
      <c r="F158" s="15"/>
      <c r="U158">
        <v>604.5</v>
      </c>
      <c r="AD158">
        <v>0</v>
      </c>
      <c r="AP158" s="40"/>
      <c r="AT158" s="40"/>
      <c r="AU158" s="40"/>
      <c r="AV158" s="40"/>
      <c r="AY158" s="40"/>
      <c r="BA158">
        <v>53.07</v>
      </c>
      <c r="CE158" s="40"/>
    </row>
    <row r="159" spans="1:83" x14ac:dyDescent="0.25">
      <c r="A159" s="66" t="s">
        <v>102</v>
      </c>
      <c r="B159" s="66" t="s">
        <v>102</v>
      </c>
      <c r="C159" s="71">
        <v>34047</v>
      </c>
      <c r="F159" s="40"/>
      <c r="U159" s="40"/>
      <c r="V159" s="40"/>
      <c r="AF159" s="40"/>
      <c r="AM159" s="40"/>
      <c r="CE159" s="28">
        <v>181.302841975788</v>
      </c>
    </row>
    <row r="160" spans="1:83" x14ac:dyDescent="0.25">
      <c r="A160" s="66" t="s">
        <v>102</v>
      </c>
      <c r="B160" s="66" t="s">
        <v>102</v>
      </c>
      <c r="C160" s="71">
        <v>34049</v>
      </c>
      <c r="F160" s="40"/>
      <c r="U160" s="40"/>
      <c r="V160" s="40"/>
      <c r="AF160" s="40"/>
      <c r="AM160" s="40"/>
      <c r="CE160" s="28">
        <v>197.25156988411999</v>
      </c>
    </row>
    <row r="161" spans="1:83" x14ac:dyDescent="0.25">
      <c r="A161" s="5" t="s">
        <v>102</v>
      </c>
      <c r="B161" s="5" t="s">
        <v>102</v>
      </c>
      <c r="C161" s="6">
        <v>34051</v>
      </c>
      <c r="D161" s="14"/>
      <c r="E161" s="14"/>
      <c r="F161" s="15"/>
      <c r="U161">
        <v>795.5</v>
      </c>
      <c r="AD161">
        <v>0</v>
      </c>
      <c r="AT161" s="40"/>
      <c r="AU161" s="40"/>
      <c r="AV161" s="40"/>
      <c r="AY161" s="40"/>
      <c r="BA161">
        <v>65.27</v>
      </c>
      <c r="CE161" s="40"/>
    </row>
    <row r="162" spans="1:83" x14ac:dyDescent="0.25">
      <c r="A162" s="66" t="s">
        <v>102</v>
      </c>
      <c r="B162" s="66" t="s">
        <v>102</v>
      </c>
      <c r="C162" s="71">
        <v>34051</v>
      </c>
      <c r="F162" s="40"/>
      <c r="U162" s="40"/>
      <c r="V162" s="40"/>
      <c r="AF162" s="40"/>
      <c r="AM162" s="40"/>
      <c r="AT162" s="40"/>
      <c r="AU162" s="40"/>
      <c r="AV162" s="40"/>
      <c r="AY162" s="40"/>
      <c r="CE162" s="28">
        <v>187.29753350165001</v>
      </c>
    </row>
    <row r="163" spans="1:83" x14ac:dyDescent="0.25">
      <c r="A163" s="66" t="s">
        <v>102</v>
      </c>
      <c r="B163" s="66" t="s">
        <v>102</v>
      </c>
      <c r="C163" s="71">
        <v>34054</v>
      </c>
      <c r="F163" s="40"/>
      <c r="U163" s="40"/>
      <c r="V163" s="40"/>
      <c r="AF163" s="40"/>
      <c r="AM163" s="40"/>
      <c r="CE163" s="28">
        <v>174.69055480028399</v>
      </c>
    </row>
    <row r="164" spans="1:83" x14ac:dyDescent="0.25">
      <c r="A164" s="66" t="s">
        <v>102</v>
      </c>
      <c r="B164" s="66" t="s">
        <v>102</v>
      </c>
      <c r="C164" s="71">
        <v>34055</v>
      </c>
      <c r="F164" s="40"/>
      <c r="CE164" s="28">
        <v>197.28134912928101</v>
      </c>
    </row>
    <row r="165" spans="1:83" x14ac:dyDescent="0.25">
      <c r="A165" s="5" t="s">
        <v>102</v>
      </c>
      <c r="B165" s="5" t="s">
        <v>102</v>
      </c>
      <c r="C165" s="6">
        <v>34059</v>
      </c>
      <c r="D165" s="14"/>
      <c r="E165" s="14"/>
      <c r="F165" s="15"/>
      <c r="U165" s="40">
        <v>1091.7</v>
      </c>
      <c r="V165" s="40"/>
      <c r="AD165">
        <v>25.75</v>
      </c>
      <c r="AF165" s="40"/>
      <c r="AM165" s="40">
        <v>4.7279999999999998</v>
      </c>
      <c r="BA165">
        <v>72.900000000000006</v>
      </c>
      <c r="CE165" s="40"/>
    </row>
    <row r="166" spans="1:83" x14ac:dyDescent="0.25">
      <c r="A166" s="66" t="s">
        <v>102</v>
      </c>
      <c r="B166" s="66" t="s">
        <v>102</v>
      </c>
      <c r="C166" s="71">
        <v>34060</v>
      </c>
      <c r="F166" s="40"/>
      <c r="U166" s="40"/>
      <c r="V166" s="40"/>
      <c r="AF166" s="40"/>
      <c r="AM166" s="40"/>
      <c r="CE166" s="28">
        <v>195.30815044992499</v>
      </c>
    </row>
    <row r="167" spans="1:83" x14ac:dyDescent="0.25">
      <c r="A167" s="66" t="s">
        <v>102</v>
      </c>
      <c r="B167" s="66" t="s">
        <v>102</v>
      </c>
      <c r="C167" s="71">
        <v>34061</v>
      </c>
      <c r="F167" s="40"/>
      <c r="AI167" s="40"/>
      <c r="AJ167" s="40"/>
      <c r="AO167" s="40"/>
      <c r="AP167" s="40"/>
      <c r="AT167" s="40"/>
      <c r="AU167" s="40"/>
      <c r="AV167" s="40"/>
      <c r="BH167" s="40"/>
      <c r="BJ167" s="40"/>
      <c r="CE167" s="28">
        <v>187.34414449407601</v>
      </c>
    </row>
    <row r="168" spans="1:83" x14ac:dyDescent="0.25">
      <c r="A168" s="66" t="s">
        <v>102</v>
      </c>
      <c r="B168" s="66" t="s">
        <v>102</v>
      </c>
      <c r="C168" s="71">
        <v>34064</v>
      </c>
      <c r="F168" s="40"/>
      <c r="U168" s="40"/>
      <c r="V168" s="40"/>
      <c r="AF168" s="40"/>
      <c r="AM168" s="40"/>
      <c r="CE168" s="28">
        <v>173.410047258367</v>
      </c>
    </row>
    <row r="169" spans="1:83" x14ac:dyDescent="0.25">
      <c r="A169" s="5" t="s">
        <v>102</v>
      </c>
      <c r="B169" s="5" t="s">
        <v>102</v>
      </c>
      <c r="C169" s="6">
        <v>34066</v>
      </c>
      <c r="D169" s="14"/>
      <c r="E169" s="14"/>
      <c r="F169" s="15"/>
      <c r="U169">
        <v>1340.2</v>
      </c>
      <c r="AD169">
        <v>108.7</v>
      </c>
      <c r="AM169">
        <v>4.6239999999999997</v>
      </c>
      <c r="AT169" s="40"/>
      <c r="AU169" s="40"/>
      <c r="AV169" s="40"/>
      <c r="AY169" s="40"/>
      <c r="BA169">
        <v>82.45</v>
      </c>
      <c r="CE169" s="40"/>
    </row>
    <row r="170" spans="1:83" x14ac:dyDescent="0.25">
      <c r="A170" s="66" t="s">
        <v>102</v>
      </c>
      <c r="B170" s="66" t="s">
        <v>102</v>
      </c>
      <c r="C170" s="71">
        <v>34067</v>
      </c>
      <c r="F170" s="40"/>
      <c r="AT170" s="40"/>
      <c r="AU170" s="40"/>
      <c r="AV170" s="40"/>
      <c r="AY170" s="40"/>
      <c r="CE170" s="28">
        <v>207.95915064413799</v>
      </c>
    </row>
    <row r="171" spans="1:83" x14ac:dyDescent="0.25">
      <c r="A171" s="66" t="s">
        <v>102</v>
      </c>
      <c r="B171" s="66" t="s">
        <v>102</v>
      </c>
      <c r="C171" s="71">
        <v>34071</v>
      </c>
      <c r="F171" s="40"/>
      <c r="U171" s="40"/>
      <c r="V171" s="40"/>
      <c r="AF171" s="40"/>
      <c r="AM171" s="40"/>
      <c r="CE171" s="28">
        <v>174.76953453745</v>
      </c>
    </row>
    <row r="172" spans="1:83" x14ac:dyDescent="0.25">
      <c r="A172" s="5" t="s">
        <v>102</v>
      </c>
      <c r="B172" s="5" t="s">
        <v>102</v>
      </c>
      <c r="C172" s="6">
        <v>34073</v>
      </c>
      <c r="D172" s="14"/>
      <c r="E172" s="14"/>
      <c r="F172" s="15"/>
      <c r="U172">
        <v>1554.9</v>
      </c>
      <c r="AD172">
        <v>291.2</v>
      </c>
      <c r="AM172">
        <v>4.5910000000000002</v>
      </c>
      <c r="AP172" s="40"/>
      <c r="AT172" s="40"/>
      <c r="AU172" s="40"/>
      <c r="AV172" s="40"/>
      <c r="AY172" s="40"/>
      <c r="BA172">
        <v>85.3</v>
      </c>
      <c r="CE172" s="40"/>
    </row>
    <row r="173" spans="1:83" x14ac:dyDescent="0.25">
      <c r="A173" s="66" t="s">
        <v>102</v>
      </c>
      <c r="B173" s="66" t="s">
        <v>102</v>
      </c>
      <c r="C173" s="71">
        <v>34074</v>
      </c>
      <c r="F173" s="40"/>
      <c r="CE173" s="28">
        <v>194.70609179776</v>
      </c>
    </row>
    <row r="174" spans="1:83" x14ac:dyDescent="0.25">
      <c r="A174" s="66" t="s">
        <v>102</v>
      </c>
      <c r="B174" s="66" t="s">
        <v>102</v>
      </c>
      <c r="C174" s="71">
        <v>34077</v>
      </c>
      <c r="F174" s="40"/>
      <c r="CE174" s="28">
        <v>178.11516799378401</v>
      </c>
    </row>
    <row r="175" spans="1:83" x14ac:dyDescent="0.25">
      <c r="A175" s="66" t="s">
        <v>102</v>
      </c>
      <c r="B175" s="66" t="s">
        <v>102</v>
      </c>
      <c r="C175" s="71">
        <v>34079</v>
      </c>
      <c r="F175" s="40"/>
      <c r="AP175" s="40"/>
      <c r="AT175" s="40"/>
      <c r="AU175" s="40"/>
      <c r="AV175" s="40"/>
      <c r="AY175" s="40"/>
      <c r="CE175" s="28">
        <v>190.07865604971801</v>
      </c>
    </row>
    <row r="176" spans="1:83" x14ac:dyDescent="0.25">
      <c r="A176" s="5" t="s">
        <v>102</v>
      </c>
      <c r="B176" s="5" t="s">
        <v>102</v>
      </c>
      <c r="C176" s="6">
        <v>34080</v>
      </c>
      <c r="D176" s="14"/>
      <c r="E176" s="14"/>
      <c r="F176" s="15"/>
      <c r="U176">
        <v>1921.3</v>
      </c>
      <c r="AD176">
        <v>562.9</v>
      </c>
      <c r="AM176">
        <v>3.9249999999999998</v>
      </c>
      <c r="BA176">
        <v>86.85</v>
      </c>
      <c r="CE176" s="40"/>
    </row>
    <row r="177" spans="1:83" x14ac:dyDescent="0.25">
      <c r="A177" s="66" t="s">
        <v>102</v>
      </c>
      <c r="B177" s="66" t="s">
        <v>102</v>
      </c>
      <c r="C177" s="71">
        <v>34081</v>
      </c>
      <c r="F177" s="40"/>
      <c r="U177" s="40"/>
      <c r="V177" s="40"/>
      <c r="AF177" s="40"/>
      <c r="AM177" s="40"/>
      <c r="CE177" s="28">
        <v>176.14067456463999</v>
      </c>
    </row>
    <row r="178" spans="1:83" x14ac:dyDescent="0.25">
      <c r="A178" s="66" t="s">
        <v>102</v>
      </c>
      <c r="B178" s="66" t="s">
        <v>102</v>
      </c>
      <c r="C178" s="71">
        <v>34083</v>
      </c>
      <c r="F178" s="40"/>
      <c r="CE178" s="28">
        <v>187.43995597850599</v>
      </c>
    </row>
    <row r="179" spans="1:83" x14ac:dyDescent="0.25">
      <c r="A179" s="66" t="s">
        <v>102</v>
      </c>
      <c r="B179" s="66" t="s">
        <v>102</v>
      </c>
      <c r="C179" s="71">
        <v>34086</v>
      </c>
      <c r="F179" s="40"/>
      <c r="U179" s="40"/>
      <c r="V179" s="40"/>
      <c r="AF179" s="40"/>
      <c r="AM179" s="40"/>
      <c r="CE179" s="28">
        <v>164.205671004078</v>
      </c>
    </row>
    <row r="180" spans="1:83" x14ac:dyDescent="0.25">
      <c r="A180" s="5" t="s">
        <v>102</v>
      </c>
      <c r="B180" s="5" t="s">
        <v>102</v>
      </c>
      <c r="C180" s="6">
        <v>34087</v>
      </c>
      <c r="D180" s="14"/>
      <c r="E180" s="14"/>
      <c r="F180" s="15"/>
      <c r="U180" s="40">
        <v>1881.4</v>
      </c>
      <c r="V180" s="40"/>
      <c r="AD180">
        <v>724.9</v>
      </c>
      <c r="AF180" s="40"/>
      <c r="AM180" s="40">
        <v>1.7829999999999999</v>
      </c>
      <c r="AT180" s="40"/>
      <c r="AU180" s="40"/>
      <c r="AV180" s="40"/>
      <c r="BA180">
        <v>88.45</v>
      </c>
      <c r="CE180" s="40"/>
    </row>
    <row r="181" spans="1:83" x14ac:dyDescent="0.25">
      <c r="A181" s="66" t="s">
        <v>102</v>
      </c>
      <c r="B181" s="66" t="s">
        <v>102</v>
      </c>
      <c r="C181" s="71">
        <v>34088</v>
      </c>
      <c r="F181" s="40"/>
      <c r="AI181" s="40"/>
      <c r="AJ181" s="40"/>
      <c r="AO181" s="40"/>
      <c r="AP181" s="40"/>
      <c r="AT181" s="40"/>
      <c r="AU181" s="40"/>
      <c r="AV181" s="40"/>
      <c r="BH181" s="40"/>
      <c r="BJ181" s="40"/>
      <c r="CE181" s="28">
        <v>184.80514015666401</v>
      </c>
    </row>
    <row r="182" spans="1:83" x14ac:dyDescent="0.25">
      <c r="A182" s="66" t="s">
        <v>102</v>
      </c>
      <c r="B182" s="66" t="s">
        <v>102</v>
      </c>
      <c r="C182" s="71">
        <v>34090</v>
      </c>
      <c r="F182" s="40"/>
      <c r="AP182" s="40"/>
      <c r="CE182" s="28">
        <v>169.53745063766399</v>
      </c>
    </row>
    <row r="183" spans="1:83" x14ac:dyDescent="0.25">
      <c r="A183" s="66" t="s">
        <v>102</v>
      </c>
      <c r="B183" s="66" t="s">
        <v>102</v>
      </c>
      <c r="C183" s="71">
        <v>34093</v>
      </c>
      <c r="F183" s="40"/>
      <c r="AP183" s="40"/>
      <c r="CE183" s="28">
        <v>166.89616106687399</v>
      </c>
    </row>
    <row r="184" spans="1:83" x14ac:dyDescent="0.25">
      <c r="A184" s="5" t="s">
        <v>102</v>
      </c>
      <c r="B184" s="5" t="s">
        <v>102</v>
      </c>
      <c r="C184" s="6">
        <v>34094</v>
      </c>
      <c r="D184" s="14"/>
      <c r="E184" s="14"/>
      <c r="F184" s="15"/>
      <c r="U184">
        <v>1711.6</v>
      </c>
      <c r="AD184">
        <v>755.1</v>
      </c>
      <c r="AM184">
        <v>0.20250000000000001</v>
      </c>
      <c r="AT184" s="40"/>
      <c r="AU184" s="40"/>
      <c r="AV184" s="40"/>
      <c r="AY184" s="40"/>
      <c r="BA184">
        <v>89.92</v>
      </c>
      <c r="CE184" s="40"/>
    </row>
    <row r="185" spans="1:83" x14ac:dyDescent="0.25">
      <c r="A185" s="66" t="s">
        <v>102</v>
      </c>
      <c r="B185" s="66" t="s">
        <v>102</v>
      </c>
      <c r="C185" s="71">
        <v>34097</v>
      </c>
      <c r="F185" s="40"/>
      <c r="U185" s="40"/>
      <c r="V185" s="40"/>
      <c r="AF185" s="40"/>
      <c r="AM185" s="40"/>
      <c r="AT185" s="40"/>
      <c r="AU185" s="40"/>
      <c r="AV185" s="40"/>
      <c r="AY185" s="40"/>
      <c r="CE185" s="28">
        <v>180.19583090567701</v>
      </c>
    </row>
    <row r="186" spans="1:83" x14ac:dyDescent="0.25">
      <c r="A186" s="66" t="s">
        <v>102</v>
      </c>
      <c r="B186" s="66" t="s">
        <v>102</v>
      </c>
      <c r="C186" s="71">
        <v>34100</v>
      </c>
      <c r="F186" s="40"/>
      <c r="U186" s="40"/>
      <c r="V186" s="40"/>
      <c r="X186" s="40"/>
      <c r="AF186" s="40"/>
      <c r="AI186" s="40"/>
      <c r="AJ186" s="40"/>
      <c r="AM186" s="40"/>
      <c r="AO186" s="40"/>
      <c r="AP186" s="40"/>
      <c r="BH186" s="40"/>
      <c r="BJ186" s="40"/>
      <c r="CE186" s="28">
        <v>165.59623227811099</v>
      </c>
    </row>
    <row r="187" spans="1:83" x14ac:dyDescent="0.25">
      <c r="A187" s="5" t="s">
        <v>102</v>
      </c>
      <c r="B187" s="5" t="s">
        <v>102</v>
      </c>
      <c r="C187" s="6">
        <v>34101</v>
      </c>
      <c r="D187" s="14"/>
      <c r="E187" s="14"/>
      <c r="F187" s="15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>
        <v>2069.5</v>
      </c>
      <c r="V187" s="40"/>
      <c r="W187" s="40"/>
      <c r="X187" s="40"/>
      <c r="Z187" s="40"/>
      <c r="AA187" s="40"/>
      <c r="AB187" s="40"/>
      <c r="AC187" s="40"/>
      <c r="AD187" s="40">
        <v>900.8</v>
      </c>
      <c r="AE187" s="40"/>
      <c r="AF187" s="40"/>
      <c r="AG187" s="40"/>
      <c r="AH187" s="40"/>
      <c r="AI187" s="40"/>
      <c r="AJ187" s="40"/>
      <c r="AK187" s="40"/>
      <c r="AL187" s="40"/>
      <c r="AM187" s="40">
        <v>8.9999999999999993E-3</v>
      </c>
      <c r="AN187" s="40"/>
      <c r="AO187" s="40"/>
      <c r="AP187" s="40"/>
      <c r="AQ187" s="40"/>
      <c r="AR187" s="40"/>
      <c r="AS187" s="40"/>
      <c r="AT187" s="40"/>
      <c r="AU187" s="40"/>
      <c r="AV187" s="40"/>
      <c r="AY187" s="40"/>
      <c r="AZ187" s="40"/>
      <c r="BA187" s="40">
        <v>93</v>
      </c>
      <c r="BB187" s="40"/>
      <c r="BC187" s="40"/>
      <c r="BD187" s="40"/>
      <c r="BE187" s="40"/>
      <c r="BF187" s="40"/>
      <c r="BG187" s="40"/>
      <c r="BH187" s="40"/>
      <c r="BI187" s="40"/>
      <c r="BJ187" s="40"/>
      <c r="BK187" s="40"/>
      <c r="BL187" s="40"/>
      <c r="BM187" s="40"/>
      <c r="BN187" s="40"/>
      <c r="BO187" s="40"/>
      <c r="BP187" s="40"/>
      <c r="BQ187" s="40"/>
      <c r="BR187" s="40"/>
      <c r="BS187" s="40"/>
      <c r="BT187" s="40"/>
      <c r="BU187" s="40"/>
      <c r="BV187" s="40"/>
      <c r="BW187" s="40"/>
      <c r="BX187" s="40"/>
      <c r="BY187" s="40"/>
      <c r="BZ187" s="40"/>
      <c r="CA187" s="40"/>
      <c r="CB187" s="40"/>
      <c r="CC187" s="40"/>
      <c r="CD187" s="40"/>
      <c r="CE187" s="40"/>
    </row>
    <row r="188" spans="1:83" x14ac:dyDescent="0.25">
      <c r="A188" s="66" t="s">
        <v>102</v>
      </c>
      <c r="B188" s="66" t="s">
        <v>102</v>
      </c>
      <c r="C188" s="71">
        <v>34102</v>
      </c>
      <c r="F188" s="40"/>
      <c r="U188" s="40"/>
      <c r="V188" s="40"/>
      <c r="AF188" s="40"/>
      <c r="AM188" s="40"/>
      <c r="AP188" s="40"/>
      <c r="CE188" s="28">
        <v>190.18223603288601</v>
      </c>
    </row>
    <row r="189" spans="1:83" x14ac:dyDescent="0.25">
      <c r="A189" s="66" t="s">
        <v>102</v>
      </c>
      <c r="B189" s="66" t="s">
        <v>102</v>
      </c>
      <c r="C189" s="71">
        <v>34104</v>
      </c>
      <c r="F189" s="40"/>
      <c r="U189" s="40"/>
      <c r="V189" s="40"/>
      <c r="AF189" s="40"/>
      <c r="AM189" s="40"/>
      <c r="AP189" s="40"/>
      <c r="BK189" s="40"/>
      <c r="CE189" s="28">
        <v>208.12358386741701</v>
      </c>
    </row>
    <row r="190" spans="1:83" x14ac:dyDescent="0.25">
      <c r="A190" s="66" t="s">
        <v>102</v>
      </c>
      <c r="B190" s="66" t="s">
        <v>102</v>
      </c>
      <c r="C190" s="71">
        <v>34107</v>
      </c>
      <c r="F190" s="40"/>
      <c r="V190" s="40"/>
      <c r="X190" s="40"/>
      <c r="AI190" s="40"/>
      <c r="AJ190" s="40"/>
      <c r="AO190" s="40"/>
      <c r="AP190" s="40"/>
      <c r="BH190" s="40"/>
      <c r="BJ190" s="40"/>
      <c r="CE190" s="28">
        <v>203.48837962063701</v>
      </c>
    </row>
    <row r="191" spans="1:83" x14ac:dyDescent="0.25">
      <c r="A191" s="5" t="s">
        <v>102</v>
      </c>
      <c r="B191" s="5" t="s">
        <v>102</v>
      </c>
      <c r="C191" s="6">
        <v>34108</v>
      </c>
      <c r="D191" s="14"/>
      <c r="E191" s="14"/>
      <c r="F191" s="15"/>
      <c r="U191" s="40">
        <v>1552.3</v>
      </c>
      <c r="V191" s="40"/>
      <c r="Z191">
        <v>4.6449999999999998E-2</v>
      </c>
      <c r="AB191">
        <v>15821.3132400431</v>
      </c>
      <c r="AD191">
        <v>734.9</v>
      </c>
      <c r="AF191" s="40"/>
      <c r="AM191" s="40">
        <v>0</v>
      </c>
      <c r="AP191" s="40"/>
      <c r="AT191" s="40" t="s">
        <v>74</v>
      </c>
      <c r="AU191" s="40"/>
      <c r="AV191" s="40"/>
      <c r="AY191" s="40"/>
      <c r="BA191">
        <v>93</v>
      </c>
      <c r="CE191" s="40"/>
    </row>
    <row r="192" spans="1:83" x14ac:dyDescent="0.25">
      <c r="A192" s="66" t="s">
        <v>102</v>
      </c>
      <c r="B192" s="66" t="s">
        <v>102</v>
      </c>
      <c r="C192" s="71">
        <v>34111</v>
      </c>
      <c r="F192" s="40"/>
      <c r="AP192" s="40"/>
      <c r="AT192" s="40"/>
      <c r="AU192" s="40"/>
      <c r="AV192" s="40"/>
      <c r="AY192" s="40"/>
      <c r="CE192" s="28">
        <v>201.51388619149299</v>
      </c>
    </row>
    <row r="193" spans="1:83" x14ac:dyDescent="0.25">
      <c r="A193" s="66" t="s">
        <v>103</v>
      </c>
      <c r="B193" s="66" t="s">
        <v>103</v>
      </c>
      <c r="C193" s="71">
        <v>33956</v>
      </c>
      <c r="F193" s="40"/>
      <c r="AP193" s="40"/>
      <c r="AT193" s="40"/>
      <c r="AU193" s="40"/>
      <c r="AV193" s="40"/>
      <c r="AY193" s="40"/>
      <c r="CE193" s="28">
        <v>200.82637405321401</v>
      </c>
    </row>
    <row r="194" spans="1:83" x14ac:dyDescent="0.25">
      <c r="A194" s="66" t="s">
        <v>103</v>
      </c>
      <c r="B194" s="66" t="s">
        <v>103</v>
      </c>
      <c r="C194" s="71">
        <v>33968</v>
      </c>
      <c r="F194" s="40"/>
      <c r="V194" s="40"/>
      <c r="X194" s="40"/>
      <c r="AI194" s="40"/>
      <c r="AJ194" s="40"/>
      <c r="AO194" s="40"/>
      <c r="AP194" s="40"/>
      <c r="AT194" s="40"/>
      <c r="AU194" s="40"/>
      <c r="AV194" s="40"/>
      <c r="BH194" s="40"/>
      <c r="BJ194" s="40"/>
      <c r="CE194" s="28">
        <v>275.27060270602601</v>
      </c>
    </row>
    <row r="195" spans="1:83" x14ac:dyDescent="0.25">
      <c r="A195" s="5" t="s">
        <v>103</v>
      </c>
      <c r="B195" s="5" t="s">
        <v>103</v>
      </c>
      <c r="C195" s="6">
        <v>33981</v>
      </c>
      <c r="D195" s="14"/>
      <c r="E195" s="14"/>
      <c r="F195" s="15"/>
      <c r="U195" s="40">
        <v>3.117</v>
      </c>
      <c r="V195" s="40"/>
      <c r="AD195">
        <v>0</v>
      </c>
      <c r="AF195" s="40"/>
      <c r="AM195" s="40">
        <v>7.2700000000000001E-2</v>
      </c>
      <c r="AP195" s="40"/>
      <c r="AT195" s="40"/>
      <c r="BA195">
        <v>12.42</v>
      </c>
    </row>
    <row r="196" spans="1:83" x14ac:dyDescent="0.25">
      <c r="A196" s="66" t="s">
        <v>103</v>
      </c>
      <c r="B196" s="66" t="s">
        <v>103</v>
      </c>
      <c r="C196" s="71">
        <v>33985</v>
      </c>
      <c r="F196" s="40"/>
      <c r="U196" s="40"/>
      <c r="V196" s="40"/>
      <c r="AF196" s="40"/>
      <c r="AM196" s="40"/>
      <c r="AP196" s="40"/>
      <c r="CE196" s="28">
        <v>270.03333980708197</v>
      </c>
    </row>
    <row r="197" spans="1:83" x14ac:dyDescent="0.25">
      <c r="A197" s="5" t="s">
        <v>103</v>
      </c>
      <c r="B197" s="5" t="s">
        <v>103</v>
      </c>
      <c r="C197" s="6">
        <v>33991</v>
      </c>
      <c r="D197" s="14"/>
      <c r="E197" s="14"/>
      <c r="F197" s="15"/>
      <c r="U197">
        <v>12.2</v>
      </c>
      <c r="V197" s="40"/>
      <c r="X197" s="40"/>
      <c r="AD197">
        <v>0</v>
      </c>
      <c r="AI197" s="40"/>
      <c r="AJ197" s="40"/>
      <c r="AM197">
        <v>0.2712</v>
      </c>
      <c r="AO197" s="40"/>
      <c r="AP197" s="40"/>
      <c r="BA197">
        <v>22.37</v>
      </c>
      <c r="BH197" s="40"/>
      <c r="BJ197" s="40"/>
    </row>
    <row r="198" spans="1:83" x14ac:dyDescent="0.25">
      <c r="A198" s="66" t="s">
        <v>103</v>
      </c>
      <c r="B198" s="66" t="s">
        <v>103</v>
      </c>
      <c r="C198" s="71">
        <v>33996</v>
      </c>
      <c r="F198" s="40"/>
      <c r="AP198" s="40"/>
      <c r="AT198" s="40"/>
      <c r="AU198" s="40"/>
      <c r="AV198" s="40"/>
      <c r="AY198" s="40"/>
      <c r="CE198" s="28">
        <v>262.11076584450001</v>
      </c>
    </row>
    <row r="199" spans="1:83" x14ac:dyDescent="0.25">
      <c r="A199" s="5" t="s">
        <v>103</v>
      </c>
      <c r="B199" s="5" t="s">
        <v>103</v>
      </c>
      <c r="C199" s="6">
        <v>34001</v>
      </c>
      <c r="D199" s="14"/>
      <c r="E199" s="14"/>
      <c r="F199" s="15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>
        <v>45.56</v>
      </c>
      <c r="V199" s="40"/>
      <c r="W199" s="40"/>
      <c r="X199" s="40"/>
      <c r="Z199" s="40"/>
      <c r="AA199" s="40"/>
      <c r="AB199" s="40"/>
      <c r="AC199" s="40"/>
      <c r="AD199" s="40">
        <v>0</v>
      </c>
      <c r="AE199" s="40"/>
      <c r="AF199" s="40"/>
      <c r="AG199" s="40"/>
      <c r="AH199" s="40"/>
      <c r="AI199" s="40"/>
      <c r="AJ199" s="40"/>
      <c r="AK199" s="40"/>
      <c r="AL199" s="40"/>
      <c r="AM199" s="40">
        <v>0.92249999999999999</v>
      </c>
      <c r="AN199" s="40"/>
      <c r="AO199" s="40"/>
      <c r="AP199" s="40"/>
      <c r="AQ199" s="40"/>
      <c r="AR199" s="40"/>
      <c r="AS199" s="40"/>
      <c r="AT199" s="40"/>
      <c r="AU199" s="40"/>
      <c r="AV199" s="40"/>
      <c r="AY199" s="40"/>
      <c r="AZ199" s="40"/>
      <c r="BA199" s="40">
        <v>25.57</v>
      </c>
      <c r="BB199" s="40"/>
      <c r="BC199" s="40"/>
      <c r="BD199" s="40"/>
      <c r="BE199" s="40"/>
      <c r="BF199" s="40"/>
      <c r="BG199" s="40"/>
      <c r="BH199" s="40"/>
      <c r="BI199" s="40"/>
      <c r="BJ199" s="40"/>
      <c r="BK199" s="40"/>
      <c r="BL199" s="40"/>
      <c r="BM199" s="40"/>
      <c r="BN199" s="40"/>
      <c r="BO199" s="40"/>
      <c r="BP199" s="40"/>
      <c r="BQ199" s="40"/>
      <c r="BR199" s="40"/>
      <c r="BS199" s="40"/>
      <c r="BT199" s="40"/>
      <c r="BU199" s="40"/>
      <c r="BV199" s="40"/>
      <c r="BW199" s="40"/>
      <c r="BX199" s="40"/>
      <c r="BY199" s="40"/>
      <c r="BZ199" s="40"/>
      <c r="CA199" s="40"/>
      <c r="CB199" s="40"/>
      <c r="CC199" s="40"/>
      <c r="CD199" s="40"/>
      <c r="CE199" s="40"/>
    </row>
    <row r="200" spans="1:83" x14ac:dyDescent="0.25">
      <c r="A200" s="66" t="s">
        <v>103</v>
      </c>
      <c r="B200" s="66" t="s">
        <v>103</v>
      </c>
      <c r="C200" s="71">
        <v>34003</v>
      </c>
      <c r="F200" s="40"/>
      <c r="AP200" s="40"/>
      <c r="AT200" s="40"/>
      <c r="AU200" s="40"/>
      <c r="AV200" s="40"/>
      <c r="CE200" s="28">
        <v>269.448112902182</v>
      </c>
    </row>
    <row r="201" spans="1:83" x14ac:dyDescent="0.25">
      <c r="A201" s="5" t="s">
        <v>103</v>
      </c>
      <c r="B201" s="5" t="s">
        <v>103</v>
      </c>
      <c r="C201" s="6">
        <v>34009</v>
      </c>
      <c r="D201" s="14"/>
      <c r="E201" s="14"/>
      <c r="F201" s="15"/>
      <c r="U201">
        <v>88.95</v>
      </c>
      <c r="AD201">
        <v>0</v>
      </c>
      <c r="AM201">
        <v>1.946</v>
      </c>
      <c r="BA201">
        <v>28.17</v>
      </c>
    </row>
    <row r="202" spans="1:83" x14ac:dyDescent="0.25">
      <c r="A202" s="66" t="s">
        <v>103</v>
      </c>
      <c r="B202" s="66" t="s">
        <v>103</v>
      </c>
      <c r="C202" s="71">
        <v>34011</v>
      </c>
      <c r="F202" s="40"/>
      <c r="CE202" s="28">
        <v>266.16203793616899</v>
      </c>
    </row>
    <row r="203" spans="1:83" x14ac:dyDescent="0.25">
      <c r="A203" s="5" t="s">
        <v>103</v>
      </c>
      <c r="B203" s="5" t="s">
        <v>103</v>
      </c>
      <c r="C203" s="6">
        <v>34016</v>
      </c>
      <c r="D203" s="14"/>
      <c r="E203" s="14"/>
      <c r="F203" s="15"/>
      <c r="U203">
        <v>177.5</v>
      </c>
      <c r="AD203">
        <v>0</v>
      </c>
      <c r="AM203">
        <v>3.48</v>
      </c>
      <c r="BA203">
        <v>30.8</v>
      </c>
    </row>
    <row r="204" spans="1:83" x14ac:dyDescent="0.25">
      <c r="A204" s="66" t="s">
        <v>103</v>
      </c>
      <c r="B204" s="66" t="s">
        <v>103</v>
      </c>
      <c r="C204" s="71">
        <v>34017</v>
      </c>
      <c r="F204" s="40"/>
      <c r="CE204" s="28">
        <v>259.54845601087499</v>
      </c>
    </row>
    <row r="205" spans="1:83" x14ac:dyDescent="0.25">
      <c r="A205" s="5" t="s">
        <v>103</v>
      </c>
      <c r="B205" s="5" t="s">
        <v>103</v>
      </c>
      <c r="C205" s="6">
        <v>34023</v>
      </c>
      <c r="D205" s="14"/>
      <c r="E205" s="14"/>
      <c r="F205" s="15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>
        <v>270.39999999999998</v>
      </c>
      <c r="V205" s="40"/>
      <c r="W205" s="40"/>
      <c r="X205" s="40"/>
      <c r="Z205" s="40"/>
      <c r="AA205" s="40"/>
      <c r="AB205" s="40"/>
      <c r="AC205" s="40"/>
      <c r="AD205" s="40">
        <v>0</v>
      </c>
      <c r="AE205" s="40"/>
      <c r="AF205" s="40"/>
      <c r="AG205" s="40"/>
      <c r="AH205" s="40"/>
      <c r="AI205" s="40"/>
      <c r="AJ205" s="40"/>
      <c r="AK205" s="40"/>
      <c r="AL205" s="40"/>
      <c r="AM205" s="40">
        <v>5.3129999999999997</v>
      </c>
      <c r="AN205" s="40"/>
      <c r="AO205" s="40"/>
      <c r="AP205" s="40"/>
      <c r="AQ205" s="40"/>
      <c r="AR205" s="40"/>
      <c r="AS205" s="40"/>
      <c r="AT205" s="40"/>
      <c r="AU205" s="40"/>
      <c r="AV205" s="40"/>
      <c r="AY205" s="40"/>
      <c r="AZ205" s="40"/>
      <c r="BA205" s="40">
        <v>31.92</v>
      </c>
      <c r="BB205" s="40"/>
      <c r="BC205" s="40"/>
      <c r="BD205" s="40"/>
      <c r="BE205" s="40"/>
      <c r="BF205" s="40"/>
      <c r="BG205" s="40"/>
      <c r="BH205" s="40"/>
      <c r="BI205" s="40"/>
      <c r="BJ205" s="40"/>
      <c r="BK205" s="40"/>
      <c r="BL205" s="40"/>
      <c r="BM205" s="40"/>
      <c r="BN205" s="40"/>
      <c r="BO205" s="40"/>
      <c r="BP205" s="40"/>
      <c r="BQ205" s="40"/>
      <c r="BR205" s="40"/>
      <c r="BS205" s="40"/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  <c r="CD205" s="40"/>
      <c r="CE205" s="40"/>
    </row>
    <row r="206" spans="1:83" x14ac:dyDescent="0.25">
      <c r="A206" s="66" t="s">
        <v>103</v>
      </c>
      <c r="B206" s="66" t="s">
        <v>103</v>
      </c>
      <c r="C206" s="71">
        <v>34027</v>
      </c>
      <c r="F206" s="40"/>
      <c r="U206" s="40"/>
      <c r="V206" s="40"/>
      <c r="AF206" s="40"/>
      <c r="AM206" s="40"/>
      <c r="AY206" s="40"/>
      <c r="CE206" s="28">
        <v>240.33048488379501</v>
      </c>
    </row>
    <row r="207" spans="1:83" x14ac:dyDescent="0.25">
      <c r="A207" s="5" t="s">
        <v>103</v>
      </c>
      <c r="B207" s="5" t="s">
        <v>103</v>
      </c>
      <c r="C207" s="6">
        <v>34030</v>
      </c>
      <c r="D207" s="14"/>
      <c r="E207" s="14"/>
      <c r="F207" s="15"/>
      <c r="U207" s="40">
        <v>359.2</v>
      </c>
      <c r="V207" s="40"/>
      <c r="AD207">
        <v>0</v>
      </c>
      <c r="AF207" s="40"/>
      <c r="AM207" s="40">
        <v>5.9569999999999999</v>
      </c>
      <c r="BA207">
        <v>32.32</v>
      </c>
    </row>
    <row r="208" spans="1:83" x14ac:dyDescent="0.25">
      <c r="A208" s="66" t="s">
        <v>103</v>
      </c>
      <c r="B208" s="66" t="s">
        <v>103</v>
      </c>
      <c r="C208" s="71">
        <v>34030</v>
      </c>
      <c r="F208" s="40"/>
      <c r="U208" s="40"/>
      <c r="V208" s="40"/>
      <c r="AF208" s="40"/>
      <c r="AM208" s="40"/>
      <c r="CE208" s="28">
        <v>241.67055091603501</v>
      </c>
    </row>
    <row r="209" spans="1:83" x14ac:dyDescent="0.25">
      <c r="A209" s="66" t="s">
        <v>103</v>
      </c>
      <c r="B209" s="66" t="s">
        <v>103</v>
      </c>
      <c r="C209" s="71">
        <v>34032</v>
      </c>
      <c r="F209" s="40"/>
      <c r="U209" s="40"/>
      <c r="V209" s="40"/>
      <c r="AF209" s="40"/>
      <c r="AM209" s="40"/>
      <c r="AT209" s="40"/>
      <c r="AU209" s="40"/>
      <c r="AV209" s="40"/>
      <c r="AY209" s="40"/>
      <c r="CE209" s="28">
        <v>233.70913445976501</v>
      </c>
    </row>
    <row r="210" spans="1:83" x14ac:dyDescent="0.25">
      <c r="A210" s="5" t="s">
        <v>103</v>
      </c>
      <c r="B210" s="5" t="s">
        <v>103</v>
      </c>
      <c r="C210" s="6">
        <v>34037</v>
      </c>
      <c r="D210" s="14"/>
      <c r="E210" s="14"/>
      <c r="F210" s="15"/>
      <c r="U210" s="40">
        <v>527.20000000000005</v>
      </c>
      <c r="V210" s="40"/>
      <c r="AD210">
        <v>0</v>
      </c>
      <c r="AF210" s="40"/>
      <c r="AM210" s="40">
        <v>6.7050000000000001</v>
      </c>
      <c r="AT210" s="40"/>
      <c r="AU210" s="40"/>
      <c r="AV210" s="40"/>
      <c r="AY210" s="40"/>
      <c r="BA210">
        <v>40</v>
      </c>
    </row>
    <row r="211" spans="1:83" x14ac:dyDescent="0.25">
      <c r="A211" s="66" t="s">
        <v>103</v>
      </c>
      <c r="B211" s="66" t="s">
        <v>103</v>
      </c>
      <c r="C211" s="71">
        <v>34037</v>
      </c>
      <c r="F211" s="40"/>
      <c r="U211" s="40"/>
      <c r="V211" s="40"/>
      <c r="AF211" s="40"/>
      <c r="AM211" s="40"/>
      <c r="CE211" s="28">
        <v>222.43833754126899</v>
      </c>
    </row>
    <row r="212" spans="1:83" x14ac:dyDescent="0.25">
      <c r="A212" s="66" t="s">
        <v>103</v>
      </c>
      <c r="B212" s="66" t="s">
        <v>103</v>
      </c>
      <c r="C212" s="71">
        <v>34039</v>
      </c>
      <c r="F212" s="40"/>
      <c r="U212" s="40"/>
      <c r="V212" s="40"/>
      <c r="AF212" s="40"/>
      <c r="AM212" s="40"/>
      <c r="AT212" s="40"/>
      <c r="AU212" s="40"/>
      <c r="AV212" s="40"/>
      <c r="AY212" s="40"/>
      <c r="CE212" s="28">
        <v>268.94186573444603</v>
      </c>
    </row>
    <row r="213" spans="1:83" x14ac:dyDescent="0.25">
      <c r="A213" s="66" t="s">
        <v>103</v>
      </c>
      <c r="B213" s="66" t="s">
        <v>103</v>
      </c>
      <c r="C213" s="71">
        <v>34041</v>
      </c>
      <c r="F213" s="40"/>
      <c r="U213" s="40"/>
      <c r="V213" s="40"/>
      <c r="AF213" s="40"/>
      <c r="AM213" s="40"/>
      <c r="CE213" s="28">
        <v>255.00388424936801</v>
      </c>
    </row>
    <row r="214" spans="1:83" x14ac:dyDescent="0.25">
      <c r="A214" s="5" t="s">
        <v>103</v>
      </c>
      <c r="B214" s="5" t="s">
        <v>103</v>
      </c>
      <c r="C214" s="6">
        <v>34044</v>
      </c>
      <c r="D214" s="14"/>
      <c r="E214" s="14"/>
      <c r="F214" s="15"/>
      <c r="U214" s="40">
        <v>616.6</v>
      </c>
      <c r="V214" s="40"/>
      <c r="AD214">
        <v>0</v>
      </c>
      <c r="AF214" s="40"/>
      <c r="AM214" s="40"/>
      <c r="BA214">
        <v>52.57</v>
      </c>
      <c r="CE214" s="40"/>
    </row>
    <row r="215" spans="1:83" x14ac:dyDescent="0.25">
      <c r="A215" s="66" t="s">
        <v>103</v>
      </c>
      <c r="B215" s="66" t="s">
        <v>103</v>
      </c>
      <c r="C215" s="71">
        <v>34047</v>
      </c>
      <c r="F215" s="40"/>
      <c r="CE215" s="28">
        <v>233.77646144882399</v>
      </c>
    </row>
    <row r="216" spans="1:83" x14ac:dyDescent="0.25">
      <c r="A216" s="66" t="s">
        <v>103</v>
      </c>
      <c r="B216" s="66" t="s">
        <v>103</v>
      </c>
      <c r="C216" s="71">
        <v>34049</v>
      </c>
      <c r="F216" s="40"/>
      <c r="U216" s="40"/>
      <c r="V216" s="40"/>
      <c r="AF216" s="40"/>
      <c r="AM216" s="40"/>
      <c r="CE216" s="28">
        <v>256.36596102803099</v>
      </c>
    </row>
    <row r="217" spans="1:83" x14ac:dyDescent="0.25">
      <c r="A217" s="5" t="s">
        <v>103</v>
      </c>
      <c r="B217" s="5" t="s">
        <v>103</v>
      </c>
      <c r="C217" s="6">
        <v>34051</v>
      </c>
      <c r="D217" s="14"/>
      <c r="E217" s="14"/>
      <c r="F217" s="15"/>
      <c r="U217" s="40">
        <v>757.4</v>
      </c>
      <c r="V217" s="40"/>
      <c r="AD217">
        <v>0</v>
      </c>
      <c r="AF217" s="40"/>
      <c r="AM217" s="40"/>
      <c r="AT217" s="40"/>
      <c r="AU217" s="40"/>
      <c r="AV217" s="40"/>
      <c r="AY217" s="40"/>
      <c r="BA217">
        <v>62.22</v>
      </c>
      <c r="CE217" s="40"/>
    </row>
    <row r="218" spans="1:83" x14ac:dyDescent="0.25">
      <c r="A218" s="66" t="s">
        <v>103</v>
      </c>
      <c r="B218" s="66" t="s">
        <v>103</v>
      </c>
      <c r="C218" s="71">
        <v>34051</v>
      </c>
      <c r="F218" s="40"/>
      <c r="CE218" s="28">
        <v>243.755098077296</v>
      </c>
    </row>
    <row r="219" spans="1:83" x14ac:dyDescent="0.25">
      <c r="A219" s="66" t="s">
        <v>103</v>
      </c>
      <c r="B219" s="66" t="s">
        <v>103</v>
      </c>
      <c r="C219" s="71">
        <v>34054</v>
      </c>
      <c r="F219" s="40"/>
      <c r="CE219" s="28">
        <v>229.82100084158699</v>
      </c>
    </row>
    <row r="220" spans="1:83" x14ac:dyDescent="0.25">
      <c r="A220" s="66" t="s">
        <v>103</v>
      </c>
      <c r="B220" s="66" t="s">
        <v>103</v>
      </c>
      <c r="C220" s="71">
        <v>34056</v>
      </c>
      <c r="F220" s="40"/>
      <c r="U220" s="40"/>
      <c r="V220" s="40"/>
      <c r="AF220" s="40"/>
      <c r="AM220" s="40"/>
      <c r="CE220" s="28">
        <v>263.04039619343501</v>
      </c>
    </row>
    <row r="221" spans="1:83" x14ac:dyDescent="0.25">
      <c r="A221" s="5" t="s">
        <v>103</v>
      </c>
      <c r="B221" s="5" t="s">
        <v>103</v>
      </c>
      <c r="C221" s="6">
        <v>34059</v>
      </c>
      <c r="D221" s="14"/>
      <c r="E221" s="14"/>
      <c r="F221" s="15"/>
      <c r="U221" s="40">
        <v>1184.4000000000001</v>
      </c>
      <c r="V221" s="40"/>
      <c r="AD221">
        <v>16.77</v>
      </c>
      <c r="AF221" s="40"/>
      <c r="AM221" s="40">
        <v>6.4290000000000003</v>
      </c>
      <c r="BA221">
        <v>72.7</v>
      </c>
      <c r="CE221" s="40"/>
    </row>
    <row r="222" spans="1:83" x14ac:dyDescent="0.25">
      <c r="A222" s="66" t="s">
        <v>103</v>
      </c>
      <c r="B222" s="66" t="s">
        <v>103</v>
      </c>
      <c r="C222" s="71">
        <v>34060</v>
      </c>
      <c r="F222" s="40"/>
      <c r="U222" s="40"/>
      <c r="V222" s="40"/>
      <c r="AF222" s="40"/>
      <c r="AM222" s="40"/>
      <c r="AT222" s="40"/>
      <c r="AU222" s="40"/>
      <c r="AV222" s="40"/>
      <c r="AY222" s="40"/>
      <c r="BK222" s="40"/>
      <c r="CE222" s="28">
        <v>260.401696122224</v>
      </c>
    </row>
    <row r="223" spans="1:83" x14ac:dyDescent="0.25">
      <c r="A223" s="66" t="s">
        <v>103</v>
      </c>
      <c r="B223" s="66" t="s">
        <v>103</v>
      </c>
      <c r="C223" s="71">
        <v>34062</v>
      </c>
      <c r="F223" s="40"/>
      <c r="U223" s="40"/>
      <c r="V223" s="40"/>
      <c r="AF223" s="40"/>
      <c r="AM223" s="40"/>
      <c r="AT223" s="40"/>
      <c r="AU223" s="40"/>
      <c r="AV223" s="40"/>
      <c r="AY223" s="40"/>
      <c r="CE223" s="28">
        <v>248.455039813555</v>
      </c>
    </row>
    <row r="224" spans="1:83" x14ac:dyDescent="0.25">
      <c r="A224" s="66" t="s">
        <v>103</v>
      </c>
      <c r="B224" s="66" t="s">
        <v>103</v>
      </c>
      <c r="C224" s="71">
        <v>34065</v>
      </c>
      <c r="F224" s="40"/>
      <c r="AT224" s="40"/>
      <c r="AU224" s="40"/>
      <c r="AV224" s="40"/>
      <c r="AY224" s="40"/>
      <c r="CE224" s="28">
        <v>234.519647828057</v>
      </c>
    </row>
    <row r="225" spans="1:83" x14ac:dyDescent="0.25">
      <c r="A225" s="5" t="s">
        <v>103</v>
      </c>
      <c r="B225" s="5" t="s">
        <v>103</v>
      </c>
      <c r="C225" s="6">
        <v>34066</v>
      </c>
      <c r="D225" s="14"/>
      <c r="E225" s="14"/>
      <c r="F225" s="15"/>
      <c r="U225" s="40">
        <v>1395.1</v>
      </c>
      <c r="V225" s="40"/>
      <c r="AD225">
        <v>78.25</v>
      </c>
      <c r="AF225" s="40"/>
      <c r="AM225" s="40">
        <v>5.7450000000000001</v>
      </c>
      <c r="AT225" s="40"/>
      <c r="AU225" s="40"/>
      <c r="AV225" s="40"/>
      <c r="AY225" s="40"/>
      <c r="BA225">
        <v>82.97</v>
      </c>
      <c r="CE225" s="40"/>
    </row>
    <row r="226" spans="1:83" x14ac:dyDescent="0.25">
      <c r="A226" s="66" t="s">
        <v>103</v>
      </c>
      <c r="B226" s="66" t="s">
        <v>103</v>
      </c>
      <c r="C226" s="71">
        <v>34067</v>
      </c>
      <c r="F226" s="40"/>
      <c r="U226" s="40"/>
      <c r="V226" s="40"/>
      <c r="AF226" s="40"/>
      <c r="AM226" s="40"/>
      <c r="AT226" s="40"/>
      <c r="AU226" s="40"/>
      <c r="AV226" s="40"/>
      <c r="AY226" s="40"/>
      <c r="CE226" s="28">
        <v>259.10306208325198</v>
      </c>
    </row>
    <row r="227" spans="1:83" x14ac:dyDescent="0.25">
      <c r="A227" s="66" t="s">
        <v>103</v>
      </c>
      <c r="B227" s="66" t="s">
        <v>103</v>
      </c>
      <c r="C227" s="71">
        <v>34072</v>
      </c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Y227" s="40"/>
      <c r="AZ227" s="40"/>
      <c r="BA227" s="40"/>
      <c r="BB227" s="40"/>
      <c r="BC227" s="40"/>
      <c r="BD227" s="40"/>
      <c r="BE227" s="40"/>
      <c r="BF227" s="40"/>
      <c r="BG227" s="40"/>
      <c r="BH227" s="40"/>
      <c r="BI227" s="40"/>
      <c r="BJ227" s="40"/>
      <c r="BK227" s="40"/>
      <c r="BL227" s="40"/>
      <c r="BM227" s="40"/>
      <c r="BN227" s="40"/>
      <c r="BO227" s="40"/>
      <c r="BP227" s="40"/>
      <c r="BQ227" s="40"/>
      <c r="BR227" s="40"/>
      <c r="BS227" s="40"/>
      <c r="BT227" s="40"/>
      <c r="BU227" s="40"/>
      <c r="BV227" s="40"/>
      <c r="BW227" s="40"/>
      <c r="BX227" s="40"/>
      <c r="BY227" s="40"/>
      <c r="BZ227" s="40"/>
      <c r="CA227" s="40"/>
      <c r="CB227" s="40"/>
      <c r="CC227" s="40"/>
      <c r="CD227" s="40"/>
      <c r="CE227" s="28">
        <v>235.213633715284</v>
      </c>
    </row>
    <row r="228" spans="1:83" x14ac:dyDescent="0.25">
      <c r="A228" s="5" t="s">
        <v>103</v>
      </c>
      <c r="B228" s="5" t="s">
        <v>103</v>
      </c>
      <c r="C228" s="6">
        <v>34073</v>
      </c>
      <c r="D228" s="14"/>
      <c r="E228" s="14"/>
      <c r="F228" s="15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>
        <v>1573.5</v>
      </c>
      <c r="V228" s="40"/>
      <c r="W228" s="40"/>
      <c r="X228" s="40"/>
      <c r="Z228" s="40"/>
      <c r="AA228" s="40"/>
      <c r="AB228" s="40"/>
      <c r="AC228" s="40"/>
      <c r="AD228" s="40">
        <v>228.5</v>
      </c>
      <c r="AE228" s="40"/>
      <c r="AF228" s="40"/>
      <c r="AG228" s="40"/>
      <c r="AH228" s="40"/>
      <c r="AI228" s="40"/>
      <c r="AJ228" s="40"/>
      <c r="AK228" s="40"/>
      <c r="AL228" s="40"/>
      <c r="AM228" s="40">
        <v>5.6529999999999996</v>
      </c>
      <c r="AN228" s="40"/>
      <c r="AO228" s="40"/>
      <c r="AP228" s="40"/>
      <c r="AQ228" s="40"/>
      <c r="AR228" s="40"/>
      <c r="AS228" s="40"/>
      <c r="AT228" s="40"/>
      <c r="AU228" s="40"/>
      <c r="AV228" s="40"/>
      <c r="AY228" s="40"/>
      <c r="AZ228" s="40"/>
      <c r="BA228" s="40">
        <v>85.15</v>
      </c>
      <c r="BB228" s="40"/>
      <c r="BC228" s="40"/>
      <c r="BD228" s="40"/>
      <c r="BE228" s="40"/>
      <c r="BF228" s="40"/>
      <c r="BG228" s="40"/>
      <c r="BH228" s="40"/>
      <c r="BI228" s="40"/>
      <c r="BJ228" s="40"/>
      <c r="BK228" s="40"/>
      <c r="BL228" s="40"/>
      <c r="BM228" s="40"/>
      <c r="BN228" s="40"/>
      <c r="BO228" s="40"/>
      <c r="BP228" s="40"/>
      <c r="BQ228" s="40"/>
      <c r="BR228" s="40"/>
      <c r="BS228" s="40"/>
      <c r="BT228" s="40"/>
      <c r="BU228" s="40"/>
      <c r="BV228" s="40"/>
      <c r="BW228" s="40"/>
      <c r="BX228" s="40"/>
      <c r="BY228" s="40"/>
      <c r="BZ228" s="40"/>
      <c r="CA228" s="40"/>
      <c r="CB228" s="40"/>
      <c r="CC228" s="40"/>
      <c r="CD228" s="40"/>
      <c r="CE228" s="40"/>
    </row>
    <row r="229" spans="1:83" x14ac:dyDescent="0.25">
      <c r="A229" s="66" t="s">
        <v>103</v>
      </c>
      <c r="B229" s="66" t="s">
        <v>103</v>
      </c>
      <c r="C229" s="71">
        <v>34074</v>
      </c>
      <c r="F229" s="40"/>
      <c r="U229" s="40"/>
      <c r="V229" s="40"/>
      <c r="AF229" s="40"/>
      <c r="AM229" s="40"/>
      <c r="CE229" s="28">
        <v>261.79225739625798</v>
      </c>
    </row>
    <row r="230" spans="1:83" x14ac:dyDescent="0.25">
      <c r="A230" s="66" t="s">
        <v>103</v>
      </c>
      <c r="B230" s="66" t="s">
        <v>103</v>
      </c>
      <c r="C230" s="71">
        <v>34077</v>
      </c>
      <c r="F230" s="40"/>
      <c r="U230" s="40"/>
      <c r="V230" s="40"/>
      <c r="AF230" s="40"/>
      <c r="AM230" s="40"/>
      <c r="CE230" s="28">
        <v>246.52845212662601</v>
      </c>
    </row>
    <row r="231" spans="1:83" x14ac:dyDescent="0.25">
      <c r="A231" s="66" t="s">
        <v>103</v>
      </c>
      <c r="B231" s="66" t="s">
        <v>103</v>
      </c>
      <c r="C231" s="71">
        <v>34079</v>
      </c>
      <c r="F231" s="40"/>
      <c r="U231" s="40"/>
      <c r="V231" s="40"/>
      <c r="AF231" s="40"/>
      <c r="AM231" s="40"/>
      <c r="AY231" s="40"/>
      <c r="CE231" s="28">
        <v>260.48456010875901</v>
      </c>
    </row>
    <row r="232" spans="1:83" x14ac:dyDescent="0.25">
      <c r="A232" s="5" t="s">
        <v>103</v>
      </c>
      <c r="B232" s="5" t="s">
        <v>103</v>
      </c>
      <c r="C232" s="6">
        <v>34080</v>
      </c>
      <c r="D232" s="14"/>
      <c r="E232" s="14"/>
      <c r="F232" s="15"/>
      <c r="U232">
        <v>1952.4</v>
      </c>
      <c r="AD232">
        <v>479.6</v>
      </c>
      <c r="AM232">
        <v>5.8819999999999997</v>
      </c>
      <c r="AT232" s="40"/>
      <c r="AU232" s="40"/>
      <c r="AV232" s="40"/>
      <c r="AY232" s="40"/>
      <c r="BA232">
        <v>86.92</v>
      </c>
      <c r="CE232" s="40"/>
    </row>
    <row r="233" spans="1:83" x14ac:dyDescent="0.25">
      <c r="A233" s="66" t="s">
        <v>103</v>
      </c>
      <c r="B233" s="66" t="s">
        <v>103</v>
      </c>
      <c r="C233" s="71">
        <v>34081</v>
      </c>
      <c r="F233" s="40"/>
      <c r="AT233" s="40"/>
      <c r="AU233" s="40"/>
      <c r="AV233" s="40"/>
      <c r="AY233" s="40"/>
      <c r="CE233" s="28">
        <v>245.882371981614</v>
      </c>
    </row>
    <row r="234" spans="1:83" x14ac:dyDescent="0.25">
      <c r="A234" s="66" t="s">
        <v>103</v>
      </c>
      <c r="B234" s="66" t="s">
        <v>103</v>
      </c>
      <c r="C234" s="71">
        <v>34083</v>
      </c>
      <c r="F234" s="40"/>
      <c r="AT234" s="40"/>
      <c r="AU234" s="40"/>
      <c r="AV234" s="40"/>
      <c r="AY234" s="40"/>
      <c r="CE234" s="28">
        <v>261.16689324787899</v>
      </c>
    </row>
    <row r="235" spans="1:83" x14ac:dyDescent="0.25">
      <c r="A235" s="66" t="s">
        <v>103</v>
      </c>
      <c r="B235" s="66" t="s">
        <v>103</v>
      </c>
      <c r="C235" s="71">
        <v>34086</v>
      </c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0"/>
      <c r="AY235" s="40"/>
      <c r="AZ235" s="40"/>
      <c r="BA235" s="40"/>
      <c r="BB235" s="40"/>
      <c r="BC235" s="40"/>
      <c r="BD235" s="40"/>
      <c r="BE235" s="40"/>
      <c r="BF235" s="40"/>
      <c r="BG235" s="40"/>
      <c r="BH235" s="40"/>
      <c r="BI235" s="40"/>
      <c r="BJ235" s="40"/>
      <c r="BK235" s="40"/>
      <c r="BL235" s="40"/>
      <c r="BM235" s="40"/>
      <c r="BN235" s="40"/>
      <c r="BO235" s="40"/>
      <c r="BP235" s="40"/>
      <c r="BQ235" s="40"/>
      <c r="BR235" s="40"/>
      <c r="BS235" s="40"/>
      <c r="BT235" s="40"/>
      <c r="BU235" s="40"/>
      <c r="BV235" s="40"/>
      <c r="BW235" s="40"/>
      <c r="BX235" s="40"/>
      <c r="BY235" s="40"/>
      <c r="BZ235" s="40"/>
      <c r="CA235" s="40"/>
      <c r="CB235" s="40"/>
      <c r="CC235" s="40"/>
      <c r="CD235" s="40"/>
      <c r="CE235" s="28">
        <v>239.262316307373</v>
      </c>
    </row>
    <row r="236" spans="1:83" x14ac:dyDescent="0.25">
      <c r="A236" s="5" t="s">
        <v>103</v>
      </c>
      <c r="B236" s="5" t="s">
        <v>103</v>
      </c>
      <c r="C236" s="6">
        <v>34087</v>
      </c>
      <c r="D236" s="14"/>
      <c r="E236" s="14"/>
      <c r="F236" s="15"/>
      <c r="U236" s="40">
        <v>1807.5</v>
      </c>
      <c r="V236" s="40"/>
      <c r="AD236">
        <v>616.9</v>
      </c>
      <c r="AF236" s="40"/>
      <c r="AM236" s="40">
        <v>4.2859999999999996</v>
      </c>
      <c r="BA236">
        <v>88.39</v>
      </c>
      <c r="CE236" s="40"/>
    </row>
    <row r="237" spans="1:83" x14ac:dyDescent="0.25">
      <c r="A237" s="66" t="s">
        <v>103</v>
      </c>
      <c r="B237" s="66" t="s">
        <v>103</v>
      </c>
      <c r="C237" s="71">
        <v>34088</v>
      </c>
      <c r="F237" s="40"/>
      <c r="U237" s="40"/>
      <c r="V237" s="40"/>
      <c r="AF237" s="40"/>
      <c r="AM237" s="40"/>
      <c r="CE237" s="28">
        <v>259.86178545996</v>
      </c>
    </row>
    <row r="238" spans="1:83" x14ac:dyDescent="0.25">
      <c r="A238" s="66" t="s">
        <v>103</v>
      </c>
      <c r="B238" s="66" t="s">
        <v>103</v>
      </c>
      <c r="C238" s="71">
        <v>34090</v>
      </c>
      <c r="F238" s="40"/>
      <c r="U238" s="40"/>
      <c r="V238" s="40"/>
      <c r="AF238" s="40"/>
      <c r="AM238" s="40"/>
      <c r="AT238" s="40"/>
      <c r="AU238" s="40"/>
      <c r="AV238" s="40"/>
      <c r="AY238" s="40"/>
      <c r="CE238" s="28">
        <v>244.59409594095899</v>
      </c>
    </row>
    <row r="239" spans="1:83" x14ac:dyDescent="0.25">
      <c r="A239" s="5" t="s">
        <v>103</v>
      </c>
      <c r="B239" s="5" t="s">
        <v>103</v>
      </c>
      <c r="C239" s="6">
        <v>34094</v>
      </c>
      <c r="D239" s="14"/>
      <c r="E239" s="14"/>
      <c r="F239" s="15"/>
      <c r="U239">
        <v>2185.6999999999998</v>
      </c>
      <c r="AD239">
        <v>919.6</v>
      </c>
      <c r="AM239">
        <v>2.5920000000000001</v>
      </c>
      <c r="BA239">
        <v>88.97</v>
      </c>
      <c r="CE239" s="40"/>
    </row>
    <row r="240" spans="1:83" x14ac:dyDescent="0.25">
      <c r="A240" s="66" t="s">
        <v>103</v>
      </c>
      <c r="B240" s="66" t="s">
        <v>103</v>
      </c>
      <c r="C240" s="71">
        <v>34094</v>
      </c>
      <c r="F240" s="40"/>
      <c r="AT240" s="40"/>
      <c r="AU240" s="40"/>
      <c r="AV240" s="40"/>
      <c r="AY240" s="40"/>
      <c r="CE240" s="28">
        <v>246.60354761442301</v>
      </c>
    </row>
    <row r="241" spans="1:83" x14ac:dyDescent="0.25">
      <c r="A241" s="66" t="s">
        <v>103</v>
      </c>
      <c r="B241" s="66" t="s">
        <v>103</v>
      </c>
      <c r="C241" s="71">
        <v>34097</v>
      </c>
      <c r="F241" s="40"/>
      <c r="AT241" s="40"/>
      <c r="AU241" s="40"/>
      <c r="AV241" s="40"/>
      <c r="AY241" s="40"/>
      <c r="CE241" s="28">
        <v>248.611704538098</v>
      </c>
    </row>
    <row r="242" spans="1:83" x14ac:dyDescent="0.25">
      <c r="A242" s="66" t="s">
        <v>103</v>
      </c>
      <c r="B242" s="66" t="s">
        <v>103</v>
      </c>
      <c r="C242" s="71">
        <v>34100</v>
      </c>
      <c r="F242" s="40"/>
      <c r="U242" s="40"/>
      <c r="V242" s="40"/>
      <c r="AF242" s="40"/>
      <c r="AM242" s="40"/>
      <c r="AT242" s="40"/>
      <c r="AU242" s="40"/>
      <c r="AV242" s="40"/>
      <c r="AY242" s="40"/>
      <c r="CE242" s="28">
        <v>230.026866058134</v>
      </c>
    </row>
    <row r="243" spans="1:83" x14ac:dyDescent="0.25">
      <c r="A243" s="5" t="s">
        <v>103</v>
      </c>
      <c r="B243" s="5" t="s">
        <v>103</v>
      </c>
      <c r="C243" s="6">
        <v>34101</v>
      </c>
      <c r="D243" s="14"/>
      <c r="E243" s="14"/>
      <c r="F243" s="15"/>
      <c r="U243" s="40">
        <v>2081.6999999999998</v>
      </c>
      <c r="V243" s="40"/>
      <c r="AD243">
        <v>853.4</v>
      </c>
      <c r="AF243" s="40"/>
      <c r="AM243" s="40">
        <v>0.23269999999999999</v>
      </c>
      <c r="AT243" s="40"/>
      <c r="AU243" s="40"/>
      <c r="AV243" s="40"/>
      <c r="AY243" s="40"/>
      <c r="BA243">
        <v>92.52</v>
      </c>
      <c r="CE243" s="40"/>
    </row>
    <row r="244" spans="1:83" x14ac:dyDescent="0.25">
      <c r="A244" s="66" t="s">
        <v>103</v>
      </c>
      <c r="B244" s="66" t="s">
        <v>103</v>
      </c>
      <c r="C244" s="71">
        <v>34102</v>
      </c>
      <c r="F244" s="40"/>
      <c r="AT244" s="40"/>
      <c r="AU244" s="40"/>
      <c r="AV244" s="40"/>
      <c r="CE244" s="28">
        <v>255.937398847672</v>
      </c>
    </row>
    <row r="245" spans="1:83" x14ac:dyDescent="0.25">
      <c r="A245" s="66" t="s">
        <v>103</v>
      </c>
      <c r="B245" s="66" t="s">
        <v>103</v>
      </c>
      <c r="C245" s="71">
        <v>34104</v>
      </c>
      <c r="F245" s="40"/>
      <c r="CE245" s="28">
        <v>265.90826697740602</v>
      </c>
    </row>
    <row r="246" spans="1:83" x14ac:dyDescent="0.25">
      <c r="A246" s="66" t="s">
        <v>103</v>
      </c>
      <c r="B246" s="66" t="s">
        <v>103</v>
      </c>
      <c r="C246" s="71">
        <v>34107</v>
      </c>
      <c r="F246" s="40"/>
      <c r="AT246" s="40"/>
      <c r="AU246" s="40"/>
      <c r="AV246" s="40"/>
      <c r="AY246" s="40"/>
      <c r="CE246" s="28">
        <v>254.63229105975199</v>
      </c>
    </row>
    <row r="247" spans="1:83" x14ac:dyDescent="0.25">
      <c r="A247" s="5" t="s">
        <v>103</v>
      </c>
      <c r="B247" s="5" t="s">
        <v>103</v>
      </c>
      <c r="C247" s="6">
        <v>34108</v>
      </c>
      <c r="D247" s="14"/>
      <c r="E247" s="14"/>
      <c r="F247" s="15"/>
      <c r="U247">
        <v>1983.2</v>
      </c>
      <c r="Z247">
        <v>4.7129999999999998E-2</v>
      </c>
      <c r="AB247">
        <v>19452.5779758116</v>
      </c>
      <c r="AD247">
        <v>916.8</v>
      </c>
      <c r="AM247">
        <v>2.1700000000000001E-2</v>
      </c>
      <c r="AT247" t="s">
        <v>74</v>
      </c>
      <c r="BA247">
        <v>93</v>
      </c>
      <c r="CE247" s="40"/>
    </row>
    <row r="248" spans="1:83" x14ac:dyDescent="0.25">
      <c r="A248" s="66" t="s">
        <v>103</v>
      </c>
      <c r="B248" s="66" t="s">
        <v>103</v>
      </c>
      <c r="C248" s="71">
        <v>34111</v>
      </c>
      <c r="F248" s="40"/>
      <c r="AT248" s="40"/>
      <c r="AU248" s="40"/>
      <c r="AV248" s="40"/>
      <c r="AY248" s="40"/>
      <c r="CE248" s="28">
        <v>244.02181653395499</v>
      </c>
    </row>
    <row r="249" spans="1:83" x14ac:dyDescent="0.25">
      <c r="A249" s="66" t="s">
        <v>104</v>
      </c>
      <c r="B249" s="66" t="s">
        <v>104</v>
      </c>
      <c r="C249" s="71">
        <v>33956</v>
      </c>
      <c r="F249" s="40"/>
      <c r="U249" s="40"/>
      <c r="V249" s="40"/>
      <c r="AF249" s="40"/>
      <c r="AM249" s="40"/>
      <c r="AT249" s="40"/>
      <c r="BK249" s="40"/>
      <c r="CE249" s="28">
        <v>199.497960769081</v>
      </c>
    </row>
    <row r="250" spans="1:83" x14ac:dyDescent="0.25">
      <c r="A250" s="66" t="s">
        <v>104</v>
      </c>
      <c r="B250" s="66" t="s">
        <v>104</v>
      </c>
      <c r="C250" s="71">
        <v>33968</v>
      </c>
      <c r="F250" s="40"/>
      <c r="U250" s="40"/>
      <c r="V250" s="40"/>
      <c r="AF250" s="40"/>
      <c r="AM250" s="40"/>
      <c r="AT250" s="40"/>
      <c r="AU250" s="40"/>
      <c r="AV250" s="40"/>
      <c r="CE250" s="28">
        <v>273.942189421894</v>
      </c>
    </row>
    <row r="251" spans="1:83" x14ac:dyDescent="0.25">
      <c r="A251" s="5" t="s">
        <v>104</v>
      </c>
      <c r="B251" s="5" t="s">
        <v>104</v>
      </c>
      <c r="C251" s="6">
        <v>33981</v>
      </c>
      <c r="D251" s="14"/>
      <c r="E251" s="14"/>
      <c r="F251" s="15"/>
      <c r="U251" s="40">
        <v>3.3479999999999999</v>
      </c>
      <c r="V251" s="40"/>
      <c r="AD251">
        <v>0</v>
      </c>
      <c r="AF251" s="40"/>
      <c r="AM251" s="40">
        <v>7.6200000000000004E-2</v>
      </c>
      <c r="BA251">
        <v>12.72</v>
      </c>
    </row>
    <row r="252" spans="1:83" x14ac:dyDescent="0.25">
      <c r="A252" s="66" t="s">
        <v>104</v>
      </c>
      <c r="B252" s="66" t="s">
        <v>104</v>
      </c>
      <c r="C252" s="71">
        <v>33985</v>
      </c>
      <c r="F252" s="40"/>
      <c r="CE252" s="28">
        <v>273.35437301741399</v>
      </c>
    </row>
    <row r="253" spans="1:83" x14ac:dyDescent="0.25">
      <c r="A253" s="5" t="s">
        <v>104</v>
      </c>
      <c r="B253" s="5" t="s">
        <v>104</v>
      </c>
      <c r="C253" s="6">
        <v>33991</v>
      </c>
      <c r="D253" s="14"/>
      <c r="E253" s="14"/>
      <c r="F253" s="15"/>
      <c r="U253">
        <v>11.65</v>
      </c>
      <c r="AD253">
        <v>0</v>
      </c>
      <c r="AM253">
        <v>0.26369999999999999</v>
      </c>
      <c r="BA253">
        <v>22.45</v>
      </c>
    </row>
    <row r="254" spans="1:83" x14ac:dyDescent="0.25">
      <c r="A254" s="66" t="s">
        <v>104</v>
      </c>
      <c r="B254" s="66" t="s">
        <v>104</v>
      </c>
      <c r="C254" s="71">
        <v>33996</v>
      </c>
      <c r="F254" s="40"/>
      <c r="U254" s="40"/>
      <c r="V254" s="40"/>
      <c r="AF254" s="40"/>
      <c r="AM254" s="40"/>
      <c r="BK254" s="40"/>
      <c r="CE254" s="28">
        <v>260.1181459183</v>
      </c>
    </row>
    <row r="255" spans="1:83" x14ac:dyDescent="0.25">
      <c r="A255" s="5" t="s">
        <v>104</v>
      </c>
      <c r="B255" s="5" t="s">
        <v>104</v>
      </c>
      <c r="C255" s="6">
        <v>34001</v>
      </c>
      <c r="D255" s="14"/>
      <c r="E255" s="14"/>
      <c r="F255" s="15"/>
      <c r="U255" s="40">
        <v>41.12</v>
      </c>
      <c r="V255" s="40"/>
      <c r="AD255">
        <v>0</v>
      </c>
      <c r="AF255" s="40"/>
      <c r="AM255" s="40">
        <v>0.85219999999999996</v>
      </c>
      <c r="AP255" s="40"/>
      <c r="AQ255" s="40"/>
      <c r="AR255" s="40"/>
      <c r="AS255" s="40"/>
      <c r="AT255" s="40"/>
      <c r="AU255" s="40"/>
      <c r="AV255" s="40"/>
      <c r="AY255" s="40"/>
      <c r="AZ255" s="40"/>
      <c r="BA255" s="40">
        <v>25.02</v>
      </c>
      <c r="BB255" s="40"/>
      <c r="BC255" s="40"/>
      <c r="BD255" s="40"/>
      <c r="BE255" s="40"/>
      <c r="BF255" s="40"/>
    </row>
    <row r="256" spans="1:83" x14ac:dyDescent="0.25">
      <c r="A256" s="66" t="s">
        <v>104</v>
      </c>
      <c r="B256" s="66" t="s">
        <v>104</v>
      </c>
      <c r="C256" s="71">
        <v>34003</v>
      </c>
      <c r="F256" s="40"/>
      <c r="CE256" s="28">
        <v>266.79128633391502</v>
      </c>
    </row>
    <row r="257" spans="1:83" x14ac:dyDescent="0.25">
      <c r="A257" s="5" t="s">
        <v>104</v>
      </c>
      <c r="B257" s="5" t="s">
        <v>104</v>
      </c>
      <c r="C257" s="6">
        <v>34009</v>
      </c>
      <c r="D257" s="14"/>
      <c r="E257" s="14"/>
      <c r="F257" s="15"/>
      <c r="U257">
        <v>81.66</v>
      </c>
      <c r="AD257">
        <v>0</v>
      </c>
      <c r="AM257">
        <v>1.823</v>
      </c>
      <c r="AT257" s="40"/>
      <c r="AU257" s="40"/>
      <c r="AV257" s="40"/>
      <c r="AY257" s="40"/>
      <c r="BA257">
        <v>27.72</v>
      </c>
    </row>
    <row r="258" spans="1:83" x14ac:dyDescent="0.25">
      <c r="A258" s="66" t="s">
        <v>104</v>
      </c>
      <c r="B258" s="66" t="s">
        <v>104</v>
      </c>
      <c r="C258" s="71">
        <v>34011</v>
      </c>
      <c r="F258" s="40"/>
      <c r="AT258" s="40"/>
      <c r="AU258" s="40"/>
      <c r="AV258" s="40"/>
      <c r="AY258" s="40"/>
      <c r="CE258" s="28">
        <v>264.170712759759</v>
      </c>
    </row>
    <row r="259" spans="1:83" x14ac:dyDescent="0.25">
      <c r="A259" s="5" t="s">
        <v>104</v>
      </c>
      <c r="B259" s="5" t="s">
        <v>104</v>
      </c>
      <c r="C259" s="6">
        <v>34016</v>
      </c>
      <c r="D259" s="14"/>
      <c r="E259" s="14"/>
      <c r="F259" s="15"/>
      <c r="U259" s="40">
        <v>164.2</v>
      </c>
      <c r="V259" s="40"/>
      <c r="AD259">
        <v>0</v>
      </c>
      <c r="AF259" s="40"/>
      <c r="AM259" s="40">
        <v>3.3210000000000002</v>
      </c>
      <c r="AT259" s="40"/>
      <c r="AU259" s="40"/>
      <c r="AV259" s="40"/>
      <c r="AY259" s="40"/>
      <c r="BA259">
        <v>31.17</v>
      </c>
    </row>
    <row r="260" spans="1:83" x14ac:dyDescent="0.25">
      <c r="A260" s="66" t="s">
        <v>104</v>
      </c>
      <c r="B260" s="66" t="s">
        <v>104</v>
      </c>
      <c r="C260" s="71">
        <v>34017</v>
      </c>
      <c r="F260" s="40"/>
      <c r="U260" s="40"/>
      <c r="V260" s="40"/>
      <c r="AF260" s="40"/>
      <c r="AM260" s="40"/>
      <c r="AT260" s="40"/>
      <c r="AU260" s="40"/>
      <c r="AV260" s="40"/>
      <c r="AY260" s="40"/>
      <c r="CE260" s="28">
        <v>249.58535637987899</v>
      </c>
    </row>
    <row r="261" spans="1:83" x14ac:dyDescent="0.25">
      <c r="A261" s="5" t="s">
        <v>104</v>
      </c>
      <c r="B261" s="5" t="s">
        <v>104</v>
      </c>
      <c r="C261" s="6">
        <v>34023</v>
      </c>
      <c r="D261" s="14"/>
      <c r="E261" s="14"/>
      <c r="F261" s="15"/>
      <c r="U261" s="40">
        <v>239.8</v>
      </c>
      <c r="V261" s="40"/>
      <c r="AD261">
        <v>0</v>
      </c>
      <c r="AF261" s="40"/>
      <c r="AM261" s="40">
        <v>4.9450000000000003</v>
      </c>
      <c r="BA261">
        <v>32.049999999999997</v>
      </c>
      <c r="BK261" s="40"/>
    </row>
    <row r="262" spans="1:83" x14ac:dyDescent="0.25">
      <c r="A262" s="66" t="s">
        <v>104</v>
      </c>
      <c r="B262" s="66" t="s">
        <v>104</v>
      </c>
      <c r="C262" s="71">
        <v>34027</v>
      </c>
      <c r="F262" s="40"/>
      <c r="CE262" s="28">
        <v>229.038971968667</v>
      </c>
    </row>
    <row r="263" spans="1:83" x14ac:dyDescent="0.25">
      <c r="A263" s="5" t="s">
        <v>104</v>
      </c>
      <c r="B263" s="5" t="s">
        <v>104</v>
      </c>
      <c r="C263" s="6">
        <v>34030</v>
      </c>
      <c r="D263" s="14"/>
      <c r="E263" s="14"/>
      <c r="F263" s="15"/>
      <c r="U263">
        <v>311.3</v>
      </c>
      <c r="AD263">
        <v>0</v>
      </c>
      <c r="AM263">
        <v>5.3760000000000003</v>
      </c>
      <c r="BA263">
        <v>32.200000000000003</v>
      </c>
    </row>
    <row r="264" spans="1:83" x14ac:dyDescent="0.25">
      <c r="A264" s="66" t="s">
        <v>104</v>
      </c>
      <c r="B264" s="66" t="s">
        <v>104</v>
      </c>
      <c r="C264" s="71">
        <v>34030</v>
      </c>
      <c r="F264" s="40"/>
      <c r="U264" s="40"/>
      <c r="V264" s="40"/>
      <c r="AF264" s="40"/>
      <c r="AM264" s="40"/>
      <c r="AT264" s="40"/>
      <c r="AU264" s="40"/>
      <c r="AV264" s="40"/>
      <c r="AY264" s="40"/>
      <c r="CE264" s="28">
        <v>235.02977924516</v>
      </c>
    </row>
    <row r="265" spans="1:83" x14ac:dyDescent="0.25">
      <c r="A265" s="66" t="s">
        <v>104</v>
      </c>
      <c r="B265" s="66" t="s">
        <v>104</v>
      </c>
      <c r="C265" s="71">
        <v>34033</v>
      </c>
      <c r="F265" s="40"/>
      <c r="AT265" s="40"/>
      <c r="AU265" s="40"/>
      <c r="AV265" s="40"/>
      <c r="AY265" s="40"/>
      <c r="CE265" s="28">
        <v>219.76338447595001</v>
      </c>
    </row>
    <row r="266" spans="1:83" x14ac:dyDescent="0.25">
      <c r="A266" s="5" t="s">
        <v>104</v>
      </c>
      <c r="B266" s="5" t="s">
        <v>104</v>
      </c>
      <c r="C266" s="6">
        <v>34037</v>
      </c>
      <c r="D266" s="14"/>
      <c r="E266" s="14"/>
      <c r="F266" s="15"/>
      <c r="U266" s="40">
        <v>456.1</v>
      </c>
      <c r="V266" s="40"/>
      <c r="AD266">
        <v>0</v>
      </c>
      <c r="AF266" s="40"/>
      <c r="AM266" s="40">
        <v>5.5259999999999998</v>
      </c>
      <c r="AT266" s="40"/>
      <c r="AU266" s="40"/>
      <c r="AV266" s="40"/>
      <c r="AY266" s="40"/>
      <c r="BA266">
        <v>38.57</v>
      </c>
    </row>
    <row r="267" spans="1:83" x14ac:dyDescent="0.25">
      <c r="A267" s="66" t="s">
        <v>104</v>
      </c>
      <c r="B267" s="66" t="s">
        <v>104</v>
      </c>
      <c r="C267" s="71">
        <v>34037</v>
      </c>
      <c r="F267" s="40"/>
      <c r="AT267" s="40"/>
      <c r="AU267" s="40"/>
      <c r="AV267" s="40"/>
      <c r="AY267" s="40"/>
      <c r="CE267" s="28">
        <v>211.81232601799601</v>
      </c>
    </row>
    <row r="268" spans="1:83" x14ac:dyDescent="0.25">
      <c r="A268" s="66" t="s">
        <v>104</v>
      </c>
      <c r="B268" s="66" t="s">
        <v>104</v>
      </c>
      <c r="C268" s="71">
        <v>34039</v>
      </c>
      <c r="F268" s="40"/>
      <c r="AT268" s="40"/>
      <c r="AU268" s="40"/>
      <c r="AV268" s="40"/>
      <c r="AY268" s="40"/>
      <c r="CE268" s="28">
        <v>201.856994885738</v>
      </c>
    </row>
    <row r="269" spans="1:83" x14ac:dyDescent="0.25">
      <c r="A269" s="66" t="s">
        <v>104</v>
      </c>
      <c r="B269" s="66" t="s">
        <v>104</v>
      </c>
      <c r="C269" s="71">
        <v>34041</v>
      </c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Z269" s="40"/>
      <c r="AA269" s="40"/>
      <c r="AB269" s="40"/>
      <c r="AC269" s="40"/>
      <c r="AD269" s="40"/>
      <c r="AE269" s="40"/>
      <c r="AF269" s="40"/>
      <c r="AG269" s="40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40"/>
      <c r="AT269" s="40"/>
      <c r="AU269" s="40"/>
      <c r="AV269" s="40"/>
      <c r="AY269" s="40"/>
      <c r="AZ269" s="40"/>
      <c r="BA269" s="40"/>
      <c r="BB269" s="40"/>
      <c r="BC269" s="40"/>
      <c r="BD269" s="40"/>
      <c r="BE269" s="40"/>
      <c r="BF269" s="40"/>
      <c r="BG269" s="40"/>
      <c r="BH269" s="40"/>
      <c r="BI269" s="40"/>
      <c r="BJ269" s="40"/>
      <c r="BK269" s="40"/>
      <c r="BL269" s="40"/>
      <c r="BM269" s="40"/>
      <c r="BN269" s="40"/>
      <c r="BO269" s="40"/>
      <c r="BP269" s="40"/>
      <c r="BQ269" s="40"/>
      <c r="BR269" s="40"/>
      <c r="BS269" s="40"/>
      <c r="BT269" s="40"/>
      <c r="BU269" s="40"/>
      <c r="BV269" s="40"/>
      <c r="BW269" s="40"/>
      <c r="BX269" s="40"/>
      <c r="BY269" s="40"/>
      <c r="BZ269" s="40"/>
      <c r="CA269" s="40"/>
      <c r="CB269" s="40"/>
      <c r="CC269" s="40"/>
      <c r="CD269" s="40"/>
      <c r="CE269" s="28">
        <v>193.896873179257</v>
      </c>
    </row>
    <row r="270" spans="1:83" x14ac:dyDescent="0.25">
      <c r="A270" s="5" t="s">
        <v>104</v>
      </c>
      <c r="B270" s="5" t="s">
        <v>104</v>
      </c>
      <c r="C270" s="6">
        <v>34044</v>
      </c>
      <c r="D270" s="14"/>
      <c r="E270" s="14"/>
      <c r="F270" s="15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>
        <v>535.9</v>
      </c>
      <c r="V270" s="40"/>
      <c r="W270" s="40"/>
      <c r="X270" s="40"/>
      <c r="Z270" s="40"/>
      <c r="AA270" s="40"/>
      <c r="AB270" s="40"/>
      <c r="AC270" s="40"/>
      <c r="AD270" s="40">
        <v>0</v>
      </c>
      <c r="AE270" s="40"/>
      <c r="AF270" s="40"/>
      <c r="AG270" s="40"/>
      <c r="AH270" s="40"/>
      <c r="AI270" s="40"/>
      <c r="AJ270" s="40"/>
      <c r="AK270" s="40"/>
      <c r="AL270" s="40"/>
      <c r="AM270" s="40">
        <v>8.0739999999999998</v>
      </c>
      <c r="AN270" s="40"/>
      <c r="AO270" s="40"/>
      <c r="AP270" s="40"/>
      <c r="AQ270" s="40"/>
      <c r="AR270" s="40"/>
      <c r="AS270" s="40"/>
      <c r="AT270" s="40"/>
      <c r="AU270" s="40"/>
      <c r="AV270" s="40"/>
      <c r="AY270" s="40"/>
      <c r="AZ270" s="40"/>
      <c r="BA270" s="40">
        <v>49.77</v>
      </c>
      <c r="BB270" s="40"/>
      <c r="BC270" s="40"/>
      <c r="BD270" s="40"/>
      <c r="BE270" s="40"/>
      <c r="BF270" s="40"/>
      <c r="BG270" s="40"/>
      <c r="BH270" s="40"/>
      <c r="BI270" s="40"/>
      <c r="BJ270" s="40"/>
      <c r="BK270" s="40"/>
      <c r="BL270" s="40"/>
      <c r="BM270" s="40"/>
      <c r="BN270" s="40"/>
      <c r="BO270" s="40"/>
      <c r="BP270" s="40"/>
      <c r="BQ270" s="40"/>
      <c r="BR270" s="40"/>
      <c r="BS270" s="40"/>
      <c r="BT270" s="40"/>
      <c r="BU270" s="40"/>
      <c r="BV270" s="40"/>
      <c r="BW270" s="40"/>
      <c r="BX270" s="40"/>
      <c r="BY270" s="40"/>
      <c r="BZ270" s="40"/>
      <c r="CA270" s="40"/>
      <c r="CB270" s="40"/>
      <c r="CC270" s="40"/>
      <c r="CD270" s="40"/>
      <c r="CE270" s="40"/>
    </row>
    <row r="271" spans="1:83" x14ac:dyDescent="0.25">
      <c r="A271" s="66" t="s">
        <v>104</v>
      </c>
      <c r="B271" s="66" t="s">
        <v>104</v>
      </c>
      <c r="C271" s="71">
        <v>34047</v>
      </c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Z271" s="40"/>
      <c r="AA271" s="40"/>
      <c r="AB271" s="40"/>
      <c r="AC271" s="40"/>
      <c r="AD271" s="40"/>
      <c r="AE271" s="40"/>
      <c r="AF271" s="40"/>
      <c r="AG271" s="40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  <c r="AU271" s="40"/>
      <c r="AV271" s="40"/>
      <c r="AY271" s="40"/>
      <c r="AZ271" s="40"/>
      <c r="BA271" s="40"/>
      <c r="BB271" s="40"/>
      <c r="BC271" s="40"/>
      <c r="BD271" s="40"/>
      <c r="BE271" s="40"/>
      <c r="BF271" s="40"/>
      <c r="BG271" s="40"/>
      <c r="BH271" s="40"/>
      <c r="BI271" s="40"/>
      <c r="BJ271" s="40"/>
      <c r="BK271" s="40"/>
      <c r="BL271" s="40"/>
      <c r="BM271" s="40"/>
      <c r="BN271" s="40"/>
      <c r="BO271" s="40"/>
      <c r="BP271" s="40"/>
      <c r="BQ271" s="40"/>
      <c r="BR271" s="40"/>
      <c r="BS271" s="40"/>
      <c r="BT271" s="40"/>
      <c r="BU271" s="40"/>
      <c r="BV271" s="40"/>
      <c r="BW271" s="40"/>
      <c r="BX271" s="40"/>
      <c r="BY271" s="40"/>
      <c r="BZ271" s="40"/>
      <c r="CA271" s="40"/>
      <c r="CB271" s="40"/>
      <c r="CC271" s="40"/>
      <c r="CD271" s="40"/>
      <c r="CE271" s="28">
        <v>179.312811549168</v>
      </c>
    </row>
    <row r="272" spans="1:83" x14ac:dyDescent="0.25">
      <c r="A272" s="66" t="s">
        <v>104</v>
      </c>
      <c r="B272" s="66" t="s">
        <v>104</v>
      </c>
      <c r="C272" s="71">
        <v>34049</v>
      </c>
      <c r="F272" s="40"/>
      <c r="AT272" s="40"/>
      <c r="AU272" s="40"/>
      <c r="AV272" s="40"/>
      <c r="AY272" s="40"/>
      <c r="CE272" s="28">
        <v>195.26024470771</v>
      </c>
    </row>
    <row r="273" spans="1:83" x14ac:dyDescent="0.25">
      <c r="A273" s="5" t="s">
        <v>104</v>
      </c>
      <c r="B273" s="5" t="s">
        <v>104</v>
      </c>
      <c r="C273" s="6">
        <v>34051</v>
      </c>
      <c r="D273" s="14"/>
      <c r="E273" s="14"/>
      <c r="F273" s="15"/>
      <c r="U273" s="40">
        <v>637.79999999999995</v>
      </c>
      <c r="V273" s="40"/>
      <c r="AD273">
        <v>0</v>
      </c>
      <c r="AF273" s="40"/>
      <c r="AM273" s="40"/>
      <c r="AT273" s="40"/>
      <c r="AU273" s="40"/>
      <c r="AV273" s="40"/>
      <c r="BA273">
        <v>61.4</v>
      </c>
      <c r="CE273" s="40"/>
    </row>
    <row r="274" spans="1:83" x14ac:dyDescent="0.25">
      <c r="A274" s="66" t="s">
        <v>104</v>
      </c>
      <c r="B274" s="66" t="s">
        <v>104</v>
      </c>
      <c r="C274" s="71">
        <v>34051</v>
      </c>
      <c r="F274" s="40"/>
      <c r="U274" s="40"/>
      <c r="V274" s="40"/>
      <c r="AF274" s="40"/>
      <c r="AM274" s="40"/>
      <c r="CE274" s="28">
        <v>184.64070693338499</v>
      </c>
    </row>
    <row r="275" spans="1:83" x14ac:dyDescent="0.25">
      <c r="A275" s="66" t="s">
        <v>104</v>
      </c>
      <c r="B275" s="66" t="s">
        <v>104</v>
      </c>
      <c r="C275" s="71">
        <v>34054</v>
      </c>
      <c r="F275" s="40"/>
      <c r="U275" s="40"/>
      <c r="V275" s="40"/>
      <c r="AF275" s="40"/>
      <c r="AM275" s="40"/>
      <c r="CE275" s="28">
        <v>174.693144299864</v>
      </c>
    </row>
    <row r="276" spans="1:83" x14ac:dyDescent="0.25">
      <c r="A276" s="66" t="s">
        <v>104</v>
      </c>
      <c r="B276" s="66" t="s">
        <v>104</v>
      </c>
      <c r="C276" s="71">
        <v>34055</v>
      </c>
      <c r="F276" s="40"/>
      <c r="U276" s="40"/>
      <c r="V276" s="40"/>
      <c r="AF276" s="40"/>
      <c r="AM276" s="40"/>
      <c r="CE276" s="28">
        <v>191.30348935068201</v>
      </c>
    </row>
    <row r="277" spans="1:83" x14ac:dyDescent="0.25">
      <c r="A277" s="5" t="s">
        <v>104</v>
      </c>
      <c r="B277" s="5" t="s">
        <v>104</v>
      </c>
      <c r="C277" s="6">
        <v>34059</v>
      </c>
      <c r="D277" s="14"/>
      <c r="E277" s="14"/>
      <c r="F277" s="15"/>
      <c r="U277" s="40">
        <v>899.6</v>
      </c>
      <c r="V277" s="40"/>
      <c r="AD277">
        <v>12.78</v>
      </c>
      <c r="AF277" s="40"/>
      <c r="AM277" s="40">
        <v>5.2939999999999996</v>
      </c>
      <c r="AT277" s="40"/>
      <c r="AU277" s="40"/>
      <c r="AV277" s="40"/>
      <c r="AY277" s="40"/>
      <c r="BA277">
        <v>71.819999999999993</v>
      </c>
      <c r="CE277" s="40"/>
    </row>
    <row r="278" spans="1:83" x14ac:dyDescent="0.25">
      <c r="A278" s="66" t="s">
        <v>104</v>
      </c>
      <c r="B278" s="66" t="s">
        <v>104</v>
      </c>
      <c r="C278" s="71">
        <v>34060</v>
      </c>
      <c r="F278" s="40"/>
      <c r="CE278" s="28">
        <v>191.324205347316</v>
      </c>
    </row>
    <row r="279" spans="1:83" x14ac:dyDescent="0.25">
      <c r="A279" s="66" t="s">
        <v>104</v>
      </c>
      <c r="B279" s="66" t="s">
        <v>104</v>
      </c>
      <c r="C279" s="71">
        <v>34062</v>
      </c>
      <c r="F279" s="40"/>
      <c r="U279" s="40"/>
      <c r="V279" s="40"/>
      <c r="AF279" s="40"/>
      <c r="AM279" s="40"/>
      <c r="CE279" s="28">
        <v>183.36019939146701</v>
      </c>
    </row>
    <row r="280" spans="1:83" x14ac:dyDescent="0.25">
      <c r="A280" s="66" t="s">
        <v>104</v>
      </c>
      <c r="B280" s="66" t="s">
        <v>104</v>
      </c>
      <c r="C280" s="71">
        <v>34065</v>
      </c>
      <c r="F280" s="40"/>
      <c r="U280" s="40"/>
      <c r="V280" s="40"/>
      <c r="AF280" s="40"/>
      <c r="AM280" s="40"/>
      <c r="CE280" s="28">
        <v>173.41263675794599</v>
      </c>
    </row>
    <row r="281" spans="1:83" x14ac:dyDescent="0.25">
      <c r="A281" s="5" t="s">
        <v>104</v>
      </c>
      <c r="B281" s="5" t="s">
        <v>104</v>
      </c>
      <c r="C281" s="6">
        <v>34066</v>
      </c>
      <c r="D281" s="14"/>
      <c r="E281" s="14"/>
      <c r="F281" s="15"/>
      <c r="U281" s="40">
        <v>1112.7</v>
      </c>
      <c r="V281" s="40"/>
      <c r="AD281">
        <v>59.48</v>
      </c>
      <c r="AF281" s="40"/>
      <c r="AM281" s="40">
        <v>5.1580000000000004</v>
      </c>
      <c r="BA281">
        <v>82.32</v>
      </c>
      <c r="CE281" s="40"/>
    </row>
    <row r="282" spans="1:83" x14ac:dyDescent="0.25">
      <c r="A282" s="66" t="s">
        <v>104</v>
      </c>
      <c r="B282" s="66" t="s">
        <v>104</v>
      </c>
      <c r="C282" s="71">
        <v>34067</v>
      </c>
      <c r="F282" s="40"/>
      <c r="U282" s="40"/>
      <c r="V282" s="40"/>
      <c r="AF282" s="40"/>
      <c r="AM282" s="40"/>
      <c r="AT282" s="40"/>
      <c r="CE282" s="28">
        <v>201.98258561533001</v>
      </c>
    </row>
    <row r="283" spans="1:83" x14ac:dyDescent="0.25">
      <c r="A283" s="66" t="s">
        <v>104</v>
      </c>
      <c r="B283" s="66" t="s">
        <v>104</v>
      </c>
      <c r="C283" s="71">
        <v>34072</v>
      </c>
      <c r="F283" s="40"/>
      <c r="U283" s="40"/>
      <c r="V283" s="40"/>
      <c r="AF283" s="40"/>
      <c r="AM283" s="40"/>
      <c r="CE283" s="28">
        <v>173.44371075289601</v>
      </c>
    </row>
    <row r="284" spans="1:83" x14ac:dyDescent="0.25">
      <c r="A284" s="5" t="s">
        <v>104</v>
      </c>
      <c r="B284" s="5" t="s">
        <v>104</v>
      </c>
      <c r="C284" s="6">
        <v>34073</v>
      </c>
      <c r="D284" s="14"/>
      <c r="E284" s="14"/>
      <c r="F284" s="15"/>
      <c r="U284" s="40">
        <v>1206.9000000000001</v>
      </c>
      <c r="V284" s="40"/>
      <c r="AD284">
        <v>172.2</v>
      </c>
      <c r="AF284" s="40"/>
      <c r="AM284" s="40">
        <v>4.1230000000000002</v>
      </c>
      <c r="BA284">
        <v>84.07</v>
      </c>
      <c r="CE284" s="40"/>
    </row>
    <row r="285" spans="1:83" x14ac:dyDescent="0.25">
      <c r="A285" s="66" t="s">
        <v>104</v>
      </c>
      <c r="B285" s="66" t="s">
        <v>104</v>
      </c>
      <c r="C285" s="71">
        <v>34074</v>
      </c>
      <c r="F285" s="40"/>
      <c r="U285" s="40"/>
      <c r="V285" s="40"/>
      <c r="AF285" s="40"/>
      <c r="AM285" s="40"/>
      <c r="AT285" s="40"/>
      <c r="AU285" s="40"/>
      <c r="AV285" s="40"/>
      <c r="AY285" s="40"/>
      <c r="CE285" s="28">
        <v>190.057940053084</v>
      </c>
    </row>
    <row r="286" spans="1:83" x14ac:dyDescent="0.25">
      <c r="A286" s="66" t="s">
        <v>104</v>
      </c>
      <c r="B286" s="66" t="s">
        <v>104</v>
      </c>
      <c r="C286" s="71">
        <v>34077</v>
      </c>
      <c r="F286" s="40"/>
      <c r="AT286" s="40"/>
      <c r="AU286" s="40"/>
      <c r="AV286" s="40"/>
      <c r="AY286" s="40"/>
      <c r="CE286" s="28">
        <v>172.802809607043</v>
      </c>
    </row>
    <row r="287" spans="1:83" x14ac:dyDescent="0.25">
      <c r="A287" s="66" t="s">
        <v>104</v>
      </c>
      <c r="B287" s="66" t="s">
        <v>104</v>
      </c>
      <c r="C287" s="71">
        <v>34079</v>
      </c>
      <c r="F287" s="40"/>
      <c r="AT287" s="40"/>
      <c r="AU287" s="40"/>
      <c r="AV287" s="40"/>
      <c r="AY287" s="40"/>
      <c r="CE287" s="28">
        <v>188.08733087330901</v>
      </c>
    </row>
    <row r="288" spans="1:83" x14ac:dyDescent="0.25">
      <c r="A288" s="5" t="s">
        <v>104</v>
      </c>
      <c r="B288" s="5" t="s">
        <v>104</v>
      </c>
      <c r="C288" s="6">
        <v>34080</v>
      </c>
      <c r="D288" s="14"/>
      <c r="E288" s="14"/>
      <c r="F288" s="15"/>
      <c r="U288" s="40">
        <v>1435.7</v>
      </c>
      <c r="V288" s="40"/>
      <c r="AD288">
        <v>364.1</v>
      </c>
      <c r="AF288" s="40"/>
      <c r="AM288" s="40">
        <v>3.403</v>
      </c>
      <c r="AT288" s="40"/>
      <c r="AU288" s="40"/>
      <c r="AV288" s="40"/>
      <c r="AY288" s="40"/>
      <c r="BA288">
        <v>86.25</v>
      </c>
      <c r="CE288" s="40"/>
    </row>
    <row r="289" spans="1:83" x14ac:dyDescent="0.25">
      <c r="A289" s="66" t="s">
        <v>104</v>
      </c>
      <c r="B289" s="66" t="s">
        <v>104</v>
      </c>
      <c r="C289" s="71">
        <v>34082</v>
      </c>
      <c r="F289" s="40"/>
      <c r="U289" s="40"/>
      <c r="V289" s="40"/>
      <c r="AF289" s="40"/>
      <c r="AM289" s="40"/>
      <c r="AT289" s="40"/>
      <c r="BK289" s="40"/>
      <c r="CE289" s="28">
        <v>172.82223085388699</v>
      </c>
    </row>
    <row r="290" spans="1:83" x14ac:dyDescent="0.25">
      <c r="A290" s="66" t="s">
        <v>104</v>
      </c>
      <c r="B290" s="66" t="s">
        <v>104</v>
      </c>
      <c r="C290" s="71">
        <v>34083</v>
      </c>
      <c r="F290" s="40"/>
      <c r="U290" s="40"/>
      <c r="V290" s="40"/>
      <c r="AF290" s="40"/>
      <c r="AM290" s="40"/>
      <c r="CE290" s="28">
        <v>186.11154269437401</v>
      </c>
    </row>
    <row r="291" spans="1:83" x14ac:dyDescent="0.25">
      <c r="A291" s="66" t="s">
        <v>104</v>
      </c>
      <c r="B291" s="66" t="s">
        <v>104</v>
      </c>
      <c r="C291" s="71">
        <v>34086</v>
      </c>
      <c r="F291" s="40"/>
      <c r="U291" s="40"/>
      <c r="V291" s="40"/>
      <c r="AF291" s="40"/>
      <c r="AM291" s="40"/>
      <c r="CE291" s="28">
        <v>166.86379232213301</v>
      </c>
    </row>
    <row r="292" spans="1:83" x14ac:dyDescent="0.25">
      <c r="A292" s="5" t="s">
        <v>104</v>
      </c>
      <c r="B292" s="5" t="s">
        <v>104</v>
      </c>
      <c r="C292" s="6">
        <v>34087</v>
      </c>
      <c r="D292" s="14"/>
      <c r="E292" s="14"/>
      <c r="F292" s="15"/>
      <c r="U292">
        <v>1519.5</v>
      </c>
      <c r="AD292">
        <v>534.79999999999995</v>
      </c>
      <c r="AM292">
        <v>2.2160000000000002</v>
      </c>
      <c r="BA292">
        <v>87.07</v>
      </c>
      <c r="CE292" s="40"/>
    </row>
    <row r="293" spans="1:83" x14ac:dyDescent="0.25">
      <c r="A293" s="66" t="s">
        <v>104</v>
      </c>
      <c r="B293" s="66" t="s">
        <v>104</v>
      </c>
      <c r="C293" s="71">
        <v>34088</v>
      </c>
      <c r="F293" s="40"/>
      <c r="U293" s="40"/>
      <c r="V293" s="40"/>
      <c r="AF293" s="40"/>
      <c r="AM293" s="40"/>
      <c r="CE293" s="28">
        <v>182.81381498025499</v>
      </c>
    </row>
    <row r="294" spans="1:83" x14ac:dyDescent="0.25">
      <c r="A294" s="66" t="s">
        <v>104</v>
      </c>
      <c r="B294" s="66" t="s">
        <v>104</v>
      </c>
      <c r="C294" s="71">
        <v>34090</v>
      </c>
      <c r="F294" s="40"/>
      <c r="U294" s="40"/>
      <c r="V294" s="40"/>
      <c r="AF294" s="40"/>
      <c r="AM294" s="40"/>
      <c r="BK294" s="40"/>
      <c r="CE294" s="28">
        <v>168.87583349517701</v>
      </c>
    </row>
    <row r="295" spans="1:83" x14ac:dyDescent="0.25">
      <c r="A295" s="5" t="s">
        <v>104</v>
      </c>
      <c r="B295" s="5" t="s">
        <v>104</v>
      </c>
      <c r="C295" s="6">
        <v>34094</v>
      </c>
      <c r="D295" s="14"/>
      <c r="E295" s="14"/>
      <c r="F295" s="15"/>
      <c r="U295" s="40">
        <v>1522</v>
      </c>
      <c r="V295" s="40"/>
      <c r="AD295">
        <v>637.79999999999995</v>
      </c>
      <c r="AF295" s="40"/>
      <c r="AM295" s="40">
        <v>0.6552</v>
      </c>
      <c r="AT295" s="40"/>
      <c r="AU295" s="40"/>
      <c r="AV295" s="40"/>
      <c r="AY295" s="40"/>
      <c r="BA295">
        <v>88.62</v>
      </c>
      <c r="CE295" s="40"/>
    </row>
    <row r="296" spans="1:83" x14ac:dyDescent="0.25">
      <c r="A296" s="66" t="s">
        <v>104</v>
      </c>
      <c r="B296" s="66" t="s">
        <v>104</v>
      </c>
      <c r="C296" s="71">
        <v>34095</v>
      </c>
      <c r="F296" s="40"/>
      <c r="U296" s="40"/>
      <c r="V296" s="40"/>
      <c r="AF296" s="40"/>
      <c r="AM296" s="40"/>
      <c r="AT296" s="40"/>
      <c r="AU296" s="40"/>
      <c r="AV296" s="40"/>
      <c r="CE296" s="28">
        <v>172.21499320256299</v>
      </c>
    </row>
    <row r="297" spans="1:83" x14ac:dyDescent="0.25">
      <c r="A297" s="66" t="s">
        <v>104</v>
      </c>
      <c r="B297" s="66" t="s">
        <v>104</v>
      </c>
      <c r="C297" s="71">
        <v>34097</v>
      </c>
      <c r="F297" s="40"/>
      <c r="U297" s="40"/>
      <c r="V297" s="40"/>
      <c r="AF297" s="40"/>
      <c r="AM297" s="40"/>
      <c r="CE297" s="28">
        <v>184.846572149932</v>
      </c>
    </row>
    <row r="298" spans="1:83" x14ac:dyDescent="0.25">
      <c r="A298" s="66" t="s">
        <v>104</v>
      </c>
      <c r="B298" s="66" t="s">
        <v>104</v>
      </c>
      <c r="C298" s="71">
        <v>34100</v>
      </c>
      <c r="F298" s="40"/>
      <c r="AT298" s="40"/>
      <c r="AU298" s="40"/>
      <c r="AV298" s="40"/>
      <c r="AY298" s="40"/>
      <c r="CE298" s="28">
        <v>170.912474914223</v>
      </c>
    </row>
    <row r="299" spans="1:83" x14ac:dyDescent="0.25">
      <c r="A299" s="5" t="s">
        <v>104</v>
      </c>
      <c r="B299" s="5" t="s">
        <v>104</v>
      </c>
      <c r="C299" s="6">
        <v>34101</v>
      </c>
      <c r="D299" s="14"/>
      <c r="E299" s="14"/>
      <c r="F299" s="15"/>
      <c r="U299">
        <v>1540.9</v>
      </c>
      <c r="AD299">
        <v>668.8</v>
      </c>
      <c r="AM299">
        <v>5.7000000000000002E-2</v>
      </c>
      <c r="AT299" s="40"/>
      <c r="AU299" s="40"/>
      <c r="AV299" s="40"/>
      <c r="AY299" s="40"/>
      <c r="BA299">
        <v>92.95</v>
      </c>
      <c r="CE299" s="40"/>
    </row>
    <row r="300" spans="1:83" x14ac:dyDescent="0.25">
      <c r="A300" s="66" t="s">
        <v>104</v>
      </c>
      <c r="B300" s="66" t="s">
        <v>104</v>
      </c>
      <c r="C300" s="71">
        <v>34102</v>
      </c>
      <c r="F300" s="40"/>
      <c r="AT300" s="40"/>
      <c r="AU300" s="40"/>
      <c r="AV300" s="40"/>
      <c r="AY300" s="40"/>
      <c r="CE300" s="28">
        <v>194.83168252735101</v>
      </c>
    </row>
    <row r="301" spans="1:83" x14ac:dyDescent="0.25">
      <c r="A301" s="66" t="s">
        <v>104</v>
      </c>
      <c r="B301" s="66" t="s">
        <v>104</v>
      </c>
      <c r="C301" s="71">
        <v>34104</v>
      </c>
      <c r="F301" s="40"/>
      <c r="CE301" s="28">
        <v>218.75089014048001</v>
      </c>
    </row>
    <row r="302" spans="1:83" x14ac:dyDescent="0.25">
      <c r="A302" s="66" t="s">
        <v>104</v>
      </c>
      <c r="B302" s="66" t="s">
        <v>104</v>
      </c>
      <c r="C302" s="71">
        <v>34107</v>
      </c>
      <c r="F302" s="40"/>
      <c r="CE302" s="28">
        <v>212.78727260956799</v>
      </c>
    </row>
    <row r="303" spans="1:83" x14ac:dyDescent="0.25">
      <c r="A303" s="5" t="s">
        <v>104</v>
      </c>
      <c r="B303" s="5" t="s">
        <v>104</v>
      </c>
      <c r="C303" s="6">
        <v>34108</v>
      </c>
      <c r="D303" s="14"/>
      <c r="E303" s="14"/>
      <c r="F303" s="15"/>
      <c r="U303" s="40">
        <v>1491.3</v>
      </c>
      <c r="V303" s="40"/>
      <c r="AD303">
        <v>676.8</v>
      </c>
      <c r="AF303" s="40"/>
      <c r="AM303" s="40">
        <v>6.9999999999999999E-4</v>
      </c>
      <c r="AT303" t="s">
        <v>74</v>
      </c>
      <c r="BA303">
        <v>93</v>
      </c>
      <c r="CE303" s="40"/>
    </row>
    <row r="304" spans="1:83" x14ac:dyDescent="0.25">
      <c r="A304" s="66" t="s">
        <v>104</v>
      </c>
      <c r="B304" s="66" t="s">
        <v>104</v>
      </c>
      <c r="C304" s="71">
        <v>34111</v>
      </c>
      <c r="F304" s="40"/>
      <c r="U304" s="40"/>
      <c r="V304" s="40"/>
      <c r="AF304" s="40"/>
      <c r="AM304" s="40"/>
      <c r="CE304" s="28">
        <v>212.13989771476599</v>
      </c>
    </row>
    <row r="305" spans="1:83" x14ac:dyDescent="0.25">
      <c r="A305" s="66" t="s">
        <v>105</v>
      </c>
      <c r="B305" s="66" t="s">
        <v>105</v>
      </c>
      <c r="C305" s="71">
        <v>33955</v>
      </c>
      <c r="F305" s="40"/>
      <c r="U305" s="40"/>
      <c r="V305" s="40"/>
      <c r="AF305" s="40"/>
      <c r="AM305" s="40"/>
      <c r="AT305" s="40"/>
      <c r="AU305" s="40"/>
      <c r="AV305" s="40"/>
      <c r="AY305" s="40"/>
      <c r="CE305" s="28">
        <v>188.20385835437301</v>
      </c>
    </row>
    <row r="306" spans="1:83" x14ac:dyDescent="0.25">
      <c r="A306" s="66" t="s">
        <v>105</v>
      </c>
      <c r="B306" s="66" t="s">
        <v>105</v>
      </c>
      <c r="C306" s="71">
        <v>33969</v>
      </c>
      <c r="F306" s="40"/>
      <c r="U306" s="40"/>
      <c r="V306" s="40"/>
      <c r="AF306" s="40"/>
      <c r="AM306" s="40"/>
      <c r="AT306" s="40"/>
      <c r="AU306" s="40"/>
      <c r="AV306" s="40"/>
      <c r="AY306" s="40"/>
      <c r="CE306" s="28">
        <v>270.62374571113997</v>
      </c>
    </row>
    <row r="307" spans="1:83" x14ac:dyDescent="0.25">
      <c r="A307" s="5" t="s">
        <v>105</v>
      </c>
      <c r="B307" s="5" t="s">
        <v>105</v>
      </c>
      <c r="C307" s="6">
        <v>33981</v>
      </c>
      <c r="D307" s="14"/>
      <c r="E307" s="14"/>
      <c r="F307" s="15"/>
      <c r="U307">
        <v>3.145</v>
      </c>
      <c r="AD307">
        <v>0</v>
      </c>
      <c r="AM307">
        <v>7.0499999999999993E-2</v>
      </c>
      <c r="AT307" s="40"/>
      <c r="AU307" s="40"/>
      <c r="AV307" s="40"/>
      <c r="AY307" s="40"/>
      <c r="BA307">
        <v>12.77</v>
      </c>
    </row>
    <row r="308" spans="1:83" x14ac:dyDescent="0.25">
      <c r="A308" s="66" t="s">
        <v>105</v>
      </c>
      <c r="B308" s="66" t="s">
        <v>105</v>
      </c>
      <c r="C308" s="71">
        <v>33985</v>
      </c>
      <c r="F308" s="40"/>
      <c r="U308" s="40"/>
      <c r="V308" s="40"/>
      <c r="AF308" s="40"/>
      <c r="AM308" s="40"/>
      <c r="AT308" s="40"/>
      <c r="AU308" s="40"/>
      <c r="AV308" s="40"/>
      <c r="AY308" s="40"/>
      <c r="CE308" s="28">
        <v>264.05418527869398</v>
      </c>
    </row>
    <row r="309" spans="1:83" x14ac:dyDescent="0.25">
      <c r="A309" s="5" t="s">
        <v>105</v>
      </c>
      <c r="B309" s="5" t="s">
        <v>105</v>
      </c>
      <c r="C309" s="6">
        <v>33991</v>
      </c>
      <c r="D309" s="14"/>
      <c r="E309" s="14"/>
      <c r="F309" s="15"/>
      <c r="U309" s="40">
        <v>11.09</v>
      </c>
      <c r="V309" s="40"/>
      <c r="AD309">
        <v>0</v>
      </c>
      <c r="AF309" s="40"/>
      <c r="AM309" s="40">
        <v>0.25750000000000001</v>
      </c>
      <c r="AT309" s="40"/>
      <c r="AU309" s="40"/>
      <c r="AV309" s="40"/>
      <c r="AY309" s="40"/>
      <c r="BA309">
        <v>22.25</v>
      </c>
    </row>
    <row r="310" spans="1:83" x14ac:dyDescent="0.25">
      <c r="A310" s="66" t="s">
        <v>105</v>
      </c>
      <c r="B310" s="66" t="s">
        <v>105</v>
      </c>
      <c r="C310" s="71">
        <v>33996</v>
      </c>
      <c r="F310" s="40"/>
      <c r="U310" s="40"/>
      <c r="V310" s="40"/>
      <c r="AF310" s="40"/>
      <c r="AM310" s="40"/>
      <c r="AT310" s="40"/>
      <c r="AU310" s="40"/>
      <c r="AV310" s="40"/>
      <c r="AY310" s="40"/>
      <c r="CE310" s="28">
        <v>252.81187285557101</v>
      </c>
    </row>
    <row r="311" spans="1:83" x14ac:dyDescent="0.25">
      <c r="A311" s="5" t="s">
        <v>105</v>
      </c>
      <c r="B311" s="5" t="s">
        <v>105</v>
      </c>
      <c r="C311" s="6">
        <v>34001</v>
      </c>
      <c r="D311" s="14"/>
      <c r="E311" s="14"/>
      <c r="F311" s="15"/>
      <c r="U311">
        <v>39.700000000000003</v>
      </c>
      <c r="AD311">
        <v>0</v>
      </c>
      <c r="AM311">
        <v>0.83499999999999996</v>
      </c>
      <c r="AT311" s="40"/>
      <c r="AU311" s="40"/>
      <c r="AV311" s="40"/>
      <c r="AY311" s="40"/>
      <c r="BA311">
        <v>24.97</v>
      </c>
    </row>
    <row r="312" spans="1:83" x14ac:dyDescent="0.25">
      <c r="A312" s="66" t="s">
        <v>105</v>
      </c>
      <c r="B312" s="66" t="s">
        <v>105</v>
      </c>
      <c r="C312" s="71">
        <v>34003</v>
      </c>
      <c r="F312" s="40"/>
      <c r="CE312" s="28">
        <v>261.47763319738402</v>
      </c>
    </row>
    <row r="313" spans="1:83" x14ac:dyDescent="0.25">
      <c r="A313" s="5" t="s">
        <v>105</v>
      </c>
      <c r="B313" s="5" t="s">
        <v>105</v>
      </c>
      <c r="C313" s="6">
        <v>34009</v>
      </c>
      <c r="D313" s="14"/>
      <c r="E313" s="14"/>
      <c r="F313" s="15"/>
      <c r="U313" s="40">
        <v>75.72</v>
      </c>
      <c r="V313" s="40"/>
      <c r="AD313">
        <v>0</v>
      </c>
      <c r="AF313" s="40"/>
      <c r="AM313" s="40">
        <v>1.7170000000000001</v>
      </c>
      <c r="BA313">
        <v>28.02</v>
      </c>
    </row>
    <row r="314" spans="1:83" x14ac:dyDescent="0.25">
      <c r="A314" s="66" t="s">
        <v>105</v>
      </c>
      <c r="B314" s="66" t="s">
        <v>105</v>
      </c>
      <c r="C314" s="71">
        <v>34011</v>
      </c>
      <c r="F314" s="40"/>
      <c r="U314" s="40"/>
      <c r="V314" s="40"/>
      <c r="AF314" s="40"/>
      <c r="AM314" s="40"/>
      <c r="CE314" s="28">
        <v>256.86314494723899</v>
      </c>
    </row>
    <row r="315" spans="1:83" x14ac:dyDescent="0.25">
      <c r="A315" s="5" t="s">
        <v>105</v>
      </c>
      <c r="B315" s="5" t="s">
        <v>105</v>
      </c>
      <c r="C315" s="6">
        <v>34016</v>
      </c>
      <c r="D315" s="14"/>
      <c r="E315" s="14"/>
      <c r="F315" s="15"/>
      <c r="U315">
        <v>166.9</v>
      </c>
      <c r="AD315">
        <v>0</v>
      </c>
      <c r="AM315">
        <v>3.4830000000000001</v>
      </c>
      <c r="BA315">
        <v>30.92</v>
      </c>
    </row>
    <row r="316" spans="1:83" x14ac:dyDescent="0.25">
      <c r="A316" s="66" t="s">
        <v>105</v>
      </c>
      <c r="B316" s="66" t="s">
        <v>105</v>
      </c>
      <c r="C316" s="71">
        <v>34018</v>
      </c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Z316" s="40"/>
      <c r="AA316" s="40"/>
      <c r="AB316" s="40"/>
      <c r="AC316" s="40"/>
      <c r="AD316" s="40"/>
      <c r="AE316" s="40"/>
      <c r="AF316" s="40"/>
      <c r="AG316" s="40"/>
      <c r="AH316" s="40"/>
      <c r="AI316" s="40"/>
      <c r="AJ316" s="40"/>
      <c r="AK316" s="40"/>
      <c r="AL316" s="40"/>
      <c r="AM316" s="40"/>
      <c r="AN316" s="40"/>
      <c r="AO316" s="40"/>
      <c r="AP316" s="40"/>
      <c r="AQ316" s="40"/>
      <c r="AR316" s="40"/>
      <c r="AS316" s="40"/>
      <c r="AT316" s="40"/>
      <c r="AU316" s="40"/>
      <c r="AV316" s="40"/>
      <c r="AY316" s="40"/>
      <c r="AZ316" s="40"/>
      <c r="BA316" s="40"/>
      <c r="BB316" s="40"/>
      <c r="BC316" s="40"/>
      <c r="BD316" s="40"/>
      <c r="BE316" s="40"/>
      <c r="BF316" s="40"/>
      <c r="BG316" s="40"/>
      <c r="BH316" s="40"/>
      <c r="BI316" s="40"/>
      <c r="BJ316" s="40"/>
      <c r="BK316" s="40"/>
      <c r="BL316" s="40"/>
      <c r="BM316" s="40"/>
      <c r="BN316" s="40"/>
      <c r="BO316" s="40"/>
      <c r="BP316" s="40"/>
      <c r="BQ316" s="40"/>
      <c r="BR316" s="40"/>
      <c r="BS316" s="40"/>
      <c r="BT316" s="40"/>
      <c r="BU316" s="40"/>
      <c r="BV316" s="40"/>
      <c r="BW316" s="40"/>
      <c r="BX316" s="40"/>
      <c r="BY316" s="40"/>
      <c r="BZ316" s="40"/>
      <c r="CA316" s="40"/>
      <c r="CB316" s="40"/>
      <c r="CC316" s="40"/>
      <c r="CD316" s="40"/>
      <c r="CE316" s="28">
        <v>250.91506441380099</v>
      </c>
    </row>
    <row r="317" spans="1:83" x14ac:dyDescent="0.25">
      <c r="A317" s="5" t="s">
        <v>105</v>
      </c>
      <c r="B317" s="5" t="s">
        <v>105</v>
      </c>
      <c r="C317" s="6">
        <v>34023</v>
      </c>
      <c r="D317" s="14"/>
      <c r="E317" s="14"/>
      <c r="F317" s="15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>
        <v>225.6</v>
      </c>
      <c r="V317" s="40"/>
      <c r="W317" s="40"/>
      <c r="X317" s="40"/>
      <c r="Z317" s="40"/>
      <c r="AA317" s="40"/>
      <c r="AB317" s="40"/>
      <c r="AC317" s="40"/>
      <c r="AD317" s="40">
        <v>0</v>
      </c>
      <c r="AE317" s="40"/>
      <c r="AF317" s="40"/>
      <c r="AG317" s="40"/>
      <c r="AH317" s="40"/>
      <c r="AI317" s="40"/>
      <c r="AJ317" s="40"/>
      <c r="AK317" s="40"/>
      <c r="AL317" s="40"/>
      <c r="AM317" s="40">
        <v>4.9390000000000001</v>
      </c>
      <c r="AN317" s="40"/>
      <c r="AO317" s="40"/>
      <c r="AP317" s="40"/>
      <c r="AQ317" s="40"/>
      <c r="AR317" s="40"/>
      <c r="AS317" s="40"/>
      <c r="AT317" s="40"/>
      <c r="AU317" s="40"/>
      <c r="AV317" s="40"/>
      <c r="AY317" s="40"/>
      <c r="AZ317" s="40"/>
      <c r="BA317" s="40">
        <v>32</v>
      </c>
      <c r="BB317" s="40"/>
      <c r="BC317" s="40"/>
      <c r="BD317" s="40"/>
      <c r="BE317" s="40"/>
      <c r="BF317" s="40"/>
      <c r="BG317" s="40"/>
      <c r="BH317" s="40"/>
      <c r="BI317" s="40"/>
      <c r="BJ317" s="40"/>
      <c r="BK317" s="40"/>
      <c r="BL317" s="40"/>
      <c r="BM317" s="40"/>
      <c r="BN317" s="40"/>
      <c r="BO317" s="40"/>
      <c r="BP317" s="40"/>
      <c r="BQ317" s="40"/>
      <c r="BR317" s="40"/>
      <c r="BS317" s="40"/>
      <c r="BT317" s="40"/>
      <c r="BU317" s="40"/>
      <c r="BV317" s="40"/>
      <c r="BW317" s="40"/>
      <c r="BX317" s="40"/>
      <c r="BY317" s="40"/>
      <c r="BZ317" s="40"/>
      <c r="CA317" s="40"/>
      <c r="CB317" s="40"/>
      <c r="CC317" s="40"/>
      <c r="CD317" s="40"/>
      <c r="CE317" s="40"/>
    </row>
    <row r="318" spans="1:83" x14ac:dyDescent="0.25">
      <c r="A318" s="66" t="s">
        <v>105</v>
      </c>
      <c r="B318" s="66" t="s">
        <v>105</v>
      </c>
      <c r="C318" s="71">
        <v>34027</v>
      </c>
      <c r="F318" s="40"/>
      <c r="U318" s="40"/>
      <c r="V318" s="40"/>
      <c r="AF318" s="40"/>
      <c r="AM318" s="40"/>
      <c r="AT318" s="40"/>
      <c r="AU318" s="40"/>
      <c r="AV318" s="40"/>
      <c r="CE318" s="28">
        <v>229.038971968667</v>
      </c>
    </row>
    <row r="319" spans="1:83" x14ac:dyDescent="0.25">
      <c r="A319" s="5" t="s">
        <v>105</v>
      </c>
      <c r="B319" s="5" t="s">
        <v>105</v>
      </c>
      <c r="C319" s="6">
        <v>34030</v>
      </c>
      <c r="D319" s="14"/>
      <c r="E319" s="14"/>
      <c r="F319" s="15"/>
      <c r="U319" s="40">
        <v>321</v>
      </c>
      <c r="V319" s="40"/>
      <c r="AD319">
        <v>0</v>
      </c>
      <c r="AF319" s="40"/>
      <c r="AM319" s="40">
        <v>5.42</v>
      </c>
      <c r="BA319">
        <v>32.119999999999997</v>
      </c>
    </row>
    <row r="320" spans="1:83" x14ac:dyDescent="0.25">
      <c r="A320" s="66" t="s">
        <v>105</v>
      </c>
      <c r="B320" s="66" t="s">
        <v>105</v>
      </c>
      <c r="C320" s="71">
        <v>34030</v>
      </c>
      <c r="F320" s="40"/>
      <c r="U320" s="40"/>
      <c r="V320" s="40"/>
      <c r="AF320" s="40"/>
      <c r="AM320" s="40"/>
      <c r="CE320" s="28">
        <v>230.37903800090601</v>
      </c>
    </row>
    <row r="321" spans="1:83" x14ac:dyDescent="0.25">
      <c r="A321" s="66" t="s">
        <v>105</v>
      </c>
      <c r="B321" s="66" t="s">
        <v>105</v>
      </c>
      <c r="C321" s="71">
        <v>34032</v>
      </c>
      <c r="F321" s="40"/>
      <c r="U321" s="40"/>
      <c r="V321" s="40"/>
      <c r="AF321" s="40"/>
      <c r="AM321" s="40"/>
      <c r="CE321" s="28">
        <v>233.70783970997499</v>
      </c>
    </row>
    <row r="322" spans="1:83" x14ac:dyDescent="0.25">
      <c r="A322" s="5" t="s">
        <v>105</v>
      </c>
      <c r="B322" s="5" t="s">
        <v>105</v>
      </c>
      <c r="C322" s="6">
        <v>34037</v>
      </c>
      <c r="D322" s="14"/>
      <c r="E322" s="14"/>
      <c r="F322" s="15"/>
      <c r="U322" s="40">
        <v>464.7</v>
      </c>
      <c r="V322" s="40"/>
      <c r="AD322">
        <v>0</v>
      </c>
      <c r="AF322" s="40"/>
      <c r="AM322" s="40">
        <v>5.7080000000000002</v>
      </c>
      <c r="BA322">
        <v>38.299999999999997</v>
      </c>
    </row>
    <row r="323" spans="1:83" x14ac:dyDescent="0.25">
      <c r="A323" s="66" t="s">
        <v>105</v>
      </c>
      <c r="B323" s="66" t="s">
        <v>105</v>
      </c>
      <c r="C323" s="71">
        <v>34037</v>
      </c>
      <c r="F323" s="40"/>
      <c r="U323" s="40"/>
      <c r="V323" s="40"/>
      <c r="AF323" s="40"/>
      <c r="AM323" s="40"/>
      <c r="CE323" s="28">
        <v>223.76934032498201</v>
      </c>
    </row>
    <row r="324" spans="1:83" x14ac:dyDescent="0.25">
      <c r="A324" s="66" t="s">
        <v>105</v>
      </c>
      <c r="B324" s="66" t="s">
        <v>105</v>
      </c>
      <c r="C324" s="71">
        <v>34039</v>
      </c>
      <c r="F324" s="40"/>
      <c r="U324" s="40"/>
      <c r="V324" s="40"/>
      <c r="AF324" s="40"/>
      <c r="AM324" s="40"/>
      <c r="BK324" s="40"/>
      <c r="CE324" s="28">
        <v>264.957920631837</v>
      </c>
    </row>
    <row r="325" spans="1:83" x14ac:dyDescent="0.25">
      <c r="A325" s="66" t="s">
        <v>105</v>
      </c>
      <c r="B325" s="66" t="s">
        <v>105</v>
      </c>
      <c r="C325" s="71">
        <v>34041</v>
      </c>
      <c r="F325" s="40"/>
      <c r="AT325" s="40"/>
      <c r="AU325" s="40"/>
      <c r="AV325" s="40"/>
      <c r="CE325" s="28">
        <v>251.682851039036</v>
      </c>
    </row>
    <row r="326" spans="1:83" x14ac:dyDescent="0.25">
      <c r="A326" s="5" t="s">
        <v>105</v>
      </c>
      <c r="B326" s="5" t="s">
        <v>105</v>
      </c>
      <c r="C326" s="6">
        <v>34044</v>
      </c>
      <c r="D326" s="14"/>
      <c r="E326" s="14"/>
      <c r="F326" s="15"/>
      <c r="U326">
        <v>541.5</v>
      </c>
      <c r="AD326">
        <v>0</v>
      </c>
      <c r="AM326">
        <v>6.9489999999999998</v>
      </c>
      <c r="BA326">
        <v>47.72</v>
      </c>
      <c r="CE326" s="40"/>
    </row>
    <row r="327" spans="1:83" x14ac:dyDescent="0.25">
      <c r="A327" s="66" t="s">
        <v>105</v>
      </c>
      <c r="B327" s="66" t="s">
        <v>105</v>
      </c>
      <c r="C327" s="71">
        <v>34047</v>
      </c>
      <c r="F327" s="40"/>
      <c r="U327" s="40"/>
      <c r="V327" s="40"/>
      <c r="AF327" s="40"/>
      <c r="AM327" s="40"/>
      <c r="CE327" s="28">
        <v>227.79730692043699</v>
      </c>
    </row>
    <row r="328" spans="1:83" x14ac:dyDescent="0.25">
      <c r="A328" s="66" t="s">
        <v>105</v>
      </c>
      <c r="B328" s="66" t="s">
        <v>105</v>
      </c>
      <c r="C328" s="71">
        <v>34049</v>
      </c>
      <c r="F328" s="40"/>
      <c r="CE328" s="28">
        <v>247.06836278889</v>
      </c>
    </row>
    <row r="329" spans="1:83" x14ac:dyDescent="0.25">
      <c r="A329" s="5" t="s">
        <v>105</v>
      </c>
      <c r="B329" s="5" t="s">
        <v>105</v>
      </c>
      <c r="C329" s="6">
        <v>34051</v>
      </c>
      <c r="D329" s="14"/>
      <c r="E329" s="14"/>
      <c r="F329" s="15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>
        <v>637.5</v>
      </c>
      <c r="V329" s="40"/>
      <c r="W329" s="40"/>
      <c r="X329" s="40"/>
      <c r="Z329" s="40"/>
      <c r="AA329" s="40"/>
      <c r="AB329" s="40"/>
      <c r="AC329" s="40"/>
      <c r="AD329" s="40">
        <v>0</v>
      </c>
      <c r="AE329" s="40"/>
      <c r="AF329" s="40"/>
      <c r="AG329" s="40"/>
      <c r="AH329" s="40"/>
      <c r="AI329" s="40"/>
      <c r="AJ329" s="40"/>
      <c r="AK329" s="40"/>
      <c r="AL329" s="40"/>
      <c r="AM329" s="40"/>
      <c r="AN329" s="40"/>
      <c r="AO329" s="40"/>
      <c r="AP329" s="40"/>
      <c r="AQ329" s="40"/>
      <c r="AR329" s="40"/>
      <c r="AS329" s="40"/>
      <c r="AT329" s="40"/>
      <c r="AU329" s="40"/>
      <c r="AV329" s="40"/>
      <c r="AY329" s="40"/>
      <c r="AZ329" s="40"/>
      <c r="BA329" s="40">
        <v>58.52</v>
      </c>
      <c r="BB329" s="40"/>
      <c r="BC329" s="40"/>
      <c r="BD329" s="40"/>
      <c r="BE329" s="40"/>
      <c r="BF329" s="40"/>
      <c r="BG329" s="40"/>
      <c r="BH329" s="40"/>
      <c r="BI329" s="40"/>
      <c r="BJ329" s="40"/>
      <c r="BK329" s="40"/>
      <c r="BL329" s="40"/>
      <c r="BM329" s="40"/>
      <c r="BN329" s="40"/>
      <c r="BO329" s="40"/>
      <c r="BP329" s="40"/>
      <c r="BQ329" s="40"/>
      <c r="BR329" s="40"/>
      <c r="BS329" s="40"/>
      <c r="BT329" s="40"/>
      <c r="BU329" s="40"/>
      <c r="BV329" s="40"/>
      <c r="BW329" s="40"/>
      <c r="BX329" s="40"/>
      <c r="BY329" s="40"/>
      <c r="BZ329" s="40"/>
      <c r="CA329" s="40"/>
      <c r="CB329" s="40"/>
      <c r="CC329" s="40"/>
      <c r="CD329" s="40"/>
      <c r="CE329" s="40"/>
    </row>
    <row r="330" spans="1:83" x14ac:dyDescent="0.25">
      <c r="A330" s="66" t="s">
        <v>105</v>
      </c>
      <c r="B330" s="66" t="s">
        <v>105</v>
      </c>
      <c r="C330" s="71">
        <v>34051</v>
      </c>
      <c r="F330" s="40"/>
      <c r="U330" s="40"/>
      <c r="V330" s="40"/>
      <c r="AF330" s="40"/>
      <c r="AM330" s="40"/>
      <c r="AT330" s="40"/>
      <c r="AU330" s="40"/>
      <c r="AV330" s="40"/>
      <c r="AY330" s="40"/>
      <c r="BK330" s="40"/>
      <c r="CE330" s="28">
        <v>235.121706480222</v>
      </c>
    </row>
    <row r="331" spans="1:83" x14ac:dyDescent="0.25">
      <c r="A331" s="66" t="s">
        <v>105</v>
      </c>
      <c r="B331" s="66" t="s">
        <v>105</v>
      </c>
      <c r="C331" s="71">
        <v>34054</v>
      </c>
      <c r="F331" s="40"/>
      <c r="U331" s="40"/>
      <c r="V331" s="40"/>
      <c r="AF331" s="40"/>
      <c r="AM331" s="40"/>
      <c r="AT331" s="40"/>
      <c r="AU331" s="40"/>
      <c r="AV331" s="40"/>
      <c r="AY331" s="40"/>
      <c r="CE331" s="28">
        <v>221.186314494724</v>
      </c>
    </row>
    <row r="332" spans="1:83" x14ac:dyDescent="0.25">
      <c r="A332" s="66" t="s">
        <v>105</v>
      </c>
      <c r="B332" s="66" t="s">
        <v>105</v>
      </c>
      <c r="C332" s="71">
        <v>34056</v>
      </c>
      <c r="F332" s="40"/>
      <c r="U332" s="40"/>
      <c r="V332" s="40"/>
      <c r="AF332" s="40"/>
      <c r="AM332" s="40"/>
      <c r="AT332" s="40"/>
      <c r="AU332" s="40"/>
      <c r="AV332" s="40"/>
      <c r="AY332" s="40"/>
      <c r="CE332" s="28">
        <v>259.719362983103</v>
      </c>
    </row>
    <row r="333" spans="1:83" x14ac:dyDescent="0.25">
      <c r="A333" s="5" t="s">
        <v>105</v>
      </c>
      <c r="B333" s="5" t="s">
        <v>105</v>
      </c>
      <c r="C333" s="6">
        <v>34059</v>
      </c>
      <c r="D333" s="14"/>
      <c r="E333" s="14"/>
      <c r="F333" s="15"/>
      <c r="U333" s="40">
        <v>1027.8</v>
      </c>
      <c r="V333" s="40"/>
      <c r="AD333">
        <v>5.7949999999999999</v>
      </c>
      <c r="AF333" s="40"/>
      <c r="AM333" s="40">
        <v>6.2</v>
      </c>
      <c r="AT333" s="40"/>
      <c r="AU333" s="40"/>
      <c r="AV333" s="40"/>
      <c r="AY333" s="40"/>
      <c r="BA333">
        <v>71.22</v>
      </c>
      <c r="CE333" s="40"/>
    </row>
    <row r="334" spans="1:83" x14ac:dyDescent="0.25">
      <c r="A334" s="66" t="s">
        <v>105</v>
      </c>
      <c r="B334" s="66" t="s">
        <v>105</v>
      </c>
      <c r="C334" s="71">
        <v>34060</v>
      </c>
      <c r="F334" s="40"/>
      <c r="CE334" s="28">
        <v>254.422541593837</v>
      </c>
    </row>
    <row r="335" spans="1:83" x14ac:dyDescent="0.25">
      <c r="A335" s="66" t="s">
        <v>105</v>
      </c>
      <c r="B335" s="66" t="s">
        <v>105</v>
      </c>
      <c r="C335" s="71">
        <v>34062</v>
      </c>
      <c r="F335" s="40"/>
      <c r="U335" s="40"/>
      <c r="V335" s="40"/>
      <c r="AF335" s="40"/>
      <c r="AM335" s="40"/>
      <c r="CE335" s="28">
        <v>239.82035346669201</v>
      </c>
    </row>
    <row r="336" spans="1:83" x14ac:dyDescent="0.25">
      <c r="A336" s="5" t="s">
        <v>105</v>
      </c>
      <c r="B336" s="5" t="s">
        <v>105</v>
      </c>
      <c r="C336" s="6">
        <v>34066</v>
      </c>
      <c r="D336" s="14"/>
      <c r="E336" s="14"/>
      <c r="F336" s="15"/>
      <c r="U336">
        <v>1128.2</v>
      </c>
      <c r="AD336">
        <v>39.74</v>
      </c>
      <c r="AM336">
        <v>5.9829999999999997</v>
      </c>
      <c r="BA336">
        <v>79.97</v>
      </c>
      <c r="CE336" s="40"/>
    </row>
    <row r="337" spans="1:83" x14ac:dyDescent="0.25">
      <c r="A337" s="66" t="s">
        <v>105</v>
      </c>
      <c r="B337" s="66" t="s">
        <v>105</v>
      </c>
      <c r="C337" s="71">
        <v>34066</v>
      </c>
      <c r="F337" s="40"/>
      <c r="CE337" s="28">
        <v>225.887550980773</v>
      </c>
    </row>
    <row r="338" spans="1:83" x14ac:dyDescent="0.25">
      <c r="A338" s="66" t="s">
        <v>105</v>
      </c>
      <c r="B338" s="66" t="s">
        <v>105</v>
      </c>
      <c r="C338" s="71">
        <v>34067</v>
      </c>
      <c r="F338" s="40"/>
      <c r="U338" s="40"/>
      <c r="V338" s="40"/>
      <c r="AF338" s="40"/>
      <c r="AM338" s="40"/>
      <c r="CE338" s="28">
        <v>261.75988865151697</v>
      </c>
    </row>
    <row r="339" spans="1:83" x14ac:dyDescent="0.25">
      <c r="A339" s="66" t="s">
        <v>105</v>
      </c>
      <c r="B339" s="66" t="s">
        <v>105</v>
      </c>
      <c r="C339" s="71">
        <v>34072</v>
      </c>
      <c r="F339" s="40"/>
      <c r="CE339" s="28">
        <v>225.25053408428801</v>
      </c>
    </row>
    <row r="340" spans="1:83" x14ac:dyDescent="0.25">
      <c r="A340" s="5" t="s">
        <v>105</v>
      </c>
      <c r="B340" s="5" t="s">
        <v>105</v>
      </c>
      <c r="C340" s="6">
        <v>34073</v>
      </c>
      <c r="D340" s="14"/>
      <c r="E340" s="14"/>
      <c r="F340" s="15"/>
      <c r="U340">
        <v>1375.8</v>
      </c>
      <c r="AD340">
        <v>127.3</v>
      </c>
      <c r="AM340">
        <v>6</v>
      </c>
      <c r="BA340">
        <v>83.95</v>
      </c>
      <c r="CE340" s="40"/>
    </row>
    <row r="341" spans="1:83" x14ac:dyDescent="0.25">
      <c r="A341" s="66" t="s">
        <v>105</v>
      </c>
      <c r="B341" s="66" t="s">
        <v>105</v>
      </c>
      <c r="C341" s="71">
        <v>34074</v>
      </c>
      <c r="F341" s="40"/>
      <c r="AT341" s="40"/>
      <c r="AU341" s="40"/>
      <c r="AV341" s="40"/>
      <c r="CE341" s="28">
        <v>255.81439761766001</v>
      </c>
    </row>
    <row r="342" spans="1:83" x14ac:dyDescent="0.25">
      <c r="A342" s="66" t="s">
        <v>105</v>
      </c>
      <c r="B342" s="66" t="s">
        <v>105</v>
      </c>
      <c r="C342" s="71">
        <v>34077</v>
      </c>
      <c r="F342" s="40"/>
      <c r="U342" s="40"/>
      <c r="V342" s="40"/>
      <c r="AF342" s="40"/>
      <c r="AM342" s="40"/>
      <c r="CE342" s="28">
        <v>238.55926717161901</v>
      </c>
    </row>
    <row r="343" spans="1:83" x14ac:dyDescent="0.25">
      <c r="A343" s="66" t="s">
        <v>105</v>
      </c>
      <c r="B343" s="66" t="s">
        <v>105</v>
      </c>
      <c r="C343" s="71">
        <v>34079</v>
      </c>
      <c r="F343" s="40"/>
      <c r="U343" s="40"/>
      <c r="V343" s="40"/>
      <c r="AF343" s="40"/>
      <c r="AM343" s="40"/>
      <c r="CE343" s="28">
        <v>256.49932025636002</v>
      </c>
    </row>
    <row r="344" spans="1:83" x14ac:dyDescent="0.25">
      <c r="A344" s="5" t="s">
        <v>105</v>
      </c>
      <c r="B344" s="5" t="s">
        <v>105</v>
      </c>
      <c r="C344" s="6">
        <v>34080</v>
      </c>
      <c r="D344" s="14"/>
      <c r="E344" s="14"/>
      <c r="F344" s="15"/>
      <c r="U344" s="40">
        <v>1616.9</v>
      </c>
      <c r="V344" s="40"/>
      <c r="AD344">
        <v>330.3</v>
      </c>
      <c r="AF344" s="40"/>
      <c r="AM344" s="40">
        <v>5.7519999999999998</v>
      </c>
      <c r="BA344">
        <v>85.89</v>
      </c>
      <c r="CE344" s="40"/>
    </row>
    <row r="345" spans="1:83" x14ac:dyDescent="0.25">
      <c r="A345" s="66" t="s">
        <v>105</v>
      </c>
      <c r="B345" s="66" t="s">
        <v>105</v>
      </c>
      <c r="C345" s="71">
        <v>34081</v>
      </c>
      <c r="F345" s="40"/>
      <c r="CE345" s="28">
        <v>240.57001359487299</v>
      </c>
    </row>
    <row r="346" spans="1:83" x14ac:dyDescent="0.25">
      <c r="A346" s="66" t="s">
        <v>105</v>
      </c>
      <c r="B346" s="66" t="s">
        <v>105</v>
      </c>
      <c r="C346" s="71">
        <v>34083</v>
      </c>
      <c r="F346" s="40"/>
      <c r="CE346" s="28">
        <v>254.52612157700401</v>
      </c>
    </row>
    <row r="347" spans="1:83" x14ac:dyDescent="0.25">
      <c r="A347" s="66" t="s">
        <v>105</v>
      </c>
      <c r="B347" s="66" t="s">
        <v>105</v>
      </c>
      <c r="C347" s="71">
        <v>34086</v>
      </c>
      <c r="F347" s="40"/>
      <c r="CE347" s="28">
        <v>231.29054185278699</v>
      </c>
    </row>
    <row r="348" spans="1:83" x14ac:dyDescent="0.25">
      <c r="A348" s="5" t="s">
        <v>105</v>
      </c>
      <c r="B348" s="5" t="s">
        <v>105</v>
      </c>
      <c r="C348" s="6">
        <v>34087</v>
      </c>
      <c r="D348" s="14"/>
      <c r="E348" s="14"/>
      <c r="F348" s="15"/>
      <c r="U348">
        <v>1693.8</v>
      </c>
      <c r="AD348">
        <v>522.5</v>
      </c>
      <c r="AM348">
        <v>5.1920000000000002</v>
      </c>
      <c r="BA348">
        <v>87.24</v>
      </c>
      <c r="CE348" s="40"/>
    </row>
    <row r="349" spans="1:83" x14ac:dyDescent="0.25">
      <c r="A349" s="66" t="s">
        <v>105</v>
      </c>
      <c r="B349" s="66" t="s">
        <v>105</v>
      </c>
      <c r="C349" s="71">
        <v>34088</v>
      </c>
      <c r="F349" s="40"/>
      <c r="U349" s="40"/>
      <c r="V349" s="40"/>
      <c r="AF349" s="40"/>
      <c r="AM349" s="40"/>
      <c r="CE349" s="28">
        <v>253.88263093157201</v>
      </c>
    </row>
    <row r="350" spans="1:83" x14ac:dyDescent="0.25">
      <c r="A350" s="66" t="s">
        <v>105</v>
      </c>
      <c r="B350" s="66" t="s">
        <v>105</v>
      </c>
      <c r="C350" s="71">
        <v>34090</v>
      </c>
      <c r="F350" s="40"/>
      <c r="U350" s="40"/>
      <c r="V350" s="40"/>
      <c r="AF350" s="40"/>
      <c r="AM350" s="40"/>
      <c r="CE350" s="28">
        <v>234.630996309963</v>
      </c>
    </row>
    <row r="351" spans="1:83" x14ac:dyDescent="0.25">
      <c r="A351" s="5" t="s">
        <v>105</v>
      </c>
      <c r="B351" s="5" t="s">
        <v>105</v>
      </c>
      <c r="C351" s="6">
        <v>34094</v>
      </c>
      <c r="D351" s="14"/>
      <c r="E351" s="14"/>
      <c r="F351" s="15"/>
      <c r="U351" s="40">
        <v>1961.5</v>
      </c>
      <c r="V351" s="40"/>
      <c r="AD351">
        <v>767.1</v>
      </c>
      <c r="AF351" s="40"/>
      <c r="AM351" s="40">
        <v>4.53</v>
      </c>
      <c r="BA351">
        <v>87.15</v>
      </c>
      <c r="CE351" s="40"/>
    </row>
    <row r="352" spans="1:83" x14ac:dyDescent="0.25">
      <c r="A352" s="66" t="s">
        <v>105</v>
      </c>
      <c r="B352" s="66" t="s">
        <v>105</v>
      </c>
      <c r="C352" s="71">
        <v>34094</v>
      </c>
      <c r="F352" s="40"/>
      <c r="U352" s="40"/>
      <c r="V352" s="40"/>
      <c r="AF352" s="40"/>
      <c r="AM352" s="40"/>
      <c r="CE352" s="28">
        <v>235.313329449083</v>
      </c>
    </row>
    <row r="353" spans="1:83" x14ac:dyDescent="0.25">
      <c r="A353" s="66" t="s">
        <v>105</v>
      </c>
      <c r="B353" s="66" t="s">
        <v>105</v>
      </c>
      <c r="C353" s="71">
        <v>34097</v>
      </c>
      <c r="F353" s="40"/>
      <c r="CE353" s="28">
        <v>241.302841975787</v>
      </c>
    </row>
    <row r="354" spans="1:83" x14ac:dyDescent="0.25">
      <c r="A354" s="66" t="s">
        <v>105</v>
      </c>
      <c r="B354" s="66" t="s">
        <v>105</v>
      </c>
      <c r="C354" s="71">
        <v>34100</v>
      </c>
      <c r="F354" s="40"/>
      <c r="CE354" s="28">
        <v>214.746229041237</v>
      </c>
    </row>
    <row r="355" spans="1:83" x14ac:dyDescent="0.25">
      <c r="A355" s="5" t="s">
        <v>105</v>
      </c>
      <c r="B355" s="5" t="s">
        <v>105</v>
      </c>
      <c r="C355" s="6">
        <v>34101</v>
      </c>
      <c r="D355" s="14"/>
      <c r="E355" s="14"/>
      <c r="F355" s="15"/>
      <c r="U355">
        <v>2012.2</v>
      </c>
      <c r="AD355">
        <v>833.6</v>
      </c>
      <c r="AM355">
        <v>2.14</v>
      </c>
      <c r="BA355">
        <v>88.82</v>
      </c>
      <c r="CE355" s="40"/>
    </row>
    <row r="356" spans="1:83" x14ac:dyDescent="0.25">
      <c r="A356" s="66" t="s">
        <v>105</v>
      </c>
      <c r="B356" s="66" t="s">
        <v>105</v>
      </c>
      <c r="C356" s="71">
        <v>34102</v>
      </c>
      <c r="F356" s="40"/>
      <c r="U356" s="40"/>
      <c r="V356" s="40"/>
      <c r="AF356" s="40"/>
      <c r="AM356" s="40"/>
      <c r="CE356" s="28">
        <v>236.67540622774601</v>
      </c>
    </row>
    <row r="357" spans="1:83" x14ac:dyDescent="0.25">
      <c r="A357" s="66" t="s">
        <v>105</v>
      </c>
      <c r="B357" s="66" t="s">
        <v>105</v>
      </c>
      <c r="C357" s="71">
        <v>34104</v>
      </c>
      <c r="F357" s="40"/>
      <c r="U357" s="40"/>
      <c r="V357" s="40"/>
      <c r="AF357" s="40"/>
      <c r="AM357" s="40"/>
      <c r="CE357" s="28">
        <v>254.619343561856</v>
      </c>
    </row>
    <row r="358" spans="1:83" x14ac:dyDescent="0.25">
      <c r="A358" s="66" t="s">
        <v>105</v>
      </c>
      <c r="B358" s="66" t="s">
        <v>105</v>
      </c>
      <c r="C358" s="71">
        <v>34107</v>
      </c>
      <c r="F358" s="40"/>
      <c r="CE358" s="28">
        <v>237.36421311581501</v>
      </c>
    </row>
    <row r="359" spans="1:83" x14ac:dyDescent="0.25">
      <c r="A359" s="5" t="s">
        <v>105</v>
      </c>
      <c r="B359" s="5" t="s">
        <v>105</v>
      </c>
      <c r="C359" s="6">
        <v>34108</v>
      </c>
      <c r="D359" s="14"/>
      <c r="E359" s="14"/>
      <c r="F359" s="15"/>
      <c r="U359">
        <v>1827.5</v>
      </c>
      <c r="AD359">
        <v>804</v>
      </c>
      <c r="AM359">
        <v>0.23369999999999999</v>
      </c>
      <c r="AT359" t="s">
        <v>74</v>
      </c>
      <c r="BA359">
        <v>92.97</v>
      </c>
      <c r="CE359" s="40"/>
    </row>
    <row r="360" spans="1:83" x14ac:dyDescent="0.25">
      <c r="A360" s="66" t="s">
        <v>105</v>
      </c>
      <c r="B360" s="66" t="s">
        <v>105</v>
      </c>
      <c r="C360" s="71">
        <v>34111</v>
      </c>
      <c r="F360" s="40"/>
      <c r="CE360" s="28">
        <v>222.76849873761799</v>
      </c>
    </row>
    <row r="361" spans="1:83" x14ac:dyDescent="0.25">
      <c r="A361" s="66" t="s">
        <v>106</v>
      </c>
      <c r="B361" s="66" t="s">
        <v>106</v>
      </c>
      <c r="C361" s="71">
        <v>34312</v>
      </c>
      <c r="F361" s="40"/>
      <c r="U361" s="40"/>
      <c r="V361" s="40"/>
      <c r="AF361" s="40"/>
      <c r="AM361" s="40"/>
      <c r="CE361" s="28">
        <v>224.36872181147601</v>
      </c>
    </row>
    <row r="362" spans="1:83" x14ac:dyDescent="0.25">
      <c r="A362" s="66" t="s">
        <v>106</v>
      </c>
      <c r="B362" s="66" t="s">
        <v>106</v>
      </c>
      <c r="C362" s="71">
        <v>34318</v>
      </c>
      <c r="F362" s="40"/>
      <c r="U362" s="40"/>
      <c r="V362" s="40"/>
      <c r="AF362" s="40"/>
      <c r="AM362" s="40"/>
      <c r="CE362" s="28">
        <v>239.61527550210999</v>
      </c>
    </row>
    <row r="363" spans="1:83" x14ac:dyDescent="0.25">
      <c r="A363" s="66" t="s">
        <v>106</v>
      </c>
      <c r="B363" s="66" t="s">
        <v>106</v>
      </c>
      <c r="C363" s="71">
        <v>34323</v>
      </c>
      <c r="F363" s="40"/>
      <c r="U363" s="40"/>
      <c r="V363" s="40"/>
      <c r="AF363" s="40"/>
      <c r="AM363" s="40"/>
      <c r="CE363" s="28">
        <v>255.51968203055799</v>
      </c>
    </row>
    <row r="364" spans="1:83" x14ac:dyDescent="0.25">
      <c r="A364" s="5" t="s">
        <v>106</v>
      </c>
      <c r="B364" s="5" t="s">
        <v>106</v>
      </c>
      <c r="C364" s="6">
        <v>34338</v>
      </c>
      <c r="D364" s="14"/>
      <c r="E364" s="14"/>
      <c r="F364" s="15"/>
      <c r="U364">
        <v>2.8340000000000001</v>
      </c>
      <c r="AD364">
        <v>0</v>
      </c>
      <c r="AM364">
        <v>3.1699999999999999E-2</v>
      </c>
      <c r="BA364">
        <v>10.62</v>
      </c>
    </row>
    <row r="365" spans="1:83" x14ac:dyDescent="0.25">
      <c r="A365" s="66" t="s">
        <v>106</v>
      </c>
      <c r="B365" s="66" t="s">
        <v>106</v>
      </c>
      <c r="C365" s="71">
        <v>34338</v>
      </c>
      <c r="F365" s="40"/>
      <c r="CE365" s="28">
        <v>239.043399470823</v>
      </c>
    </row>
    <row r="366" spans="1:83" x14ac:dyDescent="0.25">
      <c r="A366" s="5" t="s">
        <v>106</v>
      </c>
      <c r="B366" s="5" t="s">
        <v>106</v>
      </c>
      <c r="C366" s="6">
        <v>34345</v>
      </c>
      <c r="D366" s="14"/>
      <c r="E366" s="14"/>
      <c r="F366" s="15"/>
      <c r="U366" s="40">
        <v>5.8109999999999999</v>
      </c>
      <c r="V366" s="40"/>
      <c r="AD366">
        <v>0</v>
      </c>
      <c r="AF366" s="40"/>
      <c r="AM366" s="40">
        <v>6.1699999999999998E-2</v>
      </c>
      <c r="BA366">
        <v>11.45</v>
      </c>
      <c r="BK366" s="40"/>
    </row>
    <row r="367" spans="1:83" x14ac:dyDescent="0.25">
      <c r="A367" s="66" t="s">
        <v>106</v>
      </c>
      <c r="B367" s="66" t="s">
        <v>106</v>
      </c>
      <c r="C367" s="71">
        <v>34345</v>
      </c>
      <c r="F367" s="40"/>
      <c r="CE367" s="28">
        <v>233.11751321495299</v>
      </c>
    </row>
    <row r="368" spans="1:83" x14ac:dyDescent="0.25">
      <c r="A368" s="5" t="s">
        <v>106</v>
      </c>
      <c r="B368" s="5" t="s">
        <v>106</v>
      </c>
      <c r="C368" s="6">
        <v>34352</v>
      </c>
      <c r="D368" s="14"/>
      <c r="E368" s="14"/>
      <c r="F368" s="15"/>
      <c r="U368" s="40">
        <v>10.050000000000001</v>
      </c>
      <c r="V368" s="40"/>
      <c r="AD368">
        <v>0</v>
      </c>
      <c r="AF368" s="40"/>
      <c r="AM368" s="40">
        <v>0.10349999999999999</v>
      </c>
      <c r="BA368">
        <v>15.42</v>
      </c>
    </row>
    <row r="369" spans="1:83" x14ac:dyDescent="0.25">
      <c r="A369" s="66" t="s">
        <v>106</v>
      </c>
      <c r="B369" s="66" t="s">
        <v>106</v>
      </c>
      <c r="C369" s="71">
        <v>34353</v>
      </c>
      <c r="F369" s="40"/>
      <c r="U369" s="40"/>
      <c r="V369" s="40"/>
      <c r="AF369" s="40"/>
      <c r="AM369" s="40"/>
      <c r="AT369" s="40"/>
      <c r="AU369" s="40"/>
      <c r="AV369" s="40"/>
      <c r="CE369" s="28">
        <v>222.56581423220101</v>
      </c>
    </row>
    <row r="370" spans="1:83" x14ac:dyDescent="0.25">
      <c r="A370" s="66" t="s">
        <v>106</v>
      </c>
      <c r="B370" s="66" t="s">
        <v>106</v>
      </c>
      <c r="C370" s="71">
        <v>34357</v>
      </c>
      <c r="F370" s="40"/>
      <c r="CE370" s="28">
        <v>219.935705559833</v>
      </c>
    </row>
    <row r="371" spans="1:83" x14ac:dyDescent="0.25">
      <c r="A371" s="5" t="s">
        <v>106</v>
      </c>
      <c r="B371" s="5" t="s">
        <v>106</v>
      </c>
      <c r="C371" s="6">
        <v>34359</v>
      </c>
      <c r="D371" s="14"/>
      <c r="E371" s="14"/>
      <c r="F371" s="15"/>
      <c r="U371">
        <v>17.3</v>
      </c>
      <c r="AD371">
        <v>0</v>
      </c>
      <c r="AM371">
        <v>0.22470000000000001</v>
      </c>
      <c r="BA371">
        <v>21.6</v>
      </c>
    </row>
    <row r="372" spans="1:83" x14ac:dyDescent="0.25">
      <c r="A372" s="66" t="s">
        <v>106</v>
      </c>
      <c r="B372" s="66" t="s">
        <v>106</v>
      </c>
      <c r="C372" s="71">
        <v>34361</v>
      </c>
      <c r="F372" s="40"/>
      <c r="CE372" s="28">
        <v>217.30429420857899</v>
      </c>
    </row>
    <row r="373" spans="1:83" x14ac:dyDescent="0.25">
      <c r="A373" s="5" t="s">
        <v>106</v>
      </c>
      <c r="B373" s="5" t="s">
        <v>106</v>
      </c>
      <c r="C373" s="6">
        <v>34366</v>
      </c>
      <c r="D373" s="14"/>
      <c r="E373" s="14"/>
      <c r="F373" s="15"/>
      <c r="U373">
        <v>33.270000000000003</v>
      </c>
      <c r="AD373">
        <v>0</v>
      </c>
      <c r="AM373">
        <v>0.41099999999999998</v>
      </c>
      <c r="BA373">
        <v>23.02</v>
      </c>
    </row>
    <row r="374" spans="1:83" x14ac:dyDescent="0.25">
      <c r="A374" s="66" t="s">
        <v>106</v>
      </c>
      <c r="B374" s="66" t="s">
        <v>106</v>
      </c>
      <c r="C374" s="71">
        <v>34366</v>
      </c>
      <c r="F374" s="40"/>
      <c r="CE374" s="28">
        <v>212.69541630722301</v>
      </c>
    </row>
    <row r="375" spans="1:83" x14ac:dyDescent="0.25">
      <c r="A375" s="66" t="s">
        <v>106</v>
      </c>
      <c r="B375" s="66" t="s">
        <v>106</v>
      </c>
      <c r="C375" s="71">
        <v>34368</v>
      </c>
      <c r="F375" s="40"/>
      <c r="U375" s="40"/>
      <c r="V375" s="40"/>
      <c r="AF375" s="40"/>
      <c r="AM375" s="40"/>
      <c r="CE375" s="28">
        <v>208.732667133701</v>
      </c>
    </row>
    <row r="376" spans="1:83" x14ac:dyDescent="0.25">
      <c r="A376" s="66" t="s">
        <v>106</v>
      </c>
      <c r="B376" s="66" t="s">
        <v>106</v>
      </c>
      <c r="C376" s="71">
        <v>34370</v>
      </c>
      <c r="F376" s="40"/>
      <c r="CE376" s="28">
        <v>227.93285124565</v>
      </c>
    </row>
    <row r="377" spans="1:83" x14ac:dyDescent="0.25">
      <c r="A377" s="5" t="s">
        <v>106</v>
      </c>
      <c r="B377" s="5" t="s">
        <v>106</v>
      </c>
      <c r="C377" s="6">
        <v>34373</v>
      </c>
      <c r="D377" s="14"/>
      <c r="E377" s="14"/>
      <c r="F377" s="15"/>
      <c r="U377">
        <v>46.9</v>
      </c>
      <c r="AD377">
        <v>0</v>
      </c>
      <c r="AM377">
        <v>0.79520000000000002</v>
      </c>
      <c r="BA377">
        <v>23.82</v>
      </c>
    </row>
    <row r="378" spans="1:83" x14ac:dyDescent="0.25">
      <c r="A378" s="66" t="s">
        <v>106</v>
      </c>
      <c r="B378" s="66" t="s">
        <v>106</v>
      </c>
      <c r="C378" s="71">
        <v>34376</v>
      </c>
      <c r="F378" s="40"/>
      <c r="CE378" s="28">
        <v>247.149970183128</v>
      </c>
    </row>
    <row r="379" spans="1:83" x14ac:dyDescent="0.25">
      <c r="A379" s="5" t="s">
        <v>106</v>
      </c>
      <c r="B379" s="5" t="s">
        <v>106</v>
      </c>
      <c r="C379" s="6">
        <v>34380</v>
      </c>
      <c r="D379" s="14"/>
      <c r="E379" s="14"/>
      <c r="F379" s="15"/>
      <c r="U379">
        <v>92.83</v>
      </c>
      <c r="AD379">
        <v>0</v>
      </c>
      <c r="AM379">
        <v>1.45</v>
      </c>
      <c r="BA379">
        <v>26.12</v>
      </c>
    </row>
    <row r="380" spans="1:83" x14ac:dyDescent="0.25">
      <c r="A380" s="66" t="s">
        <v>106</v>
      </c>
      <c r="B380" s="66" t="s">
        <v>106</v>
      </c>
      <c r="C380" s="71">
        <v>34381</v>
      </c>
      <c r="F380" s="40"/>
      <c r="CE380" s="28">
        <v>236.585244411508</v>
      </c>
    </row>
    <row r="381" spans="1:83" x14ac:dyDescent="0.25">
      <c r="A381" s="5" t="s">
        <v>106</v>
      </c>
      <c r="B381" s="5" t="s">
        <v>106</v>
      </c>
      <c r="C381" s="6">
        <v>34387</v>
      </c>
      <c r="D381" s="14"/>
      <c r="E381" s="14"/>
      <c r="F381" s="15"/>
      <c r="U381" s="40">
        <v>156.4</v>
      </c>
      <c r="V381" s="40"/>
      <c r="AD381">
        <v>0</v>
      </c>
      <c r="AF381" s="40"/>
      <c r="AM381" s="40">
        <v>2.423</v>
      </c>
      <c r="BA381">
        <v>29.6</v>
      </c>
    </row>
    <row r="382" spans="1:83" x14ac:dyDescent="0.25">
      <c r="A382" s="66" t="s">
        <v>106</v>
      </c>
      <c r="B382" s="66" t="s">
        <v>106</v>
      </c>
      <c r="C382" s="71">
        <v>34388</v>
      </c>
      <c r="F382" s="40"/>
      <c r="U382" s="40"/>
      <c r="V382" s="40"/>
      <c r="AF382" s="40"/>
      <c r="AM382" s="40"/>
      <c r="CE382" s="28">
        <v>220.07118416405601</v>
      </c>
    </row>
    <row r="383" spans="1:83" x14ac:dyDescent="0.25">
      <c r="A383" s="66" t="s">
        <v>106</v>
      </c>
      <c r="B383" s="66" t="s">
        <v>106</v>
      </c>
      <c r="C383" s="71">
        <v>34390</v>
      </c>
      <c r="F383" s="40"/>
      <c r="U383" s="40"/>
      <c r="V383" s="40"/>
      <c r="AF383" s="40"/>
      <c r="AM383" s="40"/>
      <c r="CE383" s="28">
        <v>216.11234302719399</v>
      </c>
    </row>
    <row r="384" spans="1:83" x14ac:dyDescent="0.25">
      <c r="A384" s="5" t="s">
        <v>106</v>
      </c>
      <c r="B384" s="5" t="s">
        <v>106</v>
      </c>
      <c r="C384" s="6">
        <v>34394</v>
      </c>
      <c r="D384" s="14"/>
      <c r="E384" s="14"/>
      <c r="F384" s="15"/>
      <c r="U384">
        <v>265.3</v>
      </c>
      <c r="AD384">
        <v>0</v>
      </c>
      <c r="AM384">
        <v>3.9409999999999998</v>
      </c>
      <c r="BA384">
        <v>31.22</v>
      </c>
      <c r="CE384" s="40"/>
    </row>
    <row r="385" spans="1:83" x14ac:dyDescent="0.25">
      <c r="A385" s="66" t="s">
        <v>106</v>
      </c>
      <c r="B385" s="66" t="s">
        <v>106</v>
      </c>
      <c r="C385" s="71">
        <v>34395</v>
      </c>
      <c r="F385" s="40"/>
      <c r="U385" s="40"/>
      <c r="V385" s="40"/>
      <c r="AF385" s="40"/>
      <c r="AM385" s="40"/>
      <c r="CE385" s="28">
        <v>206.86723096786099</v>
      </c>
    </row>
    <row r="386" spans="1:83" x14ac:dyDescent="0.25">
      <c r="A386" s="66" t="s">
        <v>106</v>
      </c>
      <c r="B386" s="66" t="s">
        <v>106</v>
      </c>
      <c r="C386" s="71">
        <v>34397</v>
      </c>
      <c r="F386" s="40"/>
      <c r="CE386" s="28">
        <v>200.923107207577</v>
      </c>
    </row>
    <row r="387" spans="1:83" x14ac:dyDescent="0.25">
      <c r="A387" s="66" t="s">
        <v>106</v>
      </c>
      <c r="B387" s="66" t="s">
        <v>106</v>
      </c>
      <c r="C387" s="71">
        <v>34400</v>
      </c>
      <c r="F387" s="40"/>
      <c r="U387" s="40"/>
      <c r="V387" s="40"/>
      <c r="AF387" s="40"/>
      <c r="AM387" s="40"/>
      <c r="CE387" s="28">
        <v>199.608704210837</v>
      </c>
    </row>
    <row r="388" spans="1:83" x14ac:dyDescent="0.25">
      <c r="A388" s="5" t="s">
        <v>106</v>
      </c>
      <c r="B388" s="5" t="s">
        <v>106</v>
      </c>
      <c r="C388" s="6">
        <v>34401</v>
      </c>
      <c r="D388" s="14"/>
      <c r="E388" s="14"/>
      <c r="F388" s="15"/>
      <c r="U388">
        <v>370.3</v>
      </c>
      <c r="AD388">
        <v>0</v>
      </c>
      <c r="AM388">
        <v>5.1539999999999999</v>
      </c>
      <c r="BA388">
        <v>31.97</v>
      </c>
      <c r="CE388" s="40"/>
    </row>
    <row r="389" spans="1:83" x14ac:dyDescent="0.25">
      <c r="A389" s="66" t="s">
        <v>106</v>
      </c>
      <c r="B389" s="66" t="s">
        <v>106</v>
      </c>
      <c r="C389" s="71">
        <v>34404</v>
      </c>
      <c r="F389" s="40"/>
      <c r="CE389" s="28">
        <v>193.00933297051299</v>
      </c>
    </row>
    <row r="390" spans="1:83" x14ac:dyDescent="0.25">
      <c r="A390" s="5" t="s">
        <v>106</v>
      </c>
      <c r="B390" s="5" t="s">
        <v>106</v>
      </c>
      <c r="C390" s="6">
        <v>34408</v>
      </c>
      <c r="D390" s="14"/>
      <c r="E390" s="14"/>
      <c r="F390" s="15"/>
      <c r="U390" s="40">
        <v>473.1</v>
      </c>
      <c r="V390" s="40"/>
      <c r="AD390">
        <v>0</v>
      </c>
      <c r="AF390" s="40"/>
      <c r="AM390" s="40">
        <v>5.1349999999999998</v>
      </c>
      <c r="BA390">
        <v>38.75</v>
      </c>
      <c r="CE390" s="40"/>
    </row>
    <row r="391" spans="1:83" x14ac:dyDescent="0.25">
      <c r="A391" s="66" t="s">
        <v>106</v>
      </c>
      <c r="B391" s="66" t="s">
        <v>106</v>
      </c>
      <c r="C391" s="71">
        <v>34408</v>
      </c>
      <c r="F391" s="40"/>
      <c r="U391" s="40"/>
      <c r="V391" s="40"/>
      <c r="AF391" s="40"/>
      <c r="AM391" s="40"/>
      <c r="CE391" s="28">
        <v>183.09985467893301</v>
      </c>
    </row>
    <row r="392" spans="1:83" x14ac:dyDescent="0.25">
      <c r="A392" s="66" t="s">
        <v>106</v>
      </c>
      <c r="B392" s="66" t="s">
        <v>106</v>
      </c>
      <c r="C392" s="71">
        <v>34410</v>
      </c>
      <c r="F392" s="40"/>
      <c r="CE392" s="28">
        <v>175.167842937454</v>
      </c>
    </row>
    <row r="393" spans="1:83" x14ac:dyDescent="0.25">
      <c r="A393" s="66" t="s">
        <v>106</v>
      </c>
      <c r="B393" s="66" t="s">
        <v>106</v>
      </c>
      <c r="C393" s="71">
        <v>34411</v>
      </c>
      <c r="F393" s="40"/>
      <c r="CE393" s="28">
        <v>200.984333115254</v>
      </c>
    </row>
    <row r="394" spans="1:83" x14ac:dyDescent="0.25">
      <c r="A394" s="5" t="s">
        <v>106</v>
      </c>
      <c r="B394" s="5" t="s">
        <v>106</v>
      </c>
      <c r="C394" s="6">
        <v>34415</v>
      </c>
      <c r="D394" s="14"/>
      <c r="E394" s="14"/>
      <c r="F394" s="15"/>
      <c r="U394" s="40">
        <v>639.79999999999995</v>
      </c>
      <c r="V394" s="40"/>
      <c r="AD394">
        <v>0</v>
      </c>
      <c r="AF394" s="40"/>
      <c r="AM394" s="40">
        <v>4.6539999999999999</v>
      </c>
      <c r="BA394">
        <v>52.52</v>
      </c>
      <c r="CE394" s="40"/>
    </row>
    <row r="395" spans="1:83" x14ac:dyDescent="0.25">
      <c r="A395" s="66" t="s">
        <v>106</v>
      </c>
      <c r="B395" s="66" t="s">
        <v>106</v>
      </c>
      <c r="C395" s="71">
        <v>34415</v>
      </c>
      <c r="F395" s="40"/>
      <c r="CE395" s="28">
        <v>194.382356517158</v>
      </c>
    </row>
    <row r="396" spans="1:83" x14ac:dyDescent="0.25">
      <c r="A396" s="66" t="s">
        <v>106</v>
      </c>
      <c r="B396" s="66" t="s">
        <v>106</v>
      </c>
      <c r="C396" s="71">
        <v>34417</v>
      </c>
      <c r="F396" s="40"/>
      <c r="CE396" s="28">
        <v>184.46375947337</v>
      </c>
    </row>
    <row r="397" spans="1:83" x14ac:dyDescent="0.25">
      <c r="A397" s="66" t="s">
        <v>106</v>
      </c>
      <c r="B397" s="66" t="s">
        <v>106</v>
      </c>
      <c r="C397" s="71">
        <v>34421</v>
      </c>
      <c r="F397" s="40"/>
      <c r="CE397" s="28">
        <v>178.52875446529401</v>
      </c>
    </row>
    <row r="398" spans="1:83" x14ac:dyDescent="0.25">
      <c r="A398" s="5" t="s">
        <v>106</v>
      </c>
      <c r="B398" s="5" t="s">
        <v>106</v>
      </c>
      <c r="C398" s="6">
        <v>34422</v>
      </c>
      <c r="D398" s="14"/>
      <c r="E398" s="14"/>
      <c r="F398" s="15"/>
      <c r="U398">
        <v>825.2</v>
      </c>
      <c r="AD398">
        <v>0</v>
      </c>
      <c r="AM398">
        <v>4.9169999999999998</v>
      </c>
      <c r="BA398">
        <v>57.85</v>
      </c>
      <c r="CE398" s="40"/>
    </row>
    <row r="399" spans="1:83" x14ac:dyDescent="0.25">
      <c r="A399" s="66" t="s">
        <v>106</v>
      </c>
      <c r="B399" s="66" t="s">
        <v>106</v>
      </c>
      <c r="C399" s="71">
        <v>34424</v>
      </c>
      <c r="F399" s="40"/>
      <c r="U399" s="40"/>
      <c r="V399" s="40"/>
      <c r="AF399" s="40"/>
      <c r="AM399" s="40"/>
      <c r="CE399" s="28">
        <v>206.33313262428999</v>
      </c>
    </row>
    <row r="400" spans="1:83" x14ac:dyDescent="0.25">
      <c r="A400" s="66" t="s">
        <v>106</v>
      </c>
      <c r="B400" s="66" t="s">
        <v>106</v>
      </c>
      <c r="C400" s="71">
        <v>34428</v>
      </c>
      <c r="F400" s="40"/>
      <c r="CE400" s="28">
        <v>177.23258897296799</v>
      </c>
    </row>
    <row r="401" spans="1:83" x14ac:dyDescent="0.25">
      <c r="A401" s="5" t="s">
        <v>106</v>
      </c>
      <c r="B401" s="5" t="s">
        <v>106</v>
      </c>
      <c r="C401" s="6">
        <v>34429</v>
      </c>
      <c r="D401" s="14"/>
      <c r="E401" s="14"/>
      <c r="F401" s="15"/>
      <c r="U401">
        <v>929.4</v>
      </c>
      <c r="AD401">
        <v>32.07</v>
      </c>
      <c r="AM401">
        <v>3.9180000000000001</v>
      </c>
      <c r="BA401">
        <v>70.900000000000006</v>
      </c>
      <c r="CE401" s="40"/>
    </row>
    <row r="402" spans="1:83" x14ac:dyDescent="0.25">
      <c r="A402" s="66" t="s">
        <v>106</v>
      </c>
      <c r="B402" s="66" t="s">
        <v>106</v>
      </c>
      <c r="C402" s="71">
        <v>34430</v>
      </c>
      <c r="F402" s="40"/>
      <c r="U402" s="40"/>
      <c r="V402" s="40"/>
      <c r="AF402" s="40"/>
      <c r="AM402" s="40"/>
      <c r="CE402" s="28">
        <v>171.94892340827101</v>
      </c>
    </row>
    <row r="403" spans="1:83" x14ac:dyDescent="0.25">
      <c r="A403" s="66" t="s">
        <v>106</v>
      </c>
      <c r="B403" s="66" t="s">
        <v>106</v>
      </c>
      <c r="C403" s="71">
        <v>34433</v>
      </c>
      <c r="F403" s="40"/>
      <c r="U403" s="40"/>
      <c r="V403" s="40"/>
      <c r="AF403" s="40"/>
      <c r="AM403" s="40"/>
      <c r="CE403" s="28">
        <v>160.71071265219601</v>
      </c>
    </row>
    <row r="404" spans="1:83" x14ac:dyDescent="0.25">
      <c r="A404" s="5" t="s">
        <v>106</v>
      </c>
      <c r="B404" s="5" t="s">
        <v>106</v>
      </c>
      <c r="C404" s="6">
        <v>34436</v>
      </c>
      <c r="D404" s="14"/>
      <c r="E404" s="14"/>
      <c r="F404" s="15"/>
      <c r="U404">
        <v>1069.4000000000001</v>
      </c>
      <c r="AD404">
        <v>109.2</v>
      </c>
      <c r="AM404">
        <v>3.3010000000000002</v>
      </c>
      <c r="BA404">
        <v>74.099999999999994</v>
      </c>
      <c r="CE404" s="40"/>
    </row>
    <row r="405" spans="1:83" x14ac:dyDescent="0.25">
      <c r="A405" s="66" t="s">
        <v>106</v>
      </c>
      <c r="B405" s="66" t="s">
        <v>106</v>
      </c>
      <c r="C405" s="71">
        <v>34436</v>
      </c>
      <c r="F405" s="40"/>
      <c r="U405" s="40"/>
      <c r="V405" s="40"/>
      <c r="AF405" s="40"/>
      <c r="AM405" s="40"/>
      <c r="CE405" s="28">
        <v>207.70876152870801</v>
      </c>
    </row>
    <row r="406" spans="1:83" x14ac:dyDescent="0.25">
      <c r="A406" s="66" t="s">
        <v>106</v>
      </c>
      <c r="B406" s="66" t="s">
        <v>106</v>
      </c>
      <c r="C406" s="71">
        <v>34439</v>
      </c>
      <c r="F406" s="40"/>
      <c r="U406" s="40"/>
      <c r="V406" s="40"/>
      <c r="AF406" s="40"/>
      <c r="AM406" s="40"/>
      <c r="CE406" s="28">
        <v>188.53072295783301</v>
      </c>
    </row>
    <row r="407" spans="1:83" x14ac:dyDescent="0.25">
      <c r="A407" s="66" t="s">
        <v>106</v>
      </c>
      <c r="B407" s="66" t="s">
        <v>106</v>
      </c>
      <c r="C407" s="71">
        <v>34441</v>
      </c>
      <c r="F407" s="40"/>
      <c r="CE407" s="28">
        <v>172.65888340155499</v>
      </c>
    </row>
    <row r="408" spans="1:83" x14ac:dyDescent="0.25">
      <c r="A408" s="5" t="s">
        <v>106</v>
      </c>
      <c r="B408" s="5" t="s">
        <v>106</v>
      </c>
      <c r="C408" s="6">
        <v>34444</v>
      </c>
      <c r="D408" s="14"/>
      <c r="E408" s="14"/>
      <c r="F408" s="15"/>
      <c r="U408" s="40">
        <v>1339.8</v>
      </c>
      <c r="V408" s="40"/>
      <c r="AD408">
        <v>340.2</v>
      </c>
      <c r="AF408" s="40"/>
      <c r="AM408" s="40">
        <v>2.5489999999999999</v>
      </c>
      <c r="BA408">
        <v>78.77</v>
      </c>
      <c r="CE408" s="40"/>
    </row>
    <row r="409" spans="1:83" x14ac:dyDescent="0.25">
      <c r="A409" s="66" t="s">
        <v>106</v>
      </c>
      <c r="B409" s="66" t="s">
        <v>106</v>
      </c>
      <c r="C409" s="71">
        <v>34444</v>
      </c>
      <c r="F409" s="40"/>
      <c r="CE409" s="28">
        <v>156.78964920305</v>
      </c>
    </row>
    <row r="410" spans="1:83" x14ac:dyDescent="0.25">
      <c r="A410" s="66" t="s">
        <v>106</v>
      </c>
      <c r="B410" s="66" t="s">
        <v>106</v>
      </c>
      <c r="C410" s="71">
        <v>34446</v>
      </c>
      <c r="F410" s="40"/>
      <c r="CE410" s="28">
        <v>203.782487364014</v>
      </c>
    </row>
    <row r="411" spans="1:83" x14ac:dyDescent="0.25">
      <c r="A411" s="66" t="s">
        <v>106</v>
      </c>
      <c r="B411" s="66" t="s">
        <v>106</v>
      </c>
      <c r="C411" s="71">
        <v>34449</v>
      </c>
      <c r="F411" s="40"/>
      <c r="CE411" s="28">
        <v>177.99074808506199</v>
      </c>
    </row>
    <row r="412" spans="1:83" x14ac:dyDescent="0.25">
      <c r="A412" s="5" t="s">
        <v>106</v>
      </c>
      <c r="B412" s="5" t="s">
        <v>106</v>
      </c>
      <c r="C412" s="6">
        <v>34450</v>
      </c>
      <c r="D412" s="14"/>
      <c r="E412" s="14"/>
      <c r="F412" s="15"/>
      <c r="U412" s="40">
        <v>1383.7</v>
      </c>
      <c r="V412" s="40"/>
      <c r="AD412">
        <v>510.8</v>
      </c>
      <c r="AF412" s="40"/>
      <c r="AM412" s="40">
        <v>1.637</v>
      </c>
      <c r="BA412">
        <v>82.62</v>
      </c>
      <c r="CE412" s="40"/>
    </row>
    <row r="413" spans="1:83" x14ac:dyDescent="0.25">
      <c r="A413" s="66" t="s">
        <v>106</v>
      </c>
      <c r="B413" s="66" t="s">
        <v>106</v>
      </c>
      <c r="C413" s="71">
        <v>34452</v>
      </c>
      <c r="F413" s="40"/>
      <c r="U413" s="40"/>
      <c r="V413" s="40"/>
      <c r="AF413" s="40"/>
      <c r="AM413" s="40"/>
      <c r="CE413" s="28">
        <v>174.6910624649</v>
      </c>
    </row>
    <row r="414" spans="1:83" x14ac:dyDescent="0.25">
      <c r="A414" s="66" t="s">
        <v>106</v>
      </c>
      <c r="B414" s="66" t="s">
        <v>106</v>
      </c>
      <c r="C414" s="71">
        <v>34455</v>
      </c>
      <c r="F414" s="40"/>
      <c r="CE414" s="28">
        <v>159.484891819756</v>
      </c>
    </row>
    <row r="415" spans="1:83" x14ac:dyDescent="0.25">
      <c r="A415" s="66" t="s">
        <v>106</v>
      </c>
      <c r="B415" s="66" t="s">
        <v>106</v>
      </c>
      <c r="C415" s="71">
        <v>34457</v>
      </c>
      <c r="F415" s="40"/>
      <c r="U415" s="40"/>
      <c r="V415" s="40"/>
      <c r="AF415" s="40"/>
      <c r="AM415" s="40"/>
      <c r="CE415" s="28">
        <v>156.84566439517999</v>
      </c>
    </row>
    <row r="416" spans="1:83" x14ac:dyDescent="0.25">
      <c r="A416" s="5" t="s">
        <v>106</v>
      </c>
      <c r="B416" s="5" t="s">
        <v>106</v>
      </c>
      <c r="C416" s="6">
        <v>34458</v>
      </c>
      <c r="D416" s="14"/>
      <c r="E416" s="14"/>
      <c r="F416" s="15"/>
      <c r="U416" s="40">
        <v>1487.1</v>
      </c>
      <c r="V416" s="40"/>
      <c r="AD416">
        <v>670.1</v>
      </c>
      <c r="AF416" s="40"/>
      <c r="AM416" s="40">
        <v>0.30449999999999999</v>
      </c>
      <c r="BA416">
        <v>85.77</v>
      </c>
      <c r="CE416" s="40"/>
    </row>
    <row r="417" spans="1:83" x14ac:dyDescent="0.25">
      <c r="A417" s="66" t="s">
        <v>106</v>
      </c>
      <c r="B417" s="66" t="s">
        <v>106</v>
      </c>
      <c r="C417" s="71">
        <v>34459</v>
      </c>
      <c r="F417" s="40"/>
      <c r="U417" s="40"/>
      <c r="V417" s="40"/>
      <c r="AF417" s="40"/>
      <c r="AM417" s="40"/>
      <c r="CE417" s="28">
        <v>150.237174402649</v>
      </c>
    </row>
    <row r="418" spans="1:83" x14ac:dyDescent="0.25">
      <c r="A418" s="66" t="s">
        <v>106</v>
      </c>
      <c r="B418" s="66" t="s">
        <v>106</v>
      </c>
      <c r="C418" s="71">
        <v>34461</v>
      </c>
      <c r="F418" s="40"/>
      <c r="CE418" s="28">
        <v>224.36481377481601</v>
      </c>
    </row>
    <row r="419" spans="1:83" x14ac:dyDescent="0.25">
      <c r="A419" s="66" t="s">
        <v>106</v>
      </c>
      <c r="B419" s="66" t="s">
        <v>106</v>
      </c>
      <c r="C419" s="71">
        <v>34464</v>
      </c>
      <c r="F419" s="40"/>
      <c r="U419" s="40"/>
      <c r="V419" s="40"/>
      <c r="AF419" s="40"/>
      <c r="AM419" s="40"/>
      <c r="CE419" s="28">
        <v>204.52761968724101</v>
      </c>
    </row>
    <row r="420" spans="1:83" x14ac:dyDescent="0.25">
      <c r="A420" s="5" t="s">
        <v>106</v>
      </c>
      <c r="B420" s="5" t="s">
        <v>106</v>
      </c>
      <c r="C420" s="6">
        <v>34465</v>
      </c>
      <c r="D420" s="14"/>
      <c r="E420" s="14"/>
      <c r="F420" s="15"/>
      <c r="U420">
        <v>1579.1</v>
      </c>
      <c r="AD420">
        <v>720.3</v>
      </c>
      <c r="AM420">
        <v>1.0200000000000001E-2</v>
      </c>
      <c r="BA420">
        <v>89.85</v>
      </c>
      <c r="CE420" s="40"/>
    </row>
    <row r="421" spans="1:83" x14ac:dyDescent="0.25">
      <c r="A421" s="66" t="s">
        <v>106</v>
      </c>
      <c r="B421" s="66" t="s">
        <v>106</v>
      </c>
      <c r="C421" s="71">
        <v>34467</v>
      </c>
      <c r="F421" s="40"/>
      <c r="U421" s="40"/>
      <c r="V421" s="40"/>
      <c r="AF421" s="40"/>
      <c r="AM421" s="40"/>
      <c r="CE421" s="28">
        <v>195.27338887570099</v>
      </c>
    </row>
    <row r="422" spans="1:83" x14ac:dyDescent="0.25">
      <c r="A422" s="66" t="s">
        <v>106</v>
      </c>
      <c r="B422" s="66" t="s">
        <v>106</v>
      </c>
      <c r="C422" s="71">
        <v>34471</v>
      </c>
      <c r="F422" s="40"/>
      <c r="CE422" s="28">
        <v>186.02567145859501</v>
      </c>
    </row>
    <row r="423" spans="1:83" x14ac:dyDescent="0.25">
      <c r="A423" s="5" t="s">
        <v>106</v>
      </c>
      <c r="B423" s="5" t="s">
        <v>106</v>
      </c>
      <c r="C423" s="6">
        <v>34472</v>
      </c>
      <c r="D423" s="14"/>
      <c r="E423" s="14"/>
      <c r="F423" s="15"/>
      <c r="U423" s="40">
        <v>1650.5</v>
      </c>
      <c r="V423" s="40"/>
      <c r="AD423">
        <v>794.4</v>
      </c>
      <c r="AF423" s="40"/>
      <c r="AM423" s="40">
        <v>0</v>
      </c>
      <c r="BA423">
        <v>92.85</v>
      </c>
      <c r="CE423" s="40"/>
    </row>
    <row r="424" spans="1:83" x14ac:dyDescent="0.25">
      <c r="A424" s="66" t="s">
        <v>106</v>
      </c>
      <c r="B424" s="66" t="s">
        <v>106</v>
      </c>
      <c r="C424" s="71">
        <v>34473</v>
      </c>
      <c r="F424" s="40"/>
      <c r="CE424" s="28">
        <v>183.38774671290699</v>
      </c>
    </row>
    <row r="425" spans="1:83" x14ac:dyDescent="0.25">
      <c r="A425" s="66" t="s">
        <v>106</v>
      </c>
      <c r="B425" s="66" t="s">
        <v>106</v>
      </c>
      <c r="C425" s="71">
        <v>34475</v>
      </c>
      <c r="F425" s="40"/>
      <c r="U425" s="40"/>
      <c r="V425" s="40"/>
      <c r="AF425" s="40"/>
      <c r="AM425" s="40"/>
      <c r="CE425" s="28">
        <v>180.74982196721899</v>
      </c>
    </row>
    <row r="426" spans="1:83" x14ac:dyDescent="0.25">
      <c r="A426" s="5" t="s">
        <v>106</v>
      </c>
      <c r="B426" s="5" t="s">
        <v>106</v>
      </c>
      <c r="C426" s="6">
        <v>34479</v>
      </c>
      <c r="D426" s="14"/>
      <c r="E426" s="14"/>
      <c r="F426" s="15"/>
      <c r="U426">
        <v>1583</v>
      </c>
      <c r="Z426">
        <v>4.5260000000000002E-2</v>
      </c>
      <c r="AB426">
        <v>16380.910296067201</v>
      </c>
      <c r="AD426">
        <v>741.4</v>
      </c>
      <c r="AM426">
        <v>0</v>
      </c>
      <c r="AT426" t="s">
        <v>74</v>
      </c>
      <c r="BA426">
        <v>92.9</v>
      </c>
      <c r="CE426" s="40"/>
    </row>
    <row r="427" spans="1:83" x14ac:dyDescent="0.25">
      <c r="A427" s="66" t="s">
        <v>106</v>
      </c>
      <c r="B427" s="66" t="s">
        <v>106</v>
      </c>
      <c r="C427" s="71">
        <v>34481</v>
      </c>
      <c r="F427" s="40"/>
      <c r="U427" s="40"/>
      <c r="V427" s="40"/>
      <c r="AF427" s="40"/>
      <c r="AM427" s="40"/>
      <c r="CE427" s="28">
        <v>193.34933215995699</v>
      </c>
    </row>
    <row r="428" spans="1:83" x14ac:dyDescent="0.25">
      <c r="A428" s="66" t="s">
        <v>107</v>
      </c>
      <c r="B428" s="66" t="s">
        <v>107</v>
      </c>
      <c r="C428" s="71">
        <v>34311</v>
      </c>
      <c r="F428" s="40"/>
      <c r="CE428" s="28">
        <v>233.63076869633599</v>
      </c>
    </row>
    <row r="429" spans="1:83" x14ac:dyDescent="0.25">
      <c r="A429" s="66" t="s">
        <v>107</v>
      </c>
      <c r="B429" s="66" t="s">
        <v>107</v>
      </c>
      <c r="C429" s="71">
        <v>34318</v>
      </c>
      <c r="F429" s="40"/>
      <c r="CE429" s="28">
        <v>249.542991298104</v>
      </c>
    </row>
    <row r="430" spans="1:83" x14ac:dyDescent="0.25">
      <c r="A430" s="66" t="s">
        <v>107</v>
      </c>
      <c r="B430" s="66" t="s">
        <v>107</v>
      </c>
      <c r="C430" s="71">
        <v>34323</v>
      </c>
      <c r="F430" s="40"/>
      <c r="CE430" s="28">
        <v>263.46081252424398</v>
      </c>
    </row>
    <row r="431" spans="1:83" x14ac:dyDescent="0.25">
      <c r="A431" s="5" t="s">
        <v>107</v>
      </c>
      <c r="B431" s="5" t="s">
        <v>107</v>
      </c>
      <c r="C431" s="6">
        <v>34338</v>
      </c>
      <c r="D431" s="14"/>
      <c r="E431" s="14"/>
      <c r="F431" s="15"/>
      <c r="U431">
        <v>2.8069999999999999</v>
      </c>
      <c r="AD431">
        <v>0</v>
      </c>
      <c r="AM431">
        <v>0.03</v>
      </c>
      <c r="BA431">
        <v>10.65</v>
      </c>
    </row>
    <row r="432" spans="1:83" x14ac:dyDescent="0.25">
      <c r="A432" s="66" t="s">
        <v>107</v>
      </c>
      <c r="B432" s="66" t="s">
        <v>107</v>
      </c>
      <c r="C432" s="71">
        <v>34338</v>
      </c>
      <c r="F432" s="40"/>
      <c r="U432" s="40"/>
      <c r="V432" s="40"/>
      <c r="AF432" s="40"/>
      <c r="AM432" s="40"/>
      <c r="CE432" s="28">
        <v>245.661008215561</v>
      </c>
    </row>
    <row r="433" spans="1:83" x14ac:dyDescent="0.25">
      <c r="A433" s="5" t="s">
        <v>107</v>
      </c>
      <c r="B433" s="5" t="s">
        <v>107</v>
      </c>
      <c r="C433" s="6">
        <v>34345</v>
      </c>
      <c r="D433" s="14"/>
      <c r="E433" s="14"/>
      <c r="F433" s="15"/>
      <c r="U433" s="40">
        <v>5.8470000000000004</v>
      </c>
      <c r="V433" s="40"/>
      <c r="AD433">
        <v>0</v>
      </c>
      <c r="AF433" s="40"/>
      <c r="AM433" s="40">
        <v>6.4500000000000002E-2</v>
      </c>
      <c r="BA433">
        <v>11.35</v>
      </c>
    </row>
    <row r="434" spans="1:83" x14ac:dyDescent="0.25">
      <c r="A434" s="66" t="s">
        <v>107</v>
      </c>
      <c r="B434" s="66" t="s">
        <v>107</v>
      </c>
      <c r="C434" s="71">
        <v>34345</v>
      </c>
      <c r="F434" s="40"/>
      <c r="U434" s="40"/>
      <c r="V434" s="40"/>
      <c r="AF434" s="40"/>
      <c r="AM434" s="40"/>
      <c r="CE434" s="28">
        <v>240.39948819193901</v>
      </c>
    </row>
    <row r="435" spans="1:83" x14ac:dyDescent="0.25">
      <c r="A435" s="5" t="s">
        <v>107</v>
      </c>
      <c r="B435" s="5" t="s">
        <v>107</v>
      </c>
      <c r="C435" s="6">
        <v>34352</v>
      </c>
      <c r="D435" s="14"/>
      <c r="E435" s="14"/>
      <c r="F435" s="15"/>
      <c r="U435" s="40">
        <v>9.4700000000000006</v>
      </c>
      <c r="V435" s="40"/>
      <c r="AD435">
        <v>0</v>
      </c>
      <c r="AF435" s="40"/>
      <c r="AM435" s="40">
        <v>9.0200000000000002E-2</v>
      </c>
      <c r="BA435">
        <v>15.37</v>
      </c>
      <c r="BK435" s="40"/>
    </row>
    <row r="436" spans="1:83" x14ac:dyDescent="0.25">
      <c r="A436" s="66" t="s">
        <v>107</v>
      </c>
      <c r="B436" s="66" t="s">
        <v>107</v>
      </c>
      <c r="C436" s="71">
        <v>34352</v>
      </c>
      <c r="F436" s="40"/>
      <c r="U436" s="40"/>
      <c r="V436" s="40"/>
      <c r="AF436" s="40"/>
      <c r="AM436" s="40"/>
      <c r="CE436" s="28">
        <v>232.488319312648</v>
      </c>
    </row>
    <row r="437" spans="1:83" x14ac:dyDescent="0.25">
      <c r="A437" s="66" t="s">
        <v>107</v>
      </c>
      <c r="B437" s="66" t="s">
        <v>107</v>
      </c>
      <c r="C437" s="71">
        <v>34357</v>
      </c>
      <c r="F437" s="40"/>
      <c r="CE437" s="28">
        <v>249.71494491115601</v>
      </c>
    </row>
    <row r="438" spans="1:83" x14ac:dyDescent="0.25">
      <c r="A438" s="5" t="s">
        <v>107</v>
      </c>
      <c r="B438" s="5" t="s">
        <v>107</v>
      </c>
      <c r="C438" s="6">
        <v>34359</v>
      </c>
      <c r="D438" s="14"/>
      <c r="E438" s="14"/>
      <c r="F438" s="15"/>
      <c r="U438" s="40">
        <v>18.170000000000002</v>
      </c>
      <c r="V438" s="40"/>
      <c r="AD438">
        <v>0</v>
      </c>
      <c r="AF438" s="40"/>
      <c r="AM438" s="40">
        <v>0.23949999999999999</v>
      </c>
      <c r="BA438">
        <v>21.95</v>
      </c>
    </row>
    <row r="439" spans="1:83" x14ac:dyDescent="0.25">
      <c r="A439" s="66" t="s">
        <v>107</v>
      </c>
      <c r="B439" s="66" t="s">
        <v>107</v>
      </c>
      <c r="C439" s="71">
        <v>34361</v>
      </c>
      <c r="F439" s="40"/>
      <c r="CE439" s="28">
        <v>240.46853017293699</v>
      </c>
    </row>
    <row r="440" spans="1:83" x14ac:dyDescent="0.25">
      <c r="A440" s="5" t="s">
        <v>107</v>
      </c>
      <c r="B440" s="5" t="s">
        <v>107</v>
      </c>
      <c r="C440" s="6">
        <v>34366</v>
      </c>
      <c r="D440" s="14"/>
      <c r="E440" s="14"/>
      <c r="F440" s="15"/>
      <c r="U440">
        <v>28.03</v>
      </c>
      <c r="AD440">
        <v>0</v>
      </c>
      <c r="AM440">
        <v>0.35020000000000001</v>
      </c>
      <c r="BA440">
        <v>22.92</v>
      </c>
    </row>
    <row r="441" spans="1:83" x14ac:dyDescent="0.25">
      <c r="A441" s="66" t="s">
        <v>107</v>
      </c>
      <c r="B441" s="66" t="s">
        <v>107</v>
      </c>
      <c r="C441" s="71">
        <v>34366</v>
      </c>
      <c r="F441" s="40"/>
      <c r="U441" s="40"/>
      <c r="V441" s="40"/>
      <c r="AF441" s="40"/>
      <c r="AM441" s="40"/>
      <c r="CE441" s="28">
        <v>233.87176429038701</v>
      </c>
    </row>
    <row r="442" spans="1:83" x14ac:dyDescent="0.25">
      <c r="A442" s="66" t="s">
        <v>107</v>
      </c>
      <c r="B442" s="66" t="s">
        <v>107</v>
      </c>
      <c r="C442" s="71">
        <v>34368</v>
      </c>
      <c r="F442" s="40"/>
      <c r="U442" s="40"/>
      <c r="V442" s="40"/>
      <c r="AF442" s="40"/>
      <c r="AM442" s="40"/>
      <c r="CE442" s="28">
        <v>228.58679604680401</v>
      </c>
    </row>
    <row r="443" spans="1:83" x14ac:dyDescent="0.25">
      <c r="A443" s="66" t="s">
        <v>107</v>
      </c>
      <c r="B443" s="66" t="s">
        <v>107</v>
      </c>
      <c r="C443" s="71">
        <v>34370</v>
      </c>
      <c r="F443" s="40"/>
      <c r="CE443" s="28">
        <v>249.77226278217401</v>
      </c>
    </row>
    <row r="444" spans="1:83" x14ac:dyDescent="0.25">
      <c r="A444" s="5" t="s">
        <v>107</v>
      </c>
      <c r="B444" s="5" t="s">
        <v>107</v>
      </c>
      <c r="C444" s="6">
        <v>34373</v>
      </c>
      <c r="D444" s="14"/>
      <c r="E444" s="14"/>
      <c r="F444" s="15"/>
      <c r="U444" s="40">
        <v>47.07</v>
      </c>
      <c r="V444" s="40"/>
      <c r="AD444">
        <v>0</v>
      </c>
      <c r="AF444" s="40"/>
      <c r="AM444" s="40">
        <v>0.78749999999999998</v>
      </c>
      <c r="BA444">
        <v>24.5</v>
      </c>
    </row>
    <row r="445" spans="1:83" x14ac:dyDescent="0.25">
      <c r="A445" s="66" t="s">
        <v>107</v>
      </c>
      <c r="B445" s="66" t="s">
        <v>107</v>
      </c>
      <c r="C445" s="71">
        <v>34376</v>
      </c>
      <c r="F445" s="40"/>
      <c r="U445" s="40"/>
      <c r="V445" s="40"/>
      <c r="AF445" s="40"/>
      <c r="AM445" s="40"/>
      <c r="CE445" s="28">
        <v>269.65114259412502</v>
      </c>
    </row>
    <row r="446" spans="1:83" x14ac:dyDescent="0.25">
      <c r="A446" s="5" t="s">
        <v>107</v>
      </c>
      <c r="B446" s="5" t="s">
        <v>107</v>
      </c>
      <c r="C446" s="6">
        <v>34380</v>
      </c>
      <c r="D446" s="14"/>
      <c r="E446" s="14"/>
      <c r="F446" s="15"/>
      <c r="U446">
        <v>106.7</v>
      </c>
      <c r="AD446">
        <v>0</v>
      </c>
      <c r="AM446">
        <v>1.6919999999999999</v>
      </c>
      <c r="BA446">
        <v>26.02</v>
      </c>
    </row>
    <row r="447" spans="1:83" x14ac:dyDescent="0.25">
      <c r="A447" s="66" t="s">
        <v>107</v>
      </c>
      <c r="B447" s="66" t="s">
        <v>107</v>
      </c>
      <c r="C447" s="71">
        <v>34381</v>
      </c>
      <c r="F447" s="40"/>
      <c r="CE447" s="28">
        <v>259.08641682250499</v>
      </c>
    </row>
    <row r="448" spans="1:83" x14ac:dyDescent="0.25">
      <c r="A448" s="5" t="s">
        <v>107</v>
      </c>
      <c r="B448" s="5" t="s">
        <v>107</v>
      </c>
      <c r="C448" s="6">
        <v>34387</v>
      </c>
      <c r="D448" s="14"/>
      <c r="E448" s="14"/>
      <c r="F448" s="15"/>
      <c r="U448" s="40">
        <v>173.1</v>
      </c>
      <c r="V448" s="40"/>
      <c r="AD448">
        <v>0</v>
      </c>
      <c r="AF448" s="40"/>
      <c r="AM448" s="40">
        <v>2.7240000000000002</v>
      </c>
      <c r="BA448">
        <v>30.4</v>
      </c>
    </row>
    <row r="449" spans="1:83" x14ac:dyDescent="0.25">
      <c r="A449" s="66" t="s">
        <v>107</v>
      </c>
      <c r="B449" s="66" t="s">
        <v>107</v>
      </c>
      <c r="C449" s="71">
        <v>34387</v>
      </c>
      <c r="F449" s="40"/>
      <c r="U449" s="40"/>
      <c r="V449" s="40"/>
      <c r="AF449" s="40"/>
      <c r="AM449" s="40"/>
      <c r="CE449" s="28">
        <v>236.61390334701599</v>
      </c>
    </row>
    <row r="450" spans="1:83" x14ac:dyDescent="0.25">
      <c r="A450" s="66" t="s">
        <v>107</v>
      </c>
      <c r="B450" s="66" t="s">
        <v>107</v>
      </c>
      <c r="C450" s="71">
        <v>34391</v>
      </c>
      <c r="F450" s="40"/>
      <c r="U450" s="40"/>
      <c r="V450" s="40"/>
      <c r="AF450" s="40"/>
      <c r="AM450" s="40"/>
      <c r="CE450" s="28">
        <v>266.40877484497997</v>
      </c>
    </row>
    <row r="451" spans="1:83" x14ac:dyDescent="0.25">
      <c r="A451" s="5" t="s">
        <v>107</v>
      </c>
      <c r="B451" s="5" t="s">
        <v>107</v>
      </c>
      <c r="C451" s="6">
        <v>34394</v>
      </c>
      <c r="D451" s="14"/>
      <c r="E451" s="14"/>
      <c r="F451" s="15"/>
      <c r="U451">
        <v>256.89999999999998</v>
      </c>
      <c r="AD451">
        <v>0</v>
      </c>
      <c r="AM451">
        <v>3.9039999999999999</v>
      </c>
      <c r="BA451">
        <v>31.27</v>
      </c>
      <c r="CE451" s="40"/>
    </row>
    <row r="452" spans="1:83" x14ac:dyDescent="0.25">
      <c r="A452" s="66" t="s">
        <v>107</v>
      </c>
      <c r="B452" s="66" t="s">
        <v>107</v>
      </c>
      <c r="C452" s="71">
        <v>34395</v>
      </c>
      <c r="F452" s="40"/>
      <c r="CE452" s="28">
        <v>249.88168780866201</v>
      </c>
    </row>
    <row r="453" spans="1:83" x14ac:dyDescent="0.25">
      <c r="A453" s="66" t="s">
        <v>107</v>
      </c>
      <c r="B453" s="66" t="s">
        <v>107</v>
      </c>
      <c r="C453" s="71">
        <v>34397</v>
      </c>
      <c r="F453" s="40"/>
      <c r="U453" s="40"/>
      <c r="V453" s="40"/>
      <c r="AF453" s="40"/>
      <c r="AM453" s="40"/>
      <c r="CE453" s="28">
        <v>241.290520550482</v>
      </c>
    </row>
    <row r="454" spans="1:83" x14ac:dyDescent="0.25">
      <c r="A454" s="66" t="s">
        <v>107</v>
      </c>
      <c r="B454" s="66" t="s">
        <v>107</v>
      </c>
      <c r="C454" s="71">
        <v>34399</v>
      </c>
      <c r="F454" s="40"/>
      <c r="U454" s="40"/>
      <c r="V454" s="40"/>
      <c r="AF454" s="40"/>
      <c r="AM454" s="40"/>
      <c r="CE454" s="28">
        <v>267.77007428164501</v>
      </c>
    </row>
    <row r="455" spans="1:83" x14ac:dyDescent="0.25">
      <c r="A455" s="5" t="s">
        <v>107</v>
      </c>
      <c r="B455" s="5" t="s">
        <v>107</v>
      </c>
      <c r="C455" s="6">
        <v>34401</v>
      </c>
      <c r="D455" s="14"/>
      <c r="E455" s="14"/>
      <c r="F455" s="15"/>
      <c r="U455">
        <v>368.5</v>
      </c>
      <c r="AD455">
        <v>0</v>
      </c>
      <c r="AM455">
        <v>5.7050000000000001</v>
      </c>
      <c r="BA455">
        <v>31.82</v>
      </c>
      <c r="CE455" s="40"/>
    </row>
    <row r="456" spans="1:83" x14ac:dyDescent="0.25">
      <c r="A456" s="66" t="s">
        <v>107</v>
      </c>
      <c r="B456" s="66" t="s">
        <v>107</v>
      </c>
      <c r="C456" s="71">
        <v>34404</v>
      </c>
      <c r="F456" s="40"/>
      <c r="CE456" s="28">
        <v>257.200137794478</v>
      </c>
    </row>
    <row r="457" spans="1:83" x14ac:dyDescent="0.25">
      <c r="A457" s="5" t="s">
        <v>107</v>
      </c>
      <c r="B457" s="5" t="s">
        <v>107</v>
      </c>
      <c r="C457" s="6">
        <v>34408</v>
      </c>
      <c r="D457" s="14"/>
      <c r="E457" s="14"/>
      <c r="F457" s="15"/>
      <c r="U457" s="40">
        <v>504.6</v>
      </c>
      <c r="V457" s="40"/>
      <c r="AD457">
        <v>0</v>
      </c>
      <c r="AF457" s="40"/>
      <c r="AM457" s="40">
        <v>6.7759999999999998</v>
      </c>
      <c r="BA457">
        <v>37.57</v>
      </c>
      <c r="CE457" s="40"/>
    </row>
    <row r="458" spans="1:83" x14ac:dyDescent="0.25">
      <c r="A458" s="66" t="s">
        <v>107</v>
      </c>
      <c r="B458" s="66" t="s">
        <v>107</v>
      </c>
      <c r="C458" s="71">
        <v>34408</v>
      </c>
      <c r="F458" s="40"/>
      <c r="U458" s="40"/>
      <c r="V458" s="40"/>
      <c r="AF458" s="40"/>
      <c r="AM458" s="40"/>
      <c r="CE458" s="28">
        <v>243.32269961382701</v>
      </c>
    </row>
    <row r="459" spans="1:83" x14ac:dyDescent="0.25">
      <c r="A459" s="66" t="s">
        <v>107</v>
      </c>
      <c r="B459" s="66" t="s">
        <v>107</v>
      </c>
      <c r="C459" s="71">
        <v>34409</v>
      </c>
      <c r="F459" s="40"/>
      <c r="U459" s="40"/>
      <c r="V459" s="40"/>
      <c r="AF459" s="40"/>
      <c r="AM459" s="40"/>
      <c r="CE459" s="28">
        <v>230.754453714372</v>
      </c>
    </row>
    <row r="460" spans="1:83" x14ac:dyDescent="0.25">
      <c r="A460" s="66" t="s">
        <v>107</v>
      </c>
      <c r="B460" s="66" t="s">
        <v>107</v>
      </c>
      <c r="C460" s="71">
        <v>34412</v>
      </c>
      <c r="F460" s="40"/>
      <c r="CE460" s="28">
        <v>262.529397120211</v>
      </c>
    </row>
    <row r="461" spans="1:83" x14ac:dyDescent="0.25">
      <c r="A461" s="5" t="s">
        <v>107</v>
      </c>
      <c r="B461" s="5" t="s">
        <v>107</v>
      </c>
      <c r="C461" s="6">
        <v>34415</v>
      </c>
      <c r="D461" s="14"/>
      <c r="E461" s="14"/>
      <c r="F461" s="15"/>
      <c r="U461">
        <v>614.70000000000005</v>
      </c>
      <c r="AD461">
        <v>0</v>
      </c>
      <c r="AM461">
        <v>5.8250000000000002</v>
      </c>
      <c r="BA461">
        <v>48.05</v>
      </c>
      <c r="CE461" s="40"/>
    </row>
    <row r="462" spans="1:83" x14ac:dyDescent="0.25">
      <c r="A462" s="66" t="s">
        <v>107</v>
      </c>
      <c r="B462" s="66" t="s">
        <v>107</v>
      </c>
      <c r="C462" s="71">
        <v>34415</v>
      </c>
      <c r="F462" s="40"/>
      <c r="CE462" s="28">
        <v>254.60389877316601</v>
      </c>
    </row>
    <row r="463" spans="1:83" x14ac:dyDescent="0.25">
      <c r="A463" s="66" t="s">
        <v>107</v>
      </c>
      <c r="B463" s="66" t="s">
        <v>107</v>
      </c>
      <c r="C463" s="71">
        <v>34417</v>
      </c>
      <c r="F463" s="40"/>
      <c r="U463" s="40"/>
      <c r="V463" s="40"/>
      <c r="AF463" s="40"/>
      <c r="AM463" s="40"/>
      <c r="CE463" s="28">
        <v>264.53812796359398</v>
      </c>
    </row>
    <row r="464" spans="1:83" x14ac:dyDescent="0.25">
      <c r="A464" s="5" t="s">
        <v>107</v>
      </c>
      <c r="B464" s="5" t="s">
        <v>107</v>
      </c>
      <c r="C464" s="6">
        <v>34422</v>
      </c>
      <c r="D464" s="14"/>
      <c r="E464" s="14"/>
      <c r="F464" s="15"/>
      <c r="U464" s="40">
        <v>845.9</v>
      </c>
      <c r="V464" s="40"/>
      <c r="AD464">
        <v>0</v>
      </c>
      <c r="AF464" s="40"/>
      <c r="AM464" s="40">
        <v>6.8819999999999997</v>
      </c>
      <c r="BA464">
        <v>56</v>
      </c>
      <c r="CE464" s="40"/>
    </row>
    <row r="465" spans="1:83" x14ac:dyDescent="0.25">
      <c r="A465" s="66" t="s">
        <v>107</v>
      </c>
      <c r="B465" s="66" t="s">
        <v>107</v>
      </c>
      <c r="C465" s="71">
        <v>34422</v>
      </c>
      <c r="F465" s="40"/>
      <c r="U465" s="40"/>
      <c r="V465" s="40"/>
      <c r="AF465" s="40"/>
      <c r="AM465" s="40"/>
      <c r="CE465" s="28">
        <v>254.632557708674</v>
      </c>
    </row>
    <row r="466" spans="1:83" x14ac:dyDescent="0.25">
      <c r="A466" s="66" t="s">
        <v>107</v>
      </c>
      <c r="B466" s="66" t="s">
        <v>107</v>
      </c>
      <c r="C466" s="71">
        <v>34424</v>
      </c>
      <c r="F466" s="40"/>
      <c r="CE466" s="28">
        <v>266.55337220141098</v>
      </c>
    </row>
    <row r="467" spans="1:83" x14ac:dyDescent="0.25">
      <c r="A467" s="66" t="s">
        <v>107</v>
      </c>
      <c r="B467" s="66" t="s">
        <v>107</v>
      </c>
      <c r="C467" s="71">
        <v>34428</v>
      </c>
      <c r="F467" s="40"/>
      <c r="U467" s="40"/>
      <c r="V467" s="40"/>
      <c r="AF467" s="40"/>
      <c r="AM467" s="40"/>
      <c r="CE467" s="28">
        <v>241.423393796932</v>
      </c>
    </row>
    <row r="468" spans="1:83" x14ac:dyDescent="0.25">
      <c r="A468" s="5" t="s">
        <v>107</v>
      </c>
      <c r="B468" s="5" t="s">
        <v>107</v>
      </c>
      <c r="C468" s="6">
        <v>34429</v>
      </c>
      <c r="D468" s="14"/>
      <c r="E468" s="14"/>
      <c r="F468" s="15"/>
      <c r="U468">
        <v>1085.8</v>
      </c>
      <c r="AD468">
        <v>13.64</v>
      </c>
      <c r="AM468">
        <v>6.45</v>
      </c>
      <c r="BA468">
        <v>69.67</v>
      </c>
      <c r="CE468" s="40"/>
    </row>
    <row r="469" spans="1:83" x14ac:dyDescent="0.25">
      <c r="A469" s="66" t="s">
        <v>107</v>
      </c>
      <c r="B469" s="66" t="s">
        <v>107</v>
      </c>
      <c r="C469" s="71">
        <v>34429</v>
      </c>
      <c r="F469" s="40"/>
      <c r="U469" s="40"/>
      <c r="V469" s="40"/>
      <c r="AF469" s="40"/>
      <c r="AM469" s="40"/>
      <c r="CE469" s="28">
        <v>262.60755785341598</v>
      </c>
    </row>
    <row r="470" spans="1:83" x14ac:dyDescent="0.25">
      <c r="A470" s="66" t="s">
        <v>107</v>
      </c>
      <c r="B470" s="66" t="s">
        <v>107</v>
      </c>
      <c r="C470" s="71">
        <v>34433</v>
      </c>
      <c r="F470" s="40"/>
      <c r="CE470" s="28">
        <v>244.09258283590299</v>
      </c>
    </row>
    <row r="471" spans="1:83" x14ac:dyDescent="0.25">
      <c r="A471" s="5" t="s">
        <v>107</v>
      </c>
      <c r="B471" s="5" t="s">
        <v>107</v>
      </c>
      <c r="C471" s="6">
        <v>34436</v>
      </c>
      <c r="D471" s="14"/>
      <c r="E471" s="14"/>
      <c r="F471" s="15"/>
      <c r="U471">
        <v>1208.3</v>
      </c>
      <c r="AD471">
        <v>68.11</v>
      </c>
      <c r="AI471" s="40"/>
      <c r="AJ471" s="40"/>
      <c r="AM471">
        <v>5.1989999999999998</v>
      </c>
      <c r="AO471" s="40"/>
      <c r="AP471" s="40"/>
      <c r="AT471" s="40"/>
      <c r="AU471" s="40"/>
      <c r="AV471" s="40"/>
      <c r="BA471">
        <v>73.319999999999993</v>
      </c>
      <c r="BH471" s="40"/>
      <c r="BJ471" s="40"/>
      <c r="CE471" s="40"/>
    </row>
    <row r="472" spans="1:83" x14ac:dyDescent="0.25">
      <c r="A472" s="66" t="s">
        <v>107</v>
      </c>
      <c r="B472" s="66" t="s">
        <v>107</v>
      </c>
      <c r="C472" s="71">
        <v>34436</v>
      </c>
      <c r="F472" s="40"/>
      <c r="U472" s="40"/>
      <c r="V472" s="40"/>
      <c r="AF472" s="40"/>
      <c r="AI472" s="40"/>
      <c r="AM472" s="40"/>
      <c r="AP472" s="40"/>
      <c r="BH472" s="40"/>
      <c r="CE472" s="28">
        <v>265.28326028682</v>
      </c>
    </row>
    <row r="473" spans="1:83" x14ac:dyDescent="0.25">
      <c r="A473" s="66" t="s">
        <v>107</v>
      </c>
      <c r="B473" s="66" t="s">
        <v>107</v>
      </c>
      <c r="C473" s="71">
        <v>34439</v>
      </c>
      <c r="F473" s="40"/>
      <c r="AA473" s="40"/>
      <c r="AT473" s="40"/>
      <c r="AU473" s="40"/>
      <c r="AV473" s="40"/>
      <c r="CE473" s="28">
        <v>248.75226521384101</v>
      </c>
    </row>
    <row r="474" spans="1:83" x14ac:dyDescent="0.25">
      <c r="A474" s="66" t="s">
        <v>107</v>
      </c>
      <c r="B474" s="66" t="s">
        <v>107</v>
      </c>
      <c r="C474" s="71">
        <v>34440</v>
      </c>
      <c r="F474" s="40"/>
      <c r="AT474" s="40"/>
      <c r="AU474" s="40"/>
      <c r="AV474" s="40"/>
      <c r="CE474" s="28">
        <v>272.58347276822201</v>
      </c>
    </row>
    <row r="475" spans="1:83" x14ac:dyDescent="0.25">
      <c r="A475" s="5" t="s">
        <v>107</v>
      </c>
      <c r="B475" s="5" t="s">
        <v>107</v>
      </c>
      <c r="C475" s="6">
        <v>34444</v>
      </c>
      <c r="D475" s="14"/>
      <c r="E475" s="14"/>
      <c r="F475" s="15"/>
      <c r="U475" s="40">
        <v>1427.2</v>
      </c>
      <c r="V475" s="40"/>
      <c r="AD475">
        <v>241.4</v>
      </c>
      <c r="AF475" s="40"/>
      <c r="AM475" s="40">
        <v>5.3159999999999998</v>
      </c>
      <c r="AY475" s="40"/>
      <c r="BA475">
        <v>78.25</v>
      </c>
      <c r="CE475" s="40"/>
    </row>
    <row r="476" spans="1:83" x14ac:dyDescent="0.25">
      <c r="A476" s="66" t="s">
        <v>107</v>
      </c>
      <c r="B476" s="66" t="s">
        <v>107</v>
      </c>
      <c r="C476" s="71">
        <v>34444</v>
      </c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Z476" s="40"/>
      <c r="AA476" s="40"/>
      <c r="AB476" s="40"/>
      <c r="AC476" s="40"/>
      <c r="AD476" s="40"/>
      <c r="AE476" s="40"/>
      <c r="AF476" s="40"/>
      <c r="AG476" s="40"/>
      <c r="AH476" s="40"/>
      <c r="AI476" s="40"/>
      <c r="AJ476" s="40"/>
      <c r="AK476" s="40"/>
      <c r="AL476" s="40"/>
      <c r="AM476" s="40"/>
      <c r="AN476" s="40"/>
      <c r="AO476" s="40"/>
      <c r="AP476" s="40"/>
      <c r="AQ476" s="40"/>
      <c r="AR476" s="40"/>
      <c r="AS476" s="40"/>
      <c r="AT476" s="40"/>
      <c r="AU476" s="40"/>
      <c r="AV476" s="40"/>
      <c r="AY476" s="40"/>
      <c r="AZ476" s="40"/>
      <c r="BA476" s="40"/>
      <c r="BB476" s="40"/>
      <c r="BC476" s="40"/>
      <c r="BD476" s="40"/>
      <c r="BE476" s="40"/>
      <c r="BF476" s="40"/>
      <c r="BG476" s="40"/>
      <c r="BH476" s="40"/>
      <c r="BI476" s="40"/>
      <c r="BJ476" s="40"/>
      <c r="BK476" s="40"/>
      <c r="BL476" s="40"/>
      <c r="BM476" s="40"/>
      <c r="BN476" s="40"/>
      <c r="BO476" s="40"/>
      <c r="BP476" s="40"/>
      <c r="BQ476" s="40"/>
      <c r="BR476" s="40"/>
      <c r="BS476" s="40"/>
      <c r="BT476" s="40"/>
      <c r="BU476" s="40"/>
      <c r="BV476" s="40"/>
      <c r="BW476" s="40"/>
      <c r="BX476" s="40"/>
      <c r="BY476" s="40"/>
      <c r="BZ476" s="40"/>
      <c r="CA476" s="40"/>
      <c r="CB476" s="40"/>
      <c r="CC476" s="40"/>
      <c r="CD476" s="40"/>
      <c r="CE476" s="28">
        <v>251.42275693169901</v>
      </c>
    </row>
    <row r="477" spans="1:83" x14ac:dyDescent="0.25">
      <c r="A477" s="66" t="s">
        <v>107</v>
      </c>
      <c r="B477" s="66" t="s">
        <v>107</v>
      </c>
      <c r="C477" s="71">
        <v>34445</v>
      </c>
      <c r="F477" s="40"/>
      <c r="U477" s="40"/>
      <c r="V477" s="40"/>
      <c r="AF477" s="40"/>
      <c r="AM477" s="40"/>
      <c r="CE477" s="28">
        <v>273.92914005824298</v>
      </c>
    </row>
    <row r="478" spans="1:83" x14ac:dyDescent="0.25">
      <c r="A478" s="5" t="s">
        <v>107</v>
      </c>
      <c r="B478" s="5" t="s">
        <v>107</v>
      </c>
      <c r="C478" s="6">
        <v>34450</v>
      </c>
      <c r="D478" s="14"/>
      <c r="E478" s="14"/>
      <c r="F478" s="15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>
        <v>1705.5</v>
      </c>
      <c r="V478" s="40"/>
      <c r="W478" s="40"/>
      <c r="X478" s="40"/>
      <c r="Z478" s="40"/>
      <c r="AA478" s="40"/>
      <c r="AB478" s="40"/>
      <c r="AC478" s="40"/>
      <c r="AD478" s="40">
        <v>462.2</v>
      </c>
      <c r="AE478" s="40"/>
      <c r="AF478" s="40"/>
      <c r="AG478" s="40"/>
      <c r="AH478" s="40"/>
      <c r="AI478" s="40"/>
      <c r="AJ478" s="40"/>
      <c r="AK478" s="40"/>
      <c r="AL478" s="40"/>
      <c r="AM478" s="40">
        <v>5.1109999999999998</v>
      </c>
      <c r="AN478" s="40"/>
      <c r="AO478" s="40"/>
      <c r="AP478" s="40"/>
      <c r="AQ478" s="40"/>
      <c r="AR478" s="40"/>
      <c r="AS478" s="40"/>
      <c r="AT478" s="40"/>
      <c r="AU478" s="40"/>
      <c r="AV478" s="40"/>
      <c r="AY478" s="40"/>
      <c r="AZ478" s="40"/>
      <c r="BA478" s="40">
        <v>83.07</v>
      </c>
      <c r="BB478" s="40"/>
      <c r="BC478" s="40"/>
      <c r="BD478" s="40"/>
      <c r="BE478" s="40"/>
      <c r="BF478" s="40"/>
      <c r="BG478" s="40"/>
      <c r="BH478" s="40"/>
      <c r="BI478" s="40"/>
      <c r="BJ478" s="40"/>
      <c r="BK478" s="40"/>
      <c r="BL478" s="40"/>
      <c r="BM478" s="40"/>
      <c r="BN478" s="40"/>
      <c r="BO478" s="40"/>
      <c r="BP478" s="40"/>
      <c r="BQ478" s="40"/>
      <c r="BR478" s="40"/>
      <c r="BS478" s="40"/>
      <c r="BT478" s="40"/>
      <c r="BU478" s="40"/>
      <c r="BV478" s="40"/>
      <c r="BW478" s="40"/>
      <c r="BX478" s="40"/>
      <c r="BY478" s="40"/>
      <c r="BZ478" s="40"/>
      <c r="CA478" s="40"/>
      <c r="CB478" s="40"/>
      <c r="CC478" s="40"/>
      <c r="CD478" s="40"/>
      <c r="CE478" s="40"/>
    </row>
    <row r="479" spans="1:83" x14ac:dyDescent="0.25">
      <c r="A479" s="66" t="s">
        <v>107</v>
      </c>
      <c r="B479" s="66" t="s">
        <v>107</v>
      </c>
      <c r="C479" s="71">
        <v>34450</v>
      </c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Z479" s="40"/>
      <c r="AA479" s="40"/>
      <c r="AB479" s="40"/>
      <c r="AC479" s="40"/>
      <c r="AD479" s="40"/>
      <c r="AE479" s="40"/>
      <c r="AF479" s="40"/>
      <c r="AG479" s="40"/>
      <c r="AH479" s="40"/>
      <c r="AI479" s="40"/>
      <c r="AJ479" s="40"/>
      <c r="AK479" s="40"/>
      <c r="AL479" s="40"/>
      <c r="AM479" s="40"/>
      <c r="AN479" s="40"/>
      <c r="AO479" s="40"/>
      <c r="AP479" s="40"/>
      <c r="AQ479" s="40"/>
      <c r="AR479" s="40"/>
      <c r="AS479" s="40"/>
      <c r="AT479" s="40"/>
      <c r="AU479" s="40"/>
      <c r="AV479" s="40"/>
      <c r="AY479" s="40"/>
      <c r="AZ479" s="40"/>
      <c r="BA479" s="40"/>
      <c r="BB479" s="40"/>
      <c r="BC479" s="40"/>
      <c r="BD479" s="40"/>
      <c r="BE479" s="40"/>
      <c r="BF479" s="40"/>
      <c r="BG479" s="40"/>
      <c r="BH479" s="40"/>
      <c r="BI479" s="40"/>
      <c r="BJ479" s="40"/>
      <c r="BK479" s="40"/>
      <c r="BL479" s="40"/>
      <c r="BM479" s="40"/>
      <c r="BN479" s="40"/>
      <c r="BO479" s="40"/>
      <c r="BP479" s="40"/>
      <c r="BQ479" s="40"/>
      <c r="BR479" s="40"/>
      <c r="BS479" s="40"/>
      <c r="BT479" s="40"/>
      <c r="BU479" s="40"/>
      <c r="BV479" s="40"/>
      <c r="BW479" s="40"/>
      <c r="BX479" s="40"/>
      <c r="BY479" s="40"/>
      <c r="BZ479" s="40"/>
      <c r="CA479" s="40"/>
      <c r="CB479" s="40"/>
      <c r="CC479" s="40"/>
      <c r="CD479" s="40"/>
      <c r="CE479" s="28">
        <v>250.125288760486</v>
      </c>
    </row>
    <row r="480" spans="1:83" x14ac:dyDescent="0.25">
      <c r="A480" s="66" t="s">
        <v>107</v>
      </c>
      <c r="B480" s="66" t="s">
        <v>107</v>
      </c>
      <c r="C480" s="71">
        <v>34451</v>
      </c>
      <c r="F480" s="40"/>
      <c r="V480" s="40"/>
      <c r="X480" s="40"/>
      <c r="AI480" s="40"/>
      <c r="AJ480" s="40"/>
      <c r="AO480" s="40"/>
      <c r="AP480" s="40"/>
      <c r="AT480" s="40"/>
      <c r="AU480" s="40"/>
      <c r="AV480" s="40"/>
      <c r="AY480" s="40"/>
      <c r="BH480" s="40"/>
      <c r="BJ480" s="40"/>
      <c r="CE480" s="28">
        <v>273.95519363597901</v>
      </c>
    </row>
    <row r="481" spans="1:83" x14ac:dyDescent="0.25">
      <c r="A481" s="66" t="s">
        <v>107</v>
      </c>
      <c r="B481" s="66" t="s">
        <v>107</v>
      </c>
      <c r="C481" s="71">
        <v>34455</v>
      </c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Z481" s="40"/>
      <c r="AA481" s="40"/>
      <c r="AB481" s="40"/>
      <c r="AC481" s="40"/>
      <c r="AD481" s="40"/>
      <c r="AE481" s="40"/>
      <c r="AF481" s="40"/>
      <c r="AG481" s="40"/>
      <c r="AH481" s="40"/>
      <c r="AI481" s="40"/>
      <c r="AJ481" s="40"/>
      <c r="AK481" s="40"/>
      <c r="AL481" s="40"/>
      <c r="AM481" s="40"/>
      <c r="AN481" s="40"/>
      <c r="AO481" s="40"/>
      <c r="AP481" s="40"/>
      <c r="AQ481" s="40"/>
      <c r="AR481" s="40"/>
      <c r="AS481" s="40"/>
      <c r="AT481" s="40"/>
      <c r="AU481" s="40"/>
      <c r="AV481" s="40"/>
      <c r="AY481" s="40"/>
      <c r="AZ481" s="40"/>
      <c r="BA481" s="40"/>
      <c r="BB481" s="40"/>
      <c r="BC481" s="40"/>
      <c r="BD481" s="40"/>
      <c r="BE481" s="40"/>
      <c r="BF481" s="40"/>
      <c r="BG481" s="40"/>
      <c r="BH481" s="40"/>
      <c r="BI481" s="40"/>
      <c r="BJ481" s="40"/>
      <c r="BK481" s="40"/>
      <c r="BL481" s="40"/>
      <c r="BM481" s="40"/>
      <c r="BN481" s="40"/>
      <c r="BO481" s="40"/>
      <c r="BP481" s="40"/>
      <c r="BQ481" s="40"/>
      <c r="BR481" s="40"/>
      <c r="BS481" s="40"/>
      <c r="BT481" s="40"/>
      <c r="BU481" s="40"/>
      <c r="BV481" s="40"/>
      <c r="BW481" s="40"/>
      <c r="BX481" s="40"/>
      <c r="BY481" s="40"/>
      <c r="BZ481" s="40"/>
      <c r="CA481" s="40"/>
      <c r="CB481" s="40"/>
      <c r="CC481" s="40"/>
      <c r="CD481" s="40"/>
      <c r="CE481" s="28">
        <v>255.440218618465</v>
      </c>
    </row>
    <row r="482" spans="1:83" x14ac:dyDescent="0.25">
      <c r="A482" s="66" t="s">
        <v>107</v>
      </c>
      <c r="B482" s="66" t="s">
        <v>107</v>
      </c>
      <c r="C482" s="71">
        <v>34456</v>
      </c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Z482" s="40"/>
      <c r="AA482" s="40"/>
      <c r="AB482" s="40"/>
      <c r="AC482" s="40"/>
      <c r="AD482" s="40"/>
      <c r="AE482" s="40"/>
      <c r="AF482" s="40"/>
      <c r="AG482" s="40"/>
      <c r="AH482" s="40"/>
      <c r="AI482" s="40"/>
      <c r="AJ482" s="40"/>
      <c r="AK482" s="40"/>
      <c r="AL482" s="40"/>
      <c r="AM482" s="40"/>
      <c r="AN482" s="40"/>
      <c r="AO482" s="40"/>
      <c r="AP482" s="40"/>
      <c r="AQ482" s="40"/>
      <c r="AR482" s="40"/>
      <c r="AS482" s="40"/>
      <c r="AT482" s="40"/>
      <c r="AU482" s="40"/>
      <c r="AV482" s="40"/>
      <c r="AY482" s="40"/>
      <c r="AZ482" s="40"/>
      <c r="BA482" s="40"/>
      <c r="BB482" s="40"/>
      <c r="BC482" s="40"/>
      <c r="BD482" s="40"/>
      <c r="BE482" s="40"/>
      <c r="BF482" s="40"/>
      <c r="BG482" s="40"/>
      <c r="BH482" s="40"/>
      <c r="BI482" s="40"/>
      <c r="BJ482" s="40"/>
      <c r="BK482" s="40"/>
      <c r="BL482" s="40"/>
      <c r="BM482" s="40"/>
      <c r="BN482" s="40"/>
      <c r="BO482" s="40"/>
      <c r="BP482" s="40"/>
      <c r="BQ482" s="40"/>
      <c r="BR482" s="40"/>
      <c r="BS482" s="40"/>
      <c r="BT482" s="40"/>
      <c r="BU482" s="40"/>
      <c r="BV482" s="40"/>
      <c r="BW482" s="40"/>
      <c r="BX482" s="40"/>
      <c r="BY482" s="40"/>
      <c r="BZ482" s="40"/>
      <c r="CA482" s="40"/>
      <c r="CB482" s="40"/>
      <c r="CC482" s="40"/>
      <c r="CD482" s="40"/>
      <c r="CE482" s="28">
        <v>252.13923031941599</v>
      </c>
    </row>
    <row r="483" spans="1:83" x14ac:dyDescent="0.25">
      <c r="A483" s="5" t="s">
        <v>107</v>
      </c>
      <c r="B483" s="5" t="s">
        <v>107</v>
      </c>
      <c r="C483" s="6">
        <v>34458</v>
      </c>
      <c r="D483" s="14"/>
      <c r="E483" s="14"/>
      <c r="F483" s="15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>
        <v>1990.2</v>
      </c>
      <c r="V483" s="40"/>
      <c r="W483" s="40"/>
      <c r="X483" s="40"/>
      <c r="Z483" s="40"/>
      <c r="AA483" s="40"/>
      <c r="AB483" s="40"/>
      <c r="AC483" s="40"/>
      <c r="AD483" s="40">
        <v>737.8</v>
      </c>
      <c r="AE483" s="40"/>
      <c r="AF483" s="40"/>
      <c r="AG483" s="40"/>
      <c r="AH483" s="40"/>
      <c r="AI483" s="40"/>
      <c r="AJ483" s="40"/>
      <c r="AK483" s="40"/>
      <c r="AL483" s="40"/>
      <c r="AM483" s="40">
        <v>3.5390000000000001</v>
      </c>
      <c r="AN483" s="40"/>
      <c r="AO483" s="40"/>
      <c r="AP483" s="40"/>
      <c r="AQ483" s="40"/>
      <c r="AR483" s="40"/>
      <c r="AS483" s="40"/>
      <c r="AT483" s="40"/>
      <c r="AU483" s="40"/>
      <c r="AV483" s="40"/>
      <c r="AY483" s="40"/>
      <c r="AZ483" s="40"/>
      <c r="BA483" s="40">
        <v>84.3</v>
      </c>
      <c r="BB483" s="40"/>
      <c r="BC483" s="40"/>
      <c r="BD483" s="40"/>
      <c r="BE483" s="40"/>
      <c r="BF483" s="40"/>
      <c r="BG483" s="40"/>
      <c r="BH483" s="40"/>
      <c r="BI483" s="40"/>
      <c r="BJ483" s="40"/>
      <c r="BK483" s="40"/>
      <c r="BL483" s="40"/>
      <c r="BM483" s="40"/>
      <c r="BN483" s="40"/>
      <c r="BO483" s="40"/>
      <c r="BP483" s="40"/>
      <c r="BQ483" s="40"/>
      <c r="BR483" s="40"/>
      <c r="BS483" s="40"/>
      <c r="BT483" s="40"/>
      <c r="BU483" s="40"/>
      <c r="BV483" s="40"/>
      <c r="BW483" s="40"/>
      <c r="BX483" s="40"/>
      <c r="BY483" s="40"/>
      <c r="BZ483" s="40"/>
      <c r="CA483" s="40"/>
      <c r="CB483" s="40"/>
      <c r="CC483" s="40"/>
      <c r="CD483" s="40"/>
      <c r="CE483" s="40"/>
    </row>
    <row r="484" spans="1:83" x14ac:dyDescent="0.25">
      <c r="A484" s="66" t="s">
        <v>107</v>
      </c>
      <c r="B484" s="66" t="s">
        <v>107</v>
      </c>
      <c r="C484" s="71">
        <v>34458</v>
      </c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Z484" s="40"/>
      <c r="AA484" s="40"/>
      <c r="AB484" s="40"/>
      <c r="AC484" s="40"/>
      <c r="AD484" s="40"/>
      <c r="AE484" s="40"/>
      <c r="AF484" s="40"/>
      <c r="AG484" s="40"/>
      <c r="AH484" s="40"/>
      <c r="AI484" s="40"/>
      <c r="AJ484" s="40"/>
      <c r="AK484" s="40"/>
      <c r="AL484" s="40"/>
      <c r="AM484" s="40"/>
      <c r="AN484" s="40"/>
      <c r="AO484" s="40"/>
      <c r="AP484" s="40"/>
      <c r="AQ484" s="40"/>
      <c r="AR484" s="40"/>
      <c r="AS484" s="40"/>
      <c r="AT484" s="40"/>
      <c r="AU484" s="40"/>
      <c r="AV484" s="40"/>
      <c r="AY484" s="40"/>
      <c r="AZ484" s="40"/>
      <c r="BA484" s="40"/>
      <c r="BB484" s="40"/>
      <c r="BC484" s="40"/>
      <c r="BD484" s="40"/>
      <c r="BE484" s="40"/>
      <c r="BF484" s="40"/>
      <c r="BG484" s="40"/>
      <c r="BH484" s="40"/>
      <c r="BI484" s="40"/>
      <c r="BJ484" s="40"/>
      <c r="BK484" s="40"/>
      <c r="BL484" s="40"/>
      <c r="BM484" s="40"/>
      <c r="BN484" s="40"/>
      <c r="BO484" s="40"/>
      <c r="BP484" s="40"/>
      <c r="BQ484" s="40"/>
      <c r="BR484" s="40"/>
      <c r="BS484" s="40"/>
      <c r="BT484" s="40"/>
      <c r="BU484" s="40"/>
      <c r="BV484" s="40"/>
      <c r="BW484" s="40"/>
      <c r="BX484" s="40"/>
      <c r="BY484" s="40"/>
      <c r="BZ484" s="40"/>
      <c r="CA484" s="40"/>
      <c r="CB484" s="40"/>
      <c r="CC484" s="40"/>
      <c r="CD484" s="40"/>
      <c r="CE484" s="28">
        <v>238.248765349899</v>
      </c>
    </row>
    <row r="485" spans="1:83" x14ac:dyDescent="0.25">
      <c r="A485" s="66" t="s">
        <v>107</v>
      </c>
      <c r="B485" s="66" t="s">
        <v>107</v>
      </c>
      <c r="C485" s="71">
        <v>34461</v>
      </c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Z485" s="40"/>
      <c r="AA485" s="40"/>
      <c r="AB485" s="40"/>
      <c r="AC485" s="40"/>
      <c r="AD485" s="40"/>
      <c r="AE485" s="40"/>
      <c r="AF485" s="40"/>
      <c r="AG485" s="40"/>
      <c r="AH485" s="40"/>
      <c r="AI485" s="40"/>
      <c r="AJ485" s="40"/>
      <c r="AK485" s="40"/>
      <c r="AL485" s="40"/>
      <c r="AM485" s="40"/>
      <c r="AN485" s="40"/>
      <c r="AO485" s="40"/>
      <c r="AP485" s="40"/>
      <c r="AQ485" s="40"/>
      <c r="AR485" s="40"/>
      <c r="AS485" s="40"/>
      <c r="AT485" s="40"/>
      <c r="AU485" s="40"/>
      <c r="AV485" s="40"/>
      <c r="AY485" s="40"/>
      <c r="AZ485" s="40"/>
      <c r="BA485" s="40"/>
      <c r="BB485" s="40"/>
      <c r="BC485" s="40"/>
      <c r="BD485" s="40"/>
      <c r="BE485" s="40"/>
      <c r="BF485" s="40"/>
      <c r="BG485" s="40"/>
      <c r="BH485" s="40"/>
      <c r="BI485" s="40"/>
      <c r="BJ485" s="40"/>
      <c r="BK485" s="40"/>
      <c r="BL485" s="40"/>
      <c r="BM485" s="40"/>
      <c r="BN485" s="40"/>
      <c r="BO485" s="40"/>
      <c r="BP485" s="40"/>
      <c r="BQ485" s="40"/>
      <c r="BR485" s="40"/>
      <c r="BS485" s="40"/>
      <c r="BT485" s="40"/>
      <c r="BU485" s="40"/>
      <c r="BV485" s="40"/>
      <c r="BW485" s="40"/>
      <c r="BX485" s="40"/>
      <c r="BY485" s="40"/>
      <c r="BZ485" s="40"/>
      <c r="CA485" s="40"/>
      <c r="CB485" s="40"/>
      <c r="CC485" s="40"/>
      <c r="CD485" s="40"/>
      <c r="CE485" s="28">
        <v>266.71750974114298</v>
      </c>
    </row>
    <row r="486" spans="1:83" x14ac:dyDescent="0.25">
      <c r="A486" s="5" t="s">
        <v>107</v>
      </c>
      <c r="B486" s="5" t="s">
        <v>107</v>
      </c>
      <c r="C486" s="6">
        <v>34465</v>
      </c>
      <c r="D486" s="14"/>
      <c r="E486" s="14"/>
      <c r="F486" s="15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>
        <v>2187.9</v>
      </c>
      <c r="V486" s="40"/>
      <c r="W486" s="40"/>
      <c r="X486" s="40"/>
      <c r="Z486" s="40"/>
      <c r="AA486" s="40"/>
      <c r="AB486" s="40"/>
      <c r="AC486" s="40"/>
      <c r="AD486" s="40">
        <v>910</v>
      </c>
      <c r="AE486" s="40"/>
      <c r="AF486" s="40"/>
      <c r="AG486" s="40"/>
      <c r="AH486" s="40"/>
      <c r="AI486" s="40"/>
      <c r="AJ486" s="40"/>
      <c r="AK486" s="40"/>
      <c r="AL486" s="40"/>
      <c r="AM486" s="40">
        <v>1.581</v>
      </c>
      <c r="AN486" s="40"/>
      <c r="AO486" s="40"/>
      <c r="AP486" s="40"/>
      <c r="AQ486" s="40"/>
      <c r="AR486" s="40"/>
      <c r="AS486" s="40"/>
      <c r="AT486" s="40"/>
      <c r="AU486" s="40"/>
      <c r="AV486" s="40"/>
      <c r="AY486" s="40"/>
      <c r="AZ486" s="40"/>
      <c r="BA486" s="40">
        <v>85.67</v>
      </c>
      <c r="BB486" s="40"/>
      <c r="BC486" s="40"/>
      <c r="BD486" s="40"/>
      <c r="BE486" s="40"/>
      <c r="BF486" s="40"/>
      <c r="BG486" s="40"/>
      <c r="BH486" s="40"/>
      <c r="BI486" s="40"/>
      <c r="BJ486" s="40"/>
      <c r="BK486" s="40"/>
      <c r="BL486" s="40"/>
      <c r="BM486" s="40"/>
      <c r="BN486" s="40"/>
      <c r="BO486" s="40"/>
      <c r="BP486" s="40"/>
      <c r="BQ486" s="40"/>
      <c r="BR486" s="40"/>
      <c r="BS486" s="40"/>
      <c r="BT486" s="40"/>
      <c r="BU486" s="40"/>
      <c r="BV486" s="40"/>
      <c r="BW486" s="40"/>
      <c r="BX486" s="40"/>
      <c r="BY486" s="40"/>
      <c r="BZ486" s="40"/>
      <c r="CA486" s="40"/>
      <c r="CB486" s="40"/>
      <c r="CC486" s="40"/>
      <c r="CD486" s="40"/>
      <c r="CE486" s="40"/>
    </row>
    <row r="487" spans="1:83" x14ac:dyDescent="0.25">
      <c r="A487" s="66" t="s">
        <v>107</v>
      </c>
      <c r="B487" s="66" t="s">
        <v>107</v>
      </c>
      <c r="C487" s="71">
        <v>34465</v>
      </c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Z487" s="40"/>
      <c r="AA487" s="40"/>
      <c r="AB487" s="40"/>
      <c r="AC487" s="40"/>
      <c r="AD487" s="40"/>
      <c r="AE487" s="40"/>
      <c r="AF487" s="40"/>
      <c r="AG487" s="40"/>
      <c r="AH487" s="40"/>
      <c r="AI487" s="40"/>
      <c r="AJ487" s="40"/>
      <c r="AK487" s="40"/>
      <c r="AL487" s="40"/>
      <c r="AM487" s="40"/>
      <c r="AN487" s="40"/>
      <c r="AO487" s="40"/>
      <c r="AP487" s="40"/>
      <c r="AQ487" s="40"/>
      <c r="AR487" s="40"/>
      <c r="AS487" s="40"/>
      <c r="AT487" s="40"/>
      <c r="AU487" s="40"/>
      <c r="AV487" s="40"/>
      <c r="AY487" s="40"/>
      <c r="AZ487" s="40"/>
      <c r="BA487" s="40"/>
      <c r="BB487" s="40"/>
      <c r="BC487" s="40"/>
      <c r="BD487" s="40"/>
      <c r="BE487" s="40"/>
      <c r="BF487" s="40"/>
      <c r="BG487" s="40"/>
      <c r="BH487" s="40"/>
      <c r="BI487" s="40"/>
      <c r="BJ487" s="40"/>
      <c r="BK487" s="40"/>
      <c r="BL487" s="40"/>
      <c r="BM487" s="40"/>
      <c r="BN487" s="40"/>
      <c r="BO487" s="40"/>
      <c r="BP487" s="40"/>
      <c r="BQ487" s="40"/>
      <c r="BR487" s="40"/>
      <c r="BS487" s="40"/>
      <c r="BT487" s="40"/>
      <c r="BU487" s="40"/>
      <c r="BV487" s="40"/>
      <c r="BW487" s="40"/>
      <c r="BX487" s="40"/>
      <c r="BY487" s="40"/>
      <c r="BZ487" s="40"/>
      <c r="CA487" s="40"/>
      <c r="CB487" s="40"/>
      <c r="CC487" s="40"/>
      <c r="CD487" s="40"/>
      <c r="CE487" s="28">
        <v>238.27872696429401</v>
      </c>
    </row>
    <row r="488" spans="1:83" x14ac:dyDescent="0.25">
      <c r="A488" s="66" t="s">
        <v>107</v>
      </c>
      <c r="B488" s="66" t="s">
        <v>107</v>
      </c>
      <c r="C488" s="71">
        <v>34466</v>
      </c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Z488" s="40"/>
      <c r="AA488" s="40"/>
      <c r="AB488" s="40"/>
      <c r="AC488" s="40"/>
      <c r="AD488" s="40"/>
      <c r="AE488" s="40"/>
      <c r="AF488" s="40"/>
      <c r="AG488" s="40"/>
      <c r="AH488" s="40"/>
      <c r="AI488" s="40"/>
      <c r="AJ488" s="40"/>
      <c r="AK488" s="40"/>
      <c r="AL488" s="40"/>
      <c r="AM488" s="40"/>
      <c r="AN488" s="40"/>
      <c r="AO488" s="40"/>
      <c r="AP488" s="40"/>
      <c r="AQ488" s="40"/>
      <c r="AR488" s="40"/>
      <c r="AS488" s="40"/>
      <c r="AT488" s="40"/>
      <c r="AU488" s="40"/>
      <c r="AV488" s="40"/>
      <c r="AY488" s="40"/>
      <c r="AZ488" s="40"/>
      <c r="BA488" s="40"/>
      <c r="BB488" s="40"/>
      <c r="BC488" s="40"/>
      <c r="BD488" s="40"/>
      <c r="BE488" s="40"/>
      <c r="BF488" s="40"/>
      <c r="BG488" s="40"/>
      <c r="BH488" s="40"/>
      <c r="BI488" s="40"/>
      <c r="BJ488" s="40"/>
      <c r="BK488" s="40"/>
      <c r="BL488" s="40"/>
      <c r="BM488" s="40"/>
      <c r="BN488" s="40"/>
      <c r="BO488" s="40"/>
      <c r="BP488" s="40"/>
      <c r="BQ488" s="40"/>
      <c r="BR488" s="40"/>
      <c r="BS488" s="40"/>
      <c r="BT488" s="40"/>
      <c r="BU488" s="40"/>
      <c r="BV488" s="40"/>
      <c r="BW488" s="40"/>
      <c r="BX488" s="40"/>
      <c r="BY488" s="40"/>
      <c r="BZ488" s="40"/>
      <c r="CA488" s="40"/>
      <c r="CB488" s="40"/>
      <c r="CC488" s="40"/>
      <c r="CD488" s="40"/>
      <c r="CE488" s="28">
        <v>268.065782388939</v>
      </c>
    </row>
    <row r="489" spans="1:83" x14ac:dyDescent="0.25">
      <c r="A489" s="66" t="s">
        <v>107</v>
      </c>
      <c r="B489" s="66" t="s">
        <v>107</v>
      </c>
      <c r="C489" s="71">
        <v>34471</v>
      </c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Z489" s="40"/>
      <c r="AA489" s="40"/>
      <c r="AB489" s="40"/>
      <c r="AC489" s="40"/>
      <c r="AD489" s="40"/>
      <c r="AE489" s="40"/>
      <c r="AF489" s="40"/>
      <c r="AG489" s="40"/>
      <c r="AH489" s="40"/>
      <c r="AI489" s="40"/>
      <c r="AJ489" s="40"/>
      <c r="AK489" s="40"/>
      <c r="AL489" s="40"/>
      <c r="AM489" s="40"/>
      <c r="AN489" s="40"/>
      <c r="AO489" s="40"/>
      <c r="AP489" s="40"/>
      <c r="AQ489" s="40"/>
      <c r="AR489" s="40"/>
      <c r="AS489" s="40"/>
      <c r="AT489" s="40"/>
      <c r="AU489" s="40"/>
      <c r="AV489" s="40"/>
      <c r="AY489" s="40"/>
      <c r="AZ489" s="40"/>
      <c r="BA489" s="40"/>
      <c r="BB489" s="40"/>
      <c r="BC489" s="40"/>
      <c r="BD489" s="40"/>
      <c r="BE489" s="40"/>
      <c r="BF489" s="40"/>
      <c r="BG489" s="40"/>
      <c r="BH489" s="40"/>
      <c r="BI489" s="40"/>
      <c r="BJ489" s="40"/>
      <c r="BK489" s="40"/>
      <c r="BL489" s="40"/>
      <c r="BM489" s="40"/>
      <c r="BN489" s="40"/>
      <c r="BO489" s="40"/>
      <c r="BP489" s="40"/>
      <c r="BQ489" s="40"/>
      <c r="BR489" s="40"/>
      <c r="BS489" s="40"/>
      <c r="BT489" s="40"/>
      <c r="BU489" s="40"/>
      <c r="BV489" s="40"/>
      <c r="BW489" s="40"/>
      <c r="BX489" s="40"/>
      <c r="BY489" s="40"/>
      <c r="BZ489" s="40"/>
      <c r="CA489" s="40"/>
      <c r="CB489" s="40"/>
      <c r="CC489" s="40"/>
      <c r="CD489" s="40"/>
      <c r="CE489" s="28">
        <v>242.938409342233</v>
      </c>
    </row>
    <row r="490" spans="1:83" x14ac:dyDescent="0.25">
      <c r="A490" s="5" t="s">
        <v>107</v>
      </c>
      <c r="B490" s="5" t="s">
        <v>107</v>
      </c>
      <c r="C490" s="6">
        <v>34472</v>
      </c>
      <c r="D490" s="14"/>
      <c r="E490" s="14"/>
      <c r="F490" s="15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>
        <v>2009.9</v>
      </c>
      <c r="V490" s="40"/>
      <c r="W490" s="40"/>
      <c r="X490" s="40"/>
      <c r="Z490" s="40"/>
      <c r="AA490" s="40"/>
      <c r="AB490" s="40"/>
      <c r="AC490" s="40"/>
      <c r="AD490" s="40">
        <v>858.3</v>
      </c>
      <c r="AE490" s="40"/>
      <c r="AF490" s="40"/>
      <c r="AG490" s="40"/>
      <c r="AH490" s="40"/>
      <c r="AI490" s="40"/>
      <c r="AJ490" s="40"/>
      <c r="AK490" s="40"/>
      <c r="AL490" s="40"/>
      <c r="AM490" s="40">
        <v>9.2700000000000005E-2</v>
      </c>
      <c r="AN490" s="40"/>
      <c r="AO490" s="40"/>
      <c r="AP490" s="40"/>
      <c r="AQ490" s="40"/>
      <c r="AR490" s="40"/>
      <c r="AS490" s="40"/>
      <c r="AT490" s="40"/>
      <c r="AU490" s="40"/>
      <c r="AV490" s="40"/>
      <c r="AY490" s="40"/>
      <c r="AZ490" s="40"/>
      <c r="BA490" s="40">
        <v>90.32</v>
      </c>
      <c r="BB490" s="40"/>
      <c r="BC490" s="40"/>
      <c r="BD490" s="40"/>
      <c r="BE490" s="40"/>
      <c r="BF490" s="40"/>
      <c r="BG490" s="40"/>
      <c r="BH490" s="40"/>
      <c r="BI490" s="40"/>
      <c r="BJ490" s="40"/>
      <c r="BK490" s="40"/>
      <c r="BL490" s="40"/>
      <c r="BM490" s="40"/>
      <c r="BN490" s="40"/>
      <c r="BO490" s="40"/>
      <c r="BP490" s="40"/>
      <c r="BQ490" s="40"/>
      <c r="BR490" s="40"/>
      <c r="BS490" s="40"/>
      <c r="BT490" s="40"/>
      <c r="BU490" s="40"/>
      <c r="BV490" s="40"/>
      <c r="BW490" s="40"/>
      <c r="BX490" s="40"/>
      <c r="BY490" s="40"/>
      <c r="BZ490" s="40"/>
      <c r="CA490" s="40"/>
      <c r="CB490" s="40"/>
      <c r="CC490" s="40"/>
      <c r="CD490" s="40"/>
      <c r="CE490" s="40"/>
    </row>
    <row r="491" spans="1:83" x14ac:dyDescent="0.25">
      <c r="A491" s="66" t="s">
        <v>107</v>
      </c>
      <c r="B491" s="66" t="s">
        <v>107</v>
      </c>
      <c r="C491" s="71">
        <v>34472</v>
      </c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Z491" s="40"/>
      <c r="AA491" s="40"/>
      <c r="AB491" s="40"/>
      <c r="AC491" s="40"/>
      <c r="AD491" s="40"/>
      <c r="AE491" s="40"/>
      <c r="AF491" s="40"/>
      <c r="AG491" s="40"/>
      <c r="AH491" s="40"/>
      <c r="AI491" s="40"/>
      <c r="AJ491" s="40"/>
      <c r="AK491" s="40"/>
      <c r="AL491" s="40"/>
      <c r="AM491" s="40"/>
      <c r="AN491" s="40"/>
      <c r="AO491" s="40"/>
      <c r="AP491" s="40"/>
      <c r="AQ491" s="40"/>
      <c r="AR491" s="40"/>
      <c r="AS491" s="40"/>
      <c r="AT491" s="40"/>
      <c r="AU491" s="40"/>
      <c r="AV491" s="40"/>
      <c r="AY491" s="40"/>
      <c r="AZ491" s="40"/>
      <c r="BA491" s="40"/>
      <c r="BB491" s="40"/>
      <c r="BC491" s="40"/>
      <c r="BD491" s="40"/>
      <c r="BE491" s="40"/>
      <c r="BF491" s="40"/>
      <c r="BG491" s="40"/>
      <c r="BH491" s="40"/>
      <c r="BI491" s="40"/>
      <c r="BJ491" s="40"/>
      <c r="BK491" s="40"/>
      <c r="BL491" s="40"/>
      <c r="BM491" s="40"/>
      <c r="BN491" s="40"/>
      <c r="BO491" s="40"/>
      <c r="BP491" s="40"/>
      <c r="BQ491" s="40"/>
      <c r="BR491" s="40"/>
      <c r="BS491" s="40"/>
      <c r="BT491" s="40"/>
      <c r="BU491" s="40"/>
      <c r="BV491" s="40"/>
      <c r="BW491" s="40"/>
      <c r="BX491" s="40"/>
      <c r="BY491" s="40"/>
      <c r="BZ491" s="40"/>
      <c r="CA491" s="40"/>
      <c r="CB491" s="40"/>
      <c r="CC491" s="40"/>
      <c r="CD491" s="40"/>
      <c r="CE491" s="28">
        <v>262.13598809640899</v>
      </c>
    </row>
    <row r="492" spans="1:83" x14ac:dyDescent="0.25">
      <c r="A492" s="66" t="s">
        <v>107</v>
      </c>
      <c r="B492" s="66" t="s">
        <v>107</v>
      </c>
      <c r="C492" s="71">
        <v>34475</v>
      </c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Z492" s="40"/>
      <c r="AA492" s="40"/>
      <c r="AB492" s="40"/>
      <c r="AC492" s="40"/>
      <c r="AD492" s="40"/>
      <c r="AE492" s="40"/>
      <c r="AF492" s="40"/>
      <c r="AG492" s="40"/>
      <c r="AH492" s="40"/>
      <c r="AI492" s="40"/>
      <c r="AJ492" s="40"/>
      <c r="AK492" s="40"/>
      <c r="AL492" s="40"/>
      <c r="AM492" s="40"/>
      <c r="AN492" s="40"/>
      <c r="AO492" s="40"/>
      <c r="AP492" s="40"/>
      <c r="AQ492" s="40"/>
      <c r="AR492" s="40"/>
      <c r="AS492" s="40"/>
      <c r="AT492" s="40"/>
      <c r="AU492" s="40"/>
      <c r="AV492" s="40"/>
      <c r="AY492" s="40"/>
      <c r="AZ492" s="40"/>
      <c r="BA492" s="40"/>
      <c r="BB492" s="40"/>
      <c r="BC492" s="40"/>
      <c r="BD492" s="40"/>
      <c r="BE492" s="40"/>
      <c r="BF492" s="40"/>
      <c r="BG492" s="40"/>
      <c r="BH492" s="40"/>
      <c r="BI492" s="40"/>
      <c r="BJ492" s="40"/>
      <c r="BK492" s="40"/>
      <c r="BL492" s="40"/>
      <c r="BM492" s="40"/>
      <c r="BN492" s="40"/>
      <c r="BO492" s="40"/>
      <c r="BP492" s="40"/>
      <c r="BQ492" s="40"/>
      <c r="BR492" s="40"/>
      <c r="BS492" s="40"/>
      <c r="BT492" s="40"/>
      <c r="BU492" s="40"/>
      <c r="BV492" s="40"/>
      <c r="BW492" s="40"/>
      <c r="BX492" s="40"/>
      <c r="BY492" s="40"/>
      <c r="BZ492" s="40"/>
      <c r="CA492" s="40"/>
      <c r="CB492" s="40"/>
      <c r="CC492" s="40"/>
      <c r="CD492" s="40"/>
      <c r="CE492" s="28">
        <v>250.234713786973</v>
      </c>
    </row>
    <row r="493" spans="1:83" x14ac:dyDescent="0.25">
      <c r="A493" s="5" t="s">
        <v>107</v>
      </c>
      <c r="B493" s="5" t="s">
        <v>107</v>
      </c>
      <c r="C493" s="6">
        <v>34479</v>
      </c>
      <c r="D493" s="14"/>
      <c r="E493" s="14"/>
      <c r="F493" s="15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>
        <v>1932.8</v>
      </c>
      <c r="V493" s="40"/>
      <c r="W493" s="40"/>
      <c r="X493" s="40"/>
      <c r="Z493" s="40"/>
      <c r="AA493" s="40"/>
      <c r="AB493" s="40"/>
      <c r="AC493" s="40"/>
      <c r="AD493" s="40">
        <v>848.7</v>
      </c>
      <c r="AE493" s="40"/>
      <c r="AF493" s="40"/>
      <c r="AG493" s="40"/>
      <c r="AH493" s="40"/>
      <c r="AI493" s="40"/>
      <c r="AJ493" s="40"/>
      <c r="AK493" s="40"/>
      <c r="AL493" s="40"/>
      <c r="AM493" s="40">
        <v>4.4999999999999997E-3</v>
      </c>
      <c r="AN493" s="40"/>
      <c r="AO493" s="40"/>
      <c r="AP493" s="40"/>
      <c r="AQ493" s="40"/>
      <c r="AR493" s="40"/>
      <c r="AS493" s="40"/>
      <c r="AT493" s="40"/>
      <c r="AU493" s="40"/>
      <c r="AV493" s="40"/>
      <c r="AY493" s="40"/>
      <c r="AZ493" s="40"/>
      <c r="BA493" s="40">
        <v>92.8</v>
      </c>
      <c r="BB493" s="40"/>
      <c r="BC493" s="40"/>
      <c r="BD493" s="40"/>
      <c r="BE493" s="40"/>
      <c r="BF493" s="40"/>
      <c r="BG493" s="40"/>
      <c r="BH493" s="40"/>
      <c r="BI493" s="40"/>
      <c r="BJ493" s="40"/>
      <c r="BK493" s="40"/>
      <c r="BL493" s="40"/>
      <c r="BM493" s="40"/>
      <c r="BN493" s="40"/>
      <c r="BO493" s="40"/>
      <c r="BP493" s="40"/>
      <c r="BQ493" s="40"/>
      <c r="BR493" s="40"/>
      <c r="BS493" s="40"/>
      <c r="BT493" s="40"/>
      <c r="BU493" s="40"/>
      <c r="BV493" s="40"/>
      <c r="BW493" s="40"/>
      <c r="BX493" s="40"/>
      <c r="BY493" s="40"/>
      <c r="BZ493" s="40"/>
      <c r="CA493" s="40"/>
      <c r="CB493" s="40"/>
      <c r="CC493" s="40"/>
      <c r="CD493" s="40"/>
      <c r="CE493" s="40"/>
    </row>
    <row r="494" spans="1:83" x14ac:dyDescent="0.25">
      <c r="A494" s="66" t="s">
        <v>107</v>
      </c>
      <c r="B494" s="66" t="s">
        <v>107</v>
      </c>
      <c r="C494" s="71">
        <v>34480</v>
      </c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Z494" s="40"/>
      <c r="AA494" s="40"/>
      <c r="AB494" s="40"/>
      <c r="AC494" s="40"/>
      <c r="AD494" s="40"/>
      <c r="AE494" s="40"/>
      <c r="AF494" s="40"/>
      <c r="AG494" s="40"/>
      <c r="AH494" s="40"/>
      <c r="AI494" s="40"/>
      <c r="AJ494" s="40"/>
      <c r="AK494" s="40"/>
      <c r="AL494" s="40"/>
      <c r="AM494" s="40"/>
      <c r="AN494" s="40"/>
      <c r="AO494" s="40"/>
      <c r="AP494" s="40"/>
      <c r="AQ494" s="40"/>
      <c r="AR494" s="40"/>
      <c r="AS494" s="40"/>
      <c r="AT494" s="40"/>
      <c r="AU494" s="40"/>
      <c r="AV494" s="40"/>
      <c r="AY494" s="40"/>
      <c r="AZ494" s="40"/>
      <c r="BA494" s="40"/>
      <c r="BB494" s="40"/>
      <c r="BC494" s="40"/>
      <c r="BD494" s="40"/>
      <c r="BE494" s="40"/>
      <c r="BF494" s="40"/>
      <c r="BG494" s="40"/>
      <c r="BH494" s="40"/>
      <c r="BI494" s="40"/>
      <c r="BJ494" s="40"/>
      <c r="BK494" s="40"/>
      <c r="BL494" s="40"/>
      <c r="BM494" s="40"/>
      <c r="BN494" s="40"/>
      <c r="BO494" s="40"/>
      <c r="BP494" s="40"/>
      <c r="BQ494" s="40"/>
      <c r="BR494" s="40"/>
      <c r="BS494" s="40"/>
      <c r="BT494" s="40"/>
      <c r="BU494" s="40"/>
      <c r="BV494" s="40"/>
      <c r="BW494" s="40"/>
      <c r="BX494" s="40"/>
      <c r="BY494" s="40"/>
      <c r="BZ494" s="40"/>
      <c r="CA494" s="40"/>
      <c r="CB494" s="40"/>
      <c r="CC494" s="40"/>
      <c r="CD494" s="40"/>
      <c r="CE494" s="28">
        <v>252.24474730924399</v>
      </c>
    </row>
    <row r="495" spans="1:83" x14ac:dyDescent="0.25">
      <c r="A495" s="5" t="s">
        <v>107</v>
      </c>
      <c r="B495" s="5" t="s">
        <v>107</v>
      </c>
      <c r="C495" s="6">
        <v>34484</v>
      </c>
      <c r="D495" s="14"/>
      <c r="E495" s="14"/>
      <c r="F495" s="15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>
        <v>1927.6</v>
      </c>
      <c r="V495" s="40"/>
      <c r="W495" s="40"/>
      <c r="X495" s="40"/>
      <c r="Z495" s="40">
        <v>4.3110000000000002E-2</v>
      </c>
      <c r="AA495" s="40"/>
      <c r="AB495" s="40">
        <v>19958.246346555301</v>
      </c>
      <c r="AC495" s="40"/>
      <c r="AD495" s="40">
        <v>860.4</v>
      </c>
      <c r="AE495" s="40"/>
      <c r="AF495" s="40"/>
      <c r="AG495" s="40"/>
      <c r="AH495" s="40"/>
      <c r="AI495" s="40"/>
      <c r="AJ495" s="40"/>
      <c r="AK495" s="40"/>
      <c r="AL495" s="40"/>
      <c r="AM495" s="40">
        <v>0</v>
      </c>
      <c r="AN495" s="40"/>
      <c r="AO495" s="40"/>
      <c r="AP495" s="40"/>
      <c r="AQ495" s="40"/>
      <c r="AR495" s="40"/>
      <c r="AS495" s="40"/>
      <c r="AT495" s="40" t="s">
        <v>74</v>
      </c>
      <c r="AU495" s="40"/>
      <c r="AV495" s="40"/>
      <c r="AY495" s="40"/>
      <c r="AZ495" s="40"/>
      <c r="BA495" s="40">
        <v>93</v>
      </c>
      <c r="BB495" s="40"/>
      <c r="BC495" s="40"/>
      <c r="BD495" s="40"/>
      <c r="BE495" s="40"/>
      <c r="BF495" s="40"/>
      <c r="BG495" s="40"/>
      <c r="BH495" s="40"/>
      <c r="BI495" s="40"/>
      <c r="BJ495" s="40"/>
      <c r="BK495" s="40"/>
      <c r="BL495" s="40"/>
      <c r="BM495" s="40"/>
      <c r="BN495" s="40"/>
      <c r="BO495" s="40"/>
      <c r="BP495" s="40"/>
      <c r="BQ495" s="40"/>
      <c r="BR495" s="40"/>
      <c r="BS495" s="40"/>
      <c r="BT495" s="40"/>
      <c r="BU495" s="40"/>
      <c r="BV495" s="40"/>
      <c r="BW495" s="40"/>
      <c r="BX495" s="40"/>
      <c r="BY495" s="40"/>
      <c r="BZ495" s="40"/>
      <c r="CA495" s="40"/>
      <c r="CB495" s="40"/>
      <c r="CC495" s="40"/>
      <c r="CD495" s="40"/>
      <c r="CE495" s="40"/>
    </row>
    <row r="496" spans="1:83" x14ac:dyDescent="0.25">
      <c r="A496" s="66" t="s">
        <v>108</v>
      </c>
      <c r="B496" s="66" t="s">
        <v>108</v>
      </c>
      <c r="C496" s="71">
        <v>34311</v>
      </c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Z496" s="40"/>
      <c r="AA496" s="40"/>
      <c r="AB496" s="40"/>
      <c r="AC496" s="40"/>
      <c r="AD496" s="40"/>
      <c r="AE496" s="40"/>
      <c r="AF496" s="40"/>
      <c r="AG496" s="40"/>
      <c r="AH496" s="40"/>
      <c r="AI496" s="40"/>
      <c r="AJ496" s="40"/>
      <c r="AK496" s="40"/>
      <c r="AL496" s="40"/>
      <c r="AM496" s="40"/>
      <c r="AN496" s="40"/>
      <c r="AO496" s="40"/>
      <c r="AP496" s="40"/>
      <c r="AQ496" s="40"/>
      <c r="AR496" s="40"/>
      <c r="AS496" s="40"/>
      <c r="AT496" s="40"/>
      <c r="AU496" s="40"/>
      <c r="AV496" s="40"/>
      <c r="AY496" s="40"/>
      <c r="AZ496" s="40"/>
      <c r="BA496" s="40"/>
      <c r="BB496" s="40"/>
      <c r="BC496" s="40"/>
      <c r="BD496" s="40"/>
      <c r="BE496" s="40"/>
      <c r="BF496" s="40"/>
      <c r="BG496" s="40"/>
      <c r="BH496" s="40"/>
      <c r="BI496" s="40"/>
      <c r="BJ496" s="40"/>
      <c r="BK496" s="40"/>
      <c r="BL496" s="40"/>
      <c r="BM496" s="40"/>
      <c r="BN496" s="40"/>
      <c r="BO496" s="40"/>
      <c r="BP496" s="40"/>
      <c r="BQ496" s="40"/>
      <c r="BR496" s="40"/>
      <c r="BS496" s="40"/>
      <c r="BT496" s="40"/>
      <c r="BU496" s="40"/>
      <c r="BV496" s="40"/>
      <c r="BW496" s="40"/>
      <c r="BX496" s="40"/>
      <c r="BY496" s="40"/>
      <c r="BZ496" s="40"/>
      <c r="CA496" s="40"/>
      <c r="CB496" s="40"/>
      <c r="CC496" s="40"/>
      <c r="CD496" s="40"/>
      <c r="CE496" s="28">
        <v>239.58661656660101</v>
      </c>
    </row>
    <row r="497" spans="1:83" x14ac:dyDescent="0.25">
      <c r="A497" s="66" t="s">
        <v>108</v>
      </c>
      <c r="B497" s="66" t="s">
        <v>108</v>
      </c>
      <c r="C497" s="71">
        <v>34318</v>
      </c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Z497" s="40"/>
      <c r="AA497" s="40"/>
      <c r="AB497" s="40"/>
      <c r="AC497" s="40"/>
      <c r="AD497" s="40"/>
      <c r="AE497" s="40"/>
      <c r="AF497" s="40"/>
      <c r="AG497" s="40"/>
      <c r="AH497" s="40"/>
      <c r="AI497" s="40"/>
      <c r="AJ497" s="40"/>
      <c r="AK497" s="40"/>
      <c r="AL497" s="40"/>
      <c r="AM497" s="40"/>
      <c r="AN497" s="40"/>
      <c r="AO497" s="40"/>
      <c r="AP497" s="40"/>
      <c r="AQ497" s="40"/>
      <c r="AR497" s="40"/>
      <c r="AS497" s="40"/>
      <c r="AT497" s="40"/>
      <c r="AU497" s="40"/>
      <c r="AV497" s="40"/>
      <c r="AY497" s="40"/>
      <c r="AZ497" s="40"/>
      <c r="BA497" s="40"/>
      <c r="BB497" s="40"/>
      <c r="BC497" s="40"/>
      <c r="BD497" s="40"/>
      <c r="BE497" s="40"/>
      <c r="BF497" s="40"/>
      <c r="BG497" s="40"/>
      <c r="BH497" s="40"/>
      <c r="BI497" s="40"/>
      <c r="BJ497" s="40"/>
      <c r="BK497" s="40"/>
      <c r="BL497" s="40"/>
      <c r="BM497" s="40"/>
      <c r="BN497" s="40"/>
      <c r="BO497" s="40"/>
      <c r="BP497" s="40"/>
      <c r="BQ497" s="40"/>
      <c r="BR497" s="40"/>
      <c r="BS497" s="40"/>
      <c r="BT497" s="40"/>
      <c r="BU497" s="40"/>
      <c r="BV497" s="40"/>
      <c r="BW497" s="40"/>
      <c r="BX497" s="40"/>
      <c r="BY497" s="40"/>
      <c r="BZ497" s="40"/>
      <c r="CA497" s="40"/>
      <c r="CB497" s="40"/>
      <c r="CC497" s="40"/>
      <c r="CD497" s="40"/>
      <c r="CE497" s="28">
        <v>252.850492991587</v>
      </c>
    </row>
    <row r="498" spans="1:83" x14ac:dyDescent="0.25">
      <c r="A498" s="66" t="s">
        <v>108</v>
      </c>
      <c r="B498" s="66" t="s">
        <v>108</v>
      </c>
      <c r="C498" s="71">
        <v>34323</v>
      </c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Z498" s="40"/>
      <c r="AA498" s="40"/>
      <c r="AB498" s="40"/>
      <c r="AC498" s="40"/>
      <c r="AD498" s="40"/>
      <c r="AE498" s="40"/>
      <c r="AF498" s="40"/>
      <c r="AG498" s="40"/>
      <c r="AH498" s="40"/>
      <c r="AI498" s="40"/>
      <c r="AJ498" s="40"/>
      <c r="AK498" s="40"/>
      <c r="AL498" s="40"/>
      <c r="AM498" s="40"/>
      <c r="AN498" s="40"/>
      <c r="AO498" s="40"/>
      <c r="AP498" s="40"/>
      <c r="AQ498" s="40"/>
      <c r="AR498" s="40"/>
      <c r="AS498" s="40"/>
      <c r="AT498" s="40"/>
      <c r="AU498" s="40"/>
      <c r="AV498" s="40"/>
      <c r="AY498" s="40"/>
      <c r="AZ498" s="40"/>
      <c r="BA498" s="40"/>
      <c r="BB498" s="40"/>
      <c r="BC498" s="40"/>
      <c r="BD498" s="40"/>
      <c r="BE498" s="40"/>
      <c r="BF498" s="40"/>
      <c r="BG498" s="40"/>
      <c r="BH498" s="40"/>
      <c r="BI498" s="40"/>
      <c r="BJ498" s="40"/>
      <c r="BK498" s="40"/>
      <c r="BL498" s="40"/>
      <c r="BM498" s="40"/>
      <c r="BN498" s="40"/>
      <c r="BO498" s="40"/>
      <c r="BP498" s="40"/>
      <c r="BQ498" s="40"/>
      <c r="BR498" s="40"/>
      <c r="BS498" s="40"/>
      <c r="BT498" s="40"/>
      <c r="BU498" s="40"/>
      <c r="BV498" s="40"/>
      <c r="BW498" s="40"/>
      <c r="BX498" s="40"/>
      <c r="BY498" s="40"/>
      <c r="BZ498" s="40"/>
      <c r="CA498" s="40"/>
      <c r="CB498" s="40"/>
      <c r="CC498" s="40"/>
      <c r="CD498" s="40"/>
      <c r="CE498" s="28">
        <v>267.431377771087</v>
      </c>
    </row>
    <row r="499" spans="1:83" x14ac:dyDescent="0.25">
      <c r="A499" s="5" t="s">
        <v>108</v>
      </c>
      <c r="B499" s="5" t="s">
        <v>108</v>
      </c>
      <c r="C499" s="6">
        <v>34338</v>
      </c>
      <c r="D499" s="14"/>
      <c r="E499" s="14"/>
      <c r="F499" s="15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>
        <v>3.0249999999999999</v>
      </c>
      <c r="V499" s="40"/>
      <c r="W499" s="40"/>
      <c r="X499" s="40"/>
      <c r="Z499" s="40"/>
      <c r="AA499" s="40"/>
      <c r="AB499" s="40"/>
      <c r="AC499" s="40"/>
      <c r="AD499" s="40">
        <v>0</v>
      </c>
      <c r="AE499" s="40"/>
      <c r="AF499" s="40"/>
      <c r="AG499" s="40"/>
      <c r="AH499" s="40"/>
      <c r="AI499" s="40"/>
      <c r="AJ499" s="40"/>
      <c r="AK499" s="40"/>
      <c r="AL499" s="40"/>
      <c r="AM499" s="40">
        <v>3.6499999999999998E-2</v>
      </c>
      <c r="AN499" s="40"/>
      <c r="AO499" s="40"/>
      <c r="AP499" s="40"/>
      <c r="AQ499" s="40"/>
      <c r="AR499" s="40"/>
      <c r="AS499" s="40"/>
      <c r="AT499" s="40"/>
      <c r="AU499" s="40"/>
      <c r="AV499" s="40"/>
      <c r="AY499" s="40"/>
      <c r="AZ499" s="40"/>
      <c r="BA499" s="40">
        <v>10.82</v>
      </c>
      <c r="BB499" s="40"/>
      <c r="BC499" s="40"/>
      <c r="BD499" s="40"/>
      <c r="BE499" s="40"/>
      <c r="BF499" s="40"/>
      <c r="BG499" s="40"/>
      <c r="BH499" s="40"/>
      <c r="BI499" s="40"/>
      <c r="BJ499" s="40"/>
      <c r="BK499" s="40"/>
      <c r="BL499" s="40"/>
      <c r="BM499" s="40"/>
      <c r="BN499" s="40"/>
      <c r="BO499" s="40"/>
      <c r="BP499" s="40"/>
      <c r="BQ499" s="40"/>
      <c r="BR499" s="40"/>
      <c r="BS499" s="40"/>
      <c r="BT499" s="40"/>
      <c r="BU499" s="40"/>
      <c r="BV499" s="40"/>
      <c r="BW499" s="40"/>
      <c r="BX499" s="40"/>
      <c r="BY499" s="40"/>
      <c r="BZ499" s="40"/>
      <c r="CA499" s="40"/>
      <c r="CB499" s="40"/>
      <c r="CC499" s="40"/>
      <c r="CD499" s="40"/>
      <c r="CE499" s="40"/>
    </row>
    <row r="500" spans="1:83" x14ac:dyDescent="0.25">
      <c r="A500" s="66" t="s">
        <v>108</v>
      </c>
      <c r="B500" s="66" t="s">
        <v>108</v>
      </c>
      <c r="C500" s="71">
        <v>34338</v>
      </c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Z500" s="40"/>
      <c r="AA500" s="40"/>
      <c r="AB500" s="40"/>
      <c r="AC500" s="40"/>
      <c r="AD500" s="40"/>
      <c r="AE500" s="40"/>
      <c r="AF500" s="40"/>
      <c r="AG500" s="40"/>
      <c r="AH500" s="40"/>
      <c r="AI500" s="40"/>
      <c r="AJ500" s="40"/>
      <c r="AK500" s="40"/>
      <c r="AL500" s="40"/>
      <c r="AM500" s="40"/>
      <c r="AN500" s="40"/>
      <c r="AO500" s="40"/>
      <c r="AP500" s="40"/>
      <c r="AQ500" s="40"/>
      <c r="AR500" s="40"/>
      <c r="AS500" s="40"/>
      <c r="AT500" s="40"/>
      <c r="AU500" s="40"/>
      <c r="AV500" s="40"/>
      <c r="AY500" s="40"/>
      <c r="AZ500" s="40"/>
      <c r="BA500" s="40"/>
      <c r="BB500" s="40"/>
      <c r="BC500" s="40"/>
      <c r="BD500" s="40"/>
      <c r="BE500" s="40"/>
      <c r="BF500" s="40"/>
      <c r="BG500" s="40"/>
      <c r="BH500" s="40"/>
      <c r="BI500" s="40"/>
      <c r="BJ500" s="40"/>
      <c r="BK500" s="40"/>
      <c r="BL500" s="40"/>
      <c r="BM500" s="40"/>
      <c r="BN500" s="40"/>
      <c r="BO500" s="40"/>
      <c r="BP500" s="40"/>
      <c r="BQ500" s="40"/>
      <c r="BR500" s="40"/>
      <c r="BS500" s="40"/>
      <c r="BT500" s="40"/>
      <c r="BU500" s="40"/>
      <c r="BV500" s="40"/>
      <c r="BW500" s="40"/>
      <c r="BX500" s="40"/>
      <c r="BY500" s="40"/>
      <c r="BZ500" s="40"/>
      <c r="CA500" s="40"/>
      <c r="CB500" s="40"/>
      <c r="CC500" s="40"/>
      <c r="CD500" s="40"/>
      <c r="CE500" s="28">
        <v>254.92566045819501</v>
      </c>
    </row>
    <row r="501" spans="1:83" x14ac:dyDescent="0.25">
      <c r="A501" s="5" t="s">
        <v>108</v>
      </c>
      <c r="B501" s="5" t="s">
        <v>108</v>
      </c>
      <c r="C501" s="6">
        <v>34345</v>
      </c>
      <c r="D501" s="14"/>
      <c r="E501" s="14"/>
      <c r="F501" s="15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>
        <v>5.282</v>
      </c>
      <c r="V501" s="40"/>
      <c r="W501" s="40"/>
      <c r="X501" s="40"/>
      <c r="Z501" s="40"/>
      <c r="AA501" s="40"/>
      <c r="AB501" s="40"/>
      <c r="AC501" s="40"/>
      <c r="AD501" s="40">
        <v>0</v>
      </c>
      <c r="AE501" s="40"/>
      <c r="AF501" s="40"/>
      <c r="AG501" s="40"/>
      <c r="AH501" s="40"/>
      <c r="AI501" s="40"/>
      <c r="AJ501" s="40"/>
      <c r="AK501" s="40"/>
      <c r="AL501" s="40"/>
      <c r="AM501" s="40">
        <v>5.9499999999999997E-2</v>
      </c>
      <c r="AN501" s="40"/>
      <c r="AO501" s="40"/>
      <c r="AP501" s="40"/>
      <c r="AQ501" s="40"/>
      <c r="AR501" s="40"/>
      <c r="AS501" s="40"/>
      <c r="AT501" s="40"/>
      <c r="AU501" s="40"/>
      <c r="AV501" s="40"/>
      <c r="AY501" s="40"/>
      <c r="AZ501" s="40"/>
      <c r="BA501" s="40">
        <v>11.47</v>
      </c>
      <c r="BB501" s="40"/>
      <c r="BC501" s="40"/>
      <c r="BD501" s="40"/>
      <c r="BE501" s="40"/>
      <c r="BF501" s="40"/>
      <c r="BG501" s="40"/>
      <c r="BH501" s="40"/>
      <c r="BI501" s="40"/>
      <c r="BJ501" s="40"/>
      <c r="BK501" s="40"/>
      <c r="BL501" s="40"/>
      <c r="BM501" s="40"/>
      <c r="BN501" s="40"/>
      <c r="BO501" s="40"/>
      <c r="BP501" s="40"/>
      <c r="BQ501" s="40"/>
      <c r="BR501" s="40"/>
      <c r="BS501" s="40"/>
      <c r="BT501" s="40"/>
      <c r="BU501" s="40"/>
      <c r="BV501" s="40"/>
      <c r="BW501" s="40"/>
      <c r="BX501" s="40"/>
      <c r="BY501" s="40"/>
      <c r="BZ501" s="40"/>
      <c r="CA501" s="40"/>
      <c r="CB501" s="40"/>
      <c r="CC501" s="40"/>
      <c r="CD501" s="40"/>
      <c r="CE501" s="40"/>
    </row>
    <row r="502" spans="1:83" x14ac:dyDescent="0.25">
      <c r="A502" s="66" t="s">
        <v>108</v>
      </c>
      <c r="B502" s="66" t="s">
        <v>108</v>
      </c>
      <c r="C502" s="71">
        <v>34345</v>
      </c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Z502" s="40"/>
      <c r="AA502" s="40"/>
      <c r="AB502" s="40"/>
      <c r="AC502" s="40"/>
      <c r="AD502" s="40"/>
      <c r="AE502" s="40"/>
      <c r="AF502" s="40"/>
      <c r="AG502" s="40"/>
      <c r="AH502" s="40"/>
      <c r="AI502" s="40"/>
      <c r="AJ502" s="40"/>
      <c r="AK502" s="40"/>
      <c r="AL502" s="40"/>
      <c r="AM502" s="40"/>
      <c r="AN502" s="40"/>
      <c r="AO502" s="40"/>
      <c r="AP502" s="40"/>
      <c r="AQ502" s="40"/>
      <c r="AR502" s="40"/>
      <c r="AS502" s="40"/>
      <c r="AT502" s="40"/>
      <c r="AU502" s="40"/>
      <c r="AV502" s="40"/>
      <c r="AY502" s="40"/>
      <c r="AZ502" s="40"/>
      <c r="BA502" s="40"/>
      <c r="BB502" s="40"/>
      <c r="BC502" s="40"/>
      <c r="BD502" s="40"/>
      <c r="BE502" s="40"/>
      <c r="BF502" s="40"/>
      <c r="BG502" s="40"/>
      <c r="BH502" s="40"/>
      <c r="BI502" s="40"/>
      <c r="BJ502" s="40"/>
      <c r="BK502" s="40"/>
      <c r="BL502" s="40"/>
      <c r="BM502" s="40"/>
      <c r="BN502" s="40"/>
      <c r="BO502" s="40"/>
      <c r="BP502" s="40"/>
      <c r="BQ502" s="40"/>
      <c r="BR502" s="40"/>
      <c r="BS502" s="40"/>
      <c r="BT502" s="40"/>
      <c r="BU502" s="40"/>
      <c r="BV502" s="40"/>
      <c r="BW502" s="40"/>
      <c r="BX502" s="40"/>
      <c r="BY502" s="40"/>
      <c r="BZ502" s="40"/>
      <c r="CA502" s="40"/>
      <c r="CB502" s="40"/>
      <c r="CC502" s="40"/>
      <c r="CD502" s="40"/>
      <c r="CE502" s="28">
        <v>247.01449157890499</v>
      </c>
    </row>
    <row r="503" spans="1:83" x14ac:dyDescent="0.25">
      <c r="A503" s="5" t="s">
        <v>108</v>
      </c>
      <c r="B503" s="5" t="s">
        <v>108</v>
      </c>
      <c r="C503" s="6">
        <v>34352</v>
      </c>
      <c r="D503" s="14"/>
      <c r="E503" s="14"/>
      <c r="F503" s="15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>
        <v>8.6419999999999995</v>
      </c>
      <c r="V503" s="40"/>
      <c r="W503" s="40"/>
      <c r="X503" s="40"/>
      <c r="Z503" s="40"/>
      <c r="AA503" s="40"/>
      <c r="AB503" s="40"/>
      <c r="AC503" s="40"/>
      <c r="AD503" s="40">
        <v>0</v>
      </c>
      <c r="AE503" s="40"/>
      <c r="AF503" s="40"/>
      <c r="AG503" s="40"/>
      <c r="AH503" s="40"/>
      <c r="AI503" s="40"/>
      <c r="AJ503" s="40"/>
      <c r="AK503" s="40"/>
      <c r="AL503" s="40"/>
      <c r="AM503" s="40">
        <v>9.64E-2</v>
      </c>
      <c r="AN503" s="40"/>
      <c r="AO503" s="40"/>
      <c r="AP503" s="40"/>
      <c r="AQ503" s="40"/>
      <c r="AR503" s="40"/>
      <c r="AS503" s="40"/>
      <c r="AT503" s="40"/>
      <c r="AU503" s="40"/>
      <c r="AV503" s="40"/>
      <c r="AY503" s="40"/>
      <c r="AZ503" s="40"/>
      <c r="BA503" s="40">
        <v>15.07</v>
      </c>
      <c r="BB503" s="40"/>
      <c r="BC503" s="40"/>
      <c r="BD503" s="40"/>
      <c r="BE503" s="40"/>
      <c r="BF503" s="40"/>
      <c r="BG503" s="40"/>
      <c r="BH503" s="40"/>
      <c r="BI503" s="40"/>
      <c r="BJ503" s="40"/>
      <c r="BK503" s="40"/>
      <c r="BL503" s="40"/>
      <c r="BM503" s="40"/>
      <c r="BN503" s="40"/>
      <c r="BO503" s="40"/>
      <c r="BP503" s="40"/>
      <c r="BQ503" s="40"/>
      <c r="BR503" s="40"/>
      <c r="BS503" s="40"/>
      <c r="BT503" s="40"/>
      <c r="BU503" s="40"/>
      <c r="BV503" s="40"/>
      <c r="BW503" s="40"/>
      <c r="BX503" s="40"/>
      <c r="BY503" s="40"/>
      <c r="BZ503" s="40"/>
      <c r="CA503" s="40"/>
      <c r="CB503" s="40"/>
      <c r="CC503" s="40"/>
      <c r="CD503" s="40"/>
      <c r="CE503" s="40"/>
    </row>
    <row r="504" spans="1:83" x14ac:dyDescent="0.25">
      <c r="A504" s="66" t="s">
        <v>108</v>
      </c>
      <c r="B504" s="66" t="s">
        <v>108</v>
      </c>
      <c r="C504" s="71">
        <v>34353</v>
      </c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Z504" s="40"/>
      <c r="AA504" s="40"/>
      <c r="AB504" s="40"/>
      <c r="AC504" s="40"/>
      <c r="AD504" s="40"/>
      <c r="AE504" s="40"/>
      <c r="AF504" s="40"/>
      <c r="AG504" s="40"/>
      <c r="AH504" s="40"/>
      <c r="AI504" s="40"/>
      <c r="AJ504" s="40"/>
      <c r="AK504" s="40"/>
      <c r="AL504" s="40"/>
      <c r="AM504" s="40"/>
      <c r="AN504" s="40"/>
      <c r="AO504" s="40"/>
      <c r="AP504" s="40"/>
      <c r="AQ504" s="40"/>
      <c r="AR504" s="40"/>
      <c r="AS504" s="40"/>
      <c r="AT504" s="40"/>
      <c r="AU504" s="40"/>
      <c r="AV504" s="40"/>
      <c r="AY504" s="40"/>
      <c r="AZ504" s="40"/>
      <c r="BA504" s="40"/>
      <c r="BB504" s="40"/>
      <c r="BC504" s="40"/>
      <c r="BD504" s="40"/>
      <c r="BE504" s="40"/>
      <c r="BF504" s="40"/>
      <c r="BG504" s="40"/>
      <c r="BH504" s="40"/>
      <c r="BI504" s="40"/>
      <c r="BJ504" s="40"/>
      <c r="BK504" s="40"/>
      <c r="BL504" s="40"/>
      <c r="BM504" s="40"/>
      <c r="BN504" s="40"/>
      <c r="BO504" s="40"/>
      <c r="BP504" s="40"/>
      <c r="BQ504" s="40"/>
      <c r="BR504" s="40"/>
      <c r="BS504" s="40"/>
      <c r="BT504" s="40"/>
      <c r="BU504" s="40"/>
      <c r="BV504" s="40"/>
      <c r="BW504" s="40"/>
      <c r="BX504" s="40"/>
      <c r="BY504" s="40"/>
      <c r="BZ504" s="40"/>
      <c r="CA504" s="40"/>
      <c r="CB504" s="40"/>
      <c r="CC504" s="40"/>
      <c r="CD504" s="40"/>
      <c r="CE504" s="28">
        <v>240.43335784299401</v>
      </c>
    </row>
    <row r="505" spans="1:83" x14ac:dyDescent="0.25">
      <c r="A505" s="66" t="s">
        <v>108</v>
      </c>
      <c r="B505" s="66" t="s">
        <v>108</v>
      </c>
      <c r="C505" s="71">
        <v>34357</v>
      </c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Z505" s="40"/>
      <c r="AA505" s="40"/>
      <c r="AB505" s="40"/>
      <c r="AC505" s="40"/>
      <c r="AD505" s="40"/>
      <c r="AE505" s="40"/>
      <c r="AF505" s="40"/>
      <c r="AG505" s="40"/>
      <c r="AH505" s="40"/>
      <c r="AI505" s="40"/>
      <c r="AJ505" s="40"/>
      <c r="AK505" s="40"/>
      <c r="AL505" s="40"/>
      <c r="AM505" s="40"/>
      <c r="AN505" s="40"/>
      <c r="AO505" s="40"/>
      <c r="AP505" s="40"/>
      <c r="AQ505" s="40"/>
      <c r="AR505" s="40"/>
      <c r="AS505" s="40"/>
      <c r="AT505" s="40"/>
      <c r="AU505" s="40"/>
      <c r="AV505" s="40"/>
      <c r="AY505" s="40"/>
      <c r="AZ505" s="40"/>
      <c r="BA505" s="40"/>
      <c r="BB505" s="40"/>
      <c r="BC505" s="40"/>
      <c r="BD505" s="40"/>
      <c r="BE505" s="40"/>
      <c r="BF505" s="40"/>
      <c r="BG505" s="40"/>
      <c r="BH505" s="40"/>
      <c r="BI505" s="40"/>
      <c r="BJ505" s="40"/>
      <c r="BK505" s="40"/>
      <c r="BL505" s="40"/>
      <c r="BM505" s="40"/>
      <c r="BN505" s="40"/>
      <c r="BO505" s="40"/>
      <c r="BP505" s="40"/>
      <c r="BQ505" s="40"/>
      <c r="BR505" s="40"/>
      <c r="BS505" s="40"/>
      <c r="BT505" s="40"/>
      <c r="BU505" s="40"/>
      <c r="BV505" s="40"/>
      <c r="BW505" s="40"/>
      <c r="BX505" s="40"/>
      <c r="BY505" s="40"/>
      <c r="BZ505" s="40"/>
      <c r="CA505" s="40"/>
      <c r="CB505" s="40"/>
      <c r="CC505" s="40"/>
      <c r="CD505" s="40"/>
      <c r="CE505" s="28">
        <v>245.081316110953</v>
      </c>
    </row>
    <row r="506" spans="1:83" x14ac:dyDescent="0.25">
      <c r="A506" s="5" t="s">
        <v>108</v>
      </c>
      <c r="B506" s="5" t="s">
        <v>108</v>
      </c>
      <c r="C506" s="6">
        <v>34359</v>
      </c>
      <c r="D506" s="14"/>
      <c r="E506" s="14"/>
      <c r="F506" s="15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>
        <v>14.18</v>
      </c>
      <c r="V506" s="40"/>
      <c r="W506" s="40"/>
      <c r="X506" s="40"/>
      <c r="Z506" s="40"/>
      <c r="AA506" s="40"/>
      <c r="AB506" s="40"/>
      <c r="AC506" s="40"/>
      <c r="AD506" s="40">
        <v>0</v>
      </c>
      <c r="AE506" s="40"/>
      <c r="AF506" s="40"/>
      <c r="AG506" s="40"/>
      <c r="AH506" s="40"/>
      <c r="AI506" s="40"/>
      <c r="AJ506" s="40"/>
      <c r="AK506" s="40"/>
      <c r="AL506" s="40"/>
      <c r="AM506" s="40">
        <v>0.19170000000000001</v>
      </c>
      <c r="AN506" s="40"/>
      <c r="AO506" s="40"/>
      <c r="AP506" s="40"/>
      <c r="AQ506" s="40"/>
      <c r="AR506" s="40"/>
      <c r="AS506" s="40"/>
      <c r="AT506" s="40"/>
      <c r="AU506" s="40"/>
      <c r="AV506" s="40"/>
      <c r="AY506" s="40"/>
      <c r="AZ506" s="40"/>
      <c r="BA506" s="40">
        <v>21.75</v>
      </c>
      <c r="BB506" s="40"/>
      <c r="BC506" s="40"/>
      <c r="BD506" s="40"/>
      <c r="BE506" s="40"/>
      <c r="BF506" s="40"/>
      <c r="BG506" s="40"/>
      <c r="BH506" s="40"/>
      <c r="BI506" s="40"/>
      <c r="BJ506" s="40"/>
      <c r="BK506" s="40"/>
      <c r="BL506" s="40"/>
      <c r="BM506" s="40"/>
      <c r="BN506" s="40"/>
      <c r="BO506" s="40"/>
      <c r="BP506" s="40"/>
      <c r="BQ506" s="40"/>
      <c r="BR506" s="40"/>
      <c r="BS506" s="40"/>
      <c r="BT506" s="40"/>
      <c r="BU506" s="40"/>
      <c r="BV506" s="40"/>
      <c r="BW506" s="40"/>
      <c r="BX506" s="40"/>
      <c r="BY506" s="40"/>
      <c r="BZ506" s="40"/>
      <c r="CA506" s="40"/>
      <c r="CB506" s="40"/>
      <c r="CC506" s="40"/>
      <c r="CD506" s="40"/>
      <c r="CE506" s="40"/>
    </row>
    <row r="507" spans="1:83" x14ac:dyDescent="0.25">
      <c r="A507" s="66" t="s">
        <v>108</v>
      </c>
      <c r="B507" s="66" t="s">
        <v>108</v>
      </c>
      <c r="C507" s="71">
        <v>34361</v>
      </c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Z507" s="40"/>
      <c r="AA507" s="40"/>
      <c r="AB507" s="40"/>
      <c r="AC507" s="40"/>
      <c r="AD507" s="40"/>
      <c r="AE507" s="40"/>
      <c r="AF507" s="40"/>
      <c r="AG507" s="40"/>
      <c r="AH507" s="40"/>
      <c r="AI507" s="40"/>
      <c r="AJ507" s="40"/>
      <c r="AK507" s="40"/>
      <c r="AL507" s="40"/>
      <c r="AM507" s="40"/>
      <c r="AN507" s="40"/>
      <c r="AO507" s="40"/>
      <c r="AP507" s="40"/>
      <c r="AQ507" s="40"/>
      <c r="AR507" s="40"/>
      <c r="AS507" s="40"/>
      <c r="AT507" s="40"/>
      <c r="AU507" s="40"/>
      <c r="AV507" s="40"/>
      <c r="AY507" s="40"/>
      <c r="AZ507" s="40"/>
      <c r="BA507" s="40"/>
      <c r="BB507" s="40"/>
      <c r="BC507" s="40"/>
      <c r="BD507" s="40"/>
      <c r="BE507" s="40"/>
      <c r="BF507" s="40"/>
      <c r="BG507" s="40"/>
      <c r="BH507" s="40"/>
      <c r="BI507" s="40"/>
      <c r="BJ507" s="40"/>
      <c r="BK507" s="40"/>
      <c r="BL507" s="40"/>
      <c r="BM507" s="40"/>
      <c r="BN507" s="40"/>
      <c r="BO507" s="40"/>
      <c r="BP507" s="40"/>
      <c r="BQ507" s="40"/>
      <c r="BR507" s="40"/>
      <c r="BS507" s="40"/>
      <c r="BT507" s="40"/>
      <c r="BU507" s="40"/>
      <c r="BV507" s="40"/>
      <c r="BW507" s="40"/>
      <c r="BX507" s="40"/>
      <c r="BY507" s="40"/>
      <c r="BZ507" s="40"/>
      <c r="CA507" s="40"/>
      <c r="CB507" s="40"/>
      <c r="CC507" s="40"/>
      <c r="CD507" s="40"/>
      <c r="CE507" s="28">
        <v>237.82018399615501</v>
      </c>
    </row>
    <row r="508" spans="1:83" x14ac:dyDescent="0.25">
      <c r="A508" s="5" t="s">
        <v>108</v>
      </c>
      <c r="B508" s="5" t="s">
        <v>108</v>
      </c>
      <c r="C508" s="6">
        <v>34366</v>
      </c>
      <c r="D508" s="14"/>
      <c r="E508" s="14"/>
      <c r="F508" s="15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>
        <v>25.81</v>
      </c>
      <c r="V508" s="40"/>
      <c r="W508" s="40"/>
      <c r="X508" s="40"/>
      <c r="Z508" s="40"/>
      <c r="AA508" s="40"/>
      <c r="AB508" s="40"/>
      <c r="AC508" s="40"/>
      <c r="AD508" s="40">
        <v>0</v>
      </c>
      <c r="AE508" s="40"/>
      <c r="AF508" s="40"/>
      <c r="AG508" s="40"/>
      <c r="AH508" s="40"/>
      <c r="AI508" s="40"/>
      <c r="AJ508" s="40"/>
      <c r="AK508" s="40"/>
      <c r="AL508" s="40"/>
      <c r="AM508" s="40">
        <v>0.30669999999999997</v>
      </c>
      <c r="AN508" s="40"/>
      <c r="AO508" s="40"/>
      <c r="AP508" s="40"/>
      <c r="AQ508" s="40"/>
      <c r="AR508" s="40"/>
      <c r="AS508" s="40"/>
      <c r="AT508" s="40"/>
      <c r="AU508" s="40"/>
      <c r="AV508" s="40"/>
      <c r="AY508" s="40"/>
      <c r="AZ508" s="40"/>
      <c r="BA508" s="40">
        <v>22.4</v>
      </c>
      <c r="BB508" s="40"/>
      <c r="BC508" s="40"/>
      <c r="BD508" s="40"/>
      <c r="BE508" s="40"/>
      <c r="BF508" s="40"/>
      <c r="BG508" s="40"/>
      <c r="BH508" s="40"/>
      <c r="BI508" s="40"/>
      <c r="BJ508" s="40"/>
      <c r="BK508" s="40"/>
      <c r="BL508" s="40"/>
      <c r="BM508" s="40"/>
      <c r="BN508" s="40"/>
      <c r="BO508" s="40"/>
      <c r="BP508" s="40"/>
      <c r="BQ508" s="40"/>
      <c r="BR508" s="40"/>
      <c r="BS508" s="40"/>
      <c r="BT508" s="40"/>
      <c r="BU508" s="40"/>
      <c r="BV508" s="40"/>
      <c r="BW508" s="40"/>
      <c r="BX508" s="40"/>
      <c r="BY508" s="40"/>
      <c r="BZ508" s="40"/>
      <c r="CA508" s="40"/>
      <c r="CB508" s="40"/>
      <c r="CC508" s="40"/>
      <c r="CD508" s="40"/>
      <c r="CE508" s="40"/>
    </row>
    <row r="509" spans="1:83" x14ac:dyDescent="0.25">
      <c r="A509" s="66" t="s">
        <v>108</v>
      </c>
      <c r="B509" s="66" t="s">
        <v>108</v>
      </c>
      <c r="C509" s="71">
        <v>34366</v>
      </c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Z509" s="40"/>
      <c r="AA509" s="40"/>
      <c r="AB509" s="40"/>
      <c r="AC509" s="40"/>
      <c r="AD509" s="40"/>
      <c r="AE509" s="40"/>
      <c r="AF509" s="40"/>
      <c r="AG509" s="40"/>
      <c r="AH509" s="40"/>
      <c r="AI509" s="40"/>
      <c r="AJ509" s="40"/>
      <c r="AK509" s="40"/>
      <c r="AL509" s="40"/>
      <c r="AM509" s="40"/>
      <c r="AN509" s="40"/>
      <c r="AO509" s="40"/>
      <c r="AP509" s="40"/>
      <c r="AQ509" s="40"/>
      <c r="AR509" s="40"/>
      <c r="AS509" s="40"/>
      <c r="AT509" s="40"/>
      <c r="AU509" s="40"/>
      <c r="AV509" s="40"/>
      <c r="AY509" s="40"/>
      <c r="AZ509" s="40"/>
      <c r="BA509" s="40"/>
      <c r="BB509" s="40"/>
      <c r="BC509" s="40"/>
      <c r="BD509" s="40"/>
      <c r="BE509" s="40"/>
      <c r="BF509" s="40"/>
      <c r="BG509" s="40"/>
      <c r="BH509" s="40"/>
      <c r="BI509" s="40"/>
      <c r="BJ509" s="40"/>
      <c r="BK509" s="40"/>
      <c r="BL509" s="40"/>
      <c r="BM509" s="40"/>
      <c r="BN509" s="40"/>
      <c r="BO509" s="40"/>
      <c r="BP509" s="40"/>
      <c r="BQ509" s="40"/>
      <c r="BR509" s="40"/>
      <c r="BS509" s="40"/>
      <c r="BT509" s="40"/>
      <c r="BU509" s="40"/>
      <c r="BV509" s="40"/>
      <c r="BW509" s="40"/>
      <c r="BX509" s="40"/>
      <c r="BY509" s="40"/>
      <c r="BZ509" s="40"/>
      <c r="CA509" s="40"/>
      <c r="CB509" s="40"/>
      <c r="CC509" s="40"/>
      <c r="CD509" s="40"/>
      <c r="CE509" s="28">
        <v>231.22472079249201</v>
      </c>
    </row>
    <row r="510" spans="1:83" x14ac:dyDescent="0.25">
      <c r="A510" s="66" t="s">
        <v>108</v>
      </c>
      <c r="B510" s="66" t="s">
        <v>108</v>
      </c>
      <c r="C510" s="71">
        <v>34370</v>
      </c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Z510" s="40"/>
      <c r="AA510" s="40"/>
      <c r="AB510" s="40"/>
      <c r="AC510" s="40"/>
      <c r="AD510" s="40"/>
      <c r="AE510" s="40"/>
      <c r="AF510" s="40"/>
      <c r="AG510" s="40"/>
      <c r="AH510" s="40"/>
      <c r="AI510" s="40"/>
      <c r="AJ510" s="40"/>
      <c r="AK510" s="40"/>
      <c r="AL510" s="40"/>
      <c r="AM510" s="40"/>
      <c r="AN510" s="40"/>
      <c r="AO510" s="40"/>
      <c r="AP510" s="40"/>
      <c r="AQ510" s="40"/>
      <c r="AR510" s="40"/>
      <c r="AS510" s="40"/>
      <c r="AT510" s="40"/>
      <c r="AU510" s="40"/>
      <c r="AV510" s="40"/>
      <c r="AY510" s="40"/>
      <c r="AZ510" s="40"/>
      <c r="BA510" s="40"/>
      <c r="BB510" s="40"/>
      <c r="BC510" s="40"/>
      <c r="BD510" s="40"/>
      <c r="BE510" s="40"/>
      <c r="BF510" s="40"/>
      <c r="BG510" s="40"/>
      <c r="BH510" s="40"/>
      <c r="BI510" s="40"/>
      <c r="BJ510" s="40"/>
      <c r="BK510" s="40"/>
      <c r="BL510" s="40"/>
      <c r="BM510" s="40"/>
      <c r="BN510" s="40"/>
      <c r="BO510" s="40"/>
      <c r="BP510" s="40"/>
      <c r="BQ510" s="40"/>
      <c r="BR510" s="40"/>
      <c r="BS510" s="40"/>
      <c r="BT510" s="40"/>
      <c r="BU510" s="40"/>
      <c r="BV510" s="40"/>
      <c r="BW510" s="40"/>
      <c r="BX510" s="40"/>
      <c r="BY510" s="40"/>
      <c r="BZ510" s="40"/>
      <c r="CA510" s="40"/>
      <c r="CB510" s="40"/>
      <c r="CC510" s="40"/>
      <c r="CD510" s="40"/>
      <c r="CE510" s="28">
        <v>241.83243496737401</v>
      </c>
    </row>
    <row r="511" spans="1:83" x14ac:dyDescent="0.25">
      <c r="A511" s="5" t="s">
        <v>108</v>
      </c>
      <c r="B511" s="5" t="s">
        <v>108</v>
      </c>
      <c r="C511" s="6">
        <v>34373</v>
      </c>
      <c r="D511" s="14"/>
      <c r="E511" s="14"/>
      <c r="F511" s="15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>
        <v>35.29</v>
      </c>
      <c r="V511" s="40"/>
      <c r="W511" s="40"/>
      <c r="X511" s="40"/>
      <c r="Z511" s="40"/>
      <c r="AA511" s="40"/>
      <c r="AB511" s="40"/>
      <c r="AC511" s="40"/>
      <c r="AD511" s="40">
        <v>0</v>
      </c>
      <c r="AE511" s="40"/>
      <c r="AF511" s="40"/>
      <c r="AG511" s="40"/>
      <c r="AH511" s="40"/>
      <c r="AI511" s="40"/>
      <c r="AJ511" s="40"/>
      <c r="AK511" s="40"/>
      <c r="AL511" s="40"/>
      <c r="AM511" s="40">
        <v>0.59819999999999995</v>
      </c>
      <c r="AN511" s="40"/>
      <c r="AO511" s="40"/>
      <c r="AP511" s="40"/>
      <c r="AQ511" s="40"/>
      <c r="AR511" s="40"/>
      <c r="AS511" s="40"/>
      <c r="AT511" s="40"/>
      <c r="AU511" s="40"/>
      <c r="AV511" s="40"/>
      <c r="AY511" s="40"/>
      <c r="AZ511" s="40"/>
      <c r="BA511" s="40">
        <v>22.9</v>
      </c>
      <c r="BB511" s="40"/>
      <c r="BC511" s="40"/>
      <c r="BD511" s="40"/>
      <c r="BE511" s="40"/>
      <c r="BF511" s="40"/>
      <c r="BG511" s="40"/>
      <c r="BH511" s="40"/>
      <c r="BI511" s="40"/>
      <c r="BJ511" s="40"/>
      <c r="BK511" s="40"/>
      <c r="BL511" s="40"/>
      <c r="BM511" s="40"/>
      <c r="BN511" s="40"/>
      <c r="BO511" s="40"/>
      <c r="BP511" s="40"/>
      <c r="BQ511" s="40"/>
      <c r="BR511" s="40"/>
      <c r="BS511" s="40"/>
      <c r="BT511" s="40"/>
      <c r="BU511" s="40"/>
      <c r="BV511" s="40"/>
      <c r="BW511" s="40"/>
      <c r="BX511" s="40"/>
      <c r="BY511" s="40"/>
      <c r="BZ511" s="40"/>
      <c r="CA511" s="40"/>
      <c r="CB511" s="40"/>
      <c r="CC511" s="40"/>
      <c r="CD511" s="40"/>
      <c r="CE511" s="40"/>
    </row>
    <row r="512" spans="1:83" x14ac:dyDescent="0.25">
      <c r="A512" s="66" t="s">
        <v>108</v>
      </c>
      <c r="B512" s="66" t="s">
        <v>108</v>
      </c>
      <c r="C512" s="71">
        <v>34376</v>
      </c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Z512" s="40"/>
      <c r="AA512" s="40"/>
      <c r="AB512" s="40"/>
      <c r="AC512" s="40"/>
      <c r="AD512" s="40"/>
      <c r="AE512" s="40"/>
      <c r="AF512" s="40"/>
      <c r="AG512" s="40"/>
      <c r="AH512" s="40"/>
      <c r="AI512" s="40"/>
      <c r="AJ512" s="40"/>
      <c r="AK512" s="40"/>
      <c r="AL512" s="40"/>
      <c r="AM512" s="40"/>
      <c r="AN512" s="40"/>
      <c r="AO512" s="40"/>
      <c r="AP512" s="40"/>
      <c r="AQ512" s="40"/>
      <c r="AR512" s="40"/>
      <c r="AS512" s="40"/>
      <c r="AT512" s="40"/>
      <c r="AU512" s="40"/>
      <c r="AV512" s="40"/>
      <c r="AY512" s="40"/>
      <c r="AZ512" s="40"/>
      <c r="BA512" s="40"/>
      <c r="BB512" s="40"/>
      <c r="BC512" s="40"/>
      <c r="BD512" s="40"/>
      <c r="BE512" s="40"/>
      <c r="BF512" s="40"/>
      <c r="BG512" s="40"/>
      <c r="BH512" s="40"/>
      <c r="BI512" s="40"/>
      <c r="BJ512" s="40"/>
      <c r="BK512" s="40"/>
      <c r="BL512" s="40"/>
      <c r="BM512" s="40"/>
      <c r="BN512" s="40"/>
      <c r="BO512" s="40"/>
      <c r="BP512" s="40"/>
      <c r="BQ512" s="40"/>
      <c r="BR512" s="40"/>
      <c r="BS512" s="40"/>
      <c r="BT512" s="40"/>
      <c r="BU512" s="40"/>
      <c r="BV512" s="40"/>
      <c r="BW512" s="40"/>
      <c r="BX512" s="40"/>
      <c r="BY512" s="40"/>
      <c r="BZ512" s="40"/>
      <c r="CA512" s="40"/>
      <c r="CB512" s="40"/>
      <c r="CC512" s="40"/>
      <c r="CD512" s="40"/>
      <c r="CE512" s="28">
        <v>264.357055598334</v>
      </c>
    </row>
    <row r="513" spans="1:83" x14ac:dyDescent="0.25">
      <c r="A513" s="5" t="s">
        <v>108</v>
      </c>
      <c r="B513" s="5" t="s">
        <v>108</v>
      </c>
      <c r="C513" s="6">
        <v>34380</v>
      </c>
      <c r="D513" s="14"/>
      <c r="E513" s="14"/>
      <c r="F513" s="15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>
        <v>62.96</v>
      </c>
      <c r="V513" s="40"/>
      <c r="W513" s="40"/>
      <c r="X513" s="40"/>
      <c r="Z513" s="40"/>
      <c r="AA513" s="40"/>
      <c r="AB513" s="40"/>
      <c r="AC513" s="40"/>
      <c r="AD513" s="40">
        <v>0</v>
      </c>
      <c r="AE513" s="40"/>
      <c r="AF513" s="40"/>
      <c r="AG513" s="40"/>
      <c r="AH513" s="40"/>
      <c r="AI513" s="40"/>
      <c r="AJ513" s="40"/>
      <c r="AK513" s="40"/>
      <c r="AL513" s="40"/>
      <c r="AM513" s="40">
        <v>1.0429999999999999</v>
      </c>
      <c r="AN513" s="40"/>
      <c r="AO513" s="40"/>
      <c r="AP513" s="40"/>
      <c r="AQ513" s="40"/>
      <c r="AR513" s="40"/>
      <c r="AS513" s="40"/>
      <c r="AT513" s="40"/>
      <c r="AU513" s="40"/>
      <c r="AV513" s="40"/>
      <c r="AY513" s="40"/>
      <c r="AZ513" s="40"/>
      <c r="BA513" s="40">
        <v>24.55</v>
      </c>
      <c r="BB513" s="40"/>
      <c r="BC513" s="40"/>
      <c r="BD513" s="40"/>
      <c r="BE513" s="40"/>
      <c r="BF513" s="40"/>
      <c r="BG513" s="40"/>
      <c r="BH513" s="40"/>
      <c r="BI513" s="40"/>
      <c r="BJ513" s="40"/>
      <c r="BK513" s="40"/>
      <c r="BL513" s="40"/>
      <c r="BM513" s="40"/>
      <c r="BN513" s="40"/>
      <c r="BO513" s="40"/>
      <c r="BP513" s="40"/>
      <c r="BQ513" s="40"/>
      <c r="BR513" s="40"/>
      <c r="BS513" s="40"/>
      <c r="BT513" s="40"/>
      <c r="BU513" s="40"/>
      <c r="BV513" s="40"/>
      <c r="BW513" s="40"/>
      <c r="BX513" s="40"/>
      <c r="BY513" s="40"/>
      <c r="BZ513" s="40"/>
      <c r="CA513" s="40"/>
      <c r="CB513" s="40"/>
      <c r="CC513" s="40"/>
      <c r="CD513" s="40"/>
      <c r="CE513" s="40"/>
    </row>
    <row r="514" spans="1:83" x14ac:dyDescent="0.25">
      <c r="A514" s="66" t="s">
        <v>108</v>
      </c>
      <c r="B514" s="66" t="s">
        <v>108</v>
      </c>
      <c r="C514" s="71">
        <v>34381</v>
      </c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Z514" s="40"/>
      <c r="AA514" s="40"/>
      <c r="AB514" s="40"/>
      <c r="AC514" s="40"/>
      <c r="AD514" s="40"/>
      <c r="AE514" s="40"/>
      <c r="AF514" s="40"/>
      <c r="AG514" s="40"/>
      <c r="AH514" s="40"/>
      <c r="AI514" s="40"/>
      <c r="AJ514" s="40"/>
      <c r="AK514" s="40"/>
      <c r="AL514" s="40"/>
      <c r="AM514" s="40"/>
      <c r="AN514" s="40"/>
      <c r="AO514" s="40"/>
      <c r="AP514" s="40"/>
      <c r="AQ514" s="40"/>
      <c r="AR514" s="40"/>
      <c r="AS514" s="40"/>
      <c r="AT514" s="40"/>
      <c r="AU514" s="40"/>
      <c r="AV514" s="40"/>
      <c r="AY514" s="40"/>
      <c r="AZ514" s="40"/>
      <c r="BA514" s="40"/>
      <c r="BB514" s="40"/>
      <c r="BC514" s="40"/>
      <c r="BD514" s="40"/>
      <c r="BE514" s="40"/>
      <c r="BF514" s="40"/>
      <c r="BG514" s="40"/>
      <c r="BH514" s="40"/>
      <c r="BI514" s="40"/>
      <c r="BJ514" s="40"/>
      <c r="BK514" s="40"/>
      <c r="BL514" s="40"/>
      <c r="BM514" s="40"/>
      <c r="BN514" s="40"/>
      <c r="BO514" s="40"/>
      <c r="BP514" s="40"/>
      <c r="BQ514" s="40"/>
      <c r="BR514" s="40"/>
      <c r="BS514" s="40"/>
      <c r="BT514" s="40"/>
      <c r="BU514" s="40"/>
      <c r="BV514" s="40"/>
      <c r="BW514" s="40"/>
      <c r="BX514" s="40"/>
      <c r="BY514" s="40"/>
      <c r="BZ514" s="40"/>
      <c r="CA514" s="40"/>
      <c r="CB514" s="40"/>
      <c r="CC514" s="40"/>
      <c r="CD514" s="40"/>
      <c r="CE514" s="28">
        <v>251.14658900770499</v>
      </c>
    </row>
    <row r="515" spans="1:83" x14ac:dyDescent="0.25">
      <c r="A515" s="5" t="s">
        <v>108</v>
      </c>
      <c r="B515" s="5" t="s">
        <v>108</v>
      </c>
      <c r="C515" s="6">
        <v>34387</v>
      </c>
      <c r="D515" s="14"/>
      <c r="E515" s="14"/>
      <c r="F515" s="15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>
        <v>115</v>
      </c>
      <c r="V515" s="40"/>
      <c r="W515" s="40"/>
      <c r="X515" s="40"/>
      <c r="Z515" s="40"/>
      <c r="AA515" s="40"/>
      <c r="AB515" s="40"/>
      <c r="AC515" s="40"/>
      <c r="AD515" s="40">
        <v>0</v>
      </c>
      <c r="AE515" s="40"/>
      <c r="AF515" s="40"/>
      <c r="AG515" s="40"/>
      <c r="AH515" s="40"/>
      <c r="AI515" s="40"/>
      <c r="AJ515" s="40"/>
      <c r="AK515" s="40"/>
      <c r="AL515" s="40"/>
      <c r="AM515" s="40">
        <v>1.927</v>
      </c>
      <c r="AN515" s="40"/>
      <c r="AO515" s="40"/>
      <c r="AP515" s="40"/>
      <c r="AQ515" s="40"/>
      <c r="AR515" s="40"/>
      <c r="AS515" s="40"/>
      <c r="AT515" s="40"/>
      <c r="AU515" s="40"/>
      <c r="AV515" s="40"/>
      <c r="AY515" s="40"/>
      <c r="AZ515" s="40"/>
      <c r="BA515" s="40">
        <v>29.45</v>
      </c>
      <c r="BB515" s="40"/>
      <c r="BC515" s="40"/>
      <c r="BD515" s="40"/>
      <c r="BE515" s="40"/>
      <c r="BF515" s="40"/>
      <c r="BG515" s="40"/>
      <c r="BH515" s="40"/>
      <c r="BI515" s="40"/>
      <c r="BJ515" s="40"/>
      <c r="BK515" s="40"/>
      <c r="BL515" s="40"/>
      <c r="BM515" s="40"/>
      <c r="BN515" s="40"/>
      <c r="BO515" s="40"/>
      <c r="BP515" s="40"/>
      <c r="BQ515" s="40"/>
      <c r="BR515" s="40"/>
      <c r="BS515" s="40"/>
      <c r="BT515" s="40"/>
      <c r="BU515" s="40"/>
      <c r="BV515" s="40"/>
      <c r="BW515" s="40"/>
      <c r="BX515" s="40"/>
      <c r="BY515" s="40"/>
      <c r="BZ515" s="40"/>
      <c r="CA515" s="40"/>
      <c r="CB515" s="40"/>
      <c r="CC515" s="40"/>
      <c r="CD515" s="40"/>
      <c r="CE515" s="40"/>
    </row>
    <row r="516" spans="1:83" x14ac:dyDescent="0.25">
      <c r="A516" s="66" t="s">
        <v>108</v>
      </c>
      <c r="B516" s="66" t="s">
        <v>108</v>
      </c>
      <c r="C516" s="71">
        <v>34388</v>
      </c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Z516" s="40"/>
      <c r="AA516" s="40"/>
      <c r="AB516" s="40"/>
      <c r="AC516" s="40"/>
      <c r="AD516" s="40"/>
      <c r="AE516" s="40"/>
      <c r="AF516" s="40"/>
      <c r="AG516" s="40"/>
      <c r="AH516" s="40"/>
      <c r="AI516" s="40"/>
      <c r="AJ516" s="40"/>
      <c r="AK516" s="40"/>
      <c r="AL516" s="40"/>
      <c r="AM516" s="40"/>
      <c r="AN516" s="40"/>
      <c r="AO516" s="40"/>
      <c r="AP516" s="40"/>
      <c r="AQ516" s="40"/>
      <c r="AR516" s="40"/>
      <c r="AS516" s="40"/>
      <c r="AT516" s="40"/>
      <c r="AU516" s="40"/>
      <c r="AV516" s="40"/>
      <c r="AY516" s="40"/>
      <c r="AZ516" s="40"/>
      <c r="BA516" s="40"/>
      <c r="BB516" s="40"/>
      <c r="BC516" s="40"/>
      <c r="BD516" s="40"/>
      <c r="BE516" s="40"/>
      <c r="BF516" s="40"/>
      <c r="BG516" s="40"/>
      <c r="BH516" s="40"/>
      <c r="BI516" s="40"/>
      <c r="BJ516" s="40"/>
      <c r="BK516" s="40"/>
      <c r="BL516" s="40"/>
      <c r="BM516" s="40"/>
      <c r="BN516" s="40"/>
      <c r="BO516" s="40"/>
      <c r="BP516" s="40"/>
      <c r="BQ516" s="40"/>
      <c r="BR516" s="40"/>
      <c r="BS516" s="40"/>
      <c r="BT516" s="40"/>
      <c r="BU516" s="40"/>
      <c r="BV516" s="40"/>
      <c r="BW516" s="40"/>
      <c r="BX516" s="40"/>
      <c r="BY516" s="40"/>
      <c r="BZ516" s="40"/>
      <c r="CA516" s="40"/>
      <c r="CB516" s="40"/>
      <c r="CC516" s="40"/>
      <c r="CD516" s="40"/>
      <c r="CE516" s="28">
        <v>229.99889996005001</v>
      </c>
    </row>
    <row r="517" spans="1:83" x14ac:dyDescent="0.25">
      <c r="A517" s="66" t="s">
        <v>108</v>
      </c>
      <c r="B517" s="66" t="s">
        <v>108</v>
      </c>
      <c r="C517" s="71">
        <v>34390</v>
      </c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Z517" s="40"/>
      <c r="AA517" s="40"/>
      <c r="AB517" s="40"/>
      <c r="AC517" s="40"/>
      <c r="AD517" s="40"/>
      <c r="AE517" s="40"/>
      <c r="AF517" s="40"/>
      <c r="AG517" s="40"/>
      <c r="AH517" s="40"/>
      <c r="AI517" s="40"/>
      <c r="AJ517" s="40"/>
      <c r="AK517" s="40"/>
      <c r="AL517" s="40"/>
      <c r="AM517" s="40"/>
      <c r="AN517" s="40"/>
      <c r="AO517" s="40"/>
      <c r="AP517" s="40"/>
      <c r="AQ517" s="40"/>
      <c r="AR517" s="40"/>
      <c r="AS517" s="40"/>
      <c r="AT517" s="40"/>
      <c r="AU517" s="40"/>
      <c r="AV517" s="40"/>
      <c r="AY517" s="40"/>
      <c r="AZ517" s="40"/>
      <c r="BA517" s="40"/>
      <c r="BB517" s="40"/>
      <c r="BC517" s="40"/>
      <c r="BD517" s="40"/>
      <c r="BE517" s="40"/>
      <c r="BF517" s="40"/>
      <c r="BG517" s="40"/>
      <c r="BH517" s="40"/>
      <c r="BI517" s="40"/>
      <c r="BJ517" s="40"/>
      <c r="BK517" s="40"/>
      <c r="BL517" s="40"/>
      <c r="BM517" s="40"/>
      <c r="BN517" s="40"/>
      <c r="BO517" s="40"/>
      <c r="BP517" s="40"/>
      <c r="BQ517" s="40"/>
      <c r="BR517" s="40"/>
      <c r="BS517" s="40"/>
      <c r="BT517" s="40"/>
      <c r="BU517" s="40"/>
      <c r="BV517" s="40"/>
      <c r="BW517" s="40"/>
      <c r="BX517" s="40"/>
      <c r="BY517" s="40"/>
      <c r="BZ517" s="40"/>
      <c r="CA517" s="40"/>
      <c r="CB517" s="40"/>
      <c r="CC517" s="40"/>
      <c r="CD517" s="40"/>
      <c r="CE517" s="28">
        <v>226.700517018775</v>
      </c>
    </row>
    <row r="518" spans="1:83" x14ac:dyDescent="0.25">
      <c r="A518" s="5" t="s">
        <v>108</v>
      </c>
      <c r="B518" s="5" t="s">
        <v>108</v>
      </c>
      <c r="C518" s="6">
        <v>34394</v>
      </c>
      <c r="D518" s="14"/>
      <c r="E518" s="14"/>
      <c r="F518" s="15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>
        <v>195.1</v>
      </c>
      <c r="V518" s="40"/>
      <c r="W518" s="40"/>
      <c r="X518" s="40"/>
      <c r="Z518" s="40"/>
      <c r="AA518" s="40"/>
      <c r="AB518" s="40"/>
      <c r="AC518" s="40"/>
      <c r="AD518" s="40">
        <v>0</v>
      </c>
      <c r="AE518" s="40"/>
      <c r="AF518" s="40"/>
      <c r="AG518" s="40"/>
      <c r="AH518" s="40"/>
      <c r="AI518" s="40"/>
      <c r="AJ518" s="40"/>
      <c r="AK518" s="40"/>
      <c r="AL518" s="40"/>
      <c r="AM518" s="40">
        <v>2.9039999999999999</v>
      </c>
      <c r="AN518" s="40"/>
      <c r="AO518" s="40"/>
      <c r="AP518" s="40"/>
      <c r="AQ518" s="40"/>
      <c r="AR518" s="40"/>
      <c r="AS518" s="40"/>
      <c r="AT518" s="40"/>
      <c r="AU518" s="40"/>
      <c r="AV518" s="40"/>
      <c r="AY518" s="40"/>
      <c r="AZ518" s="40"/>
      <c r="BA518" s="40">
        <v>31.2</v>
      </c>
      <c r="BB518" s="40"/>
      <c r="BC518" s="40"/>
      <c r="BD518" s="40"/>
      <c r="BE518" s="40"/>
      <c r="BF518" s="40"/>
      <c r="BG518" s="40"/>
      <c r="BH518" s="40"/>
      <c r="BI518" s="40"/>
      <c r="BJ518" s="40"/>
      <c r="BK518" s="40"/>
      <c r="BL518" s="40"/>
      <c r="BM518" s="40"/>
      <c r="BN518" s="40"/>
      <c r="BO518" s="40"/>
      <c r="BP518" s="40"/>
      <c r="BQ518" s="40"/>
      <c r="BR518" s="40"/>
      <c r="BS518" s="40"/>
      <c r="BT518" s="40"/>
      <c r="BU518" s="40"/>
      <c r="BV518" s="40"/>
      <c r="BW518" s="40"/>
      <c r="BX518" s="40"/>
      <c r="BY518" s="40"/>
      <c r="BZ518" s="40"/>
      <c r="CA518" s="40"/>
      <c r="CB518" s="40"/>
      <c r="CC518" s="40"/>
      <c r="CD518" s="40"/>
      <c r="CE518" s="40"/>
    </row>
    <row r="519" spans="1:83" x14ac:dyDescent="0.25">
      <c r="A519" s="66" t="s">
        <v>108</v>
      </c>
      <c r="B519" s="66" t="s">
        <v>108</v>
      </c>
      <c r="C519" s="71">
        <v>34394</v>
      </c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Z519" s="40"/>
      <c r="AA519" s="40"/>
      <c r="AB519" s="40"/>
      <c r="AC519" s="40"/>
      <c r="AD519" s="40"/>
      <c r="AE519" s="40"/>
      <c r="AF519" s="40"/>
      <c r="AG519" s="40"/>
      <c r="AH519" s="40"/>
      <c r="AI519" s="40"/>
      <c r="AJ519" s="40"/>
      <c r="AK519" s="40"/>
      <c r="AL519" s="40"/>
      <c r="AM519" s="40"/>
      <c r="AN519" s="40"/>
      <c r="AO519" s="40"/>
      <c r="AP519" s="40"/>
      <c r="AQ519" s="40"/>
      <c r="AR519" s="40"/>
      <c r="AS519" s="40"/>
      <c r="AT519" s="40"/>
      <c r="AU519" s="40"/>
      <c r="AV519" s="40"/>
      <c r="AY519" s="40"/>
      <c r="AZ519" s="40"/>
      <c r="BA519" s="40"/>
      <c r="BB519" s="40"/>
      <c r="BC519" s="40"/>
      <c r="BD519" s="40"/>
      <c r="BE519" s="40"/>
      <c r="BF519" s="40"/>
      <c r="BG519" s="40"/>
      <c r="BH519" s="40"/>
      <c r="BI519" s="40"/>
      <c r="BJ519" s="40"/>
      <c r="BK519" s="40"/>
      <c r="BL519" s="40"/>
      <c r="BM519" s="40"/>
      <c r="BN519" s="40"/>
      <c r="BO519" s="40"/>
      <c r="BP519" s="40"/>
      <c r="BQ519" s="40"/>
      <c r="BR519" s="40"/>
      <c r="BS519" s="40"/>
      <c r="BT519" s="40"/>
      <c r="BU519" s="40"/>
      <c r="BV519" s="40"/>
      <c r="BW519" s="40"/>
      <c r="BX519" s="40"/>
      <c r="BY519" s="40"/>
      <c r="BZ519" s="40"/>
      <c r="CA519" s="40"/>
      <c r="CB519" s="40"/>
      <c r="CC519" s="40"/>
      <c r="CD519" s="40"/>
      <c r="CE519" s="28">
        <v>216.79234140608199</v>
      </c>
    </row>
    <row r="520" spans="1:83" x14ac:dyDescent="0.25">
      <c r="A520" s="66" t="s">
        <v>108</v>
      </c>
      <c r="B520" s="66" t="s">
        <v>108</v>
      </c>
      <c r="C520" s="71">
        <v>34397</v>
      </c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Z520" s="40"/>
      <c r="AA520" s="40"/>
      <c r="AB520" s="40"/>
      <c r="AC520" s="40"/>
      <c r="AD520" s="40"/>
      <c r="AE520" s="40"/>
      <c r="AF520" s="40"/>
      <c r="AG520" s="40"/>
      <c r="AH520" s="40"/>
      <c r="AI520" s="40"/>
      <c r="AJ520" s="40"/>
      <c r="AK520" s="40"/>
      <c r="AL520" s="40"/>
      <c r="AM520" s="40"/>
      <c r="AN520" s="40"/>
      <c r="AO520" s="40"/>
      <c r="AP520" s="40"/>
      <c r="AQ520" s="40"/>
      <c r="AR520" s="40"/>
      <c r="AS520" s="40"/>
      <c r="AT520" s="40"/>
      <c r="AU520" s="40"/>
      <c r="AV520" s="40"/>
      <c r="AY520" s="40"/>
      <c r="AZ520" s="40"/>
      <c r="BA520" s="40"/>
      <c r="BB520" s="40"/>
      <c r="BC520" s="40"/>
      <c r="BD520" s="40"/>
      <c r="BE520" s="40"/>
      <c r="BF520" s="40"/>
      <c r="BG520" s="40"/>
      <c r="BH520" s="40"/>
      <c r="BI520" s="40"/>
      <c r="BJ520" s="40"/>
      <c r="BK520" s="40"/>
      <c r="BL520" s="40"/>
      <c r="BM520" s="40"/>
      <c r="BN520" s="40"/>
      <c r="BO520" s="40"/>
      <c r="BP520" s="40"/>
      <c r="BQ520" s="40"/>
      <c r="BR520" s="40"/>
      <c r="BS520" s="40"/>
      <c r="BT520" s="40"/>
      <c r="BU520" s="40"/>
      <c r="BV520" s="40"/>
      <c r="BW520" s="40"/>
      <c r="BX520" s="40"/>
      <c r="BY520" s="40"/>
      <c r="BZ520" s="40"/>
      <c r="CA520" s="40"/>
      <c r="CB520" s="40"/>
      <c r="CC520" s="40"/>
      <c r="CD520" s="40"/>
      <c r="CE520" s="28">
        <v>210.84952032468499</v>
      </c>
    </row>
    <row r="521" spans="1:83" x14ac:dyDescent="0.25">
      <c r="A521" s="66" t="s">
        <v>108</v>
      </c>
      <c r="B521" s="66" t="s">
        <v>108</v>
      </c>
      <c r="C521" s="71">
        <v>34400</v>
      </c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Z521" s="40"/>
      <c r="AA521" s="40"/>
      <c r="AB521" s="40"/>
      <c r="AC521" s="40"/>
      <c r="AD521" s="40"/>
      <c r="AE521" s="40"/>
      <c r="AF521" s="40"/>
      <c r="AG521" s="40"/>
      <c r="AH521" s="40"/>
      <c r="AI521" s="40"/>
      <c r="AJ521" s="40"/>
      <c r="AK521" s="40"/>
      <c r="AL521" s="40"/>
      <c r="AM521" s="40"/>
      <c r="AN521" s="40"/>
      <c r="AO521" s="40"/>
      <c r="AP521" s="40"/>
      <c r="AQ521" s="40"/>
      <c r="AR521" s="40"/>
      <c r="AS521" s="40"/>
      <c r="AT521" s="40"/>
      <c r="AU521" s="40"/>
      <c r="AV521" s="40"/>
      <c r="AY521" s="40"/>
      <c r="AZ521" s="40"/>
      <c r="BA521" s="40"/>
      <c r="BB521" s="40"/>
      <c r="BC521" s="40"/>
      <c r="BD521" s="40"/>
      <c r="BE521" s="40"/>
      <c r="BF521" s="40"/>
      <c r="BG521" s="40"/>
      <c r="BH521" s="40"/>
      <c r="BI521" s="40"/>
      <c r="BJ521" s="40"/>
      <c r="BK521" s="40"/>
      <c r="BL521" s="40"/>
      <c r="BM521" s="40"/>
      <c r="BN521" s="40"/>
      <c r="BO521" s="40"/>
      <c r="BP521" s="40"/>
      <c r="BQ521" s="40"/>
      <c r="BR521" s="40"/>
      <c r="BS521" s="40"/>
      <c r="BT521" s="40"/>
      <c r="BU521" s="40"/>
      <c r="BV521" s="40"/>
      <c r="BW521" s="40"/>
      <c r="BX521" s="40"/>
      <c r="BY521" s="40"/>
      <c r="BZ521" s="40"/>
      <c r="CA521" s="40"/>
      <c r="CB521" s="40"/>
      <c r="CC521" s="40"/>
      <c r="CD521" s="40"/>
      <c r="CE521" s="28">
        <v>208.21159557899699</v>
      </c>
    </row>
    <row r="522" spans="1:83" x14ac:dyDescent="0.25">
      <c r="A522" s="5" t="s">
        <v>108</v>
      </c>
      <c r="B522" s="5" t="s">
        <v>108</v>
      </c>
      <c r="C522" s="6">
        <v>34401</v>
      </c>
      <c r="D522" s="14"/>
      <c r="E522" s="14"/>
      <c r="F522" s="15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>
        <v>289.3</v>
      </c>
      <c r="V522" s="40"/>
      <c r="W522" s="40"/>
      <c r="X522" s="40"/>
      <c r="Z522" s="40"/>
      <c r="AA522" s="40"/>
      <c r="AB522" s="40"/>
      <c r="AC522" s="40"/>
      <c r="AD522" s="40">
        <v>0</v>
      </c>
      <c r="AE522" s="40"/>
      <c r="AF522" s="40"/>
      <c r="AG522" s="40"/>
      <c r="AH522" s="40"/>
      <c r="AI522" s="40"/>
      <c r="AJ522" s="40"/>
      <c r="AK522" s="40"/>
      <c r="AL522" s="40"/>
      <c r="AM522" s="40">
        <v>4.1159999999999997</v>
      </c>
      <c r="AN522" s="40"/>
      <c r="AO522" s="40"/>
      <c r="AP522" s="40"/>
      <c r="AQ522" s="40"/>
      <c r="AR522" s="40"/>
      <c r="AS522" s="40"/>
      <c r="AT522" s="40"/>
      <c r="AU522" s="40"/>
      <c r="AV522" s="40"/>
      <c r="AY522" s="40"/>
      <c r="AZ522" s="40"/>
      <c r="BA522" s="40">
        <v>31.87</v>
      </c>
      <c r="BB522" s="40"/>
      <c r="BC522" s="40"/>
      <c r="BD522" s="40"/>
      <c r="BE522" s="40"/>
      <c r="BF522" s="40"/>
      <c r="BG522" s="40"/>
      <c r="BH522" s="40"/>
      <c r="BI522" s="40"/>
      <c r="BJ522" s="40"/>
      <c r="BK522" s="40"/>
      <c r="BL522" s="40"/>
      <c r="BM522" s="40"/>
      <c r="BN522" s="40"/>
      <c r="BO522" s="40"/>
      <c r="BP522" s="40"/>
      <c r="BQ522" s="40"/>
      <c r="BR522" s="40"/>
      <c r="BS522" s="40"/>
      <c r="BT522" s="40"/>
      <c r="BU522" s="40"/>
      <c r="BV522" s="40"/>
      <c r="BW522" s="40"/>
      <c r="BX522" s="40"/>
      <c r="BY522" s="40"/>
      <c r="BZ522" s="40"/>
      <c r="CA522" s="40"/>
      <c r="CB522" s="40"/>
      <c r="CC522" s="40"/>
      <c r="CD522" s="40"/>
      <c r="CE522" s="40"/>
    </row>
    <row r="523" spans="1:83" x14ac:dyDescent="0.25">
      <c r="A523" s="66" t="s">
        <v>108</v>
      </c>
      <c r="B523" s="66" t="s">
        <v>108</v>
      </c>
      <c r="C523" s="71">
        <v>34404</v>
      </c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Z523" s="40"/>
      <c r="AA523" s="40"/>
      <c r="AB523" s="40"/>
      <c r="AC523" s="40"/>
      <c r="AD523" s="40"/>
      <c r="AE523" s="40"/>
      <c r="AF523" s="40"/>
      <c r="AG523" s="40"/>
      <c r="AH523" s="40"/>
      <c r="AI523" s="40"/>
      <c r="AJ523" s="40"/>
      <c r="AK523" s="40"/>
      <c r="AL523" s="40"/>
      <c r="AM523" s="40"/>
      <c r="AN523" s="40"/>
      <c r="AO523" s="40"/>
      <c r="AP523" s="40"/>
      <c r="AQ523" s="40"/>
      <c r="AR523" s="40"/>
      <c r="AS523" s="40"/>
      <c r="AT523" s="40"/>
      <c r="AU523" s="40"/>
      <c r="AV523" s="40"/>
      <c r="AY523" s="40"/>
      <c r="AZ523" s="40"/>
      <c r="BA523" s="40"/>
      <c r="BB523" s="40"/>
      <c r="BC523" s="40"/>
      <c r="BD523" s="40"/>
      <c r="BE523" s="40"/>
      <c r="BF523" s="40"/>
      <c r="BG523" s="40"/>
      <c r="BH523" s="40"/>
      <c r="BI523" s="40"/>
      <c r="BJ523" s="40"/>
      <c r="BK523" s="40"/>
      <c r="BL523" s="40"/>
      <c r="BM523" s="40"/>
      <c r="BN523" s="40"/>
      <c r="BO523" s="40"/>
      <c r="BP523" s="40"/>
      <c r="BQ523" s="40"/>
      <c r="BR523" s="40"/>
      <c r="BS523" s="40"/>
      <c r="BT523" s="40"/>
      <c r="BU523" s="40"/>
      <c r="BV523" s="40"/>
      <c r="BW523" s="40"/>
      <c r="BX523" s="40"/>
      <c r="BY523" s="40"/>
      <c r="BZ523" s="40"/>
      <c r="CA523" s="40"/>
      <c r="CB523" s="40"/>
      <c r="CC523" s="40"/>
      <c r="CD523" s="40"/>
      <c r="CE523" s="28">
        <v>204.259267836568</v>
      </c>
    </row>
    <row r="524" spans="1:83" x14ac:dyDescent="0.25">
      <c r="A524" s="66" t="s">
        <v>108</v>
      </c>
      <c r="B524" s="66" t="s">
        <v>108</v>
      </c>
      <c r="C524" s="71">
        <v>34407</v>
      </c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Z524" s="40"/>
      <c r="AA524" s="40"/>
      <c r="AB524" s="40"/>
      <c r="AC524" s="40"/>
      <c r="AD524" s="40"/>
      <c r="AE524" s="40"/>
      <c r="AF524" s="40"/>
      <c r="AG524" s="40"/>
      <c r="AH524" s="40"/>
      <c r="AI524" s="40"/>
      <c r="AJ524" s="40"/>
      <c r="AK524" s="40"/>
      <c r="AL524" s="40"/>
      <c r="AM524" s="40"/>
      <c r="AN524" s="40"/>
      <c r="AO524" s="40"/>
      <c r="AP524" s="40"/>
      <c r="AQ524" s="40"/>
      <c r="AR524" s="40"/>
      <c r="AS524" s="40"/>
      <c r="AT524" s="40"/>
      <c r="AU524" s="40"/>
      <c r="AV524" s="40"/>
      <c r="AY524" s="40"/>
      <c r="AZ524" s="40"/>
      <c r="BA524" s="40"/>
      <c r="BB524" s="40"/>
      <c r="BC524" s="40"/>
      <c r="BD524" s="40"/>
      <c r="BE524" s="40"/>
      <c r="BF524" s="40"/>
      <c r="BG524" s="40"/>
      <c r="BH524" s="40"/>
      <c r="BI524" s="40"/>
      <c r="BJ524" s="40"/>
      <c r="BK524" s="40"/>
      <c r="BL524" s="40"/>
      <c r="BM524" s="40"/>
      <c r="BN524" s="40"/>
      <c r="BO524" s="40"/>
      <c r="BP524" s="40"/>
      <c r="BQ524" s="40"/>
      <c r="BR524" s="40"/>
      <c r="BS524" s="40"/>
      <c r="BT524" s="40"/>
      <c r="BU524" s="40"/>
      <c r="BV524" s="40"/>
      <c r="BW524" s="40"/>
      <c r="BX524" s="40"/>
      <c r="BY524" s="40"/>
      <c r="BZ524" s="40"/>
      <c r="CA524" s="40"/>
      <c r="CB524" s="40"/>
      <c r="CC524" s="40"/>
      <c r="CD524" s="40"/>
      <c r="CE524" s="28">
        <v>195.01024774057601</v>
      </c>
    </row>
    <row r="525" spans="1:83" x14ac:dyDescent="0.25">
      <c r="A525" s="5" t="s">
        <v>108</v>
      </c>
      <c r="B525" s="5" t="s">
        <v>108</v>
      </c>
      <c r="C525" s="6">
        <v>34408</v>
      </c>
      <c r="D525" s="14"/>
      <c r="E525" s="14"/>
      <c r="F525" s="15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>
        <v>348</v>
      </c>
      <c r="V525" s="40"/>
      <c r="W525" s="40"/>
      <c r="X525" s="40"/>
      <c r="Z525" s="40"/>
      <c r="AA525" s="40"/>
      <c r="AB525" s="40"/>
      <c r="AC525" s="40"/>
      <c r="AD525" s="40">
        <v>0</v>
      </c>
      <c r="AE525" s="40"/>
      <c r="AF525" s="40"/>
      <c r="AG525" s="40"/>
      <c r="AH525" s="40"/>
      <c r="AI525" s="40"/>
      <c r="AJ525" s="40"/>
      <c r="AK525" s="40"/>
      <c r="AL525" s="40"/>
      <c r="AM525" s="40">
        <v>4.0069999999999997</v>
      </c>
      <c r="AN525" s="40"/>
      <c r="AO525" s="40"/>
      <c r="AP525" s="40"/>
      <c r="AQ525" s="40"/>
      <c r="AR525" s="40"/>
      <c r="AS525" s="40"/>
      <c r="AT525" s="40"/>
      <c r="AU525" s="40"/>
      <c r="AV525" s="40"/>
      <c r="AY525" s="40"/>
      <c r="AZ525" s="40"/>
      <c r="BA525" s="40">
        <v>35.770000000000003</v>
      </c>
      <c r="BB525" s="40"/>
      <c r="BC525" s="40"/>
      <c r="BD525" s="40"/>
      <c r="BE525" s="40"/>
      <c r="BF525" s="40"/>
      <c r="BG525" s="40"/>
      <c r="BH525" s="40"/>
      <c r="BI525" s="40"/>
      <c r="BJ525" s="40"/>
      <c r="BK525" s="40"/>
      <c r="BL525" s="40"/>
      <c r="BM525" s="40"/>
      <c r="BN525" s="40"/>
      <c r="BO525" s="40"/>
      <c r="BP525" s="40"/>
      <c r="BQ525" s="40"/>
      <c r="BR525" s="40"/>
      <c r="BS525" s="40"/>
      <c r="BT525" s="40"/>
      <c r="BU525" s="40"/>
      <c r="BV525" s="40"/>
      <c r="BW525" s="40"/>
      <c r="BX525" s="40"/>
      <c r="BY525" s="40"/>
      <c r="BZ525" s="40"/>
      <c r="CA525" s="40"/>
      <c r="CB525" s="40"/>
      <c r="CC525" s="40"/>
      <c r="CD525" s="40"/>
      <c r="CE525" s="40"/>
    </row>
    <row r="526" spans="1:83" x14ac:dyDescent="0.25">
      <c r="A526" s="66" t="s">
        <v>108</v>
      </c>
      <c r="B526" s="66" t="s">
        <v>108</v>
      </c>
      <c r="C526" s="71">
        <v>34410</v>
      </c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Z526" s="40"/>
      <c r="AA526" s="40"/>
      <c r="AB526" s="40"/>
      <c r="AC526" s="40"/>
      <c r="AD526" s="40"/>
      <c r="AE526" s="40"/>
      <c r="AF526" s="40"/>
      <c r="AG526" s="40"/>
      <c r="AH526" s="40"/>
      <c r="AI526" s="40"/>
      <c r="AJ526" s="40"/>
      <c r="AK526" s="40"/>
      <c r="AL526" s="40"/>
      <c r="AM526" s="40"/>
      <c r="AN526" s="40"/>
      <c r="AO526" s="40"/>
      <c r="AP526" s="40"/>
      <c r="AQ526" s="40"/>
      <c r="AR526" s="40"/>
      <c r="AS526" s="40"/>
      <c r="AT526" s="40"/>
      <c r="AU526" s="40"/>
      <c r="AV526" s="40"/>
      <c r="AY526" s="40"/>
      <c r="AZ526" s="40"/>
      <c r="BA526" s="40"/>
      <c r="BB526" s="40"/>
      <c r="BC526" s="40"/>
      <c r="BD526" s="40"/>
      <c r="BE526" s="40"/>
      <c r="BF526" s="40"/>
      <c r="BG526" s="40"/>
      <c r="BH526" s="40"/>
      <c r="BI526" s="40"/>
      <c r="BJ526" s="40"/>
      <c r="BK526" s="40"/>
      <c r="BL526" s="40"/>
      <c r="BM526" s="40"/>
      <c r="BN526" s="40"/>
      <c r="BO526" s="40"/>
      <c r="BP526" s="40"/>
      <c r="BQ526" s="40"/>
      <c r="BR526" s="40"/>
      <c r="BS526" s="40"/>
      <c r="BT526" s="40"/>
      <c r="BU526" s="40"/>
      <c r="BV526" s="40"/>
      <c r="BW526" s="40"/>
      <c r="BX526" s="40"/>
      <c r="BY526" s="40"/>
      <c r="BZ526" s="40"/>
      <c r="CA526" s="40"/>
      <c r="CB526" s="40"/>
      <c r="CC526" s="40"/>
      <c r="CD526" s="40"/>
      <c r="CE526" s="28">
        <v>190.38964572923899</v>
      </c>
    </row>
    <row r="527" spans="1:83" x14ac:dyDescent="0.25">
      <c r="A527" s="66" t="s">
        <v>108</v>
      </c>
      <c r="B527" s="66" t="s">
        <v>108</v>
      </c>
      <c r="C527" s="71">
        <v>34412</v>
      </c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Z527" s="40"/>
      <c r="AA527" s="40"/>
      <c r="AB527" s="40"/>
      <c r="AC527" s="40"/>
      <c r="AD527" s="40"/>
      <c r="AE527" s="40"/>
      <c r="AF527" s="40"/>
      <c r="AG527" s="40"/>
      <c r="AH527" s="40"/>
      <c r="AI527" s="40"/>
      <c r="AJ527" s="40"/>
      <c r="AK527" s="40"/>
      <c r="AL527" s="40"/>
      <c r="AM527" s="40"/>
      <c r="AN527" s="40"/>
      <c r="AO527" s="40"/>
      <c r="AP527" s="40"/>
      <c r="AQ527" s="40"/>
      <c r="AR527" s="40"/>
      <c r="AS527" s="40"/>
      <c r="AT527" s="40"/>
      <c r="AU527" s="40"/>
      <c r="AV527" s="40"/>
      <c r="AY527" s="40"/>
      <c r="AZ527" s="40"/>
      <c r="BA527" s="40"/>
      <c r="BB527" s="40"/>
      <c r="BC527" s="40"/>
      <c r="BD527" s="40"/>
      <c r="BE527" s="40"/>
      <c r="BF527" s="40"/>
      <c r="BG527" s="40"/>
      <c r="BH527" s="40"/>
      <c r="BI527" s="40"/>
      <c r="BJ527" s="40"/>
      <c r="BK527" s="40"/>
      <c r="BL527" s="40"/>
      <c r="BM527" s="40"/>
      <c r="BN527" s="40"/>
      <c r="BO527" s="40"/>
      <c r="BP527" s="40"/>
      <c r="BQ527" s="40"/>
      <c r="BR527" s="40"/>
      <c r="BS527" s="40"/>
      <c r="BT527" s="40"/>
      <c r="BU527" s="40"/>
      <c r="BV527" s="40"/>
      <c r="BW527" s="40"/>
      <c r="BX527" s="40"/>
      <c r="BY527" s="40"/>
      <c r="BZ527" s="40"/>
      <c r="CA527" s="40"/>
      <c r="CB527" s="40"/>
      <c r="CC527" s="40"/>
      <c r="CD527" s="40"/>
      <c r="CE527" s="28">
        <v>223.48550552625301</v>
      </c>
    </row>
    <row r="528" spans="1:83" x14ac:dyDescent="0.25">
      <c r="A528" s="5" t="s">
        <v>108</v>
      </c>
      <c r="B528" s="5" t="s">
        <v>108</v>
      </c>
      <c r="C528" s="6">
        <v>34415</v>
      </c>
      <c r="D528" s="14"/>
      <c r="E528" s="14"/>
      <c r="F528" s="15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>
        <v>446.1</v>
      </c>
      <c r="V528" s="40"/>
      <c r="W528" s="40"/>
      <c r="X528" s="40"/>
      <c r="Z528" s="40"/>
      <c r="AA528" s="40"/>
      <c r="AB528" s="40"/>
      <c r="AC528" s="40"/>
      <c r="AD528" s="40">
        <v>0</v>
      </c>
      <c r="AE528" s="40"/>
      <c r="AF528" s="40"/>
      <c r="AG528" s="40"/>
      <c r="AH528" s="40"/>
      <c r="AI528" s="40"/>
      <c r="AJ528" s="40"/>
      <c r="AK528" s="40"/>
      <c r="AL528" s="40"/>
      <c r="AM528" s="40">
        <v>4.0830000000000002</v>
      </c>
      <c r="AN528" s="40"/>
      <c r="AO528" s="40"/>
      <c r="AP528" s="40"/>
      <c r="AQ528" s="40"/>
      <c r="AR528" s="40"/>
      <c r="AS528" s="40"/>
      <c r="AT528" s="40"/>
      <c r="AU528" s="40"/>
      <c r="AV528" s="40"/>
      <c r="AY528" s="40"/>
      <c r="AZ528" s="40"/>
      <c r="BA528" s="40">
        <v>47.77</v>
      </c>
      <c r="BB528" s="40"/>
      <c r="BC528" s="40"/>
      <c r="BD528" s="40"/>
      <c r="BE528" s="40"/>
      <c r="BF528" s="40"/>
      <c r="BG528" s="40"/>
      <c r="BH528" s="40"/>
      <c r="BI528" s="40"/>
      <c r="BJ528" s="40"/>
      <c r="BK528" s="40"/>
      <c r="BL528" s="40"/>
      <c r="BM528" s="40"/>
      <c r="BN528" s="40"/>
      <c r="BO528" s="40"/>
      <c r="BP528" s="40"/>
      <c r="BQ528" s="40"/>
      <c r="BR528" s="40"/>
      <c r="BS528" s="40"/>
      <c r="BT528" s="40"/>
      <c r="BU528" s="40"/>
      <c r="BV528" s="40"/>
      <c r="BW528" s="40"/>
      <c r="BX528" s="40"/>
      <c r="BY528" s="40"/>
      <c r="BZ528" s="40"/>
      <c r="CA528" s="40"/>
      <c r="CB528" s="40"/>
      <c r="CC528" s="40"/>
      <c r="CD528" s="40"/>
      <c r="CE528" s="40"/>
    </row>
    <row r="529" spans="1:83" x14ac:dyDescent="0.25">
      <c r="A529" s="66" t="s">
        <v>108</v>
      </c>
      <c r="B529" s="66" t="s">
        <v>108</v>
      </c>
      <c r="C529" s="71">
        <v>34415</v>
      </c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Z529" s="40"/>
      <c r="AA529" s="40"/>
      <c r="AB529" s="40"/>
      <c r="AC529" s="40"/>
      <c r="AD529" s="40"/>
      <c r="AE529" s="40"/>
      <c r="AF529" s="40"/>
      <c r="AG529" s="40"/>
      <c r="AH529" s="40"/>
      <c r="AI529" s="40"/>
      <c r="AJ529" s="40"/>
      <c r="AK529" s="40"/>
      <c r="AL529" s="40"/>
      <c r="AM529" s="40"/>
      <c r="AN529" s="40"/>
      <c r="AO529" s="40"/>
      <c r="AP529" s="40"/>
      <c r="AQ529" s="40"/>
      <c r="AR529" s="40"/>
      <c r="AS529" s="40"/>
      <c r="AT529" s="40"/>
      <c r="AU529" s="40"/>
      <c r="AV529" s="40"/>
      <c r="AY529" s="40"/>
      <c r="AZ529" s="40"/>
      <c r="BA529" s="40"/>
      <c r="BB529" s="40"/>
      <c r="BC529" s="40"/>
      <c r="BD529" s="40"/>
      <c r="BE529" s="40"/>
      <c r="BF529" s="40"/>
      <c r="BG529" s="40"/>
      <c r="BH529" s="40"/>
      <c r="BI529" s="40"/>
      <c r="BJ529" s="40"/>
      <c r="BK529" s="40"/>
      <c r="BL529" s="40"/>
      <c r="BM529" s="40"/>
      <c r="BN529" s="40"/>
      <c r="BO529" s="40"/>
      <c r="BP529" s="40"/>
      <c r="BQ529" s="40"/>
      <c r="BR529" s="40"/>
      <c r="BS529" s="40"/>
      <c r="BT529" s="40"/>
      <c r="BU529" s="40"/>
      <c r="BV529" s="40"/>
      <c r="BW529" s="40"/>
      <c r="BX529" s="40"/>
      <c r="BY529" s="40"/>
      <c r="BZ529" s="40"/>
      <c r="CA529" s="40"/>
      <c r="CB529" s="40"/>
      <c r="CC529" s="40"/>
      <c r="CD529" s="40"/>
      <c r="CE529" s="28">
        <v>216.88092357038201</v>
      </c>
    </row>
    <row r="530" spans="1:83" x14ac:dyDescent="0.25">
      <c r="A530" s="66" t="s">
        <v>108</v>
      </c>
      <c r="B530" s="66" t="s">
        <v>108</v>
      </c>
      <c r="C530" s="71">
        <v>34417</v>
      </c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Z530" s="40"/>
      <c r="AA530" s="40"/>
      <c r="AB530" s="40"/>
      <c r="AC530" s="40"/>
      <c r="AD530" s="40"/>
      <c r="AE530" s="40"/>
      <c r="AF530" s="40"/>
      <c r="AG530" s="40"/>
      <c r="AH530" s="40"/>
      <c r="AI530" s="40"/>
      <c r="AJ530" s="40"/>
      <c r="AK530" s="40"/>
      <c r="AL530" s="40"/>
      <c r="AM530" s="40"/>
      <c r="AN530" s="40"/>
      <c r="AO530" s="40"/>
      <c r="AP530" s="40"/>
      <c r="AQ530" s="40"/>
      <c r="AR530" s="40"/>
      <c r="AS530" s="40"/>
      <c r="AT530" s="40"/>
      <c r="AU530" s="40"/>
      <c r="AV530" s="40"/>
      <c r="AY530" s="40"/>
      <c r="AZ530" s="40"/>
      <c r="BA530" s="40"/>
      <c r="BB530" s="40"/>
      <c r="BC530" s="40"/>
      <c r="BD530" s="40"/>
      <c r="BE530" s="40"/>
      <c r="BF530" s="40"/>
      <c r="BG530" s="40"/>
      <c r="BH530" s="40"/>
      <c r="BI530" s="40"/>
      <c r="BJ530" s="40"/>
      <c r="BK530" s="40"/>
      <c r="BL530" s="40"/>
      <c r="BM530" s="40"/>
      <c r="BN530" s="40"/>
      <c r="BO530" s="40"/>
      <c r="BP530" s="40"/>
      <c r="BQ530" s="40"/>
      <c r="BR530" s="40"/>
      <c r="BS530" s="40"/>
      <c r="BT530" s="40"/>
      <c r="BU530" s="40"/>
      <c r="BV530" s="40"/>
      <c r="BW530" s="40"/>
      <c r="BX530" s="40"/>
      <c r="BY530" s="40"/>
      <c r="BZ530" s="40"/>
      <c r="CA530" s="40"/>
      <c r="CB530" s="40"/>
      <c r="CC530" s="40"/>
      <c r="CD530" s="40"/>
      <c r="CE530" s="28">
        <v>207.62669275884201</v>
      </c>
    </row>
    <row r="531" spans="1:83" x14ac:dyDescent="0.25">
      <c r="A531" s="5" t="s">
        <v>108</v>
      </c>
      <c r="B531" s="5" t="s">
        <v>108</v>
      </c>
      <c r="C531" s="6">
        <v>34422</v>
      </c>
      <c r="D531" s="14"/>
      <c r="E531" s="14"/>
      <c r="F531" s="15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>
        <v>529.70000000000005</v>
      </c>
      <c r="V531" s="40"/>
      <c r="W531" s="40"/>
      <c r="X531" s="40"/>
      <c r="Z531" s="40"/>
      <c r="AA531" s="40"/>
      <c r="AB531" s="40"/>
      <c r="AC531" s="40"/>
      <c r="AD531" s="40">
        <v>0</v>
      </c>
      <c r="AE531" s="40"/>
      <c r="AF531" s="40"/>
      <c r="AG531" s="40"/>
      <c r="AH531" s="40"/>
      <c r="AI531" s="40"/>
      <c r="AJ531" s="40"/>
      <c r="AK531" s="40"/>
      <c r="AL531" s="40"/>
      <c r="AM531" s="40">
        <v>3.9209999999999998</v>
      </c>
      <c r="AN531" s="40"/>
      <c r="AO531" s="40"/>
      <c r="AP531" s="40"/>
      <c r="AQ531" s="40"/>
      <c r="AR531" s="40"/>
      <c r="AS531" s="40"/>
      <c r="AT531" s="40"/>
      <c r="AU531" s="40"/>
      <c r="AV531" s="40"/>
      <c r="AY531" s="40"/>
      <c r="AZ531" s="40"/>
      <c r="BA531" s="40">
        <v>55.02</v>
      </c>
      <c r="BB531" s="40"/>
      <c r="BC531" s="40"/>
      <c r="BD531" s="40"/>
      <c r="BE531" s="40"/>
      <c r="BF531" s="40"/>
      <c r="BG531" s="40"/>
      <c r="BH531" s="40"/>
      <c r="BI531" s="40"/>
      <c r="BJ531" s="40"/>
      <c r="BK531" s="40"/>
      <c r="BL531" s="40"/>
      <c r="BM531" s="40"/>
      <c r="BN531" s="40"/>
      <c r="BO531" s="40"/>
      <c r="BP531" s="40"/>
      <c r="BQ531" s="40"/>
      <c r="BR531" s="40"/>
      <c r="BS531" s="40"/>
      <c r="BT531" s="40"/>
      <c r="BU531" s="40"/>
      <c r="BV531" s="40"/>
      <c r="BW531" s="40"/>
      <c r="BX531" s="40"/>
      <c r="BY531" s="40"/>
      <c r="BZ531" s="40"/>
      <c r="CA531" s="40"/>
      <c r="CB531" s="40"/>
      <c r="CC531" s="40"/>
      <c r="CD531" s="40"/>
      <c r="CE531" s="40"/>
    </row>
    <row r="532" spans="1:83" x14ac:dyDescent="0.25">
      <c r="A532" s="66" t="s">
        <v>108</v>
      </c>
      <c r="B532" s="66" t="s">
        <v>108</v>
      </c>
      <c r="C532" s="71">
        <v>34422</v>
      </c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Z532" s="40"/>
      <c r="AA532" s="40"/>
      <c r="AB532" s="40"/>
      <c r="AC532" s="40"/>
      <c r="AD532" s="40"/>
      <c r="AE532" s="40"/>
      <c r="AF532" s="40"/>
      <c r="AG532" s="40"/>
      <c r="AH532" s="40"/>
      <c r="AI532" s="40"/>
      <c r="AJ532" s="40"/>
      <c r="AK532" s="40"/>
      <c r="AL532" s="40"/>
      <c r="AM532" s="40"/>
      <c r="AN532" s="40"/>
      <c r="AO532" s="40"/>
      <c r="AP532" s="40"/>
      <c r="AQ532" s="40"/>
      <c r="AR532" s="40"/>
      <c r="AS532" s="40"/>
      <c r="AT532" s="40"/>
      <c r="AU532" s="40"/>
      <c r="AV532" s="40"/>
      <c r="AY532" s="40"/>
      <c r="AZ532" s="40"/>
      <c r="BA532" s="40"/>
      <c r="BB532" s="40"/>
      <c r="BC532" s="40"/>
      <c r="BD532" s="40"/>
      <c r="BE532" s="40"/>
      <c r="BF532" s="40"/>
      <c r="BG532" s="40"/>
      <c r="BH532" s="40"/>
      <c r="BI532" s="40"/>
      <c r="BJ532" s="40"/>
      <c r="BK532" s="40"/>
      <c r="BL532" s="40"/>
      <c r="BM532" s="40"/>
      <c r="BN532" s="40"/>
      <c r="BO532" s="40"/>
      <c r="BP532" s="40"/>
      <c r="BQ532" s="40"/>
      <c r="BR532" s="40"/>
      <c r="BS532" s="40"/>
      <c r="BT532" s="40"/>
      <c r="BU532" s="40"/>
      <c r="BV532" s="40"/>
      <c r="BW532" s="40"/>
      <c r="BX532" s="40"/>
      <c r="BY532" s="40"/>
      <c r="BZ532" s="40"/>
      <c r="CA532" s="40"/>
      <c r="CB532" s="40"/>
      <c r="CC532" s="40"/>
      <c r="CD532" s="40"/>
      <c r="CE532" s="28">
        <v>201.69299042965201</v>
      </c>
    </row>
    <row r="533" spans="1:83" x14ac:dyDescent="0.25">
      <c r="A533" s="66" t="s">
        <v>108</v>
      </c>
      <c r="B533" s="66" t="s">
        <v>108</v>
      </c>
      <c r="C533" s="71">
        <v>34424</v>
      </c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Z533" s="40"/>
      <c r="AA533" s="40"/>
      <c r="AB533" s="40"/>
      <c r="AC533" s="40"/>
      <c r="AD533" s="40"/>
      <c r="AE533" s="40"/>
      <c r="AF533" s="40"/>
      <c r="AG533" s="40"/>
      <c r="AH533" s="40"/>
      <c r="AI533" s="40"/>
      <c r="AJ533" s="40"/>
      <c r="AK533" s="40"/>
      <c r="AL533" s="40"/>
      <c r="AM533" s="40"/>
      <c r="AN533" s="40"/>
      <c r="AO533" s="40"/>
      <c r="AP533" s="40"/>
      <c r="AQ533" s="40"/>
      <c r="AR533" s="40"/>
      <c r="AS533" s="40"/>
      <c r="AT533" s="40"/>
      <c r="AU533" s="40"/>
      <c r="AV533" s="40"/>
      <c r="AY533" s="40"/>
      <c r="AZ533" s="40"/>
      <c r="BA533" s="40"/>
      <c r="BB533" s="40"/>
      <c r="BC533" s="40"/>
      <c r="BD533" s="40"/>
      <c r="BE533" s="40"/>
      <c r="BF533" s="40"/>
      <c r="BG533" s="40"/>
      <c r="BH533" s="40"/>
      <c r="BI533" s="40"/>
      <c r="BJ533" s="40"/>
      <c r="BK533" s="40"/>
      <c r="BL533" s="40"/>
      <c r="BM533" s="40"/>
      <c r="BN533" s="40"/>
      <c r="BO533" s="40"/>
      <c r="BP533" s="40"/>
      <c r="BQ533" s="40"/>
      <c r="BR533" s="40"/>
      <c r="BS533" s="40"/>
      <c r="BT533" s="40"/>
      <c r="BU533" s="40"/>
      <c r="BV533" s="40"/>
      <c r="BW533" s="40"/>
      <c r="BX533" s="40"/>
      <c r="BY533" s="40"/>
      <c r="BZ533" s="40"/>
      <c r="CA533" s="40"/>
      <c r="CB533" s="40"/>
      <c r="CC533" s="40"/>
      <c r="CD533" s="40"/>
      <c r="CE533" s="28">
        <v>232.141806728771</v>
      </c>
    </row>
    <row r="534" spans="1:83" x14ac:dyDescent="0.25">
      <c r="A534" s="66" t="s">
        <v>108</v>
      </c>
      <c r="B534" s="66" t="s">
        <v>108</v>
      </c>
      <c r="C534" s="71">
        <v>34428</v>
      </c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Z534" s="40"/>
      <c r="AA534" s="40"/>
      <c r="AB534" s="40"/>
      <c r="AC534" s="40"/>
      <c r="AD534" s="40"/>
      <c r="AE534" s="40"/>
      <c r="AF534" s="40"/>
      <c r="AG534" s="40"/>
      <c r="AH534" s="40"/>
      <c r="AI534" s="40"/>
      <c r="AJ534" s="40"/>
      <c r="AK534" s="40"/>
      <c r="AL534" s="40"/>
      <c r="AM534" s="40"/>
      <c r="AN534" s="40"/>
      <c r="AO534" s="40"/>
      <c r="AP534" s="40"/>
      <c r="AQ534" s="40"/>
      <c r="AR534" s="40"/>
      <c r="AS534" s="40"/>
      <c r="AT534" s="40"/>
      <c r="AU534" s="40"/>
      <c r="AV534" s="40"/>
      <c r="AY534" s="40"/>
      <c r="AZ534" s="40"/>
      <c r="BA534" s="40"/>
      <c r="BB534" s="40"/>
      <c r="BC534" s="40"/>
      <c r="BD534" s="40"/>
      <c r="BE534" s="40"/>
      <c r="BF534" s="40"/>
      <c r="BG534" s="40"/>
      <c r="BH534" s="40"/>
      <c r="BI534" s="40"/>
      <c r="BJ534" s="40"/>
      <c r="BK534" s="40"/>
      <c r="BL534" s="40"/>
      <c r="BM534" s="40"/>
      <c r="BN534" s="40"/>
      <c r="BO534" s="40"/>
      <c r="BP534" s="40"/>
      <c r="BQ534" s="40"/>
      <c r="BR534" s="40"/>
      <c r="BS534" s="40"/>
      <c r="BT534" s="40"/>
      <c r="BU534" s="40"/>
      <c r="BV534" s="40"/>
      <c r="BW534" s="40"/>
      <c r="BX534" s="40"/>
      <c r="BY534" s="40"/>
      <c r="BZ534" s="40"/>
      <c r="CA534" s="40"/>
      <c r="CB534" s="40"/>
      <c r="CC534" s="40"/>
      <c r="CD534" s="40"/>
      <c r="CE534" s="28">
        <v>207.011828324291</v>
      </c>
    </row>
    <row r="535" spans="1:83" x14ac:dyDescent="0.25">
      <c r="A535" s="5" t="s">
        <v>108</v>
      </c>
      <c r="B535" s="5" t="s">
        <v>108</v>
      </c>
      <c r="C535" s="6">
        <v>34429</v>
      </c>
      <c r="D535" s="14"/>
      <c r="E535" s="14"/>
      <c r="F535" s="15"/>
      <c r="U535">
        <v>731.9</v>
      </c>
      <c r="AD535">
        <v>9.907</v>
      </c>
      <c r="AM535">
        <v>3.649</v>
      </c>
      <c r="AT535" s="40"/>
      <c r="AU535" s="40"/>
      <c r="AV535" s="40"/>
      <c r="AY535" s="40"/>
      <c r="BA535">
        <v>67.849999999999994</v>
      </c>
      <c r="CE535" s="40"/>
    </row>
    <row r="536" spans="1:83" x14ac:dyDescent="0.25">
      <c r="A536" s="66" t="s">
        <v>108</v>
      </c>
      <c r="B536" s="66" t="s">
        <v>108</v>
      </c>
      <c r="C536" s="71">
        <v>34429</v>
      </c>
      <c r="F536" s="40"/>
      <c r="AT536" s="40"/>
      <c r="CE536" s="28">
        <v>200.40203565287399</v>
      </c>
    </row>
    <row r="537" spans="1:83" x14ac:dyDescent="0.25">
      <c r="A537" s="66" t="s">
        <v>108</v>
      </c>
      <c r="B537" s="66" t="s">
        <v>108</v>
      </c>
      <c r="C537" s="71">
        <v>34432</v>
      </c>
      <c r="F537" s="40"/>
      <c r="AT537" s="40"/>
      <c r="AU537" s="40"/>
      <c r="AV537" s="40"/>
      <c r="AY537" s="40"/>
      <c r="CE537" s="28">
        <v>190.488649324633</v>
      </c>
    </row>
    <row r="538" spans="1:83" x14ac:dyDescent="0.25">
      <c r="A538" s="5" t="s">
        <v>108</v>
      </c>
      <c r="B538" s="5" t="s">
        <v>108</v>
      </c>
      <c r="C538" s="6">
        <v>34436</v>
      </c>
      <c r="D538" s="14"/>
      <c r="E538" s="14"/>
      <c r="F538" s="15"/>
      <c r="U538">
        <v>982</v>
      </c>
      <c r="AD538">
        <v>54.09</v>
      </c>
      <c r="AM538">
        <v>3.524</v>
      </c>
      <c r="AT538" s="40"/>
      <c r="AU538" s="40"/>
      <c r="AV538" s="40"/>
      <c r="AY538" s="40"/>
      <c r="BA538">
        <v>72.47</v>
      </c>
      <c r="CE538" s="40"/>
    </row>
    <row r="539" spans="1:83" x14ac:dyDescent="0.25">
      <c r="A539" s="66" t="s">
        <v>108</v>
      </c>
      <c r="B539" s="66" t="s">
        <v>108</v>
      </c>
      <c r="C539" s="71">
        <v>34436</v>
      </c>
      <c r="F539" s="40"/>
      <c r="AT539" s="40"/>
      <c r="AU539" s="40"/>
      <c r="AV539" s="40"/>
      <c r="CE539" s="28">
        <v>230.20993393970599</v>
      </c>
    </row>
    <row r="540" spans="1:83" x14ac:dyDescent="0.25">
      <c r="A540" s="66" t="s">
        <v>108</v>
      </c>
      <c r="B540" s="66" t="s">
        <v>108</v>
      </c>
      <c r="C540" s="71">
        <v>34439</v>
      </c>
      <c r="F540" s="40"/>
      <c r="U540" s="40"/>
      <c r="V540" s="40"/>
      <c r="AF540" s="40"/>
      <c r="AM540" s="40"/>
      <c r="AY540" s="40"/>
      <c r="CE540" s="28">
        <v>215.664221490149</v>
      </c>
    </row>
    <row r="541" spans="1:83" x14ac:dyDescent="0.25">
      <c r="A541" s="66" t="s">
        <v>108</v>
      </c>
      <c r="B541" s="66" t="s">
        <v>108</v>
      </c>
      <c r="C541" s="71">
        <v>34441</v>
      </c>
      <c r="F541" s="40"/>
      <c r="U541" s="40"/>
      <c r="V541" s="40"/>
      <c r="AF541" s="40"/>
      <c r="AM541" s="40"/>
      <c r="AY541" s="40"/>
      <c r="CE541" s="28">
        <v>201.11460100393001</v>
      </c>
    </row>
    <row r="542" spans="1:83" x14ac:dyDescent="0.25">
      <c r="A542" s="5" t="s">
        <v>108</v>
      </c>
      <c r="B542" s="5" t="s">
        <v>108</v>
      </c>
      <c r="C542" s="6">
        <v>34444</v>
      </c>
      <c r="D542" s="14"/>
      <c r="E542" s="14"/>
      <c r="F542" s="15"/>
      <c r="U542">
        <v>1071.9000000000001</v>
      </c>
      <c r="AD542">
        <v>201.8</v>
      </c>
      <c r="AM542">
        <v>2.4700000000000002</v>
      </c>
      <c r="BA542">
        <v>78.27</v>
      </c>
      <c r="CE542" s="40"/>
    </row>
    <row r="543" spans="1:83" x14ac:dyDescent="0.25">
      <c r="A543" s="66" t="s">
        <v>108</v>
      </c>
      <c r="B543" s="66" t="s">
        <v>108</v>
      </c>
      <c r="C543" s="71">
        <v>34444</v>
      </c>
      <c r="F543" s="40"/>
      <c r="CE543" s="28">
        <v>185.90712767989899</v>
      </c>
    </row>
    <row r="544" spans="1:83" x14ac:dyDescent="0.25">
      <c r="A544" s="66" t="s">
        <v>108</v>
      </c>
      <c r="B544" s="66" t="s">
        <v>108</v>
      </c>
      <c r="C544" s="71">
        <v>34446</v>
      </c>
      <c r="F544" s="40"/>
      <c r="AT544" s="40"/>
      <c r="AU544" s="40"/>
      <c r="AV544" s="40"/>
      <c r="AY544" s="40"/>
      <c r="CE544" s="28">
        <v>230.915985896329</v>
      </c>
    </row>
    <row r="545" spans="1:83" x14ac:dyDescent="0.25">
      <c r="A545" s="5" t="s">
        <v>108</v>
      </c>
      <c r="B545" s="5" t="s">
        <v>108</v>
      </c>
      <c r="C545" s="6">
        <v>34450</v>
      </c>
      <c r="D545" s="14"/>
      <c r="E545" s="14"/>
      <c r="F545" s="15"/>
      <c r="U545">
        <v>1129.4000000000001</v>
      </c>
      <c r="AD545">
        <v>329.2</v>
      </c>
      <c r="AM545">
        <v>2.1150000000000002</v>
      </c>
      <c r="AT545" s="40"/>
      <c r="AU545" s="40"/>
      <c r="AV545" s="40"/>
      <c r="AY545" s="40"/>
      <c r="BA545">
        <v>82.02</v>
      </c>
      <c r="CE545" s="40"/>
    </row>
    <row r="546" spans="1:83" x14ac:dyDescent="0.25">
      <c r="A546" s="66" t="s">
        <v>108</v>
      </c>
      <c r="B546" s="66" t="s">
        <v>108</v>
      </c>
      <c r="C546" s="71">
        <v>34450</v>
      </c>
      <c r="F546" s="40"/>
      <c r="AT546" s="40"/>
      <c r="AU546" s="40"/>
      <c r="AV546" s="40"/>
      <c r="AY546" s="40"/>
      <c r="CE546" s="28">
        <v>205.786007491851</v>
      </c>
    </row>
    <row r="547" spans="1:83" x14ac:dyDescent="0.25">
      <c r="A547" s="66" t="s">
        <v>108</v>
      </c>
      <c r="B547" s="66" t="s">
        <v>108</v>
      </c>
      <c r="C547" s="71">
        <v>34452</v>
      </c>
      <c r="F547" s="40"/>
      <c r="AT547" s="40"/>
      <c r="AU547" s="40"/>
      <c r="AV547" s="40"/>
      <c r="AY547" s="40"/>
      <c r="CE547" s="28">
        <v>201.16540548051501</v>
      </c>
    </row>
    <row r="548" spans="1:83" x14ac:dyDescent="0.25">
      <c r="A548" s="66" t="s">
        <v>108</v>
      </c>
      <c r="B548" s="66" t="s">
        <v>108</v>
      </c>
      <c r="C548" s="71">
        <v>34454</v>
      </c>
      <c r="F548" s="40"/>
      <c r="CE548" s="28">
        <v>182.64521974745301</v>
      </c>
    </row>
    <row r="549" spans="1:83" x14ac:dyDescent="0.25">
      <c r="A549" s="66" t="s">
        <v>108</v>
      </c>
      <c r="B549" s="66" t="s">
        <v>108</v>
      </c>
      <c r="C549" s="71">
        <v>34456</v>
      </c>
      <c r="F549" s="40"/>
      <c r="CE549" s="28">
        <v>182.65303582077399</v>
      </c>
    </row>
    <row r="550" spans="1:83" x14ac:dyDescent="0.25">
      <c r="A550" s="5" t="s">
        <v>108</v>
      </c>
      <c r="B550" s="5" t="s">
        <v>108</v>
      </c>
      <c r="C550" s="6">
        <v>34458</v>
      </c>
      <c r="D550" s="14"/>
      <c r="E550" s="14"/>
      <c r="F550" s="15"/>
      <c r="U550">
        <v>1323.2</v>
      </c>
      <c r="AD550">
        <v>520.5</v>
      </c>
      <c r="AM550">
        <v>0.76300000000000001</v>
      </c>
      <c r="BA550">
        <v>84.5</v>
      </c>
      <c r="CE550" s="40"/>
    </row>
    <row r="551" spans="1:83" x14ac:dyDescent="0.25">
      <c r="A551" s="66" t="s">
        <v>108</v>
      </c>
      <c r="B551" s="66" t="s">
        <v>108</v>
      </c>
      <c r="C551" s="71">
        <v>34459</v>
      </c>
      <c r="F551" s="40"/>
      <c r="AT551" s="40"/>
      <c r="AU551" s="40"/>
      <c r="AV551" s="40"/>
      <c r="AY551" s="40"/>
      <c r="CE551" s="28">
        <v>170.751761511339</v>
      </c>
    </row>
    <row r="552" spans="1:83" x14ac:dyDescent="0.25">
      <c r="A552" s="66" t="s">
        <v>108</v>
      </c>
      <c r="B552" s="66" t="s">
        <v>108</v>
      </c>
      <c r="C552" s="71">
        <v>34461</v>
      </c>
      <c r="F552" s="40"/>
      <c r="AT552" s="40"/>
      <c r="AU552" s="40"/>
      <c r="AV552" s="40"/>
      <c r="AY552" s="40"/>
      <c r="CE552" s="28">
        <v>235.61474864087199</v>
      </c>
    </row>
    <row r="553" spans="1:83" x14ac:dyDescent="0.25">
      <c r="A553" s="5" t="s">
        <v>108</v>
      </c>
      <c r="B553" s="5" t="s">
        <v>108</v>
      </c>
      <c r="C553" s="6">
        <v>34465</v>
      </c>
      <c r="D553" s="14"/>
      <c r="E553" s="14"/>
      <c r="F553" s="15"/>
      <c r="U553">
        <v>1334.3</v>
      </c>
      <c r="AD553">
        <v>595.6</v>
      </c>
      <c r="AM553">
        <v>0.17399999999999999</v>
      </c>
      <c r="AT553" s="40"/>
      <c r="AU553" s="40"/>
      <c r="AV553" s="40"/>
      <c r="AY553" s="40"/>
      <c r="BA553">
        <v>87.75</v>
      </c>
      <c r="CE553" s="40"/>
    </row>
    <row r="554" spans="1:83" x14ac:dyDescent="0.25">
      <c r="A554" s="66" t="s">
        <v>108</v>
      </c>
      <c r="B554" s="66" t="s">
        <v>108</v>
      </c>
      <c r="C554" s="71">
        <v>34465</v>
      </c>
      <c r="F554" s="40"/>
      <c r="AT554" s="40"/>
      <c r="AU554" s="40"/>
      <c r="AV554" s="40"/>
      <c r="AY554" s="40"/>
      <c r="CE554" s="28">
        <v>215.11709635770899</v>
      </c>
    </row>
    <row r="555" spans="1:83" x14ac:dyDescent="0.25">
      <c r="A555" s="66" t="s">
        <v>108</v>
      </c>
      <c r="B555" s="66" t="s">
        <v>108</v>
      </c>
      <c r="C555" s="71">
        <v>34467</v>
      </c>
      <c r="F555" s="40"/>
      <c r="AT555" s="40"/>
      <c r="AU555" s="40"/>
      <c r="AV555" s="40"/>
      <c r="AY555" s="40"/>
      <c r="CE555" s="28">
        <v>205.199801992809</v>
      </c>
    </row>
    <row r="556" spans="1:83" x14ac:dyDescent="0.25">
      <c r="A556" s="66" t="s">
        <v>108</v>
      </c>
      <c r="B556" s="66" t="s">
        <v>108</v>
      </c>
      <c r="C556" s="71">
        <v>34471</v>
      </c>
      <c r="F556" s="40"/>
      <c r="U556" s="40"/>
      <c r="V556" s="40"/>
      <c r="AF556" s="40"/>
      <c r="AM556" s="40"/>
      <c r="AY556" s="40"/>
      <c r="CE556" s="28">
        <v>195.952084575702</v>
      </c>
    </row>
    <row r="557" spans="1:83" x14ac:dyDescent="0.25">
      <c r="A557" s="5" t="s">
        <v>108</v>
      </c>
      <c r="B557" s="5" t="s">
        <v>108</v>
      </c>
      <c r="C557" s="6">
        <v>34472</v>
      </c>
      <c r="D557" s="14"/>
      <c r="E557" s="14"/>
      <c r="F557" s="15"/>
      <c r="U557">
        <v>1363.1</v>
      </c>
      <c r="AD557">
        <v>615.5</v>
      </c>
      <c r="AM557">
        <v>0</v>
      </c>
      <c r="AT557" s="40"/>
      <c r="AU557" s="40"/>
      <c r="AV557" s="40"/>
      <c r="AY557" s="40"/>
      <c r="BA557">
        <v>92.52</v>
      </c>
      <c r="CE557" s="40"/>
    </row>
    <row r="558" spans="1:83" x14ac:dyDescent="0.25">
      <c r="A558" s="66" t="s">
        <v>108</v>
      </c>
      <c r="B558" s="66" t="s">
        <v>108</v>
      </c>
      <c r="C558" s="71">
        <v>34473</v>
      </c>
      <c r="F558" s="40"/>
      <c r="AT558" s="40"/>
      <c r="AU558" s="40"/>
      <c r="AV558" s="40"/>
      <c r="AY558" s="40"/>
      <c r="CE558" s="28">
        <v>190.006658136532</v>
      </c>
    </row>
    <row r="559" spans="1:83" x14ac:dyDescent="0.25">
      <c r="A559" s="66" t="s">
        <v>108</v>
      </c>
      <c r="B559" s="66" t="s">
        <v>108</v>
      </c>
      <c r="C559" s="71">
        <v>34475</v>
      </c>
      <c r="F559" s="40"/>
      <c r="AT559" s="40"/>
      <c r="AU559" s="40"/>
      <c r="AV559" s="40"/>
      <c r="AY559" s="40"/>
      <c r="CE559" s="28">
        <v>187.36743071195701</v>
      </c>
    </row>
    <row r="560" spans="1:83" x14ac:dyDescent="0.25">
      <c r="A560" s="5" t="s">
        <v>108</v>
      </c>
      <c r="B560" s="5" t="s">
        <v>108</v>
      </c>
      <c r="C560" s="6">
        <v>34479</v>
      </c>
      <c r="D560" s="14"/>
      <c r="E560" s="14"/>
      <c r="F560" s="15"/>
      <c r="U560">
        <v>1385.7</v>
      </c>
      <c r="AD560">
        <v>619</v>
      </c>
      <c r="AM560">
        <v>0</v>
      </c>
      <c r="AT560" t="s">
        <v>74</v>
      </c>
      <c r="BA560">
        <v>92.72</v>
      </c>
      <c r="CE560" s="40"/>
    </row>
    <row r="561" spans="1:83" x14ac:dyDescent="0.25">
      <c r="A561" s="66" t="s">
        <v>108</v>
      </c>
      <c r="B561" s="66" t="s">
        <v>108</v>
      </c>
      <c r="C561" s="71">
        <v>34481</v>
      </c>
      <c r="F561" s="40"/>
      <c r="CE561" s="28">
        <v>197.98296096016099</v>
      </c>
    </row>
    <row r="562" spans="1:83" x14ac:dyDescent="0.25">
      <c r="A562" s="66" t="s">
        <v>109</v>
      </c>
      <c r="B562" s="66" t="s">
        <v>109</v>
      </c>
      <c r="C562" s="71">
        <v>34311</v>
      </c>
      <c r="F562" s="40"/>
      <c r="AT562" s="40"/>
      <c r="AU562" s="40"/>
      <c r="AV562" s="40"/>
      <c r="AY562" s="40"/>
      <c r="CE562" s="28">
        <v>229.66150612838001</v>
      </c>
    </row>
    <row r="563" spans="1:83" x14ac:dyDescent="0.25">
      <c r="A563" s="66" t="s">
        <v>109</v>
      </c>
      <c r="B563" s="66" t="s">
        <v>109</v>
      </c>
      <c r="C563" s="71">
        <v>34318</v>
      </c>
      <c r="F563" s="40"/>
      <c r="CE563" s="28">
        <v>244.24760162342699</v>
      </c>
    </row>
    <row r="564" spans="1:83" x14ac:dyDescent="0.25">
      <c r="A564" s="66" t="s">
        <v>109</v>
      </c>
      <c r="B564" s="66" t="s">
        <v>109</v>
      </c>
      <c r="C564" s="71">
        <v>34323</v>
      </c>
      <c r="F564" s="40"/>
      <c r="AT564" s="40"/>
      <c r="AU564" s="40"/>
      <c r="AV564" s="40"/>
      <c r="AY564" s="40"/>
      <c r="CE564" s="28">
        <v>258.82978908181298</v>
      </c>
    </row>
    <row r="565" spans="1:83" x14ac:dyDescent="0.25">
      <c r="A565" s="66" t="s">
        <v>109</v>
      </c>
      <c r="B565" s="66" t="s">
        <v>109</v>
      </c>
      <c r="C565" s="71">
        <v>34337</v>
      </c>
      <c r="F565" s="40"/>
      <c r="AT565" s="40"/>
      <c r="AU565" s="40"/>
      <c r="AV565" s="40"/>
      <c r="AY565" s="40"/>
      <c r="CE565" s="28">
        <v>238.379033238575</v>
      </c>
    </row>
    <row r="566" spans="1:83" x14ac:dyDescent="0.25">
      <c r="A566" s="5" t="s">
        <v>109</v>
      </c>
      <c r="B566" s="5" t="s">
        <v>109</v>
      </c>
      <c r="C566" s="6">
        <v>34338</v>
      </c>
      <c r="D566" s="14"/>
      <c r="E566" s="14"/>
      <c r="F566" s="15"/>
      <c r="U566">
        <v>2.512</v>
      </c>
      <c r="AD566">
        <v>0</v>
      </c>
      <c r="AM566">
        <v>3.0700000000000002E-2</v>
      </c>
      <c r="AT566" s="40"/>
      <c r="AU566" s="40"/>
      <c r="AV566" s="40"/>
      <c r="AY566" s="40"/>
      <c r="BA566">
        <v>10.52</v>
      </c>
    </row>
    <row r="567" spans="1:83" x14ac:dyDescent="0.25">
      <c r="A567" s="5" t="s">
        <v>109</v>
      </c>
      <c r="B567" s="5" t="s">
        <v>109</v>
      </c>
      <c r="C567" s="6">
        <v>34345</v>
      </c>
      <c r="D567" s="14"/>
      <c r="E567" s="14"/>
      <c r="F567" s="15"/>
      <c r="U567">
        <v>4.8440000000000003</v>
      </c>
      <c r="AD567">
        <v>0</v>
      </c>
      <c r="AM567">
        <v>5.3499999999999999E-2</v>
      </c>
      <c r="AT567" s="40"/>
      <c r="AU567" s="40"/>
      <c r="AV567" s="40"/>
      <c r="AY567" s="40"/>
      <c r="BA567">
        <v>11.02</v>
      </c>
    </row>
    <row r="568" spans="1:83" x14ac:dyDescent="0.25">
      <c r="A568" s="66" t="s">
        <v>109</v>
      </c>
      <c r="B568" s="66" t="s">
        <v>109</v>
      </c>
      <c r="C568" s="71">
        <v>34345</v>
      </c>
      <c r="F568" s="40"/>
      <c r="CE568" s="28">
        <v>234.44103496390099</v>
      </c>
    </row>
    <row r="569" spans="1:83" x14ac:dyDescent="0.25">
      <c r="A569" s="5" t="s">
        <v>109</v>
      </c>
      <c r="B569" s="5" t="s">
        <v>109</v>
      </c>
      <c r="C569" s="6">
        <v>34352</v>
      </c>
      <c r="D569" s="14"/>
      <c r="E569" s="14"/>
      <c r="F569" s="15"/>
      <c r="U569">
        <v>8.7119999999999997</v>
      </c>
      <c r="AD569">
        <v>0</v>
      </c>
      <c r="AM569">
        <v>9.7699999999999995E-2</v>
      </c>
      <c r="AT569" s="40"/>
      <c r="AU569" s="40"/>
      <c r="AV569" s="40"/>
      <c r="AY569" s="40"/>
      <c r="BA569">
        <v>14.77</v>
      </c>
    </row>
    <row r="570" spans="1:83" x14ac:dyDescent="0.25">
      <c r="A570" s="66" t="s">
        <v>109</v>
      </c>
      <c r="B570" s="66" t="s">
        <v>109</v>
      </c>
      <c r="C570" s="71">
        <v>34353</v>
      </c>
      <c r="F570" s="40"/>
      <c r="CE570" s="28">
        <v>226.53507680015699</v>
      </c>
    </row>
    <row r="571" spans="1:83" x14ac:dyDescent="0.25">
      <c r="A571" s="66" t="s">
        <v>109</v>
      </c>
      <c r="B571" s="66" t="s">
        <v>109</v>
      </c>
      <c r="C571" s="71">
        <v>34357</v>
      </c>
      <c r="F571" s="40"/>
      <c r="AT571" s="40"/>
      <c r="AU571" s="40"/>
      <c r="AV571" s="40"/>
      <c r="AY571" s="40"/>
      <c r="CE571" s="28">
        <v>245.083921468726</v>
      </c>
    </row>
    <row r="572" spans="1:83" x14ac:dyDescent="0.25">
      <c r="A572" s="5" t="s">
        <v>109</v>
      </c>
      <c r="B572" s="5" t="s">
        <v>109</v>
      </c>
      <c r="C572" s="6">
        <v>34359</v>
      </c>
      <c r="D572" s="14"/>
      <c r="E572" s="14"/>
      <c r="F572" s="15"/>
      <c r="U572">
        <v>13.7</v>
      </c>
      <c r="AD572">
        <v>0</v>
      </c>
      <c r="AM572">
        <v>0.1837</v>
      </c>
      <c r="AT572" s="40"/>
      <c r="BA572">
        <v>21.32</v>
      </c>
    </row>
    <row r="573" spans="1:83" x14ac:dyDescent="0.25">
      <c r="A573" s="66" t="s">
        <v>109</v>
      </c>
      <c r="B573" s="66" t="s">
        <v>109</v>
      </c>
      <c r="C573" s="71">
        <v>34361</v>
      </c>
      <c r="F573" s="40"/>
      <c r="AT573" s="40"/>
      <c r="AU573" s="40"/>
      <c r="AV573" s="40"/>
      <c r="CE573" s="28">
        <v>237.821486675042</v>
      </c>
    </row>
    <row r="574" spans="1:83" x14ac:dyDescent="0.25">
      <c r="A574" s="5" t="s">
        <v>109</v>
      </c>
      <c r="B574" s="5" t="s">
        <v>109</v>
      </c>
      <c r="C574" s="6">
        <v>34366</v>
      </c>
      <c r="D574" s="14"/>
      <c r="E574" s="14"/>
      <c r="F574" s="15"/>
      <c r="U574">
        <v>26.62</v>
      </c>
      <c r="AD574">
        <v>0</v>
      </c>
      <c r="AM574">
        <v>0.33250000000000002</v>
      </c>
      <c r="AP574" s="40"/>
      <c r="AQ574" s="40"/>
      <c r="AR574" s="40"/>
      <c r="AS574" s="40"/>
      <c r="AT574" s="40"/>
      <c r="AU574" s="40"/>
      <c r="AV574" s="40"/>
      <c r="AY574" s="40"/>
      <c r="AZ574" s="40"/>
      <c r="BA574" s="40">
        <v>22.5</v>
      </c>
      <c r="BB574" s="40"/>
      <c r="BC574" s="40"/>
      <c r="BD574" s="40"/>
      <c r="BE574" s="40"/>
      <c r="BF574" s="40"/>
    </row>
    <row r="575" spans="1:83" x14ac:dyDescent="0.25">
      <c r="A575" s="66" t="s">
        <v>109</v>
      </c>
      <c r="B575" s="66" t="s">
        <v>109</v>
      </c>
      <c r="C575" s="71">
        <v>34366</v>
      </c>
      <c r="F575" s="40"/>
      <c r="AT575" s="40"/>
      <c r="AU575" s="40"/>
      <c r="AV575" s="40"/>
      <c r="AY575" s="40"/>
      <c r="CE575" s="28">
        <v>229.90380440131699</v>
      </c>
    </row>
    <row r="576" spans="1:83" x14ac:dyDescent="0.25">
      <c r="A576" s="66" t="s">
        <v>109</v>
      </c>
      <c r="B576" s="66" t="s">
        <v>109</v>
      </c>
      <c r="C576" s="71">
        <v>34369</v>
      </c>
      <c r="F576" s="40"/>
      <c r="AT576" s="40"/>
      <c r="AU576" s="40"/>
      <c r="AV576" s="40"/>
      <c r="AY576" s="40"/>
      <c r="CE576" s="28">
        <v>222.63746157097199</v>
      </c>
    </row>
    <row r="577" spans="1:83" x14ac:dyDescent="0.25">
      <c r="A577" s="66" t="s">
        <v>109</v>
      </c>
      <c r="B577" s="66" t="s">
        <v>109</v>
      </c>
      <c r="C577" s="71">
        <v>34370</v>
      </c>
      <c r="F577" s="40"/>
      <c r="AT577" s="40"/>
      <c r="AU577" s="40"/>
      <c r="AV577" s="40"/>
      <c r="AY577" s="40"/>
      <c r="CE577" s="28">
        <v>240.50761053954</v>
      </c>
    </row>
    <row r="578" spans="1:83" x14ac:dyDescent="0.25">
      <c r="A578" s="5" t="s">
        <v>109</v>
      </c>
      <c r="B578" s="5" t="s">
        <v>109</v>
      </c>
      <c r="C578" s="6">
        <v>34373</v>
      </c>
      <c r="D578" s="14"/>
      <c r="E578" s="14"/>
      <c r="F578" s="15"/>
      <c r="U578">
        <v>38</v>
      </c>
      <c r="AD578">
        <v>0</v>
      </c>
      <c r="AM578">
        <v>0.65200000000000002</v>
      </c>
      <c r="AT578" s="40"/>
      <c r="AU578" s="40"/>
      <c r="AV578" s="40"/>
      <c r="AY578" s="40"/>
      <c r="BA578">
        <v>23.8</v>
      </c>
    </row>
    <row r="579" spans="1:83" x14ac:dyDescent="0.25">
      <c r="A579" s="66" t="s">
        <v>109</v>
      </c>
      <c r="B579" s="66" t="s">
        <v>109</v>
      </c>
      <c r="C579" s="71">
        <v>34376</v>
      </c>
      <c r="D579" s="71"/>
      <c r="F579" s="40"/>
      <c r="CE579" s="28">
        <v>264.35835827722099</v>
      </c>
    </row>
    <row r="580" spans="1:83" x14ac:dyDescent="0.25">
      <c r="A580" s="5" t="s">
        <v>109</v>
      </c>
      <c r="B580" s="5" t="s">
        <v>109</v>
      </c>
      <c r="C580" s="6">
        <v>34380</v>
      </c>
      <c r="D580" s="14"/>
      <c r="E580" s="14"/>
      <c r="F580" s="15"/>
      <c r="U580">
        <v>70.069999999999993</v>
      </c>
      <c r="AD580">
        <v>0</v>
      </c>
      <c r="AM580">
        <v>1.147</v>
      </c>
      <c r="AT580" s="40"/>
      <c r="AU580" s="40"/>
      <c r="AV580" s="40"/>
      <c r="AY580" s="40"/>
      <c r="BA580">
        <v>25.47</v>
      </c>
    </row>
    <row r="581" spans="1:83" x14ac:dyDescent="0.25">
      <c r="A581" s="66" t="s">
        <v>109</v>
      </c>
      <c r="B581" s="66" t="s">
        <v>109</v>
      </c>
      <c r="C581" s="71">
        <v>34381</v>
      </c>
      <c r="F581" s="40"/>
      <c r="AT581" s="40"/>
      <c r="AU581" s="40"/>
      <c r="AV581" s="40"/>
      <c r="AY581" s="40"/>
      <c r="CE581" s="28">
        <v>251.807047203293</v>
      </c>
    </row>
    <row r="582" spans="1:83" x14ac:dyDescent="0.25">
      <c r="A582" s="5" t="s">
        <v>109</v>
      </c>
      <c r="B582" s="5" t="s">
        <v>109</v>
      </c>
      <c r="C582" s="6">
        <v>34387</v>
      </c>
      <c r="D582" s="14"/>
      <c r="E582" s="14"/>
      <c r="F582" s="15"/>
      <c r="U582">
        <v>137</v>
      </c>
      <c r="AD582">
        <v>0</v>
      </c>
      <c r="AM582">
        <v>2.246</v>
      </c>
      <c r="AT582" s="40"/>
      <c r="AU582" s="40"/>
      <c r="AV582" s="40"/>
      <c r="AY582" s="40"/>
      <c r="BA582">
        <v>29.37</v>
      </c>
    </row>
    <row r="583" spans="1:83" x14ac:dyDescent="0.25">
      <c r="A583" s="66" t="s">
        <v>109</v>
      </c>
      <c r="B583" s="66" t="s">
        <v>109</v>
      </c>
      <c r="C583" s="71">
        <v>34388</v>
      </c>
      <c r="F583" s="40"/>
      <c r="AT583" s="40"/>
      <c r="AU583" s="40"/>
      <c r="AV583" s="40"/>
      <c r="AY583" s="40"/>
      <c r="CE583" s="28">
        <v>231.32372438788599</v>
      </c>
    </row>
    <row r="584" spans="1:83" x14ac:dyDescent="0.25">
      <c r="A584" s="66" t="s">
        <v>109</v>
      </c>
      <c r="B584" s="66" t="s">
        <v>109</v>
      </c>
      <c r="C584" s="71">
        <v>34391</v>
      </c>
      <c r="F584" s="40"/>
      <c r="CE584" s="28">
        <v>258.46764435129398</v>
      </c>
    </row>
    <row r="585" spans="1:83" x14ac:dyDescent="0.25">
      <c r="A585" s="5" t="s">
        <v>109</v>
      </c>
      <c r="B585" s="5" t="s">
        <v>109</v>
      </c>
      <c r="C585" s="6">
        <v>34394</v>
      </c>
      <c r="D585" s="14"/>
      <c r="E585" s="14"/>
      <c r="F585" s="15"/>
      <c r="U585">
        <v>218.5</v>
      </c>
      <c r="AD585">
        <v>0</v>
      </c>
      <c r="AM585">
        <v>3.419</v>
      </c>
      <c r="AT585" s="40"/>
      <c r="AU585" s="40"/>
      <c r="AV585" s="40"/>
      <c r="AY585" s="40"/>
      <c r="BA585">
        <v>30.97</v>
      </c>
      <c r="CE585" s="40"/>
    </row>
    <row r="586" spans="1:83" x14ac:dyDescent="0.25">
      <c r="A586" s="66" t="s">
        <v>109</v>
      </c>
      <c r="B586" s="66" t="s">
        <v>109</v>
      </c>
      <c r="C586" s="71">
        <v>34395</v>
      </c>
      <c r="F586" s="40"/>
      <c r="AT586" s="40"/>
      <c r="AU586" s="40"/>
      <c r="AV586" s="40"/>
      <c r="AY586" s="40"/>
      <c r="CE586" s="28">
        <v>243.26407906392299</v>
      </c>
    </row>
    <row r="587" spans="1:83" x14ac:dyDescent="0.25">
      <c r="A587" s="66" t="s">
        <v>109</v>
      </c>
      <c r="B587" s="66" t="s">
        <v>109</v>
      </c>
      <c r="C587" s="71">
        <v>34398</v>
      </c>
      <c r="F587" s="40"/>
      <c r="AT587" s="40"/>
      <c r="CE587" s="28">
        <v>231.36671279114799</v>
      </c>
    </row>
    <row r="588" spans="1:83" x14ac:dyDescent="0.25">
      <c r="A588" s="66" t="s">
        <v>109</v>
      </c>
      <c r="B588" s="66" t="s">
        <v>109</v>
      </c>
      <c r="C588" s="71">
        <v>34400</v>
      </c>
      <c r="F588" s="40"/>
      <c r="AT588" s="40"/>
      <c r="AU588" s="40"/>
      <c r="AV588" s="40"/>
      <c r="AY588" s="40"/>
      <c r="CE588" s="28">
        <v>263.80341707146198</v>
      </c>
    </row>
    <row r="589" spans="1:83" x14ac:dyDescent="0.25">
      <c r="A589" s="5" t="s">
        <v>109</v>
      </c>
      <c r="B589" s="5" t="s">
        <v>109</v>
      </c>
      <c r="C589" s="6">
        <v>34401</v>
      </c>
      <c r="D589" s="14"/>
      <c r="E589" s="14"/>
      <c r="F589" s="15"/>
      <c r="U589">
        <v>339.7</v>
      </c>
      <c r="AD589">
        <v>0</v>
      </c>
      <c r="AM589">
        <v>5.3369999999999997</v>
      </c>
      <c r="AT589" s="40"/>
      <c r="AU589" s="40"/>
      <c r="AV589" s="40"/>
      <c r="AY589" s="40"/>
      <c r="BA589">
        <v>32</v>
      </c>
      <c r="CE589" s="40"/>
    </row>
    <row r="590" spans="1:83" x14ac:dyDescent="0.25">
      <c r="A590" s="66" t="s">
        <v>109</v>
      </c>
      <c r="B590" s="66" t="s">
        <v>109</v>
      </c>
      <c r="C590" s="71">
        <v>34404</v>
      </c>
      <c r="F590" s="40"/>
      <c r="AT590" s="40"/>
      <c r="AU590" s="40"/>
      <c r="AV590" s="40"/>
      <c r="AY590" s="40"/>
      <c r="CE590" s="28">
        <v>250.583831728626</v>
      </c>
    </row>
    <row r="591" spans="1:83" x14ac:dyDescent="0.25">
      <c r="A591" s="5" t="s">
        <v>109</v>
      </c>
      <c r="B591" s="5" t="s">
        <v>109</v>
      </c>
      <c r="C591" s="6">
        <v>34408</v>
      </c>
      <c r="D591" s="14"/>
      <c r="E591" s="14"/>
      <c r="F591" s="15"/>
      <c r="U591">
        <v>435.1</v>
      </c>
      <c r="AD591">
        <v>0</v>
      </c>
      <c r="AM591">
        <v>6.3929999999999998</v>
      </c>
      <c r="AT591" s="40"/>
      <c r="AU591" s="40"/>
      <c r="AV591" s="40"/>
      <c r="AY591" s="40"/>
      <c r="BA591">
        <v>35.6</v>
      </c>
      <c r="CE591" s="40"/>
    </row>
    <row r="592" spans="1:83" x14ac:dyDescent="0.25">
      <c r="A592" s="66" t="s">
        <v>109</v>
      </c>
      <c r="B592" s="66" t="s">
        <v>109</v>
      </c>
      <c r="C592" s="71">
        <v>34408</v>
      </c>
      <c r="F592" s="40"/>
      <c r="AT592" s="40"/>
      <c r="CE592" s="28">
        <v>233.39498381783301</v>
      </c>
    </row>
    <row r="593" spans="1:83" x14ac:dyDescent="0.25">
      <c r="A593" s="66" t="s">
        <v>109</v>
      </c>
      <c r="B593" s="66" t="s">
        <v>109</v>
      </c>
      <c r="C593" s="71">
        <v>34410</v>
      </c>
      <c r="F593" s="40"/>
      <c r="AT593" s="40"/>
      <c r="AU593" s="40"/>
      <c r="AV593" s="40"/>
      <c r="AY593" s="40"/>
      <c r="CE593" s="28">
        <v>222.81462589957201</v>
      </c>
    </row>
    <row r="594" spans="1:83" x14ac:dyDescent="0.25">
      <c r="A594" s="66" t="s">
        <v>109</v>
      </c>
      <c r="B594" s="66" t="s">
        <v>109</v>
      </c>
      <c r="C594" s="71">
        <v>34412</v>
      </c>
      <c r="F594" s="40"/>
      <c r="AT594" s="40"/>
      <c r="AU594" s="40"/>
      <c r="AV594" s="40"/>
      <c r="CE594" s="28">
        <v>247.97196056067301</v>
      </c>
    </row>
    <row r="595" spans="1:83" x14ac:dyDescent="0.25">
      <c r="A595" s="5" t="s">
        <v>109</v>
      </c>
      <c r="B595" s="5" t="s">
        <v>109</v>
      </c>
      <c r="C595" s="6">
        <v>34415</v>
      </c>
      <c r="D595" s="14"/>
      <c r="E595" s="14"/>
      <c r="F595" s="15"/>
      <c r="U595">
        <v>529.5</v>
      </c>
      <c r="AD595">
        <v>0</v>
      </c>
      <c r="AM595">
        <v>6.6550000000000002</v>
      </c>
      <c r="AT595" s="40"/>
      <c r="AU595" s="40"/>
      <c r="AV595" s="40"/>
      <c r="AY595" s="40"/>
      <c r="BA595">
        <v>42.52</v>
      </c>
      <c r="CE595" s="40"/>
    </row>
    <row r="596" spans="1:83" x14ac:dyDescent="0.25">
      <c r="A596" s="66" t="s">
        <v>109</v>
      </c>
      <c r="B596" s="66" t="s">
        <v>109</v>
      </c>
      <c r="C596" s="71">
        <v>34415</v>
      </c>
      <c r="F596" s="40"/>
      <c r="AT596" s="40"/>
      <c r="AU596" s="40"/>
      <c r="AV596" s="40"/>
      <c r="AY596" s="40"/>
      <c r="CE596" s="28">
        <v>240.70692040921401</v>
      </c>
    </row>
    <row r="597" spans="1:83" x14ac:dyDescent="0.25">
      <c r="A597" s="66" t="s">
        <v>109</v>
      </c>
      <c r="B597" s="66" t="s">
        <v>109</v>
      </c>
      <c r="C597" s="71">
        <v>34417</v>
      </c>
      <c r="F597" s="40"/>
      <c r="AT597" s="40"/>
      <c r="AU597" s="40"/>
      <c r="AV597" s="40"/>
      <c r="AY597" s="40"/>
      <c r="CE597" s="28">
        <v>255.27347572095999</v>
      </c>
    </row>
    <row r="598" spans="1:83" x14ac:dyDescent="0.25">
      <c r="A598" s="5" t="s">
        <v>109</v>
      </c>
      <c r="B598" s="5" t="s">
        <v>109</v>
      </c>
      <c r="C598" s="6">
        <v>34422</v>
      </c>
      <c r="D598" s="14"/>
      <c r="E598" s="14"/>
      <c r="F598" s="15"/>
      <c r="U598">
        <v>732</v>
      </c>
      <c r="AD598">
        <v>0</v>
      </c>
      <c r="AM598">
        <v>7.1440000000000001</v>
      </c>
      <c r="AT598" s="40"/>
      <c r="AU598" s="40"/>
      <c r="AV598" s="40"/>
      <c r="AY598" s="40"/>
      <c r="BA598">
        <v>50.87</v>
      </c>
      <c r="CE598" s="40"/>
    </row>
    <row r="599" spans="1:83" x14ac:dyDescent="0.25">
      <c r="A599" s="66" t="s">
        <v>109</v>
      </c>
      <c r="B599" s="66" t="s">
        <v>109</v>
      </c>
      <c r="C599" s="71">
        <v>34422</v>
      </c>
      <c r="F599" s="40"/>
      <c r="AT599" s="40"/>
      <c r="AU599" s="40"/>
      <c r="AV599" s="40"/>
      <c r="AY599" s="40"/>
      <c r="CE599" s="28">
        <v>239.41336027466301</v>
      </c>
    </row>
    <row r="600" spans="1:83" x14ac:dyDescent="0.25">
      <c r="A600" s="66" t="s">
        <v>109</v>
      </c>
      <c r="B600" s="66" t="s">
        <v>109</v>
      </c>
      <c r="C600" s="71">
        <v>34424</v>
      </c>
      <c r="F600" s="40"/>
      <c r="AT600" s="40"/>
      <c r="AU600" s="40"/>
      <c r="AV600" s="40"/>
      <c r="AY600" s="40"/>
      <c r="CE600" s="28">
        <v>259.93706613555997</v>
      </c>
    </row>
    <row r="601" spans="1:83" x14ac:dyDescent="0.25">
      <c r="A601" s="66" t="s">
        <v>109</v>
      </c>
      <c r="B601" s="66" t="s">
        <v>109</v>
      </c>
      <c r="C601" s="71">
        <v>34428</v>
      </c>
      <c r="F601" s="40"/>
      <c r="AT601" s="40"/>
      <c r="AU601" s="40"/>
      <c r="AV601" s="40"/>
      <c r="AY601" s="40"/>
      <c r="CE601" s="28">
        <v>231.49958603759799</v>
      </c>
    </row>
    <row r="602" spans="1:83" x14ac:dyDescent="0.25">
      <c r="A602" s="5" t="s">
        <v>109</v>
      </c>
      <c r="B602" s="5" t="s">
        <v>109</v>
      </c>
      <c r="C602" s="6">
        <v>34429</v>
      </c>
      <c r="D602" s="14"/>
      <c r="E602" s="14"/>
      <c r="F602" s="15"/>
      <c r="U602">
        <v>782.3</v>
      </c>
      <c r="AD602">
        <v>2.6179999999999999</v>
      </c>
      <c r="AM602">
        <v>5.9459999999999997</v>
      </c>
      <c r="AT602" s="40"/>
      <c r="AU602" s="40"/>
      <c r="AV602" s="40"/>
      <c r="AY602" s="40"/>
      <c r="BA602">
        <v>62.52</v>
      </c>
      <c r="CE602" s="40"/>
    </row>
    <row r="603" spans="1:83" x14ac:dyDescent="0.25">
      <c r="A603" s="66" t="s">
        <v>109</v>
      </c>
      <c r="B603" s="66" t="s">
        <v>109</v>
      </c>
      <c r="C603" s="71">
        <v>34430</v>
      </c>
      <c r="F603" s="40"/>
      <c r="AT603" s="40"/>
      <c r="AU603" s="40"/>
      <c r="AV603" s="40"/>
      <c r="AY603" s="40"/>
      <c r="CE603" s="28">
        <v>252.02329189849499</v>
      </c>
    </row>
    <row r="604" spans="1:83" x14ac:dyDescent="0.25">
      <c r="A604" s="66" t="s">
        <v>109</v>
      </c>
      <c r="B604" s="66" t="s">
        <v>109</v>
      </c>
      <c r="C604" s="71">
        <v>34433</v>
      </c>
      <c r="F604" s="40"/>
      <c r="AT604" s="40"/>
      <c r="AU604" s="40"/>
      <c r="AV604" s="40"/>
      <c r="AY604" s="40"/>
      <c r="CE604" s="28">
        <v>231.52173157867199</v>
      </c>
    </row>
    <row r="605" spans="1:83" x14ac:dyDescent="0.25">
      <c r="A605" s="5" t="s">
        <v>109</v>
      </c>
      <c r="B605" s="5" t="s">
        <v>109</v>
      </c>
      <c r="C605" s="6">
        <v>34436</v>
      </c>
      <c r="D605" s="14"/>
      <c r="E605" s="14"/>
      <c r="F605" s="15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>
        <v>978.4</v>
      </c>
      <c r="V605" s="40"/>
      <c r="W605" s="40"/>
      <c r="X605" s="40"/>
      <c r="Z605" s="40"/>
      <c r="AA605" s="40"/>
      <c r="AB605" s="40"/>
      <c r="AC605" s="40"/>
      <c r="AD605" s="40">
        <v>22.68</v>
      </c>
      <c r="AE605" s="40"/>
      <c r="AF605" s="40"/>
      <c r="AG605" s="40"/>
      <c r="AH605" s="40"/>
      <c r="AI605" s="40"/>
      <c r="AJ605" s="40"/>
      <c r="AK605" s="40"/>
      <c r="AL605" s="40"/>
      <c r="AM605" s="40">
        <v>5.569</v>
      </c>
      <c r="AN605" s="40"/>
      <c r="AO605" s="40"/>
      <c r="AP605" s="40"/>
      <c r="AQ605" s="40"/>
      <c r="AR605" s="40"/>
      <c r="AS605" s="40"/>
      <c r="AT605" s="40"/>
      <c r="AU605" s="40"/>
      <c r="AV605" s="40"/>
      <c r="AY605" s="40"/>
      <c r="AZ605" s="40"/>
      <c r="BA605" s="40">
        <v>71.42</v>
      </c>
      <c r="BB605" s="40"/>
      <c r="BC605" s="40"/>
      <c r="BD605" s="40"/>
      <c r="BE605" s="40"/>
      <c r="BF605" s="40"/>
      <c r="BG605" s="40"/>
      <c r="BH605" s="40"/>
      <c r="BI605" s="40"/>
      <c r="BJ605" s="40"/>
      <c r="BK605" s="40"/>
      <c r="BL605" s="40"/>
      <c r="BM605" s="40"/>
      <c r="BN605" s="40"/>
      <c r="BO605" s="40"/>
      <c r="BP605" s="40"/>
      <c r="BQ605" s="40"/>
      <c r="BR605" s="40"/>
      <c r="BS605" s="40"/>
      <c r="BT605" s="40"/>
      <c r="BU605" s="40"/>
      <c r="BV605" s="40"/>
      <c r="BW605" s="40"/>
      <c r="BX605" s="40"/>
      <c r="BY605" s="40"/>
      <c r="BZ605" s="40"/>
      <c r="CA605" s="40"/>
      <c r="CB605" s="40"/>
      <c r="CC605" s="40"/>
      <c r="CD605" s="40"/>
      <c r="CE605" s="40"/>
    </row>
    <row r="606" spans="1:83" x14ac:dyDescent="0.25">
      <c r="A606" s="66" t="s">
        <v>109</v>
      </c>
      <c r="B606" s="66" t="s">
        <v>109</v>
      </c>
      <c r="C606" s="71">
        <v>34436</v>
      </c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Z606" s="40"/>
      <c r="AA606" s="40"/>
      <c r="AB606" s="40"/>
      <c r="AC606" s="40"/>
      <c r="AD606" s="40"/>
      <c r="AE606" s="40"/>
      <c r="AF606" s="40"/>
      <c r="AG606" s="40"/>
      <c r="AH606" s="40"/>
      <c r="AI606" s="40"/>
      <c r="AJ606" s="40"/>
      <c r="AK606" s="40"/>
      <c r="AL606" s="40"/>
      <c r="AM606" s="40"/>
      <c r="AN606" s="40"/>
      <c r="AO606" s="40"/>
      <c r="AP606" s="40"/>
      <c r="AQ606" s="40"/>
      <c r="AR606" s="40"/>
      <c r="AS606" s="40"/>
      <c r="AT606" s="40"/>
      <c r="AU606" s="40"/>
      <c r="AV606" s="40"/>
      <c r="AY606" s="40"/>
      <c r="AZ606" s="40"/>
      <c r="BA606" s="40"/>
      <c r="BB606" s="40"/>
      <c r="BC606" s="40"/>
      <c r="BD606" s="40"/>
      <c r="BE606" s="40"/>
      <c r="BF606" s="40"/>
      <c r="BG606" s="40"/>
      <c r="BH606" s="40"/>
      <c r="BI606" s="40"/>
      <c r="BJ606" s="40"/>
      <c r="BK606" s="40"/>
      <c r="BL606" s="40"/>
      <c r="BM606" s="40"/>
      <c r="BN606" s="40"/>
      <c r="BO606" s="40"/>
      <c r="BP606" s="40"/>
      <c r="BQ606" s="40"/>
      <c r="BR606" s="40"/>
      <c r="BS606" s="40"/>
      <c r="BT606" s="40"/>
      <c r="BU606" s="40"/>
      <c r="BV606" s="40"/>
      <c r="BW606" s="40"/>
      <c r="BX606" s="40"/>
      <c r="BY606" s="40"/>
      <c r="BZ606" s="40"/>
      <c r="CA606" s="40"/>
      <c r="CB606" s="40"/>
      <c r="CC606" s="40"/>
      <c r="CD606" s="40"/>
      <c r="CE606" s="28">
        <v>250.72452104839601</v>
      </c>
    </row>
    <row r="607" spans="1:83" x14ac:dyDescent="0.25">
      <c r="A607" s="66" t="s">
        <v>109</v>
      </c>
      <c r="B607" s="66" t="s">
        <v>109</v>
      </c>
      <c r="C607" s="71">
        <v>34439</v>
      </c>
      <c r="F607" s="40"/>
      <c r="AT607" s="40"/>
      <c r="AU607" s="40"/>
      <c r="AV607" s="40"/>
      <c r="CE607" s="28">
        <v>230.88732696082101</v>
      </c>
    </row>
    <row r="608" spans="1:83" x14ac:dyDescent="0.25">
      <c r="A608" s="66" t="s">
        <v>109</v>
      </c>
      <c r="B608" s="66" t="s">
        <v>109</v>
      </c>
      <c r="C608" s="71">
        <v>34441</v>
      </c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Z608" s="40"/>
      <c r="AA608" s="40"/>
      <c r="AB608" s="40"/>
      <c r="AC608" s="40"/>
      <c r="AD608" s="40"/>
      <c r="AE608" s="40"/>
      <c r="AF608" s="40"/>
      <c r="AG608" s="40"/>
      <c r="AH608" s="40"/>
      <c r="AI608" s="40"/>
      <c r="AJ608" s="40"/>
      <c r="AK608" s="40"/>
      <c r="AL608" s="40"/>
      <c r="AM608" s="40"/>
      <c r="AN608" s="40"/>
      <c r="AO608" s="40"/>
      <c r="AP608" s="40"/>
      <c r="AQ608" s="40"/>
      <c r="AR608" s="40"/>
      <c r="AS608" s="40"/>
      <c r="AT608" s="40"/>
      <c r="AU608" s="40"/>
      <c r="AV608" s="40"/>
      <c r="AY608" s="40"/>
      <c r="AZ608" s="40"/>
      <c r="BA608" s="40"/>
      <c r="BB608" s="40"/>
      <c r="BC608" s="40"/>
      <c r="BD608" s="40"/>
      <c r="BE608" s="40"/>
      <c r="BF608" s="40"/>
      <c r="BG608" s="40"/>
      <c r="BH608" s="40"/>
      <c r="BI608" s="40"/>
      <c r="BJ608" s="40"/>
      <c r="BK608" s="40"/>
      <c r="BL608" s="40"/>
      <c r="BM608" s="40"/>
      <c r="BN608" s="40"/>
      <c r="BO608" s="40"/>
      <c r="BP608" s="40"/>
      <c r="BQ608" s="40"/>
      <c r="BR608" s="40"/>
      <c r="BS608" s="40"/>
      <c r="BT608" s="40"/>
      <c r="BU608" s="40"/>
      <c r="BV608" s="40"/>
      <c r="BW608" s="40"/>
      <c r="BX608" s="40"/>
      <c r="BY608" s="40"/>
      <c r="BZ608" s="40"/>
      <c r="CA608" s="40"/>
      <c r="CB608" s="40"/>
      <c r="CC608" s="40"/>
      <c r="CD608" s="40"/>
      <c r="CE608" s="28">
        <v>256.70381713862201</v>
      </c>
    </row>
    <row r="609" spans="1:83" x14ac:dyDescent="0.25">
      <c r="A609" s="5" t="s">
        <v>109</v>
      </c>
      <c r="B609" s="5" t="s">
        <v>109</v>
      </c>
      <c r="C609" s="6">
        <v>34444</v>
      </c>
      <c r="D609" s="14"/>
      <c r="E609" s="14"/>
      <c r="F609" s="15"/>
      <c r="U609">
        <v>1337.6</v>
      </c>
      <c r="AD609">
        <v>127.5</v>
      </c>
      <c r="AM609">
        <v>6.36</v>
      </c>
      <c r="AT609" s="40"/>
      <c r="AU609" s="40"/>
      <c r="AV609" s="40"/>
      <c r="AY609" s="40"/>
      <c r="BA609">
        <v>76.72</v>
      </c>
      <c r="CE609" s="40"/>
    </row>
    <row r="610" spans="1:83" x14ac:dyDescent="0.25">
      <c r="A610" s="66" t="s">
        <v>109</v>
      </c>
      <c r="B610" s="66" t="s">
        <v>109</v>
      </c>
      <c r="C610" s="71">
        <v>34444</v>
      </c>
      <c r="F610" s="40"/>
      <c r="AT610" s="40"/>
      <c r="AU610" s="40"/>
      <c r="AV610" s="40"/>
      <c r="AY610" s="40"/>
      <c r="CE610" s="28">
        <v>231.57123337636901</v>
      </c>
    </row>
    <row r="611" spans="1:83" x14ac:dyDescent="0.25">
      <c r="A611" s="66" t="s">
        <v>109</v>
      </c>
      <c r="B611" s="66" t="s">
        <v>109</v>
      </c>
      <c r="C611" s="71">
        <v>34446</v>
      </c>
      <c r="F611" s="40"/>
      <c r="AT611" s="40"/>
      <c r="AU611" s="40"/>
      <c r="AV611" s="40"/>
      <c r="AY611" s="40"/>
      <c r="CE611" s="28">
        <v>262.020049675488</v>
      </c>
    </row>
    <row r="612" spans="1:83" x14ac:dyDescent="0.25">
      <c r="A612" s="5" t="s">
        <v>109</v>
      </c>
      <c r="B612" s="5" t="s">
        <v>109</v>
      </c>
      <c r="C612" s="6">
        <v>34450</v>
      </c>
      <c r="D612" s="14"/>
      <c r="E612" s="14"/>
      <c r="F612" s="15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>
        <v>1437.8</v>
      </c>
      <c r="V612" s="40"/>
      <c r="W612" s="40"/>
      <c r="X612" s="40"/>
      <c r="Z612" s="40"/>
      <c r="AA612" s="40"/>
      <c r="AB612" s="40"/>
      <c r="AC612" s="40"/>
      <c r="AD612" s="40">
        <v>294.60000000000002</v>
      </c>
      <c r="AE612" s="40"/>
      <c r="AF612" s="40"/>
      <c r="AG612" s="40"/>
      <c r="AH612" s="40"/>
      <c r="AI612" s="40"/>
      <c r="AJ612" s="40"/>
      <c r="AK612" s="40"/>
      <c r="AL612" s="40"/>
      <c r="AM612" s="40">
        <v>5.3609999999999998</v>
      </c>
      <c r="AN612" s="40"/>
      <c r="AO612" s="40"/>
      <c r="AP612" s="40"/>
      <c r="AQ612" s="40"/>
      <c r="AR612" s="40"/>
      <c r="AS612" s="40"/>
      <c r="AT612" s="40"/>
      <c r="AU612" s="40"/>
      <c r="AV612" s="40"/>
      <c r="AY612" s="40"/>
      <c r="AZ612" s="40"/>
      <c r="BA612" s="40">
        <v>79.75</v>
      </c>
      <c r="BB612" s="40"/>
      <c r="BC612" s="40"/>
      <c r="BD612" s="40"/>
      <c r="BE612" s="40"/>
      <c r="BF612" s="40"/>
      <c r="BG612" s="40"/>
      <c r="BH612" s="40"/>
      <c r="BI612" s="40"/>
      <c r="BJ612" s="40"/>
      <c r="BK612" s="40"/>
      <c r="BL612" s="40"/>
      <c r="BM612" s="40"/>
      <c r="BN612" s="40"/>
      <c r="BO612" s="40"/>
      <c r="BP612" s="40"/>
      <c r="BQ612" s="40"/>
      <c r="BR612" s="40"/>
      <c r="BS612" s="40"/>
      <c r="BT612" s="40"/>
      <c r="BU612" s="40"/>
      <c r="BV612" s="40"/>
      <c r="BW612" s="40"/>
      <c r="BX612" s="40"/>
      <c r="BY612" s="40"/>
      <c r="BZ612" s="40"/>
      <c r="CA612" s="40"/>
      <c r="CB612" s="40"/>
      <c r="CC612" s="40"/>
      <c r="CD612" s="40"/>
      <c r="CE612" s="40"/>
    </row>
    <row r="613" spans="1:83" x14ac:dyDescent="0.25">
      <c r="A613" s="66" t="s">
        <v>109</v>
      </c>
      <c r="B613" s="66" t="s">
        <v>109</v>
      </c>
      <c r="C613" s="71">
        <v>34450</v>
      </c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Z613" s="40"/>
      <c r="AA613" s="40"/>
      <c r="AB613" s="40"/>
      <c r="AC613" s="40"/>
      <c r="AD613" s="40"/>
      <c r="AE613" s="40"/>
      <c r="AF613" s="40"/>
      <c r="AG613" s="40"/>
      <c r="AH613" s="40"/>
      <c r="AI613" s="40"/>
      <c r="AJ613" s="40"/>
      <c r="AK613" s="40"/>
      <c r="AL613" s="40"/>
      <c r="AM613" s="40"/>
      <c r="AN613" s="40"/>
      <c r="AO613" s="40"/>
      <c r="AP613" s="40"/>
      <c r="AQ613" s="40"/>
      <c r="AR613" s="40"/>
      <c r="AS613" s="40"/>
      <c r="AT613" s="40"/>
      <c r="AU613" s="40"/>
      <c r="AV613" s="40"/>
      <c r="AZ613" s="40"/>
      <c r="BA613" s="40"/>
      <c r="BB613" s="40"/>
      <c r="BC613" s="40"/>
      <c r="BD613" s="40"/>
      <c r="BE613" s="40"/>
      <c r="BF613" s="40"/>
      <c r="BG613" s="40"/>
      <c r="BH613" s="40"/>
      <c r="BI613" s="40"/>
      <c r="BJ613" s="40"/>
      <c r="BK613" s="40"/>
      <c r="BL613" s="40"/>
      <c r="BM613" s="40"/>
      <c r="BN613" s="40"/>
      <c r="BO613" s="40"/>
      <c r="BP613" s="40"/>
      <c r="BQ613" s="40"/>
      <c r="BR613" s="40"/>
      <c r="BS613" s="40"/>
      <c r="BT613" s="40"/>
      <c r="BU613" s="40"/>
      <c r="BV613" s="40"/>
      <c r="BW613" s="40"/>
      <c r="BX613" s="40"/>
      <c r="BY613" s="40"/>
      <c r="BZ613" s="40"/>
      <c r="CA613" s="40"/>
      <c r="CB613" s="40"/>
      <c r="CC613" s="40"/>
      <c r="CD613" s="40"/>
      <c r="CE613" s="28">
        <v>231.595984275218</v>
      </c>
    </row>
    <row r="614" spans="1:83" x14ac:dyDescent="0.25">
      <c r="A614" s="66" t="s">
        <v>109</v>
      </c>
      <c r="B614" s="66" t="s">
        <v>109</v>
      </c>
      <c r="C614" s="71">
        <v>34452</v>
      </c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Z614" s="40"/>
      <c r="AA614" s="40"/>
      <c r="AB614" s="40"/>
      <c r="AC614" s="40"/>
      <c r="AD614" s="40"/>
      <c r="AE614" s="40"/>
      <c r="AF614" s="40"/>
      <c r="AG614" s="40"/>
      <c r="AH614" s="40"/>
      <c r="AI614" s="40"/>
      <c r="AJ614" s="40"/>
      <c r="AK614" s="40"/>
      <c r="AL614" s="40"/>
      <c r="AM614" s="40"/>
      <c r="AN614" s="40"/>
      <c r="AO614" s="40"/>
      <c r="AP614" s="40"/>
      <c r="AQ614" s="40"/>
      <c r="AR614" s="40"/>
      <c r="AS614" s="40"/>
      <c r="AT614" s="40"/>
      <c r="AU614" s="40"/>
      <c r="AV614" s="40"/>
      <c r="AZ614" s="40"/>
      <c r="BA614" s="40"/>
      <c r="BB614" s="40"/>
      <c r="BC614" s="40"/>
      <c r="BD614" s="40"/>
      <c r="BE614" s="40"/>
      <c r="BF614" s="40"/>
      <c r="BG614" s="40"/>
      <c r="BH614" s="40"/>
      <c r="BI614" s="40"/>
      <c r="BJ614" s="40"/>
      <c r="BK614" s="40"/>
      <c r="BL614" s="40"/>
      <c r="BM614" s="40"/>
      <c r="BN614" s="40"/>
      <c r="BO614" s="40"/>
      <c r="BP614" s="40"/>
      <c r="BQ614" s="40"/>
      <c r="BR614" s="40"/>
      <c r="BS614" s="40"/>
      <c r="BT614" s="40"/>
      <c r="BU614" s="40"/>
      <c r="BV614" s="40"/>
      <c r="BW614" s="40"/>
      <c r="BX614" s="40"/>
      <c r="BY614" s="40"/>
      <c r="BZ614" s="40"/>
      <c r="CA614" s="40"/>
      <c r="CB614" s="40"/>
      <c r="CC614" s="40"/>
      <c r="CD614" s="40"/>
      <c r="CE614" s="28">
        <v>263.36962500217101</v>
      </c>
    </row>
    <row r="615" spans="1:83" x14ac:dyDescent="0.25">
      <c r="A615" s="66" t="s">
        <v>109</v>
      </c>
      <c r="B615" s="66" t="s">
        <v>109</v>
      </c>
      <c r="C615" s="71">
        <v>34455</v>
      </c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Z615" s="40"/>
      <c r="AA615" s="40"/>
      <c r="AB615" s="40"/>
      <c r="AC615" s="40"/>
      <c r="AD615" s="40"/>
      <c r="AE615" s="40"/>
      <c r="AF615" s="40"/>
      <c r="AG615" s="40"/>
      <c r="AH615" s="40"/>
      <c r="AI615" s="40"/>
      <c r="AJ615" s="40"/>
      <c r="AK615" s="40"/>
      <c r="AL615" s="40"/>
      <c r="AM615" s="40"/>
      <c r="AN615" s="40"/>
      <c r="AO615" s="40"/>
      <c r="AP615" s="40"/>
      <c r="AQ615" s="40"/>
      <c r="AR615" s="40"/>
      <c r="AS615" s="40"/>
      <c r="AT615" s="40"/>
      <c r="AU615" s="40"/>
      <c r="AV615" s="40"/>
      <c r="AZ615" s="40"/>
      <c r="BA615" s="40"/>
      <c r="BB615" s="40"/>
      <c r="BC615" s="40"/>
      <c r="BD615" s="40"/>
      <c r="BE615" s="40"/>
      <c r="BF615" s="40"/>
      <c r="BG615" s="40"/>
      <c r="BH615" s="40"/>
      <c r="BI615" s="40"/>
      <c r="BJ615" s="40"/>
      <c r="BK615" s="40"/>
      <c r="BL615" s="40"/>
      <c r="BM615" s="40"/>
      <c r="BN615" s="40"/>
      <c r="BO615" s="40"/>
      <c r="BP615" s="40"/>
      <c r="BQ615" s="40"/>
      <c r="BR615" s="40"/>
      <c r="BS615" s="40"/>
      <c r="BT615" s="40"/>
      <c r="BU615" s="40"/>
      <c r="BV615" s="40"/>
      <c r="BW615" s="40"/>
      <c r="BX615" s="40"/>
      <c r="BY615" s="40"/>
      <c r="BZ615" s="40"/>
      <c r="CA615" s="40"/>
      <c r="CB615" s="40"/>
      <c r="CC615" s="40"/>
      <c r="CD615" s="40"/>
      <c r="CE615" s="28">
        <v>243.529825556822</v>
      </c>
    </row>
    <row r="616" spans="1:83" x14ac:dyDescent="0.25">
      <c r="A616" s="66" t="s">
        <v>109</v>
      </c>
      <c r="B616" s="66" t="s">
        <v>109</v>
      </c>
      <c r="C616" s="71">
        <v>34457</v>
      </c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Z616" s="40"/>
      <c r="AA616" s="40"/>
      <c r="AB616" s="40"/>
      <c r="AC616" s="40"/>
      <c r="AD616" s="40"/>
      <c r="AE616" s="40"/>
      <c r="AF616" s="40"/>
      <c r="AG616" s="40"/>
      <c r="AH616" s="40"/>
      <c r="AI616" s="40"/>
      <c r="AJ616" s="40"/>
      <c r="AK616" s="40"/>
      <c r="AL616" s="40"/>
      <c r="AM616" s="40"/>
      <c r="AN616" s="40"/>
      <c r="AO616" s="40"/>
      <c r="AP616" s="40"/>
      <c r="AQ616" s="40"/>
      <c r="AR616" s="40"/>
      <c r="AS616" s="40"/>
      <c r="AT616" s="40"/>
      <c r="AU616" s="40"/>
      <c r="AV616" s="40"/>
      <c r="AZ616" s="40"/>
      <c r="BA616" s="40"/>
      <c r="BB616" s="40"/>
      <c r="BC616" s="40"/>
      <c r="BD616" s="40"/>
      <c r="BE616" s="40"/>
      <c r="BF616" s="40"/>
      <c r="BG616" s="40"/>
      <c r="BH616" s="40"/>
      <c r="BI616" s="40"/>
      <c r="BJ616" s="40"/>
      <c r="BK616" s="40"/>
      <c r="BL616" s="40"/>
      <c r="BM616" s="40"/>
      <c r="BN616" s="40"/>
      <c r="BO616" s="40"/>
      <c r="BP616" s="40"/>
      <c r="BQ616" s="40"/>
      <c r="BR616" s="40"/>
      <c r="BS616" s="40"/>
      <c r="BT616" s="40"/>
      <c r="BU616" s="40"/>
      <c r="BV616" s="40"/>
      <c r="BW616" s="40"/>
      <c r="BX616" s="40"/>
      <c r="BY616" s="40"/>
      <c r="BZ616" s="40"/>
      <c r="CA616" s="40"/>
      <c r="CB616" s="40"/>
      <c r="CC616" s="40"/>
      <c r="CD616" s="40"/>
      <c r="CE616" s="28">
        <v>238.24485731323901</v>
      </c>
    </row>
    <row r="617" spans="1:83" x14ac:dyDescent="0.25">
      <c r="A617" s="5" t="s">
        <v>109</v>
      </c>
      <c r="B617" s="5" t="s">
        <v>109</v>
      </c>
      <c r="C617" s="6">
        <v>34458</v>
      </c>
      <c r="D617" s="14"/>
      <c r="E617" s="14"/>
      <c r="F617" s="15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>
        <v>1503.2</v>
      </c>
      <c r="V617" s="40"/>
      <c r="W617" s="40"/>
      <c r="X617" s="40"/>
      <c r="Z617" s="40"/>
      <c r="AA617" s="40"/>
      <c r="AB617" s="40"/>
      <c r="AC617" s="40"/>
      <c r="AD617" s="40">
        <v>455</v>
      </c>
      <c r="AE617" s="40"/>
      <c r="AF617" s="40"/>
      <c r="AG617" s="40"/>
      <c r="AH617" s="40"/>
      <c r="AI617" s="40"/>
      <c r="AJ617" s="40"/>
      <c r="AK617" s="40"/>
      <c r="AL617" s="40"/>
      <c r="AM617" s="40">
        <v>4.1239999999999997</v>
      </c>
      <c r="AN617" s="40"/>
      <c r="AO617" s="40"/>
      <c r="AP617" s="40"/>
      <c r="AQ617" s="40"/>
      <c r="AR617" s="40"/>
      <c r="AS617" s="40"/>
      <c r="AT617" s="40"/>
      <c r="AU617" s="40"/>
      <c r="AV617" s="40"/>
      <c r="AZ617" s="40"/>
      <c r="BA617" s="40">
        <v>83.22</v>
      </c>
      <c r="BB617" s="40"/>
      <c r="BC617" s="40"/>
      <c r="BD617" s="40"/>
      <c r="BE617" s="40"/>
      <c r="BF617" s="40"/>
      <c r="BG617" s="40"/>
      <c r="BH617" s="40"/>
      <c r="BI617" s="40"/>
      <c r="BJ617" s="40"/>
      <c r="BK617" s="40"/>
      <c r="BL617" s="40"/>
      <c r="BM617" s="40"/>
      <c r="BN617" s="40"/>
      <c r="BO617" s="40"/>
      <c r="BP617" s="40"/>
      <c r="BQ617" s="40"/>
      <c r="BR617" s="40"/>
      <c r="BS617" s="40"/>
      <c r="BT617" s="40"/>
      <c r="BU617" s="40"/>
      <c r="BV617" s="40"/>
      <c r="BW617" s="40"/>
      <c r="BX617" s="40"/>
      <c r="BY617" s="40"/>
      <c r="BZ617" s="40"/>
      <c r="CA617" s="40"/>
      <c r="CB617" s="40"/>
      <c r="CC617" s="40"/>
      <c r="CD617" s="40"/>
      <c r="CE617" s="40"/>
    </row>
    <row r="618" spans="1:83" x14ac:dyDescent="0.25">
      <c r="A618" s="66" t="s">
        <v>109</v>
      </c>
      <c r="B618" s="66" t="s">
        <v>109</v>
      </c>
      <c r="C618" s="71">
        <v>34459</v>
      </c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Z618" s="40"/>
      <c r="AA618" s="40"/>
      <c r="AB618" s="40"/>
      <c r="AC618" s="40"/>
      <c r="AD618" s="40"/>
      <c r="AE618" s="40"/>
      <c r="AF618" s="40"/>
      <c r="AG618" s="40"/>
      <c r="AH618" s="40"/>
      <c r="AI618" s="40"/>
      <c r="AJ618" s="40"/>
      <c r="AK618" s="40"/>
      <c r="AL618" s="40"/>
      <c r="AM618" s="40"/>
      <c r="AN618" s="40"/>
      <c r="AO618" s="40"/>
      <c r="AP618" s="40"/>
      <c r="AQ618" s="40"/>
      <c r="AR618" s="40"/>
      <c r="AS618" s="40"/>
      <c r="AT618" s="40"/>
      <c r="AU618" s="40"/>
      <c r="AV618" s="40"/>
      <c r="AZ618" s="40"/>
      <c r="BA618" s="40"/>
      <c r="BB618" s="40"/>
      <c r="BC618" s="40"/>
      <c r="BD618" s="40"/>
      <c r="BE618" s="40"/>
      <c r="BF618" s="40"/>
      <c r="BG618" s="40"/>
      <c r="BH618" s="40"/>
      <c r="BI618" s="40"/>
      <c r="BJ618" s="40"/>
      <c r="BK618" s="40"/>
      <c r="BL618" s="40"/>
      <c r="BM618" s="40"/>
      <c r="BN618" s="40"/>
      <c r="BO618" s="40"/>
      <c r="BP618" s="40"/>
      <c r="BQ618" s="40"/>
      <c r="BR618" s="40"/>
      <c r="BS618" s="40"/>
      <c r="BT618" s="40"/>
      <c r="BU618" s="40"/>
      <c r="BV618" s="40"/>
      <c r="BW618" s="40"/>
      <c r="BX618" s="40"/>
      <c r="BY618" s="40"/>
      <c r="BZ618" s="40"/>
      <c r="CA618" s="40"/>
      <c r="CB618" s="40"/>
      <c r="CC618" s="40"/>
      <c r="CD618" s="40"/>
      <c r="CE618" s="28">
        <v>225.680519450443</v>
      </c>
    </row>
    <row r="619" spans="1:83" x14ac:dyDescent="0.25">
      <c r="A619" s="66" t="s">
        <v>109</v>
      </c>
      <c r="B619" s="66" t="s">
        <v>109</v>
      </c>
      <c r="C619" s="71">
        <v>34461</v>
      </c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Z619" s="40"/>
      <c r="AA619" s="40"/>
      <c r="AB619" s="40"/>
      <c r="AC619" s="40"/>
      <c r="AD619" s="40"/>
      <c r="AE619" s="40"/>
      <c r="AF619" s="40"/>
      <c r="AG619" s="40"/>
      <c r="AH619" s="40"/>
      <c r="AI619" s="40"/>
      <c r="AJ619" s="40"/>
      <c r="AK619" s="40"/>
      <c r="AL619" s="40"/>
      <c r="AM619" s="40"/>
      <c r="AN619" s="40"/>
      <c r="AO619" s="40"/>
      <c r="AP619" s="40"/>
      <c r="AQ619" s="40"/>
      <c r="AR619" s="40"/>
      <c r="AS619" s="40"/>
      <c r="AT619" s="40"/>
      <c r="AU619" s="40"/>
      <c r="AV619" s="40"/>
      <c r="AZ619" s="40"/>
      <c r="BA619" s="40"/>
      <c r="BB619" s="40"/>
      <c r="BC619" s="40"/>
      <c r="BD619" s="40"/>
      <c r="BE619" s="40"/>
      <c r="BF619" s="40"/>
      <c r="BG619" s="40"/>
      <c r="BH619" s="40"/>
      <c r="BI619" s="40"/>
      <c r="BJ619" s="40"/>
      <c r="BK619" s="40"/>
      <c r="BL619" s="40"/>
      <c r="BM619" s="40"/>
      <c r="BN619" s="40"/>
      <c r="BO619" s="40"/>
      <c r="BP619" s="40"/>
      <c r="BQ619" s="40"/>
      <c r="BR619" s="40"/>
      <c r="BS619" s="40"/>
      <c r="BT619" s="40"/>
      <c r="BU619" s="40"/>
      <c r="BV619" s="40"/>
      <c r="BW619" s="40"/>
      <c r="BX619" s="40"/>
      <c r="BY619" s="40"/>
      <c r="BZ619" s="40"/>
      <c r="CA619" s="40"/>
      <c r="CB619" s="40"/>
      <c r="CC619" s="40"/>
      <c r="CD619" s="40"/>
      <c r="CE619" s="28">
        <v>256.13063842844798</v>
      </c>
    </row>
    <row r="620" spans="1:83" x14ac:dyDescent="0.25">
      <c r="A620" s="5" t="s">
        <v>109</v>
      </c>
      <c r="B620" s="5" t="s">
        <v>109</v>
      </c>
      <c r="C620" s="6">
        <v>34465</v>
      </c>
      <c r="D620" s="14"/>
      <c r="E620" s="14"/>
      <c r="F620" s="15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>
        <v>1800</v>
      </c>
      <c r="V620" s="40"/>
      <c r="W620" s="40"/>
      <c r="X620" s="40"/>
      <c r="Z620" s="40"/>
      <c r="AA620" s="40"/>
      <c r="AB620" s="40"/>
      <c r="AC620" s="40"/>
      <c r="AD620" s="40">
        <v>647.6</v>
      </c>
      <c r="AE620" s="40"/>
      <c r="AF620" s="40"/>
      <c r="AG620" s="40"/>
      <c r="AH620" s="40"/>
      <c r="AI620" s="40"/>
      <c r="AJ620" s="40"/>
      <c r="AK620" s="40"/>
      <c r="AL620" s="40"/>
      <c r="AM620" s="40">
        <v>3.056</v>
      </c>
      <c r="AN620" s="40"/>
      <c r="AO620" s="40"/>
      <c r="AP620" s="40"/>
      <c r="AQ620" s="40"/>
      <c r="AR620" s="40"/>
      <c r="AS620" s="40"/>
      <c r="AT620" s="40"/>
      <c r="AU620" s="40"/>
      <c r="AV620" s="40"/>
      <c r="AZ620" s="40"/>
      <c r="BA620" s="40">
        <v>84.4</v>
      </c>
      <c r="BB620" s="40"/>
      <c r="BC620" s="40"/>
      <c r="BD620" s="40"/>
      <c r="BE620" s="40"/>
      <c r="BF620" s="40"/>
      <c r="BG620" s="40"/>
      <c r="BH620" s="40"/>
      <c r="BI620" s="40"/>
      <c r="BJ620" s="40"/>
      <c r="BK620" s="40"/>
      <c r="BL620" s="40"/>
      <c r="BM620" s="40"/>
      <c r="BN620" s="40"/>
      <c r="BO620" s="40"/>
      <c r="BP620" s="40"/>
      <c r="BQ620" s="40"/>
      <c r="BR620" s="40"/>
      <c r="BS620" s="40"/>
      <c r="BT620" s="40"/>
      <c r="BU620" s="40"/>
      <c r="BV620" s="40"/>
      <c r="BW620" s="40"/>
      <c r="BX620" s="40"/>
      <c r="BY620" s="40"/>
      <c r="BZ620" s="40"/>
      <c r="CA620" s="40"/>
      <c r="CB620" s="40"/>
      <c r="CC620" s="40"/>
      <c r="CD620" s="40"/>
      <c r="CE620" s="40"/>
    </row>
    <row r="621" spans="1:83" x14ac:dyDescent="0.25">
      <c r="A621" s="66" t="s">
        <v>109</v>
      </c>
      <c r="B621" s="66" t="s">
        <v>109</v>
      </c>
      <c r="C621" s="71">
        <v>34465</v>
      </c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Z621" s="40"/>
      <c r="AA621" s="40"/>
      <c r="AB621" s="40"/>
      <c r="AC621" s="40"/>
      <c r="AD621" s="40"/>
      <c r="AE621" s="40"/>
      <c r="AF621" s="40"/>
      <c r="AG621" s="40"/>
      <c r="AH621" s="40"/>
      <c r="AI621" s="40"/>
      <c r="AJ621" s="40"/>
      <c r="AK621" s="40"/>
      <c r="AL621" s="40"/>
      <c r="AM621" s="40"/>
      <c r="AN621" s="40"/>
      <c r="AO621" s="40"/>
      <c r="AP621" s="40"/>
      <c r="AQ621" s="40"/>
      <c r="AR621" s="40"/>
      <c r="AS621" s="40"/>
      <c r="AT621" s="40"/>
      <c r="AU621" s="40"/>
      <c r="AV621" s="40"/>
      <c r="AZ621" s="40"/>
      <c r="BA621" s="40"/>
      <c r="BB621" s="40"/>
      <c r="BC621" s="40"/>
      <c r="BD621" s="40"/>
      <c r="BE621" s="40"/>
      <c r="BF621" s="40"/>
      <c r="BG621" s="40"/>
      <c r="BH621" s="40"/>
      <c r="BI621" s="40"/>
      <c r="BJ621" s="40"/>
      <c r="BK621" s="40"/>
      <c r="BL621" s="40"/>
      <c r="BM621" s="40"/>
      <c r="BN621" s="40"/>
      <c r="BO621" s="40"/>
      <c r="BP621" s="40"/>
      <c r="BQ621" s="40"/>
      <c r="BR621" s="40"/>
      <c r="BS621" s="40"/>
      <c r="BT621" s="40"/>
      <c r="BU621" s="40"/>
      <c r="BV621" s="40"/>
      <c r="BW621" s="40"/>
      <c r="BX621" s="40"/>
      <c r="BY621" s="40"/>
      <c r="BZ621" s="40"/>
      <c r="CA621" s="40"/>
      <c r="CB621" s="40"/>
      <c r="CC621" s="40"/>
      <c r="CD621" s="40"/>
      <c r="CE621" s="28">
        <v>225.04481215370501</v>
      </c>
    </row>
    <row r="622" spans="1:83" x14ac:dyDescent="0.25">
      <c r="A622" s="66" t="s">
        <v>109</v>
      </c>
      <c r="B622" s="66" t="s">
        <v>109</v>
      </c>
      <c r="C622" s="71">
        <v>34467</v>
      </c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Z622" s="40"/>
      <c r="AA622" s="40"/>
      <c r="AB622" s="40"/>
      <c r="AC622" s="40"/>
      <c r="AD622" s="40"/>
      <c r="AE622" s="40"/>
      <c r="AF622" s="40"/>
      <c r="AG622" s="40"/>
      <c r="AH622" s="40"/>
      <c r="AI622" s="40"/>
      <c r="AJ622" s="40"/>
      <c r="AK622" s="40"/>
      <c r="AL622" s="40"/>
      <c r="AM622" s="40"/>
      <c r="AN622" s="40"/>
      <c r="AO622" s="40"/>
      <c r="AP622" s="40"/>
      <c r="AQ622" s="40"/>
      <c r="AR622" s="40"/>
      <c r="AS622" s="40"/>
      <c r="AT622" s="40"/>
      <c r="AU622" s="40"/>
      <c r="AV622" s="40"/>
      <c r="AZ622" s="40"/>
      <c r="BA622" s="40"/>
      <c r="BB622" s="40"/>
      <c r="BC622" s="40"/>
      <c r="BD622" s="40"/>
      <c r="BE622" s="40"/>
      <c r="BF622" s="40"/>
      <c r="BG622" s="40"/>
      <c r="BH622" s="40"/>
      <c r="BI622" s="40"/>
      <c r="BJ622" s="40"/>
      <c r="BK622" s="40"/>
      <c r="BL622" s="40"/>
      <c r="BM622" s="40"/>
      <c r="BN622" s="40"/>
      <c r="BO622" s="40"/>
      <c r="BP622" s="40"/>
      <c r="BQ622" s="40"/>
      <c r="BR622" s="40"/>
      <c r="BS622" s="40"/>
      <c r="BT622" s="40"/>
      <c r="BU622" s="40"/>
      <c r="BV622" s="40"/>
      <c r="BW622" s="40"/>
      <c r="BX622" s="40"/>
      <c r="BY622" s="40"/>
      <c r="BZ622" s="40"/>
      <c r="CA622" s="40"/>
      <c r="CB622" s="40"/>
      <c r="CC622" s="40"/>
      <c r="CD622" s="40"/>
      <c r="CE622" s="28">
        <v>253.51095118717399</v>
      </c>
    </row>
    <row r="623" spans="1:83" x14ac:dyDescent="0.25">
      <c r="A623" s="66" t="s">
        <v>109</v>
      </c>
      <c r="B623" s="66" t="s">
        <v>109</v>
      </c>
      <c r="C623" s="71">
        <v>34471</v>
      </c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Z623" s="40"/>
      <c r="AA623" s="40"/>
      <c r="AB623" s="40"/>
      <c r="AC623" s="40"/>
      <c r="AD623" s="40"/>
      <c r="AE623" s="40"/>
      <c r="AF623" s="40"/>
      <c r="AG623" s="40"/>
      <c r="AH623" s="40"/>
      <c r="AI623" s="40"/>
      <c r="AJ623" s="40"/>
      <c r="AK623" s="40"/>
      <c r="AL623" s="40"/>
      <c r="AM623" s="40"/>
      <c r="AN623" s="40"/>
      <c r="AO623" s="40"/>
      <c r="AP623" s="40"/>
      <c r="AQ623" s="40"/>
      <c r="AR623" s="40"/>
      <c r="AS623" s="40"/>
      <c r="AT623" s="40"/>
      <c r="AU623" s="40"/>
      <c r="AV623" s="40"/>
      <c r="AZ623" s="40"/>
      <c r="BA623" s="40"/>
      <c r="BB623" s="40"/>
      <c r="BC623" s="40"/>
      <c r="BD623" s="40"/>
      <c r="BE623" s="40"/>
      <c r="BF623" s="40"/>
      <c r="BG623" s="40"/>
      <c r="BH623" s="40"/>
      <c r="BI623" s="40"/>
      <c r="BJ623" s="40"/>
      <c r="BK623" s="40"/>
      <c r="BL623" s="40"/>
      <c r="BM623" s="40"/>
      <c r="BN623" s="40"/>
      <c r="BO623" s="40"/>
      <c r="BP623" s="40"/>
      <c r="BQ623" s="40"/>
      <c r="BR623" s="40"/>
      <c r="BS623" s="40"/>
      <c r="BT623" s="40"/>
      <c r="BU623" s="40"/>
      <c r="BV623" s="40"/>
      <c r="BW623" s="40"/>
      <c r="BX623" s="40"/>
      <c r="BY623" s="40"/>
      <c r="BZ623" s="40"/>
      <c r="CA623" s="40"/>
      <c r="CB623" s="40"/>
      <c r="CC623" s="40"/>
      <c r="CD623" s="40"/>
      <c r="CE623" s="28">
        <v>223.08688578690499</v>
      </c>
    </row>
    <row r="624" spans="1:83" x14ac:dyDescent="0.25">
      <c r="A624" s="5" t="s">
        <v>109</v>
      </c>
      <c r="B624" s="5" t="s">
        <v>109</v>
      </c>
      <c r="C624" s="6">
        <v>34472</v>
      </c>
      <c r="D624" s="14"/>
      <c r="E624" s="14"/>
      <c r="F624" s="15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>
        <v>1847.5</v>
      </c>
      <c r="V624" s="40"/>
      <c r="W624" s="40"/>
      <c r="X624" s="40"/>
      <c r="Z624" s="40"/>
      <c r="AA624" s="40"/>
      <c r="AB624" s="40"/>
      <c r="AC624" s="40"/>
      <c r="AD624" s="40">
        <v>762.4</v>
      </c>
      <c r="AE624" s="40"/>
      <c r="AF624" s="40"/>
      <c r="AG624" s="40"/>
      <c r="AH624" s="40"/>
      <c r="AI624" s="40"/>
      <c r="AJ624" s="40"/>
      <c r="AK624" s="40"/>
      <c r="AL624" s="40"/>
      <c r="AM624" s="40">
        <v>1.0049999999999999</v>
      </c>
      <c r="AN624" s="40"/>
      <c r="AO624" s="40"/>
      <c r="AP624" s="40"/>
      <c r="AQ624" s="40"/>
      <c r="AR624" s="40"/>
      <c r="AS624" s="40"/>
      <c r="AT624" s="40"/>
      <c r="AU624" s="40"/>
      <c r="AV624" s="40"/>
      <c r="AZ624" s="40"/>
      <c r="BA624" s="40">
        <v>86.62</v>
      </c>
      <c r="BB624" s="40"/>
      <c r="BC624" s="40"/>
      <c r="BD624" s="40"/>
      <c r="BE624" s="40"/>
      <c r="BF624" s="40"/>
      <c r="BG624" s="40"/>
      <c r="BH624" s="40"/>
      <c r="BI624" s="40"/>
      <c r="BJ624" s="40"/>
      <c r="BK624" s="40"/>
      <c r="BL624" s="40"/>
      <c r="BM624" s="40"/>
      <c r="BN624" s="40"/>
      <c r="BO624" s="40"/>
      <c r="BP624" s="40"/>
      <c r="BQ624" s="40"/>
      <c r="BR624" s="40"/>
      <c r="BS624" s="40"/>
      <c r="BT624" s="40"/>
      <c r="BU624" s="40"/>
      <c r="BV624" s="40"/>
      <c r="BW624" s="40"/>
      <c r="BX624" s="40"/>
      <c r="BY624" s="40"/>
      <c r="BZ624" s="40"/>
      <c r="CA624" s="40"/>
      <c r="CB624" s="40"/>
      <c r="CC624" s="40"/>
      <c r="CD624" s="40"/>
      <c r="CE624" s="40"/>
    </row>
    <row r="625" spans="1:83" x14ac:dyDescent="0.25">
      <c r="A625" s="66" t="s">
        <v>109</v>
      </c>
      <c r="B625" s="66" t="s">
        <v>109</v>
      </c>
      <c r="C625" s="71">
        <v>34473</v>
      </c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Z625" s="40"/>
      <c r="AA625" s="40"/>
      <c r="AB625" s="40"/>
      <c r="AC625" s="40"/>
      <c r="AD625" s="40"/>
      <c r="AE625" s="40"/>
      <c r="AF625" s="40"/>
      <c r="AG625" s="40"/>
      <c r="AH625" s="40"/>
      <c r="AI625" s="40"/>
      <c r="AJ625" s="40"/>
      <c r="AK625" s="40"/>
      <c r="AL625" s="40"/>
      <c r="AM625" s="40"/>
      <c r="AN625" s="40"/>
      <c r="AO625" s="40"/>
      <c r="AP625" s="40"/>
      <c r="AQ625" s="40"/>
      <c r="AR625" s="40"/>
      <c r="AS625" s="40"/>
      <c r="AT625" s="40"/>
      <c r="AU625" s="40"/>
      <c r="AV625" s="40"/>
      <c r="AZ625" s="40"/>
      <c r="BA625" s="40"/>
      <c r="BB625" s="40"/>
      <c r="BC625" s="40"/>
      <c r="BD625" s="40"/>
      <c r="BE625" s="40"/>
      <c r="BF625" s="40"/>
      <c r="BG625" s="40"/>
      <c r="BH625" s="40"/>
      <c r="BI625" s="40"/>
      <c r="BJ625" s="40"/>
      <c r="BK625" s="40"/>
      <c r="BL625" s="40"/>
      <c r="BM625" s="40"/>
      <c r="BN625" s="40"/>
      <c r="BO625" s="40"/>
      <c r="BP625" s="40"/>
      <c r="BQ625" s="40"/>
      <c r="BR625" s="40"/>
      <c r="BS625" s="40"/>
      <c r="BT625" s="40"/>
      <c r="BU625" s="40"/>
      <c r="BV625" s="40"/>
      <c r="BW625" s="40"/>
      <c r="BX625" s="40"/>
      <c r="BY625" s="40"/>
      <c r="BZ625" s="40"/>
      <c r="CA625" s="40"/>
      <c r="CB625" s="40"/>
      <c r="CC625" s="40"/>
      <c r="CD625" s="40"/>
      <c r="CE625" s="28">
        <v>244.93150803897501</v>
      </c>
    </row>
    <row r="626" spans="1:83" x14ac:dyDescent="0.25">
      <c r="A626" s="66" t="s">
        <v>109</v>
      </c>
      <c r="B626" s="66" t="s">
        <v>109</v>
      </c>
      <c r="C626" s="71">
        <v>34475</v>
      </c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Z626" s="40"/>
      <c r="AA626" s="40"/>
      <c r="AB626" s="40"/>
      <c r="AC626" s="40"/>
      <c r="AD626" s="40"/>
      <c r="AE626" s="40"/>
      <c r="AF626" s="40"/>
      <c r="AG626" s="40"/>
      <c r="AH626" s="40"/>
      <c r="AI626" s="40"/>
      <c r="AJ626" s="40"/>
      <c r="AK626" s="40"/>
      <c r="AL626" s="40"/>
      <c r="AM626" s="40"/>
      <c r="AN626" s="40"/>
      <c r="AO626" s="40"/>
      <c r="AP626" s="40"/>
      <c r="AQ626" s="40"/>
      <c r="AR626" s="40"/>
      <c r="AS626" s="40"/>
      <c r="AT626" s="40"/>
      <c r="AU626" s="40"/>
      <c r="AV626" s="40"/>
      <c r="AZ626" s="40"/>
      <c r="BA626" s="40"/>
      <c r="BB626" s="40"/>
      <c r="BC626" s="40"/>
      <c r="BD626" s="40"/>
      <c r="BE626" s="40"/>
      <c r="BF626" s="40"/>
      <c r="BG626" s="40"/>
      <c r="BH626" s="40"/>
      <c r="BI626" s="40"/>
      <c r="BJ626" s="40"/>
      <c r="BK626" s="40"/>
      <c r="BL626" s="40"/>
      <c r="BM626" s="40"/>
      <c r="BN626" s="40"/>
      <c r="BO626" s="40"/>
      <c r="BP626" s="40"/>
      <c r="BQ626" s="40"/>
      <c r="BR626" s="40"/>
      <c r="BS626" s="40"/>
      <c r="BT626" s="40"/>
      <c r="BU626" s="40"/>
      <c r="BV626" s="40"/>
      <c r="BW626" s="40"/>
      <c r="BX626" s="40"/>
      <c r="BY626" s="40"/>
      <c r="BZ626" s="40"/>
      <c r="CA626" s="40"/>
      <c r="CB626" s="40"/>
      <c r="CC626" s="40"/>
      <c r="CD626" s="40"/>
      <c r="CE626" s="28">
        <v>229.06097116158401</v>
      </c>
    </row>
    <row r="627" spans="1:83" x14ac:dyDescent="0.25">
      <c r="A627" s="5" t="s">
        <v>109</v>
      </c>
      <c r="B627" s="5" t="s">
        <v>109</v>
      </c>
      <c r="C627" s="6">
        <v>34479</v>
      </c>
      <c r="D627" s="14"/>
      <c r="E627" s="14"/>
      <c r="F627" s="15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>
        <v>1921.2</v>
      </c>
      <c r="V627" s="40"/>
      <c r="W627" s="40"/>
      <c r="X627" s="40"/>
      <c r="Z627" s="40"/>
      <c r="AA627" s="40"/>
      <c r="AB627" s="40"/>
      <c r="AC627" s="40"/>
      <c r="AD627" s="40">
        <v>829.3</v>
      </c>
      <c r="AE627" s="40"/>
      <c r="AF627" s="40"/>
      <c r="AG627" s="40"/>
      <c r="AH627" s="40"/>
      <c r="AI627" s="40"/>
      <c r="AJ627" s="40"/>
      <c r="AK627" s="40"/>
      <c r="AL627" s="40"/>
      <c r="AM627" s="40">
        <v>4.4999999999999998E-2</v>
      </c>
      <c r="AN627" s="40"/>
      <c r="AO627" s="40"/>
      <c r="AP627" s="40"/>
      <c r="AQ627" s="40"/>
      <c r="AR627" s="40"/>
      <c r="AS627" s="40"/>
      <c r="AT627" s="40"/>
      <c r="AU627" s="40"/>
      <c r="AV627" s="40"/>
      <c r="AZ627" s="40"/>
      <c r="BA627" s="40">
        <v>92.1</v>
      </c>
      <c r="BB627" s="40"/>
      <c r="BC627" s="40"/>
      <c r="BD627" s="40"/>
      <c r="BE627" s="40"/>
      <c r="BF627" s="40"/>
      <c r="BG627" s="40"/>
      <c r="BH627" s="40"/>
      <c r="BI627" s="40"/>
      <c r="BJ627" s="40"/>
      <c r="BK627" s="40"/>
      <c r="BL627" s="40"/>
      <c r="BM627" s="40"/>
      <c r="BN627" s="40"/>
      <c r="BO627" s="40"/>
      <c r="BP627" s="40"/>
      <c r="BQ627" s="40"/>
      <c r="BR627" s="40"/>
      <c r="BS627" s="40"/>
      <c r="BT627" s="40"/>
      <c r="BU627" s="40"/>
      <c r="BV627" s="40"/>
      <c r="BW627" s="40"/>
      <c r="BX627" s="40"/>
      <c r="BY627" s="40"/>
      <c r="BZ627" s="40"/>
      <c r="CA627" s="40"/>
      <c r="CB627" s="40"/>
      <c r="CC627" s="40"/>
      <c r="CD627" s="40"/>
      <c r="CE627" s="40"/>
    </row>
    <row r="628" spans="1:83" x14ac:dyDescent="0.25">
      <c r="A628" s="66" t="s">
        <v>109</v>
      </c>
      <c r="B628" s="66" t="s">
        <v>109</v>
      </c>
      <c r="C628" s="71">
        <v>34481</v>
      </c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Z628" s="40"/>
      <c r="AA628" s="40"/>
      <c r="AB628" s="40"/>
      <c r="AC628" s="40"/>
      <c r="AD628" s="40"/>
      <c r="AE628" s="40"/>
      <c r="AF628" s="40"/>
      <c r="AG628" s="40"/>
      <c r="AH628" s="40"/>
      <c r="AI628" s="40"/>
      <c r="AJ628" s="40"/>
      <c r="AK628" s="40"/>
      <c r="AL628" s="40"/>
      <c r="AM628" s="40"/>
      <c r="AN628" s="40"/>
      <c r="AO628" s="40"/>
      <c r="AP628" s="40"/>
      <c r="AQ628" s="40"/>
      <c r="AR628" s="40"/>
      <c r="AS628" s="40"/>
      <c r="AT628" s="40"/>
      <c r="AU628" s="40"/>
      <c r="AV628" s="40"/>
      <c r="AZ628" s="40"/>
      <c r="BA628" s="40"/>
      <c r="BB628" s="40"/>
      <c r="BC628" s="40"/>
      <c r="BD628" s="40"/>
      <c r="BE628" s="40"/>
      <c r="BF628" s="40"/>
      <c r="BG628" s="40"/>
      <c r="BH628" s="40"/>
      <c r="BI628" s="40"/>
      <c r="BJ628" s="40"/>
      <c r="BK628" s="40"/>
      <c r="BL628" s="40"/>
      <c r="BM628" s="40"/>
      <c r="BN628" s="40"/>
      <c r="BO628" s="40"/>
      <c r="BP628" s="40"/>
      <c r="BQ628" s="40"/>
      <c r="BR628" s="40"/>
      <c r="BS628" s="40"/>
      <c r="BT628" s="40"/>
      <c r="BU628" s="40"/>
      <c r="BV628" s="40"/>
      <c r="BW628" s="40"/>
      <c r="BX628" s="40"/>
      <c r="BY628" s="40"/>
      <c r="BZ628" s="40"/>
      <c r="CA628" s="40"/>
      <c r="CB628" s="40"/>
      <c r="CC628" s="40"/>
      <c r="CD628" s="40"/>
      <c r="CE628" s="28">
        <v>224.45339593911501</v>
      </c>
    </row>
    <row r="629" spans="1:83" x14ac:dyDescent="0.25">
      <c r="A629" s="5" t="s">
        <v>109</v>
      </c>
      <c r="B629" s="5" t="s">
        <v>109</v>
      </c>
      <c r="C629" s="6">
        <v>34484</v>
      </c>
      <c r="D629" s="14"/>
      <c r="E629" s="14"/>
      <c r="F629" s="15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>
        <v>1800</v>
      </c>
      <c r="V629" s="40"/>
      <c r="W629" s="40"/>
      <c r="X629" s="40"/>
      <c r="Z629" s="40"/>
      <c r="AA629" s="40"/>
      <c r="AB629" s="40"/>
      <c r="AC629" s="40"/>
      <c r="AD629" s="40">
        <v>768.1</v>
      </c>
      <c r="AE629" s="40"/>
      <c r="AF629" s="40"/>
      <c r="AG629" s="40"/>
      <c r="AH629" s="40"/>
      <c r="AI629" s="40"/>
      <c r="AJ629" s="40"/>
      <c r="AK629" s="40"/>
      <c r="AL629" s="40"/>
      <c r="AM629" s="40">
        <v>0</v>
      </c>
      <c r="AN629" s="40"/>
      <c r="AO629" s="40"/>
      <c r="AP629" s="40"/>
      <c r="AQ629" s="40"/>
      <c r="AR629" s="40"/>
      <c r="AS629" s="40"/>
      <c r="AT629" s="40" t="s">
        <v>74</v>
      </c>
      <c r="AU629" s="40"/>
      <c r="AV629" s="40"/>
      <c r="AZ629" s="40"/>
      <c r="BA629" s="40">
        <v>92.97</v>
      </c>
      <c r="BB629" s="40"/>
      <c r="BC629" s="40"/>
      <c r="BD629" s="40"/>
      <c r="BE629" s="40"/>
      <c r="BF629" s="40"/>
      <c r="BG629" s="40"/>
      <c r="BH629" s="40"/>
      <c r="BI629" s="40"/>
      <c r="BJ629" s="40"/>
      <c r="BK629" s="40"/>
      <c r="BL629" s="40"/>
      <c r="BM629" s="40"/>
      <c r="BN629" s="40"/>
      <c r="BO629" s="40"/>
      <c r="BP629" s="40"/>
      <c r="BQ629" s="40"/>
      <c r="BR629" s="40"/>
      <c r="BS629" s="40"/>
      <c r="BT629" s="40"/>
      <c r="BU629" s="40"/>
      <c r="BV629" s="40"/>
      <c r="BW629" s="40"/>
      <c r="BX629" s="40"/>
      <c r="BY629" s="40"/>
      <c r="BZ629" s="40"/>
      <c r="CA629" s="40"/>
      <c r="CB629" s="40"/>
      <c r="CC629" s="40"/>
      <c r="CD629" s="40"/>
      <c r="CE629" s="40"/>
    </row>
    <row r="630" spans="1:83" x14ac:dyDescent="0.25">
      <c r="A630" s="66" t="s">
        <v>1063</v>
      </c>
      <c r="B630" s="66" t="s">
        <v>1063</v>
      </c>
      <c r="C630" s="71"/>
      <c r="D630" s="27">
        <v>35166</v>
      </c>
      <c r="E630" s="27"/>
      <c r="F630" s="40" t="s">
        <v>666</v>
      </c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Z630" s="40"/>
      <c r="AA630" s="40"/>
      <c r="AB630" s="40"/>
      <c r="AC630" s="40"/>
      <c r="AD630" s="40"/>
      <c r="AE630" s="40"/>
      <c r="AF630" s="40"/>
      <c r="AG630" s="40"/>
      <c r="AH630" s="40"/>
      <c r="AI630" s="40"/>
      <c r="AJ630" s="40"/>
      <c r="AK630" s="40"/>
      <c r="AL630" s="40"/>
      <c r="AM630" s="40"/>
      <c r="AN630" s="40"/>
      <c r="AO630" s="40"/>
      <c r="AP630" s="40"/>
      <c r="AQ630" s="40"/>
      <c r="AR630" s="40"/>
      <c r="AS630" s="40"/>
      <c r="AT630" s="59" t="s">
        <v>74</v>
      </c>
      <c r="AU630" s="59"/>
      <c r="AV630" s="59"/>
      <c r="AX630">
        <v>95</v>
      </c>
      <c r="AZ630" s="40"/>
      <c r="BA630" s="40"/>
      <c r="BB630" s="40"/>
      <c r="BC630" s="40"/>
      <c r="BD630" s="40"/>
      <c r="BE630" s="40"/>
      <c r="BF630" s="40"/>
      <c r="BG630" s="40"/>
      <c r="BH630" s="40"/>
      <c r="BI630" s="40"/>
      <c r="BJ630" s="40"/>
      <c r="BK630" s="40"/>
      <c r="BL630" s="40"/>
      <c r="BM630" s="40"/>
      <c r="BN630" s="40"/>
      <c r="BO630" s="40"/>
      <c r="BP630" s="40"/>
      <c r="BQ630" s="40"/>
      <c r="BR630" s="40"/>
      <c r="BS630" s="40"/>
      <c r="BT630" s="40"/>
      <c r="BU630" s="40"/>
      <c r="BV630" s="40"/>
      <c r="BW630" s="40"/>
      <c r="BX630" s="40"/>
      <c r="BY630" s="40"/>
      <c r="BZ630" s="40"/>
      <c r="CA630" s="40"/>
      <c r="CB630" s="40"/>
      <c r="CC630" s="40"/>
      <c r="CD630" s="40"/>
      <c r="CE630" s="40"/>
    </row>
    <row r="631" spans="1:83" x14ac:dyDescent="0.25">
      <c r="A631" s="66" t="s">
        <v>1081</v>
      </c>
      <c r="B631" s="66" t="s">
        <v>1081</v>
      </c>
      <c r="C631" s="71"/>
      <c r="D631" s="27">
        <v>35229</v>
      </c>
      <c r="E631" s="27"/>
      <c r="F631" s="40" t="s">
        <v>666</v>
      </c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Z631" s="40"/>
      <c r="AA631" s="40"/>
      <c r="AB631" s="40"/>
      <c r="AC631" s="40"/>
      <c r="AD631" s="40"/>
      <c r="AE631" s="40"/>
      <c r="AF631" s="40"/>
      <c r="AG631" s="40"/>
      <c r="AH631" s="40"/>
      <c r="AI631" s="40"/>
      <c r="AJ631" s="40"/>
      <c r="AK631" s="40"/>
      <c r="AL631" s="40"/>
      <c r="AM631" s="40"/>
      <c r="AN631" s="40"/>
      <c r="AO631" s="40"/>
      <c r="AP631" s="34"/>
      <c r="AQ631" s="40"/>
      <c r="AR631" s="40"/>
      <c r="AS631" s="40"/>
      <c r="AT631" s="59" t="s">
        <v>74</v>
      </c>
      <c r="AU631" s="59"/>
      <c r="AV631" s="59"/>
      <c r="AX631">
        <v>88</v>
      </c>
      <c r="AZ631" s="40"/>
      <c r="BA631" s="40"/>
      <c r="BB631" s="40"/>
      <c r="BC631" s="40"/>
      <c r="BD631" s="40"/>
      <c r="BE631" s="40"/>
      <c r="BF631" s="40"/>
      <c r="BG631" s="40"/>
      <c r="BH631" s="40"/>
      <c r="BI631" s="40"/>
      <c r="BJ631" s="40"/>
      <c r="BK631" s="40"/>
      <c r="BL631" s="40"/>
      <c r="BM631" s="40"/>
      <c r="BN631" s="40"/>
      <c r="BO631" s="40"/>
      <c r="BP631" s="40"/>
      <c r="BQ631" s="40"/>
      <c r="BR631" s="40"/>
      <c r="BS631" s="40"/>
      <c r="BT631" s="40"/>
      <c r="BU631" s="40"/>
      <c r="BV631" s="40"/>
      <c r="BW631" s="40"/>
      <c r="BX631" s="40"/>
      <c r="BY631" s="40"/>
      <c r="BZ631" s="40"/>
      <c r="CA631" s="40"/>
      <c r="CB631" s="40"/>
      <c r="CC631" s="40"/>
      <c r="CD631" s="40"/>
      <c r="CE631" s="40"/>
    </row>
    <row r="632" spans="1:83" x14ac:dyDescent="0.25">
      <c r="A632" s="66" t="s">
        <v>1075</v>
      </c>
      <c r="B632" s="66" t="s">
        <v>1075</v>
      </c>
      <c r="C632" s="71"/>
      <c r="D632" s="27">
        <v>35200</v>
      </c>
      <c r="E632" s="27"/>
      <c r="F632" s="40" t="s">
        <v>666</v>
      </c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Z632" s="40"/>
      <c r="AA632" s="40"/>
      <c r="AB632" s="40"/>
      <c r="AC632" s="40"/>
      <c r="AD632" s="40"/>
      <c r="AE632" s="40"/>
      <c r="AF632" s="40"/>
      <c r="AG632" s="40"/>
      <c r="AH632" s="40"/>
      <c r="AI632" s="40"/>
      <c r="AJ632" s="40"/>
      <c r="AK632" s="40"/>
      <c r="AL632" s="40"/>
      <c r="AM632" s="40"/>
      <c r="AN632" s="40"/>
      <c r="AO632" s="40"/>
      <c r="AP632" s="40"/>
      <c r="AQ632" s="40"/>
      <c r="AR632" s="40"/>
      <c r="AS632" s="40"/>
      <c r="AT632" s="59" t="s">
        <v>74</v>
      </c>
      <c r="AU632" s="59"/>
      <c r="AV632" s="59"/>
      <c r="AX632">
        <v>97</v>
      </c>
      <c r="AZ632" s="40"/>
      <c r="BA632" s="40"/>
      <c r="BB632" s="40"/>
      <c r="BC632" s="40"/>
      <c r="BD632" s="40"/>
      <c r="BE632" s="40"/>
      <c r="BF632" s="40"/>
      <c r="BG632" s="40"/>
      <c r="BH632" s="40"/>
      <c r="BI632" s="40"/>
      <c r="BJ632" s="40"/>
      <c r="BK632" s="40"/>
      <c r="BL632" s="40"/>
      <c r="BM632" s="40"/>
      <c r="BN632" s="40"/>
      <c r="BO632" s="40"/>
      <c r="BP632" s="40"/>
      <c r="BQ632" s="40"/>
      <c r="BR632" s="40"/>
      <c r="BS632" s="40"/>
      <c r="BT632" s="40"/>
      <c r="BU632" s="40"/>
      <c r="BV632" s="40"/>
      <c r="BW632" s="40"/>
      <c r="BX632" s="40"/>
      <c r="BY632" s="40"/>
      <c r="BZ632" s="40"/>
      <c r="CA632" s="40"/>
      <c r="CB632" s="40"/>
      <c r="CC632" s="40"/>
      <c r="CD632" s="40"/>
      <c r="CE632" s="40"/>
    </row>
    <row r="633" spans="1:83" x14ac:dyDescent="0.25">
      <c r="A633" s="66" t="s">
        <v>1087</v>
      </c>
      <c r="B633" s="66" t="s">
        <v>1087</v>
      </c>
      <c r="C633" s="71"/>
      <c r="D633" s="27">
        <v>35262</v>
      </c>
      <c r="E633" s="27"/>
      <c r="F633" s="40" t="s">
        <v>666</v>
      </c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Z633" s="40"/>
      <c r="AA633" s="40"/>
      <c r="AB633" s="40"/>
      <c r="AC633" s="40"/>
      <c r="AD633" s="40"/>
      <c r="AE633" s="40"/>
      <c r="AF633" s="40"/>
      <c r="AG633" s="40"/>
      <c r="AH633" s="40"/>
      <c r="AI633" s="40"/>
      <c r="AJ633" s="40"/>
      <c r="AK633" s="40"/>
      <c r="AL633" s="40"/>
      <c r="AM633" s="40"/>
      <c r="AN633" s="40"/>
      <c r="AO633" s="40"/>
      <c r="AP633" s="40"/>
      <c r="AQ633" s="40"/>
      <c r="AR633" s="40"/>
      <c r="AS633" s="40"/>
      <c r="AT633" s="59" t="s">
        <v>74</v>
      </c>
      <c r="AU633" s="59"/>
      <c r="AV633" s="59"/>
      <c r="AX633">
        <v>76</v>
      </c>
      <c r="AZ633" s="40"/>
      <c r="BA633" s="40"/>
      <c r="BB633" s="40"/>
      <c r="BC633" s="40"/>
      <c r="BD633" s="40"/>
      <c r="BE633" s="40"/>
      <c r="BF633" s="40"/>
      <c r="BG633" s="40"/>
      <c r="BH633" s="40"/>
      <c r="BI633" s="40"/>
      <c r="BJ633" s="40"/>
      <c r="BK633" s="40"/>
      <c r="BL633" s="40"/>
      <c r="BM633" s="40"/>
      <c r="BN633" s="40"/>
      <c r="BO633" s="40"/>
      <c r="BP633" s="40"/>
      <c r="BQ633" s="40"/>
      <c r="BR633" s="40"/>
      <c r="BS633" s="40"/>
      <c r="BT633" s="40"/>
      <c r="BU633" s="40"/>
      <c r="BV633" s="40"/>
      <c r="BW633" s="40"/>
      <c r="BX633" s="40"/>
      <c r="BY633" s="40"/>
      <c r="BZ633" s="40"/>
      <c r="CA633" s="40"/>
      <c r="CB633" s="40"/>
      <c r="CC633" s="40"/>
      <c r="CD633" s="40"/>
      <c r="CE633" s="40"/>
    </row>
    <row r="634" spans="1:83" x14ac:dyDescent="0.25">
      <c r="A634" s="66" t="s">
        <v>1069</v>
      </c>
      <c r="B634" s="66" t="s">
        <v>1069</v>
      </c>
      <c r="C634" s="71"/>
      <c r="D634" s="27">
        <v>35184</v>
      </c>
      <c r="E634" s="27"/>
      <c r="F634" s="40" t="s">
        <v>666</v>
      </c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Z634" s="40"/>
      <c r="AA634" s="40"/>
      <c r="AB634" s="40"/>
      <c r="AC634" s="40"/>
      <c r="AD634" s="40"/>
      <c r="AE634" s="40"/>
      <c r="AF634" s="40"/>
      <c r="AG634" s="40"/>
      <c r="AH634" s="40"/>
      <c r="AI634" s="40"/>
      <c r="AJ634" s="40"/>
      <c r="AK634" s="40"/>
      <c r="AL634" s="40"/>
      <c r="AM634" s="40"/>
      <c r="AN634" s="40"/>
      <c r="AO634" s="40"/>
      <c r="AP634" s="40"/>
      <c r="AQ634" s="40"/>
      <c r="AR634" s="40"/>
      <c r="AS634" s="40"/>
      <c r="AT634" s="59" t="s">
        <v>74</v>
      </c>
      <c r="AU634" s="59"/>
      <c r="AV634" s="59"/>
      <c r="AX634">
        <v>99</v>
      </c>
      <c r="AZ634" s="40"/>
      <c r="BA634" s="40"/>
      <c r="BB634" s="40"/>
      <c r="BC634" s="40"/>
      <c r="BD634" s="40"/>
      <c r="BE634" s="40"/>
      <c r="BF634" s="40"/>
      <c r="BG634" s="40"/>
      <c r="BH634" s="40"/>
      <c r="BI634" s="40"/>
      <c r="BJ634" s="40"/>
      <c r="BK634" s="40"/>
      <c r="BL634" s="40"/>
      <c r="BM634" s="40"/>
      <c r="BN634" s="40"/>
      <c r="BO634" s="40"/>
      <c r="BP634" s="40"/>
      <c r="BQ634" s="40"/>
      <c r="BR634" s="40"/>
      <c r="BS634" s="40"/>
      <c r="BT634" s="40"/>
      <c r="BU634" s="40"/>
      <c r="BV634" s="40"/>
      <c r="BW634" s="40"/>
      <c r="BX634" s="40"/>
      <c r="BY634" s="40"/>
      <c r="BZ634" s="40"/>
      <c r="CA634" s="40"/>
      <c r="CB634" s="40"/>
      <c r="CC634" s="40"/>
      <c r="CD634" s="40"/>
      <c r="CE634" s="40"/>
    </row>
    <row r="635" spans="1:83" x14ac:dyDescent="0.25">
      <c r="A635" s="66" t="s">
        <v>1066</v>
      </c>
      <c r="B635" s="66" t="s">
        <v>1066</v>
      </c>
      <c r="C635" s="71"/>
      <c r="D635" s="27">
        <v>35166</v>
      </c>
      <c r="E635" s="27"/>
      <c r="F635" s="40" t="s">
        <v>994</v>
      </c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Z635" s="40"/>
      <c r="AA635" s="40"/>
      <c r="AB635" s="40"/>
      <c r="AC635" s="40"/>
      <c r="AD635" s="40"/>
      <c r="AE635" s="40"/>
      <c r="AF635" s="40"/>
      <c r="AG635" s="40"/>
      <c r="AH635" s="40"/>
      <c r="AI635" s="40"/>
      <c r="AJ635" s="40"/>
      <c r="AK635" s="40"/>
      <c r="AL635" s="40"/>
      <c r="AM635" s="40"/>
      <c r="AN635" s="40"/>
      <c r="AO635" s="40"/>
      <c r="AP635" s="34"/>
      <c r="AQ635" s="40"/>
      <c r="AR635" s="40"/>
      <c r="AS635" s="40"/>
      <c r="AT635" s="59" t="s">
        <v>74</v>
      </c>
      <c r="AU635" s="59"/>
      <c r="AV635" s="59"/>
      <c r="AX635">
        <v>83</v>
      </c>
      <c r="AZ635" s="40"/>
      <c r="BA635" s="40"/>
      <c r="BB635" s="40"/>
      <c r="BC635" s="40"/>
      <c r="BD635" s="40"/>
      <c r="BE635" s="40"/>
      <c r="BF635" s="40"/>
      <c r="BG635" s="40"/>
      <c r="BH635" s="40"/>
      <c r="BI635" s="40"/>
      <c r="BJ635" s="40"/>
      <c r="BK635" s="40"/>
      <c r="BL635" s="40"/>
      <c r="BM635" s="40"/>
      <c r="BN635" s="40"/>
      <c r="BO635" s="40"/>
      <c r="BP635" s="40"/>
      <c r="BQ635" s="40"/>
      <c r="BR635" s="40"/>
      <c r="BS635" s="40"/>
      <c r="BT635" s="40"/>
      <c r="BU635" s="40"/>
      <c r="BV635" s="40"/>
      <c r="BW635" s="40"/>
      <c r="BX635" s="40"/>
      <c r="BY635" s="40"/>
      <c r="BZ635" s="40"/>
      <c r="CA635" s="40"/>
      <c r="CB635" s="40"/>
      <c r="CC635" s="40"/>
      <c r="CD635" s="40"/>
      <c r="CE635" s="40"/>
    </row>
    <row r="636" spans="1:83" x14ac:dyDescent="0.25">
      <c r="A636" s="66" t="s">
        <v>1084</v>
      </c>
      <c r="B636" s="66" t="s">
        <v>1084</v>
      </c>
      <c r="C636" s="71"/>
      <c r="D636" s="27">
        <v>35229</v>
      </c>
      <c r="E636" s="27"/>
      <c r="F636" s="40" t="s">
        <v>994</v>
      </c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Z636" s="40"/>
      <c r="AA636" s="40"/>
      <c r="AB636" s="40"/>
      <c r="AC636" s="40"/>
      <c r="AD636" s="40"/>
      <c r="AE636" s="40"/>
      <c r="AF636" s="40"/>
      <c r="AG636" s="40"/>
      <c r="AH636" s="40"/>
      <c r="AI636" s="40"/>
      <c r="AJ636" s="40"/>
      <c r="AK636" s="40"/>
      <c r="AL636" s="40"/>
      <c r="AM636" s="40"/>
      <c r="AN636" s="40"/>
      <c r="AO636" s="40"/>
      <c r="AP636" s="40"/>
      <c r="AQ636" s="40"/>
      <c r="AR636" s="40"/>
      <c r="AS636" s="40"/>
      <c r="AT636" s="59" t="s">
        <v>74</v>
      </c>
      <c r="AU636" s="59"/>
      <c r="AV636" s="59"/>
      <c r="AX636">
        <v>83</v>
      </c>
      <c r="AZ636" s="40"/>
      <c r="BA636" s="40"/>
      <c r="BB636" s="40"/>
      <c r="BC636" s="40"/>
      <c r="BD636" s="40"/>
      <c r="BE636" s="40"/>
      <c r="BF636" s="40"/>
      <c r="BG636" s="40"/>
      <c r="BH636" s="40"/>
      <c r="BI636" s="40"/>
      <c r="BJ636" s="40"/>
      <c r="BK636" s="40"/>
      <c r="BL636" s="40"/>
      <c r="BM636" s="40"/>
      <c r="BN636" s="40"/>
      <c r="BO636" s="40"/>
      <c r="BP636" s="40"/>
      <c r="BQ636" s="40"/>
      <c r="BR636" s="40"/>
      <c r="BS636" s="40"/>
      <c r="BT636" s="40"/>
      <c r="BU636" s="40"/>
      <c r="BV636" s="40"/>
      <c r="BW636" s="40"/>
      <c r="BX636" s="40"/>
      <c r="BY636" s="40"/>
      <c r="BZ636" s="40"/>
      <c r="CA636" s="40"/>
      <c r="CB636" s="40"/>
      <c r="CC636" s="40"/>
      <c r="CD636" s="40"/>
      <c r="CE636" s="40"/>
    </row>
    <row r="637" spans="1:83" x14ac:dyDescent="0.25">
      <c r="A637" s="66" t="s">
        <v>1078</v>
      </c>
      <c r="B637" s="66" t="s">
        <v>1078</v>
      </c>
      <c r="C637" s="71"/>
      <c r="D637" s="27">
        <v>35200</v>
      </c>
      <c r="E637" s="27"/>
      <c r="F637" s="40" t="s">
        <v>994</v>
      </c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Z637" s="40"/>
      <c r="AA637" s="40"/>
      <c r="AB637" s="40"/>
      <c r="AC637" s="40"/>
      <c r="AD637" s="40"/>
      <c r="AE637" s="40"/>
      <c r="AF637" s="40"/>
      <c r="AG637" s="40"/>
      <c r="AH637" s="40"/>
      <c r="AI637" s="40"/>
      <c r="AJ637" s="40"/>
      <c r="AK637" s="40"/>
      <c r="AL637" s="40"/>
      <c r="AM637" s="40"/>
      <c r="AN637" s="40"/>
      <c r="AO637" s="40"/>
      <c r="AP637" s="34"/>
      <c r="AQ637" s="40"/>
      <c r="AR637" s="40"/>
      <c r="AS637" s="40"/>
      <c r="AT637" s="59" t="s">
        <v>74</v>
      </c>
      <c r="AU637" s="59"/>
      <c r="AV637" s="59"/>
      <c r="AX637">
        <v>83</v>
      </c>
      <c r="AZ637" s="40"/>
      <c r="BA637" s="40"/>
      <c r="BB637" s="40"/>
      <c r="BC637" s="40"/>
      <c r="BD637" s="40"/>
      <c r="BE637" s="40"/>
      <c r="BF637" s="40"/>
      <c r="BG637" s="40"/>
      <c r="BH637" s="40"/>
      <c r="BI637" s="40"/>
      <c r="BJ637" s="40"/>
      <c r="BK637" s="40"/>
      <c r="BL637" s="40"/>
      <c r="BM637" s="40"/>
      <c r="BN637" s="40"/>
      <c r="BO637" s="40"/>
      <c r="BP637" s="40"/>
      <c r="BQ637" s="40"/>
      <c r="BR637" s="40"/>
      <c r="BS637" s="40"/>
      <c r="BT637" s="40"/>
      <c r="BU637" s="40"/>
      <c r="BV637" s="40"/>
      <c r="BW637" s="40"/>
      <c r="BX637" s="40"/>
      <c r="BY637" s="40"/>
      <c r="BZ637" s="40"/>
      <c r="CA637" s="40"/>
      <c r="CB637" s="40"/>
      <c r="CC637" s="40"/>
      <c r="CD637" s="40"/>
      <c r="CE637" s="40"/>
    </row>
    <row r="638" spans="1:83" x14ac:dyDescent="0.25">
      <c r="A638" s="66" t="s">
        <v>1090</v>
      </c>
      <c r="B638" s="66" t="s">
        <v>1090</v>
      </c>
      <c r="C638" s="71"/>
      <c r="D638" s="27">
        <v>35262</v>
      </c>
      <c r="E638" s="27"/>
      <c r="F638" s="40" t="s">
        <v>994</v>
      </c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Z638" s="40"/>
      <c r="AA638" s="40"/>
      <c r="AB638" s="40"/>
      <c r="AC638" s="40"/>
      <c r="AD638" s="40"/>
      <c r="AE638" s="40"/>
      <c r="AF638" s="40"/>
      <c r="AG638" s="40"/>
      <c r="AH638" s="40"/>
      <c r="AI638" s="40"/>
      <c r="AJ638" s="40"/>
      <c r="AK638" s="40"/>
      <c r="AL638" s="40"/>
      <c r="AM638" s="40"/>
      <c r="AN638" s="40"/>
      <c r="AO638" s="40"/>
      <c r="AP638" s="40"/>
      <c r="AQ638" s="40"/>
      <c r="AR638" s="40"/>
      <c r="AS638" s="40"/>
      <c r="AT638" s="59" t="s">
        <v>74</v>
      </c>
      <c r="AU638" s="59"/>
      <c r="AV638" s="59"/>
      <c r="AX638">
        <v>71</v>
      </c>
      <c r="AZ638" s="40"/>
      <c r="BA638" s="40"/>
      <c r="BB638" s="40"/>
      <c r="BC638" s="40"/>
      <c r="BD638" s="40"/>
      <c r="BE638" s="40"/>
      <c r="BF638" s="40"/>
      <c r="BG638" s="40"/>
      <c r="BH638" s="40"/>
      <c r="BI638" s="40"/>
      <c r="BJ638" s="40"/>
      <c r="BK638" s="40"/>
      <c r="BL638" s="40"/>
      <c r="BM638" s="40"/>
      <c r="BN638" s="40"/>
      <c r="BO638" s="40"/>
      <c r="BP638" s="40"/>
      <c r="BQ638" s="40"/>
      <c r="BR638" s="40"/>
      <c r="BS638" s="40"/>
      <c r="BT638" s="40"/>
      <c r="BU638" s="40"/>
      <c r="BV638" s="40"/>
      <c r="BW638" s="40"/>
      <c r="BX638" s="40"/>
      <c r="BY638" s="40"/>
      <c r="BZ638" s="40"/>
      <c r="CA638" s="40"/>
      <c r="CB638" s="40"/>
      <c r="CC638" s="40"/>
      <c r="CD638" s="40"/>
      <c r="CE638" s="40"/>
    </row>
    <row r="639" spans="1:83" x14ac:dyDescent="0.25">
      <c r="A639" s="66" t="s">
        <v>1072</v>
      </c>
      <c r="B639" s="66" t="s">
        <v>1072</v>
      </c>
      <c r="C639" s="71"/>
      <c r="D639" s="27">
        <v>35184</v>
      </c>
      <c r="E639" s="27"/>
      <c r="F639" s="40" t="s">
        <v>994</v>
      </c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Z639" s="40"/>
      <c r="AA639" s="40"/>
      <c r="AB639" s="40"/>
      <c r="AC639" s="40"/>
      <c r="AD639" s="40"/>
      <c r="AE639" s="40"/>
      <c r="AF639" s="40"/>
      <c r="AG639" s="40"/>
      <c r="AH639" s="40"/>
      <c r="AI639" s="40"/>
      <c r="AJ639" s="40"/>
      <c r="AK639" s="40"/>
      <c r="AL639" s="40"/>
      <c r="AM639" s="40"/>
      <c r="AN639" s="40"/>
      <c r="AO639" s="40"/>
      <c r="AP639" s="40"/>
      <c r="AQ639" s="40"/>
      <c r="AR639" s="40"/>
      <c r="AS639" s="40"/>
      <c r="AT639" s="59" t="s">
        <v>74</v>
      </c>
      <c r="AU639" s="59"/>
      <c r="AV639" s="59"/>
      <c r="AZ639" s="40"/>
      <c r="BA639" s="40"/>
      <c r="BB639" s="40"/>
      <c r="BC639" s="40"/>
      <c r="BD639" s="40"/>
      <c r="BE639" s="40"/>
      <c r="BF639" s="40"/>
      <c r="BG639" s="40"/>
      <c r="BH639" s="40"/>
      <c r="BI639" s="40"/>
      <c r="BJ639" s="40"/>
      <c r="BK639" s="40"/>
      <c r="BL639" s="40"/>
      <c r="BM639" s="40"/>
      <c r="BN639" s="40"/>
      <c r="BO639" s="40"/>
      <c r="BP639" s="40"/>
      <c r="BQ639" s="40"/>
      <c r="BR639" s="40"/>
      <c r="BS639" s="40"/>
      <c r="BT639" s="40"/>
      <c r="BU639" s="40"/>
      <c r="BV639" s="40"/>
      <c r="BW639" s="40"/>
      <c r="BX639" s="40"/>
      <c r="BY639" s="40"/>
      <c r="BZ639" s="40"/>
      <c r="CA639" s="40"/>
      <c r="CB639" s="40"/>
      <c r="CC639" s="40"/>
      <c r="CD639" s="40"/>
      <c r="CE639" s="40"/>
    </row>
    <row r="640" spans="1:83" x14ac:dyDescent="0.25">
      <c r="A640" s="66" t="s">
        <v>1062</v>
      </c>
      <c r="B640" s="66" t="s">
        <v>1062</v>
      </c>
      <c r="C640" s="71"/>
      <c r="D640" s="27">
        <v>35166</v>
      </c>
      <c r="E640" s="27"/>
      <c r="F640" s="40" t="s">
        <v>609</v>
      </c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Z640" s="40"/>
      <c r="AA640" s="40"/>
      <c r="AB640" s="40"/>
      <c r="AC640" s="40"/>
      <c r="AD640" s="40"/>
      <c r="AE640" s="40"/>
      <c r="AF640" s="40"/>
      <c r="AG640" s="40"/>
      <c r="AH640" s="40"/>
      <c r="AI640" s="40"/>
      <c r="AJ640" s="40"/>
      <c r="AK640" s="40"/>
      <c r="AL640" s="40"/>
      <c r="AM640" s="40"/>
      <c r="AN640" s="40"/>
      <c r="AO640" s="40"/>
      <c r="AP640" s="40"/>
      <c r="AQ640" s="40"/>
      <c r="AR640" s="40"/>
      <c r="AS640" s="40"/>
      <c r="AT640" s="59" t="s">
        <v>74</v>
      </c>
      <c r="AU640" s="59"/>
      <c r="AV640" s="59"/>
      <c r="AX640">
        <v>56</v>
      </c>
      <c r="AZ640" s="40"/>
      <c r="BA640" s="40"/>
      <c r="BB640" s="40"/>
      <c r="BC640" s="40"/>
      <c r="BD640" s="40"/>
      <c r="BE640" s="40"/>
      <c r="BF640" s="40"/>
      <c r="BG640" s="40"/>
      <c r="BH640" s="40"/>
      <c r="BI640" s="40"/>
      <c r="BJ640" s="40"/>
      <c r="BK640" s="40"/>
      <c r="BL640" s="40"/>
      <c r="BM640" s="40"/>
      <c r="BN640" s="40"/>
      <c r="BO640" s="40"/>
      <c r="BP640" s="40"/>
      <c r="BQ640" s="40"/>
      <c r="BR640" s="40"/>
      <c r="BS640" s="40"/>
      <c r="BT640" s="40"/>
      <c r="BU640" s="40"/>
      <c r="BV640" s="40"/>
      <c r="BW640" s="40"/>
      <c r="BX640" s="40"/>
      <c r="BY640" s="40"/>
      <c r="BZ640" s="40"/>
      <c r="CA640" s="40"/>
      <c r="CB640" s="40"/>
      <c r="CC640" s="40"/>
      <c r="CD640" s="40"/>
      <c r="CE640" s="40"/>
    </row>
    <row r="641" spans="1:83" x14ac:dyDescent="0.25">
      <c r="A641" s="66" t="s">
        <v>1080</v>
      </c>
      <c r="B641" s="66" t="s">
        <v>1080</v>
      </c>
      <c r="C641" s="71"/>
      <c r="D641" s="27">
        <v>35229</v>
      </c>
      <c r="E641" s="27"/>
      <c r="F641" s="40" t="s">
        <v>609</v>
      </c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Z641" s="40"/>
      <c r="AA641" s="40"/>
      <c r="AB641" s="40"/>
      <c r="AC641" s="40"/>
      <c r="AD641" s="40"/>
      <c r="AE641" s="40"/>
      <c r="AF641" s="40"/>
      <c r="AG641" s="40"/>
      <c r="AH641" s="40"/>
      <c r="AI641" s="40"/>
      <c r="AJ641" s="40"/>
      <c r="AK641" s="40"/>
      <c r="AL641" s="40"/>
      <c r="AM641" s="40"/>
      <c r="AN641" s="40"/>
      <c r="AO641" s="40"/>
      <c r="AP641" s="40"/>
      <c r="AQ641" s="40"/>
      <c r="AR641" s="40"/>
      <c r="AS641" s="40"/>
      <c r="AT641" s="59" t="s">
        <v>74</v>
      </c>
      <c r="AU641" s="59"/>
      <c r="AV641" s="59"/>
      <c r="AX641">
        <v>74</v>
      </c>
      <c r="AZ641" s="40"/>
      <c r="BA641" s="40"/>
      <c r="BB641" s="40"/>
      <c r="BC641" s="40"/>
      <c r="BD641" s="40"/>
      <c r="BE641" s="40"/>
      <c r="BF641" s="40"/>
      <c r="BG641" s="40"/>
      <c r="BH641" s="40"/>
      <c r="BI641" s="40"/>
      <c r="BJ641" s="40"/>
      <c r="BK641" s="40"/>
      <c r="BL641" s="40"/>
      <c r="BM641" s="40"/>
      <c r="BN641" s="40"/>
      <c r="BO641" s="40"/>
      <c r="BP641" s="40"/>
      <c r="BQ641" s="40"/>
      <c r="BR641" s="40"/>
      <c r="BS641" s="40"/>
      <c r="BT641" s="40"/>
      <c r="BU641" s="40"/>
      <c r="BV641" s="40"/>
      <c r="BW641" s="40"/>
      <c r="BX641" s="40"/>
      <c r="BY641" s="40"/>
      <c r="BZ641" s="40"/>
      <c r="CA641" s="40"/>
      <c r="CB641" s="40"/>
      <c r="CC641" s="40"/>
      <c r="CD641" s="40"/>
      <c r="CE641" s="40"/>
    </row>
    <row r="642" spans="1:83" x14ac:dyDescent="0.25">
      <c r="A642" s="66" t="s">
        <v>1074</v>
      </c>
      <c r="B642" s="66" t="s">
        <v>1074</v>
      </c>
      <c r="C642" s="71"/>
      <c r="D642" s="27">
        <v>35200</v>
      </c>
      <c r="E642" s="27"/>
      <c r="F642" s="40" t="s">
        <v>609</v>
      </c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Z642" s="40"/>
      <c r="AA642" s="40"/>
      <c r="AB642" s="40"/>
      <c r="AC642" s="40"/>
      <c r="AD642" s="40"/>
      <c r="AE642" s="40"/>
      <c r="AF642" s="40"/>
      <c r="AG642" s="40"/>
      <c r="AH642" s="40"/>
      <c r="AI642" s="40"/>
      <c r="AJ642" s="40"/>
      <c r="AK642" s="40"/>
      <c r="AL642" s="40"/>
      <c r="AM642" s="40"/>
      <c r="AN642" s="40"/>
      <c r="AO642" s="40"/>
      <c r="AP642" s="40"/>
      <c r="AQ642" s="40"/>
      <c r="AR642" s="40"/>
      <c r="AS642" s="40"/>
      <c r="AT642" s="59" t="s">
        <v>74</v>
      </c>
      <c r="AU642" s="59"/>
      <c r="AV642" s="59"/>
      <c r="AX642">
        <v>68</v>
      </c>
      <c r="AZ642" s="40"/>
      <c r="BA642" s="40"/>
      <c r="BB642" s="40"/>
      <c r="BC642" s="40"/>
      <c r="BD642" s="40"/>
      <c r="BE642" s="40"/>
      <c r="BF642" s="40"/>
      <c r="BG642" s="40"/>
      <c r="BH642" s="40"/>
      <c r="BI642" s="40"/>
      <c r="BJ642" s="40"/>
      <c r="BK642" s="40"/>
      <c r="BL642" s="40"/>
      <c r="BM642" s="40"/>
      <c r="BN642" s="40"/>
      <c r="BO642" s="40"/>
      <c r="BP642" s="40"/>
      <c r="BQ642" s="40"/>
      <c r="BR642" s="40"/>
      <c r="BS642" s="40"/>
      <c r="BT642" s="40"/>
      <c r="BU642" s="40"/>
      <c r="BV642" s="40"/>
      <c r="BW642" s="40"/>
      <c r="BX642" s="40"/>
      <c r="BY642" s="40"/>
      <c r="BZ642" s="40"/>
      <c r="CA642" s="40"/>
      <c r="CB642" s="40"/>
      <c r="CC642" s="40"/>
      <c r="CD642" s="40"/>
      <c r="CE642" s="40"/>
    </row>
    <row r="643" spans="1:83" x14ac:dyDescent="0.25">
      <c r="A643" s="66" t="s">
        <v>1086</v>
      </c>
      <c r="B643" s="66" t="s">
        <v>1086</v>
      </c>
      <c r="C643" s="71"/>
      <c r="D643" s="27">
        <v>35262</v>
      </c>
      <c r="E643" s="27"/>
      <c r="F643" s="40" t="s">
        <v>609</v>
      </c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Z643" s="40"/>
      <c r="AA643" s="40"/>
      <c r="AB643" s="40"/>
      <c r="AC643" s="40"/>
      <c r="AD643" s="40"/>
      <c r="AE643" s="40"/>
      <c r="AF643" s="40"/>
      <c r="AG643" s="40"/>
      <c r="AH643" s="40"/>
      <c r="AI643" s="40"/>
      <c r="AJ643" s="40"/>
      <c r="AK643" s="40"/>
      <c r="AL643" s="40"/>
      <c r="AM643" s="40"/>
      <c r="AN643" s="40"/>
      <c r="AO643" s="40"/>
      <c r="AP643" s="40"/>
      <c r="AQ643" s="40"/>
      <c r="AR643" s="40"/>
      <c r="AS643" s="40"/>
      <c r="AT643" s="59" t="s">
        <v>74</v>
      </c>
      <c r="AU643" s="59"/>
      <c r="AV643" s="59"/>
      <c r="AX643">
        <v>63</v>
      </c>
      <c r="AZ643" s="40"/>
      <c r="BA643" s="40"/>
      <c r="BB643" s="40"/>
      <c r="BC643" s="40"/>
      <c r="BD643" s="40"/>
      <c r="BE643" s="40"/>
      <c r="BF643" s="40"/>
      <c r="BG643" s="40"/>
      <c r="BH643" s="40"/>
      <c r="BI643" s="40"/>
      <c r="BJ643" s="40"/>
      <c r="BK643" s="40"/>
      <c r="BL643" s="40"/>
      <c r="BM643" s="40"/>
      <c r="BN643" s="40"/>
      <c r="BO643" s="40"/>
      <c r="BP643" s="40"/>
      <c r="BQ643" s="40"/>
      <c r="BR643" s="40"/>
      <c r="BS643" s="40"/>
      <c r="BT643" s="40"/>
      <c r="BU643" s="40"/>
      <c r="BV643" s="40"/>
      <c r="BW643" s="40"/>
      <c r="BX643" s="40"/>
      <c r="BY643" s="40"/>
      <c r="BZ643" s="40"/>
      <c r="CA643" s="40"/>
      <c r="CB643" s="40"/>
      <c r="CC643" s="40"/>
      <c r="CD643" s="40"/>
      <c r="CE643" s="40"/>
    </row>
    <row r="644" spans="1:83" x14ac:dyDescent="0.25">
      <c r="A644" s="66" t="s">
        <v>1068</v>
      </c>
      <c r="B644" s="66" t="s">
        <v>1068</v>
      </c>
      <c r="C644" s="71"/>
      <c r="D644" s="27">
        <v>35184</v>
      </c>
      <c r="E644" s="27"/>
      <c r="F644" s="40" t="s">
        <v>609</v>
      </c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Z644" s="40"/>
      <c r="AA644" s="40"/>
      <c r="AB644" s="40"/>
      <c r="AC644" s="40"/>
      <c r="AD644" s="40"/>
      <c r="AE644" s="40"/>
      <c r="AF644" s="40"/>
      <c r="AG644" s="40"/>
      <c r="AH644" s="40"/>
      <c r="AI644" s="40"/>
      <c r="AJ644" s="40"/>
      <c r="AK644" s="40"/>
      <c r="AL644" s="40"/>
      <c r="AM644" s="40"/>
      <c r="AN644" s="40"/>
      <c r="AO644" s="40"/>
      <c r="AP644" s="40"/>
      <c r="AQ644" s="40"/>
      <c r="AR644" s="40"/>
      <c r="AS644" s="40"/>
      <c r="AT644" s="59" t="s">
        <v>74</v>
      </c>
      <c r="AU644" s="59"/>
      <c r="AV644" s="59"/>
      <c r="AX644">
        <v>66</v>
      </c>
      <c r="AZ644" s="40"/>
      <c r="BA644" s="40"/>
      <c r="BB644" s="40"/>
      <c r="BC644" s="40"/>
      <c r="BD644" s="40"/>
      <c r="BE644" s="40"/>
      <c r="BF644" s="40"/>
      <c r="BG644" s="40"/>
      <c r="BH644" s="40"/>
      <c r="BI644" s="40"/>
      <c r="BJ644" s="40"/>
      <c r="BK644" s="40"/>
      <c r="BL644" s="40"/>
      <c r="BM644" s="40"/>
      <c r="BN644" s="40"/>
      <c r="BO644" s="40"/>
      <c r="BP644" s="40"/>
      <c r="BQ644" s="40"/>
      <c r="BR644" s="40"/>
      <c r="BS644" s="40"/>
      <c r="BT644" s="40"/>
      <c r="BU644" s="40"/>
      <c r="BV644" s="40"/>
      <c r="BW644" s="40"/>
      <c r="BX644" s="40"/>
      <c r="BY644" s="40"/>
      <c r="BZ644" s="40"/>
      <c r="CA644" s="40"/>
      <c r="CB644" s="40"/>
      <c r="CC644" s="40"/>
      <c r="CD644" s="40"/>
      <c r="CE644" s="40"/>
    </row>
    <row r="645" spans="1:83" x14ac:dyDescent="0.25">
      <c r="A645" s="66" t="s">
        <v>1067</v>
      </c>
      <c r="B645" s="66" t="s">
        <v>1067</v>
      </c>
      <c r="C645" s="71"/>
      <c r="D645" s="27">
        <v>35166</v>
      </c>
      <c r="E645" s="27"/>
      <c r="F645" s="40" t="s">
        <v>289</v>
      </c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Z645" s="40"/>
      <c r="AA645" s="40"/>
      <c r="AB645" s="40"/>
      <c r="AC645" s="40"/>
      <c r="AD645" s="40"/>
      <c r="AE645" s="40"/>
      <c r="AF645" s="40"/>
      <c r="AG645" s="40"/>
      <c r="AH645" s="40"/>
      <c r="AI645" s="40"/>
      <c r="AJ645" s="40"/>
      <c r="AK645" s="40"/>
      <c r="AL645" s="40"/>
      <c r="AM645" s="40"/>
      <c r="AN645" s="40"/>
      <c r="AO645" s="40"/>
      <c r="AP645" s="40"/>
      <c r="AQ645" s="40"/>
      <c r="AR645" s="40"/>
      <c r="AS645" s="40"/>
      <c r="AT645" s="59" t="s">
        <v>74</v>
      </c>
      <c r="AU645" s="59"/>
      <c r="AV645" s="59"/>
      <c r="AX645">
        <v>64</v>
      </c>
      <c r="AZ645" s="40"/>
      <c r="BA645" s="40"/>
      <c r="BB645" s="40"/>
      <c r="BC645" s="40"/>
      <c r="BD645" s="40"/>
      <c r="BE645" s="40"/>
      <c r="BF645" s="40"/>
      <c r="BG645" s="40"/>
      <c r="BH645" s="40"/>
      <c r="BI645" s="40"/>
      <c r="BJ645" s="40"/>
      <c r="BK645" s="40"/>
      <c r="BL645" s="40"/>
      <c r="BM645" s="40"/>
      <c r="BN645" s="40"/>
      <c r="BO645" s="40"/>
      <c r="BP645" s="40"/>
      <c r="BQ645" s="40"/>
      <c r="BR645" s="40"/>
      <c r="BS645" s="40"/>
      <c r="BT645" s="40"/>
      <c r="BU645" s="40"/>
      <c r="BV645" s="40"/>
      <c r="BW645" s="40"/>
      <c r="BX645" s="40"/>
      <c r="BY645" s="40"/>
      <c r="BZ645" s="40"/>
      <c r="CA645" s="40"/>
      <c r="CB645" s="40"/>
      <c r="CC645" s="40"/>
      <c r="CD645" s="40"/>
      <c r="CE645" s="40"/>
    </row>
    <row r="646" spans="1:83" x14ac:dyDescent="0.25">
      <c r="A646" s="66" t="s">
        <v>1085</v>
      </c>
      <c r="B646" s="66" t="s">
        <v>1085</v>
      </c>
      <c r="C646" s="71"/>
      <c r="D646" s="27">
        <v>35229</v>
      </c>
      <c r="E646" s="27"/>
      <c r="F646" s="40" t="s">
        <v>289</v>
      </c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Z646" s="40"/>
      <c r="AA646" s="40"/>
      <c r="AB646" s="40"/>
      <c r="AC646" s="40"/>
      <c r="AD646" s="40"/>
      <c r="AE646" s="40"/>
      <c r="AF646" s="40"/>
      <c r="AG646" s="40"/>
      <c r="AH646" s="40"/>
      <c r="AI646" s="34"/>
      <c r="AJ646" s="34"/>
      <c r="AK646" s="40"/>
      <c r="AL646" s="40"/>
      <c r="AM646" s="40"/>
      <c r="AN646" s="40"/>
      <c r="AO646" s="34"/>
      <c r="AP646" s="34"/>
      <c r="AQ646" s="40"/>
      <c r="AR646" s="40"/>
      <c r="AS646" s="40"/>
      <c r="AT646" s="59" t="s">
        <v>74</v>
      </c>
      <c r="AU646" s="59"/>
      <c r="AV646" s="59"/>
      <c r="AX646">
        <v>76</v>
      </c>
      <c r="AZ646" s="40"/>
      <c r="BA646" s="40"/>
      <c r="BB646" s="40"/>
      <c r="BC646" s="40"/>
      <c r="BD646" s="40"/>
      <c r="BE646" s="40"/>
      <c r="BF646" s="40"/>
      <c r="BG646" s="40"/>
      <c r="BH646" s="34"/>
      <c r="BI646" s="40"/>
      <c r="BJ646" s="34"/>
      <c r="BK646" s="40"/>
      <c r="BL646" s="40"/>
      <c r="BM646" s="40"/>
      <c r="BN646" s="40"/>
      <c r="BO646" s="40"/>
      <c r="BP646" s="40"/>
      <c r="BQ646" s="40"/>
      <c r="BR646" s="40"/>
      <c r="BS646" s="40"/>
      <c r="BT646" s="40"/>
      <c r="BU646" s="40"/>
      <c r="BV646" s="40"/>
      <c r="BW646" s="40"/>
      <c r="BX646" s="40"/>
      <c r="BY646" s="40"/>
      <c r="BZ646" s="40"/>
      <c r="CA646" s="40"/>
      <c r="CB646" s="40"/>
      <c r="CC646" s="40"/>
      <c r="CD646" s="40"/>
      <c r="CE646" s="40"/>
    </row>
    <row r="647" spans="1:83" x14ac:dyDescent="0.25">
      <c r="A647" s="66" t="s">
        <v>1079</v>
      </c>
      <c r="B647" s="66" t="s">
        <v>1079</v>
      </c>
      <c r="C647" s="71"/>
      <c r="D647" s="27">
        <v>35200</v>
      </c>
      <c r="E647" s="27"/>
      <c r="F647" s="40" t="s">
        <v>289</v>
      </c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Z647" s="40"/>
      <c r="AA647" s="40"/>
      <c r="AB647" s="40"/>
      <c r="AC647" s="40"/>
      <c r="AD647" s="40"/>
      <c r="AE647" s="40"/>
      <c r="AF647" s="40"/>
      <c r="AG647" s="40"/>
      <c r="AH647" s="40"/>
      <c r="AI647" s="40"/>
      <c r="AJ647" s="40"/>
      <c r="AK647" s="40"/>
      <c r="AL647" s="40"/>
      <c r="AM647" s="40"/>
      <c r="AN647" s="40"/>
      <c r="AO647" s="40"/>
      <c r="AP647" s="34"/>
      <c r="AQ647" s="40"/>
      <c r="AR647" s="40"/>
      <c r="AS647" s="40"/>
      <c r="AT647" s="59" t="s">
        <v>74</v>
      </c>
      <c r="AU647" s="59"/>
      <c r="AV647" s="59"/>
      <c r="AX647">
        <v>70</v>
      </c>
      <c r="AZ647" s="40"/>
      <c r="BA647" s="40"/>
      <c r="BB647" s="40"/>
      <c r="BC647" s="40"/>
      <c r="BD647" s="40"/>
      <c r="BE647" s="40"/>
      <c r="BF647" s="40"/>
      <c r="BG647" s="40"/>
      <c r="BH647" s="40"/>
      <c r="BI647" s="40"/>
      <c r="BJ647" s="40"/>
      <c r="BK647" s="40"/>
      <c r="BL647" s="40"/>
      <c r="BM647" s="40"/>
      <c r="BN647" s="40"/>
      <c r="BO647" s="40"/>
      <c r="BP647" s="40"/>
      <c r="BQ647" s="40"/>
      <c r="BR647" s="40"/>
      <c r="BS647" s="40"/>
      <c r="BT647" s="40"/>
      <c r="BU647" s="40"/>
      <c r="BV647" s="40"/>
      <c r="BW647" s="40"/>
      <c r="BX647" s="40"/>
      <c r="BY647" s="40"/>
      <c r="BZ647" s="40"/>
      <c r="CA647" s="40"/>
      <c r="CB647" s="40"/>
      <c r="CC647" s="40"/>
      <c r="CD647" s="40"/>
      <c r="CE647" s="40"/>
    </row>
    <row r="648" spans="1:83" x14ac:dyDescent="0.25">
      <c r="A648" s="66" t="s">
        <v>1091</v>
      </c>
      <c r="B648" s="66" t="s">
        <v>1091</v>
      </c>
      <c r="C648" s="71"/>
      <c r="D648" s="27">
        <v>35262</v>
      </c>
      <c r="E648" s="27"/>
      <c r="F648" s="40" t="s">
        <v>289</v>
      </c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Z648" s="40"/>
      <c r="AA648" s="40"/>
      <c r="AB648" s="40"/>
      <c r="AC648" s="40"/>
      <c r="AD648" s="40"/>
      <c r="AE648" s="40"/>
      <c r="AF648" s="40"/>
      <c r="AG648" s="40"/>
      <c r="AH648" s="40"/>
      <c r="AI648" s="40"/>
      <c r="AJ648" s="40"/>
      <c r="AK648" s="40"/>
      <c r="AL648" s="40"/>
      <c r="AM648" s="40"/>
      <c r="AN648" s="40"/>
      <c r="AO648" s="40"/>
      <c r="AP648" s="40"/>
      <c r="AQ648" s="40"/>
      <c r="AR648" s="40"/>
      <c r="AS648" s="40"/>
      <c r="AT648" s="59" t="s">
        <v>74</v>
      </c>
      <c r="AU648" s="59"/>
      <c r="AV648" s="59"/>
      <c r="AX648">
        <v>66</v>
      </c>
      <c r="AZ648" s="40"/>
      <c r="BA648" s="40"/>
      <c r="BB648" s="40"/>
      <c r="BC648" s="40"/>
      <c r="BD648" s="40"/>
      <c r="BE648" s="40"/>
      <c r="BF648" s="40"/>
      <c r="BG648" s="40"/>
      <c r="BH648" s="40"/>
      <c r="BI648" s="40"/>
      <c r="BJ648" s="40"/>
      <c r="BK648" s="40"/>
      <c r="BL648" s="40"/>
      <c r="BM648" s="40"/>
      <c r="BN648" s="40"/>
      <c r="BO648" s="40"/>
      <c r="BP648" s="40"/>
      <c r="BQ648" s="40"/>
      <c r="BR648" s="40"/>
      <c r="BS648" s="40"/>
      <c r="BT648" s="40"/>
      <c r="BU648" s="40"/>
      <c r="BV648" s="40"/>
      <c r="BW648" s="40"/>
      <c r="BX648" s="40"/>
      <c r="BY648" s="40"/>
      <c r="BZ648" s="40"/>
      <c r="CA648" s="40"/>
      <c r="CB648" s="40"/>
      <c r="CC648" s="40"/>
      <c r="CD648" s="40"/>
      <c r="CE648" s="40"/>
    </row>
    <row r="649" spans="1:83" x14ac:dyDescent="0.25">
      <c r="A649" s="66" t="s">
        <v>1073</v>
      </c>
      <c r="B649" s="66" t="s">
        <v>1073</v>
      </c>
      <c r="C649" s="71"/>
      <c r="D649" s="27">
        <v>35184</v>
      </c>
      <c r="E649" s="27"/>
      <c r="F649" s="40" t="s">
        <v>289</v>
      </c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Z649" s="40"/>
      <c r="AA649" s="40"/>
      <c r="AB649" s="40"/>
      <c r="AC649" s="40"/>
      <c r="AD649" s="40"/>
      <c r="AE649" s="40"/>
      <c r="AF649" s="40"/>
      <c r="AG649" s="40"/>
      <c r="AH649" s="40"/>
      <c r="AI649" s="40"/>
      <c r="AJ649" s="40"/>
      <c r="AK649" s="40"/>
      <c r="AL649" s="40"/>
      <c r="AM649" s="40"/>
      <c r="AN649" s="40"/>
      <c r="AO649" s="40"/>
      <c r="AP649" s="40"/>
      <c r="AQ649" s="40"/>
      <c r="AR649" s="40"/>
      <c r="AS649" s="40"/>
      <c r="AT649" s="59" t="s">
        <v>74</v>
      </c>
      <c r="AU649" s="59"/>
      <c r="AV649" s="59"/>
      <c r="AZ649" s="40"/>
      <c r="BA649" s="40"/>
      <c r="BB649" s="40"/>
      <c r="BC649" s="40"/>
      <c r="BD649" s="40"/>
      <c r="BE649" s="40"/>
      <c r="BF649" s="40"/>
      <c r="BG649" s="40"/>
      <c r="BH649" s="40"/>
      <c r="BI649" s="40"/>
      <c r="BJ649" s="40"/>
      <c r="BK649" s="40"/>
      <c r="BL649" s="40"/>
      <c r="BM649" s="40"/>
      <c r="BN649" s="40"/>
      <c r="BO649" s="40"/>
      <c r="BP649" s="40"/>
      <c r="BQ649" s="40"/>
      <c r="BR649" s="40"/>
      <c r="BS649" s="40"/>
      <c r="BT649" s="40"/>
      <c r="BU649" s="40"/>
      <c r="BV649" s="40"/>
      <c r="BW649" s="40"/>
      <c r="BX649" s="40"/>
      <c r="BY649" s="40"/>
      <c r="BZ649" s="40"/>
      <c r="CA649" s="40"/>
      <c r="CB649" s="40"/>
      <c r="CC649" s="40"/>
      <c r="CD649" s="40"/>
      <c r="CE649" s="40"/>
    </row>
    <row r="650" spans="1:83" x14ac:dyDescent="0.25">
      <c r="A650" s="66" t="s">
        <v>1064</v>
      </c>
      <c r="B650" s="66" t="s">
        <v>1064</v>
      </c>
      <c r="C650" s="71"/>
      <c r="D650" s="27">
        <v>35166</v>
      </c>
      <c r="E650" s="27"/>
      <c r="F650" s="40" t="s">
        <v>990</v>
      </c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Z650" s="40"/>
      <c r="AA650" s="40"/>
      <c r="AB650" s="40"/>
      <c r="AC650" s="40"/>
      <c r="AD650" s="40"/>
      <c r="AE650" s="40"/>
      <c r="AF650" s="40"/>
      <c r="AG650" s="40"/>
      <c r="AH650" s="40"/>
      <c r="AI650" s="40"/>
      <c r="AJ650" s="40"/>
      <c r="AK650" s="40"/>
      <c r="AL650" s="40"/>
      <c r="AM650" s="40"/>
      <c r="AN650" s="40"/>
      <c r="AO650" s="40"/>
      <c r="AP650" s="40"/>
      <c r="AQ650" s="40"/>
      <c r="AR650" s="40"/>
      <c r="AS650" s="40"/>
      <c r="AT650" s="59" t="s">
        <v>74</v>
      </c>
      <c r="AU650" s="59"/>
      <c r="AV650" s="59"/>
      <c r="AX650">
        <v>107</v>
      </c>
      <c r="AZ650" s="40"/>
      <c r="BA650" s="40"/>
      <c r="BB650" s="40"/>
      <c r="BC650" s="40"/>
      <c r="BD650" s="40"/>
      <c r="BE650" s="40"/>
      <c r="BF650" s="40"/>
      <c r="BG650" s="40"/>
      <c r="BH650" s="40"/>
      <c r="BI650" s="40"/>
      <c r="BJ650" s="40"/>
      <c r="BK650" s="40"/>
      <c r="BL650" s="40"/>
      <c r="BM650" s="40"/>
      <c r="BN650" s="40"/>
      <c r="BO650" s="40"/>
      <c r="BP650" s="40"/>
      <c r="BQ650" s="40"/>
      <c r="BR650" s="40"/>
      <c r="BS650" s="40"/>
      <c r="BT650" s="40"/>
      <c r="BU650" s="40"/>
      <c r="BV650" s="40"/>
      <c r="BW650" s="40"/>
      <c r="BX650" s="40"/>
      <c r="BY650" s="40"/>
      <c r="BZ650" s="40"/>
      <c r="CA650" s="40"/>
      <c r="CB650" s="40"/>
      <c r="CC650" s="40"/>
      <c r="CD650" s="40"/>
      <c r="CE650" s="40"/>
    </row>
    <row r="651" spans="1:83" x14ac:dyDescent="0.25">
      <c r="A651" s="66" t="s">
        <v>1082</v>
      </c>
      <c r="B651" s="66" t="s">
        <v>1082</v>
      </c>
      <c r="C651" s="71"/>
      <c r="D651" s="27">
        <v>35229</v>
      </c>
      <c r="E651" s="27"/>
      <c r="F651" s="40" t="s">
        <v>990</v>
      </c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Z651" s="40"/>
      <c r="AA651" s="40"/>
      <c r="AB651" s="40"/>
      <c r="AC651" s="40"/>
      <c r="AD651" s="40"/>
      <c r="AE651" s="40"/>
      <c r="AF651" s="40"/>
      <c r="AG651" s="40"/>
      <c r="AH651" s="40"/>
      <c r="AI651" s="40"/>
      <c r="AJ651" s="40"/>
      <c r="AK651" s="40"/>
      <c r="AL651" s="40"/>
      <c r="AM651" s="40"/>
      <c r="AN651" s="40"/>
      <c r="AO651" s="40"/>
      <c r="AP651" s="34"/>
      <c r="AQ651" s="40"/>
      <c r="AR651" s="40"/>
      <c r="AS651" s="40"/>
      <c r="AT651" s="59" t="s">
        <v>74</v>
      </c>
      <c r="AU651" s="59"/>
      <c r="AV651" s="59"/>
      <c r="AX651">
        <v>88</v>
      </c>
      <c r="AZ651" s="40"/>
      <c r="BA651" s="40"/>
      <c r="BB651" s="40"/>
      <c r="BC651" s="40"/>
      <c r="BD651" s="40"/>
      <c r="BE651" s="40"/>
      <c r="BF651" s="40"/>
      <c r="BG651" s="40"/>
      <c r="BH651" s="40"/>
      <c r="BI651" s="40"/>
      <c r="BJ651" s="40"/>
      <c r="BK651" s="40"/>
      <c r="BL651" s="40"/>
      <c r="BM651" s="40"/>
      <c r="BN651" s="40"/>
      <c r="BO651" s="40"/>
      <c r="BP651" s="40"/>
      <c r="BQ651" s="40"/>
      <c r="BR651" s="40"/>
      <c r="BS651" s="40"/>
      <c r="BT651" s="40"/>
      <c r="BU651" s="40"/>
      <c r="BV651" s="40"/>
      <c r="BW651" s="40"/>
      <c r="BX651" s="40"/>
      <c r="BY651" s="40"/>
      <c r="BZ651" s="40"/>
      <c r="CA651" s="40"/>
      <c r="CB651" s="40"/>
      <c r="CC651" s="40"/>
      <c r="CD651" s="40"/>
      <c r="CE651" s="40"/>
    </row>
    <row r="652" spans="1:83" x14ac:dyDescent="0.25">
      <c r="A652" s="66" t="s">
        <v>1076</v>
      </c>
      <c r="B652" s="66" t="s">
        <v>1076</v>
      </c>
      <c r="C652" s="71"/>
      <c r="D652" s="27">
        <v>35200</v>
      </c>
      <c r="E652" s="27"/>
      <c r="F652" s="40" t="s">
        <v>990</v>
      </c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Z652" s="40"/>
      <c r="AA652" s="40"/>
      <c r="AB652" s="40"/>
      <c r="AC652" s="40"/>
      <c r="AD652" s="40"/>
      <c r="AE652" s="40"/>
      <c r="AF652" s="40"/>
      <c r="AG652" s="40"/>
      <c r="AH652" s="40"/>
      <c r="AI652" s="40"/>
      <c r="AJ652" s="40"/>
      <c r="AK652" s="40"/>
      <c r="AL652" s="40"/>
      <c r="AM652" s="40"/>
      <c r="AN652" s="40"/>
      <c r="AO652" s="40"/>
      <c r="AP652" s="40"/>
      <c r="AQ652" s="40"/>
      <c r="AR652" s="40"/>
      <c r="AS652" s="40"/>
      <c r="AT652" s="59" t="s">
        <v>74</v>
      </c>
      <c r="AU652" s="59"/>
      <c r="AV652" s="59"/>
      <c r="AX652">
        <v>95</v>
      </c>
      <c r="AZ652" s="40"/>
      <c r="BA652" s="40"/>
      <c r="BB652" s="40"/>
      <c r="BC652" s="40"/>
      <c r="BD652" s="40"/>
      <c r="BE652" s="40"/>
      <c r="BF652" s="40"/>
      <c r="BG652" s="40"/>
      <c r="BH652" s="40"/>
      <c r="BI652" s="40"/>
      <c r="BJ652" s="40"/>
      <c r="BK652" s="40"/>
      <c r="BL652" s="40"/>
      <c r="BM652" s="40"/>
      <c r="BN652" s="40"/>
      <c r="BO652" s="40"/>
      <c r="BP652" s="40"/>
      <c r="BQ652" s="40"/>
      <c r="BR652" s="40"/>
      <c r="BS652" s="40"/>
      <c r="BT652" s="40"/>
      <c r="BU652" s="40"/>
      <c r="BV652" s="40"/>
      <c r="BW652" s="40"/>
      <c r="BX652" s="40"/>
      <c r="BY652" s="40"/>
      <c r="BZ652" s="40"/>
      <c r="CA652" s="40"/>
      <c r="CB652" s="40"/>
      <c r="CC652" s="40"/>
      <c r="CD652" s="40"/>
      <c r="CE652" s="40"/>
    </row>
    <row r="653" spans="1:83" x14ac:dyDescent="0.25">
      <c r="A653" s="66" t="s">
        <v>1088</v>
      </c>
      <c r="B653" s="66" t="s">
        <v>1088</v>
      </c>
      <c r="C653" s="71"/>
      <c r="D653" s="27">
        <v>35262</v>
      </c>
      <c r="E653" s="27"/>
      <c r="F653" s="40" t="s">
        <v>990</v>
      </c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Z653" s="40"/>
      <c r="AA653" s="40"/>
      <c r="AB653" s="40"/>
      <c r="AC653" s="40"/>
      <c r="AD653" s="40"/>
      <c r="AE653" s="40"/>
      <c r="AF653" s="40"/>
      <c r="AG653" s="40"/>
      <c r="AH653" s="40"/>
      <c r="AI653" s="40"/>
      <c r="AJ653" s="40"/>
      <c r="AK653" s="40"/>
      <c r="AL653" s="40"/>
      <c r="AM653" s="40"/>
      <c r="AN653" s="40"/>
      <c r="AO653" s="40"/>
      <c r="AP653" s="40"/>
      <c r="AQ653" s="40"/>
      <c r="AR653" s="40"/>
      <c r="AS653" s="40"/>
      <c r="AT653" s="59" t="s">
        <v>74</v>
      </c>
      <c r="AU653" s="59"/>
      <c r="AV653" s="59"/>
      <c r="AX653">
        <v>76</v>
      </c>
      <c r="AZ653" s="40"/>
      <c r="BA653" s="40"/>
      <c r="BB653" s="40"/>
      <c r="BC653" s="40"/>
      <c r="BD653" s="40"/>
      <c r="BE653" s="40"/>
      <c r="BF653" s="40"/>
      <c r="BG653" s="40"/>
      <c r="BH653" s="40"/>
      <c r="BI653" s="40"/>
      <c r="BJ653" s="40"/>
      <c r="BK653" s="40"/>
      <c r="BL653" s="40"/>
      <c r="BM653" s="40"/>
      <c r="BN653" s="40"/>
      <c r="BO653" s="40"/>
      <c r="BP653" s="40"/>
      <c r="BQ653" s="40"/>
      <c r="BR653" s="40"/>
      <c r="BS653" s="40"/>
      <c r="BT653" s="40"/>
      <c r="BU653" s="40"/>
      <c r="BV653" s="40"/>
      <c r="BW653" s="40"/>
      <c r="BX653" s="40"/>
      <c r="BY653" s="40"/>
      <c r="BZ653" s="40"/>
      <c r="CA653" s="40"/>
      <c r="CB653" s="40"/>
      <c r="CC653" s="40"/>
      <c r="CD653" s="40"/>
      <c r="CE653" s="40"/>
    </row>
    <row r="654" spans="1:83" x14ac:dyDescent="0.25">
      <c r="A654" s="66" t="s">
        <v>1070</v>
      </c>
      <c r="B654" s="66" t="s">
        <v>1070</v>
      </c>
      <c r="C654" s="71"/>
      <c r="D654" s="27">
        <v>35184</v>
      </c>
      <c r="E654" s="27"/>
      <c r="F654" s="40" t="s">
        <v>990</v>
      </c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Z654" s="40"/>
      <c r="AA654" s="40"/>
      <c r="AB654" s="40"/>
      <c r="AC654" s="40"/>
      <c r="AD654" s="40"/>
      <c r="AE654" s="40"/>
      <c r="AF654" s="40"/>
      <c r="AG654" s="40"/>
      <c r="AH654" s="40"/>
      <c r="AI654" s="40"/>
      <c r="AJ654" s="40"/>
      <c r="AK654" s="40"/>
      <c r="AL654" s="40"/>
      <c r="AM654" s="40"/>
      <c r="AN654" s="40"/>
      <c r="AO654" s="40"/>
      <c r="AP654" s="40"/>
      <c r="AQ654" s="40"/>
      <c r="AR654" s="40"/>
      <c r="AS654" s="40"/>
      <c r="AT654" s="59" t="s">
        <v>74</v>
      </c>
      <c r="AU654" s="59"/>
      <c r="AV654" s="59"/>
      <c r="AX654">
        <v>100</v>
      </c>
      <c r="AZ654" s="40"/>
      <c r="BA654" s="40"/>
      <c r="BB654" s="40"/>
      <c r="BC654" s="40"/>
      <c r="BD654" s="40"/>
      <c r="BE654" s="40"/>
      <c r="BF654" s="40"/>
      <c r="BG654" s="40"/>
      <c r="BH654" s="40"/>
      <c r="BI654" s="40"/>
      <c r="BJ654" s="40"/>
      <c r="BK654" s="40"/>
      <c r="BL654" s="40"/>
      <c r="BM654" s="40"/>
      <c r="BN654" s="40"/>
      <c r="BO654" s="40"/>
      <c r="BP654" s="40"/>
      <c r="BQ654" s="40"/>
      <c r="BR654" s="40"/>
      <c r="BS654" s="40"/>
      <c r="BT654" s="40"/>
      <c r="BU654" s="40"/>
      <c r="BV654" s="40"/>
      <c r="BW654" s="40"/>
      <c r="BX654" s="40"/>
      <c r="BY654" s="40"/>
      <c r="BZ654" s="40"/>
      <c r="CA654" s="40"/>
      <c r="CB654" s="40"/>
      <c r="CC654" s="40"/>
      <c r="CD654" s="40"/>
      <c r="CE654" s="40"/>
    </row>
    <row r="655" spans="1:83" x14ac:dyDescent="0.25">
      <c r="A655" s="66" t="s">
        <v>1065</v>
      </c>
      <c r="B655" s="66" t="s">
        <v>1065</v>
      </c>
      <c r="C655" s="71"/>
      <c r="D655" s="27">
        <v>35166</v>
      </c>
      <c r="E655" s="27"/>
      <c r="F655" s="40" t="s">
        <v>992</v>
      </c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Z655" s="40"/>
      <c r="AA655" s="40"/>
      <c r="AB655" s="40"/>
      <c r="AC655" s="40"/>
      <c r="AD655" s="40"/>
      <c r="AE655" s="40"/>
      <c r="AF655" s="40"/>
      <c r="AG655" s="40"/>
      <c r="AH655" s="40"/>
      <c r="AI655" s="40"/>
      <c r="AJ655" s="40"/>
      <c r="AK655" s="40"/>
      <c r="AL655" s="40"/>
      <c r="AM655" s="40"/>
      <c r="AN655" s="40"/>
      <c r="AO655" s="40"/>
      <c r="AP655" s="40"/>
      <c r="AQ655" s="40"/>
      <c r="AR655" s="40"/>
      <c r="AS655" s="40"/>
      <c r="AT655" s="59" t="s">
        <v>74</v>
      </c>
      <c r="AU655" s="59"/>
      <c r="AV655" s="59"/>
      <c r="AX655">
        <v>109</v>
      </c>
      <c r="AZ655" s="40"/>
      <c r="BA655" s="40"/>
      <c r="BB655" s="40"/>
      <c r="BC655" s="40"/>
      <c r="BD655" s="40"/>
      <c r="BE655" s="40"/>
      <c r="BF655" s="40"/>
      <c r="BG655" s="40"/>
      <c r="BH655" s="40"/>
      <c r="BI655" s="40"/>
      <c r="BJ655" s="40"/>
      <c r="BK655" s="40"/>
      <c r="BL655" s="40"/>
      <c r="BM655" s="40"/>
      <c r="BN655" s="40"/>
      <c r="BO655" s="40"/>
      <c r="BP655" s="40"/>
      <c r="BQ655" s="40"/>
      <c r="BR655" s="40"/>
      <c r="BS655" s="40"/>
      <c r="BT655" s="40"/>
      <c r="BU655" s="40"/>
      <c r="BV655" s="40"/>
      <c r="BW655" s="40"/>
      <c r="BX655" s="40"/>
      <c r="BY655" s="40"/>
      <c r="BZ655" s="40"/>
      <c r="CA655" s="40"/>
      <c r="CB655" s="40"/>
      <c r="CC655" s="40"/>
      <c r="CD655" s="40"/>
      <c r="CE655" s="40"/>
    </row>
    <row r="656" spans="1:83" x14ac:dyDescent="0.25">
      <c r="A656" s="66" t="s">
        <v>1083</v>
      </c>
      <c r="B656" s="66" t="s">
        <v>1083</v>
      </c>
      <c r="C656" s="71"/>
      <c r="D656" s="27">
        <v>35229</v>
      </c>
      <c r="E656" s="27"/>
      <c r="F656" s="40" t="s">
        <v>992</v>
      </c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Z656" s="40"/>
      <c r="AA656" s="40"/>
      <c r="AB656" s="40"/>
      <c r="AC656" s="40"/>
      <c r="AD656" s="40"/>
      <c r="AE656" s="40"/>
      <c r="AF656" s="40"/>
      <c r="AG656" s="40"/>
      <c r="AH656" s="40"/>
      <c r="AI656" s="40"/>
      <c r="AJ656" s="40"/>
      <c r="AK656" s="40"/>
      <c r="AL656" s="40"/>
      <c r="AM656" s="40"/>
      <c r="AN656" s="40"/>
      <c r="AO656" s="40"/>
      <c r="AP656" s="34"/>
      <c r="AQ656" s="40"/>
      <c r="AR656" s="40"/>
      <c r="AS656" s="40"/>
      <c r="AT656" s="59" t="s">
        <v>74</v>
      </c>
      <c r="AU656" s="59"/>
      <c r="AV656" s="59"/>
      <c r="AX656">
        <v>88</v>
      </c>
      <c r="AZ656" s="40"/>
      <c r="BA656" s="40"/>
      <c r="BB656" s="40"/>
      <c r="BC656" s="40"/>
      <c r="BD656" s="40"/>
      <c r="BE656" s="40"/>
      <c r="BF656" s="40"/>
      <c r="BG656" s="40"/>
      <c r="BH656" s="40"/>
      <c r="BI656" s="40"/>
      <c r="BJ656" s="40"/>
      <c r="BK656" s="40"/>
      <c r="BL656" s="40"/>
      <c r="BM656" s="40"/>
      <c r="BN656" s="40"/>
      <c r="BO656" s="40"/>
      <c r="BP656" s="40"/>
      <c r="BQ656" s="40"/>
      <c r="BR656" s="40"/>
      <c r="BS656" s="40"/>
      <c r="BT656" s="40"/>
      <c r="BU656" s="40"/>
      <c r="BV656" s="40"/>
      <c r="BW656" s="40"/>
      <c r="BX656" s="40"/>
      <c r="BY656" s="40"/>
      <c r="BZ656" s="40"/>
      <c r="CA656" s="40"/>
      <c r="CB656" s="40"/>
      <c r="CC656" s="40"/>
      <c r="CD656" s="40"/>
      <c r="CE656" s="40"/>
    </row>
    <row r="657" spans="1:83" x14ac:dyDescent="0.25">
      <c r="A657" s="66" t="s">
        <v>1077</v>
      </c>
      <c r="B657" s="66" t="s">
        <v>1077</v>
      </c>
      <c r="C657" s="71"/>
      <c r="D657" s="27">
        <v>35200</v>
      </c>
      <c r="E657" s="27"/>
      <c r="F657" s="40" t="s">
        <v>992</v>
      </c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Z657" s="40"/>
      <c r="AA657" s="40"/>
      <c r="AB657" s="40"/>
      <c r="AC657" s="40"/>
      <c r="AD657" s="40"/>
      <c r="AE657" s="40"/>
      <c r="AF657" s="40"/>
      <c r="AG657" s="40"/>
      <c r="AH657" s="40"/>
      <c r="AI657" s="40"/>
      <c r="AJ657" s="40"/>
      <c r="AK657" s="40"/>
      <c r="AL657" s="40"/>
      <c r="AM657" s="40"/>
      <c r="AN657" s="40"/>
      <c r="AO657" s="40"/>
      <c r="AP657" s="40"/>
      <c r="AQ657" s="40"/>
      <c r="AR657" s="40"/>
      <c r="AS657" s="40"/>
      <c r="AT657" s="59" t="s">
        <v>74</v>
      </c>
      <c r="AU657" s="59"/>
      <c r="AV657" s="59"/>
      <c r="AX657">
        <v>96</v>
      </c>
      <c r="AZ657" s="40"/>
      <c r="BA657" s="40"/>
      <c r="BB657" s="40"/>
      <c r="BC657" s="40"/>
      <c r="BD657" s="40"/>
      <c r="BE657" s="40"/>
      <c r="BF657" s="40"/>
      <c r="BG657" s="40"/>
      <c r="BH657" s="40"/>
      <c r="BI657" s="40"/>
      <c r="BJ657" s="40"/>
      <c r="BK657" s="40"/>
      <c r="BL657" s="40"/>
      <c r="BM657" s="40"/>
      <c r="BN657" s="40"/>
      <c r="BO657" s="40"/>
      <c r="BP657" s="40"/>
      <c r="BQ657" s="40"/>
      <c r="BR657" s="40"/>
      <c r="BS657" s="40"/>
      <c r="BT657" s="40"/>
      <c r="BU657" s="40"/>
      <c r="BV657" s="40"/>
      <c r="BW657" s="40"/>
      <c r="BX657" s="40"/>
      <c r="BY657" s="40"/>
      <c r="BZ657" s="40"/>
      <c r="CA657" s="40"/>
      <c r="CB657" s="40"/>
      <c r="CC657" s="40"/>
      <c r="CD657" s="40"/>
      <c r="CE657" s="40"/>
    </row>
    <row r="658" spans="1:83" x14ac:dyDescent="0.25">
      <c r="A658" s="66" t="s">
        <v>1089</v>
      </c>
      <c r="B658" s="66" t="s">
        <v>1089</v>
      </c>
      <c r="C658" s="71"/>
      <c r="D658" s="27">
        <v>35262</v>
      </c>
      <c r="E658" s="27"/>
      <c r="F658" s="40" t="s">
        <v>992</v>
      </c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Z658" s="40"/>
      <c r="AA658" s="40"/>
      <c r="AB658" s="40"/>
      <c r="AC658" s="40"/>
      <c r="AD658" s="40"/>
      <c r="AE658" s="40"/>
      <c r="AF658" s="40"/>
      <c r="AG658" s="40"/>
      <c r="AH658" s="40"/>
      <c r="AI658" s="40"/>
      <c r="AJ658" s="40"/>
      <c r="AK658" s="40"/>
      <c r="AL658" s="40"/>
      <c r="AM658" s="40"/>
      <c r="AN658" s="40"/>
      <c r="AO658" s="40"/>
      <c r="AP658" s="40"/>
      <c r="AQ658" s="40"/>
      <c r="AR658" s="40"/>
      <c r="AS658" s="40"/>
      <c r="AT658" s="59" t="s">
        <v>74</v>
      </c>
      <c r="AU658" s="59"/>
      <c r="AV658" s="59"/>
      <c r="AX658">
        <v>76</v>
      </c>
      <c r="AZ658" s="40"/>
      <c r="BA658" s="40"/>
      <c r="BB658" s="40"/>
      <c r="BC658" s="40"/>
      <c r="BD658" s="40"/>
      <c r="BE658" s="40"/>
      <c r="BF658" s="40"/>
      <c r="BG658" s="40"/>
      <c r="BH658" s="40"/>
      <c r="BI658" s="40"/>
      <c r="BJ658" s="40"/>
      <c r="BK658" s="40"/>
      <c r="BL658" s="40"/>
      <c r="BM658" s="40"/>
      <c r="BN658" s="40"/>
      <c r="BO658" s="40"/>
      <c r="BP658" s="40"/>
      <c r="BQ658" s="40"/>
      <c r="BR658" s="40"/>
      <c r="BS658" s="40"/>
      <c r="BT658" s="40"/>
      <c r="BU658" s="40"/>
      <c r="BV658" s="40"/>
      <c r="BW658" s="40"/>
      <c r="BX658" s="40"/>
      <c r="BY658" s="40"/>
      <c r="BZ658" s="40"/>
      <c r="CA658" s="40"/>
      <c r="CB658" s="40"/>
      <c r="CC658" s="40"/>
      <c r="CD658" s="40"/>
      <c r="CE658" s="40"/>
    </row>
    <row r="659" spans="1:83" x14ac:dyDescent="0.25">
      <c r="A659" s="66" t="s">
        <v>1071</v>
      </c>
      <c r="B659" s="66" t="s">
        <v>1071</v>
      </c>
      <c r="C659" s="71"/>
      <c r="D659" s="27">
        <v>35184</v>
      </c>
      <c r="E659" s="27"/>
      <c r="F659" s="40" t="s">
        <v>992</v>
      </c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34"/>
      <c r="V659" s="34"/>
      <c r="W659" s="40"/>
      <c r="X659" s="40"/>
      <c r="Z659" s="40"/>
      <c r="AA659" s="40"/>
      <c r="AB659" s="40"/>
      <c r="AC659" s="40"/>
      <c r="AD659" s="40"/>
      <c r="AE659" s="40"/>
      <c r="AF659" s="34"/>
      <c r="AG659" s="40"/>
      <c r="AH659" s="40"/>
      <c r="AI659" s="40"/>
      <c r="AJ659" s="40"/>
      <c r="AK659" s="40"/>
      <c r="AL659" s="40"/>
      <c r="AM659" s="34"/>
      <c r="AN659" s="40"/>
      <c r="AO659" s="40"/>
      <c r="AP659" s="40"/>
      <c r="AQ659" s="40"/>
      <c r="AR659" s="40"/>
      <c r="AS659" s="40"/>
      <c r="AT659" s="59" t="s">
        <v>74</v>
      </c>
      <c r="AU659" s="59"/>
      <c r="AV659" s="59"/>
      <c r="AX659">
        <v>101</v>
      </c>
      <c r="AZ659" s="40"/>
      <c r="BA659" s="40"/>
      <c r="BB659" s="40"/>
      <c r="BC659" s="40"/>
      <c r="BD659" s="40"/>
      <c r="BE659" s="40"/>
      <c r="BF659" s="40"/>
      <c r="BG659" s="40"/>
      <c r="BH659" s="40"/>
      <c r="BI659" s="40"/>
      <c r="BJ659" s="40"/>
      <c r="BK659" s="34"/>
      <c r="BL659" s="40"/>
      <c r="BM659" s="40"/>
      <c r="BN659" s="40"/>
      <c r="BO659" s="40"/>
      <c r="BP659" s="40"/>
      <c r="BQ659" s="40"/>
      <c r="BR659" s="40"/>
      <c r="BS659" s="40"/>
      <c r="BT659" s="40"/>
      <c r="BU659" s="40"/>
      <c r="BV659" s="40"/>
      <c r="BW659" s="40"/>
      <c r="BX659" s="40"/>
      <c r="BY659" s="40"/>
      <c r="BZ659" s="40"/>
      <c r="CA659" s="40"/>
      <c r="CB659" s="40"/>
      <c r="CC659" s="40"/>
      <c r="CD659" s="40"/>
      <c r="CE659" s="40"/>
    </row>
    <row r="660" spans="1:83" x14ac:dyDescent="0.25">
      <c r="A660" s="76" t="s">
        <v>948</v>
      </c>
      <c r="B660" s="76" t="s">
        <v>948</v>
      </c>
      <c r="C660" s="71">
        <v>40703</v>
      </c>
      <c r="F660" s="40" t="s">
        <v>928</v>
      </c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34"/>
      <c r="V660" s="34"/>
      <c r="W660" s="40"/>
      <c r="X660" s="40"/>
      <c r="Z660" s="40"/>
      <c r="AA660" s="40"/>
      <c r="AB660" s="40"/>
      <c r="AC660" s="40"/>
      <c r="AD660" s="40"/>
      <c r="AE660" s="40"/>
      <c r="AF660" s="34"/>
      <c r="AG660" s="40"/>
      <c r="AH660" s="40"/>
      <c r="AI660" s="40"/>
      <c r="AJ660" s="40"/>
      <c r="AK660" s="40"/>
      <c r="AL660" s="40"/>
      <c r="AM660" s="34"/>
      <c r="AN660" s="40"/>
      <c r="AO660" s="40"/>
      <c r="AP660" s="40"/>
      <c r="AQ660" s="40"/>
      <c r="AR660" s="40"/>
      <c r="AS660" s="40"/>
      <c r="AT660" s="40"/>
      <c r="AU660" s="40"/>
      <c r="AV660" s="40"/>
      <c r="AZ660" s="40"/>
      <c r="BA660" s="40">
        <v>12</v>
      </c>
      <c r="BB660" s="40"/>
      <c r="BC660" s="40"/>
      <c r="BD660" s="40"/>
      <c r="BE660" s="40"/>
      <c r="BF660" s="40"/>
      <c r="BG660" s="40"/>
      <c r="BH660" s="40"/>
      <c r="BI660" s="40"/>
      <c r="BJ660" s="40"/>
      <c r="BK660" s="34"/>
      <c r="BL660" s="40">
        <v>1.8</v>
      </c>
      <c r="BM660" s="40"/>
      <c r="BN660" s="40"/>
      <c r="BO660" s="40"/>
      <c r="BP660" s="40"/>
      <c r="BQ660" s="40"/>
      <c r="BR660" s="40"/>
      <c r="BS660" s="40"/>
      <c r="BT660" s="40"/>
      <c r="BU660" s="40"/>
      <c r="BV660" s="40"/>
      <c r="BW660" s="40"/>
      <c r="BX660" s="40"/>
      <c r="BY660" s="40"/>
      <c r="BZ660" s="40"/>
      <c r="CA660" s="40"/>
      <c r="CB660" s="40"/>
      <c r="CC660" s="40"/>
      <c r="CD660" s="40"/>
      <c r="CE660" s="40"/>
    </row>
    <row r="661" spans="1:83" x14ac:dyDescent="0.25">
      <c r="A661" s="76" t="s">
        <v>948</v>
      </c>
      <c r="B661" s="76" t="s">
        <v>948</v>
      </c>
      <c r="C661" s="71">
        <v>40709</v>
      </c>
      <c r="F661" s="40" t="s">
        <v>928</v>
      </c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34"/>
      <c r="V661" s="34"/>
      <c r="W661" s="40"/>
      <c r="X661" s="40"/>
      <c r="Z661" s="40"/>
      <c r="AA661" s="40"/>
      <c r="AB661" s="40"/>
      <c r="AC661" s="40"/>
      <c r="AD661" s="40"/>
      <c r="AE661" s="40"/>
      <c r="AF661" s="34"/>
      <c r="AG661" s="40"/>
      <c r="AH661" s="40"/>
      <c r="AI661" s="40"/>
      <c r="AJ661" s="40"/>
      <c r="AK661" s="40"/>
      <c r="AL661" s="40"/>
      <c r="AM661" s="34"/>
      <c r="AN661" s="40"/>
      <c r="AO661" s="40"/>
      <c r="AP661" s="40"/>
      <c r="AQ661" s="40"/>
      <c r="AR661" s="40"/>
      <c r="AS661" s="40"/>
      <c r="AT661" s="40"/>
      <c r="AU661" s="40"/>
      <c r="AV661" s="40"/>
      <c r="AZ661" s="40"/>
      <c r="BA661" s="40">
        <v>12</v>
      </c>
      <c r="BB661" s="40"/>
      <c r="BC661" s="40"/>
      <c r="BD661" s="40"/>
      <c r="BE661" s="40"/>
      <c r="BF661" s="40"/>
      <c r="BG661" s="40"/>
      <c r="BH661" s="40"/>
      <c r="BI661" s="40"/>
      <c r="BJ661" s="40"/>
      <c r="BK661" s="40"/>
      <c r="BL661" s="40">
        <v>2.2000000000000002</v>
      </c>
      <c r="BM661" s="40"/>
      <c r="BN661" s="40"/>
      <c r="BO661" s="40"/>
      <c r="BP661" s="40"/>
      <c r="BQ661" s="40"/>
      <c r="BR661" s="40"/>
      <c r="BS661" s="40"/>
      <c r="BT661" s="40"/>
      <c r="BU661" s="40"/>
      <c r="BV661" s="40"/>
      <c r="BW661" s="40"/>
      <c r="BX661" s="40"/>
      <c r="BY661" s="40"/>
      <c r="BZ661" s="40"/>
      <c r="CA661" s="40"/>
      <c r="CB661" s="40"/>
      <c r="CC661" s="40"/>
      <c r="CD661" s="40"/>
      <c r="CE661" s="40"/>
    </row>
    <row r="662" spans="1:83" x14ac:dyDescent="0.25">
      <c r="A662" s="76" t="s">
        <v>948</v>
      </c>
      <c r="B662" s="76" t="s">
        <v>948</v>
      </c>
      <c r="C662" s="71">
        <v>40716</v>
      </c>
      <c r="F662" s="40" t="s">
        <v>928</v>
      </c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34"/>
      <c r="V662" s="34"/>
      <c r="W662" s="40"/>
      <c r="X662" s="40"/>
      <c r="Z662" s="40"/>
      <c r="AA662" s="40"/>
      <c r="AB662" s="40"/>
      <c r="AC662" s="40"/>
      <c r="AD662" s="40"/>
      <c r="AE662" s="40"/>
      <c r="AF662" s="34"/>
      <c r="AG662" s="40"/>
      <c r="AH662" s="40"/>
      <c r="AI662" s="40"/>
      <c r="AJ662" s="40"/>
      <c r="AK662" s="40"/>
      <c r="AL662" s="40"/>
      <c r="AM662" s="34"/>
      <c r="AN662" s="40"/>
      <c r="AO662" s="40"/>
      <c r="AP662" s="40"/>
      <c r="AQ662" s="40"/>
      <c r="AR662" s="40"/>
      <c r="AS662" s="40"/>
      <c r="AT662" s="40"/>
      <c r="AU662" s="40"/>
      <c r="AV662" s="40"/>
      <c r="AZ662" s="40"/>
      <c r="BA662" s="40">
        <v>13</v>
      </c>
      <c r="BB662" s="40"/>
      <c r="BC662" s="40"/>
      <c r="BD662" s="40"/>
      <c r="BE662" s="40"/>
      <c r="BF662" s="40"/>
      <c r="BG662" s="40"/>
      <c r="BH662" s="40"/>
      <c r="BI662" s="40"/>
      <c r="BJ662" s="40"/>
      <c r="BK662" s="40"/>
      <c r="BL662" s="40">
        <v>2.8</v>
      </c>
      <c r="BM662" s="40"/>
      <c r="BN662" s="40"/>
      <c r="BO662" s="40"/>
      <c r="BP662" s="40"/>
      <c r="BQ662" s="40"/>
      <c r="BR662" s="40"/>
      <c r="BS662" s="40"/>
      <c r="BT662" s="40"/>
      <c r="BU662" s="40"/>
      <c r="BV662" s="40"/>
      <c r="BW662" s="40"/>
      <c r="BX662" s="40"/>
      <c r="BY662" s="40"/>
      <c r="BZ662" s="40"/>
      <c r="CA662" s="40"/>
      <c r="CB662" s="40"/>
      <c r="CC662" s="40"/>
      <c r="CD662" s="40"/>
      <c r="CE662" s="40"/>
    </row>
    <row r="663" spans="1:83" x14ac:dyDescent="0.25">
      <c r="A663" s="76" t="s">
        <v>948</v>
      </c>
      <c r="B663" s="76" t="s">
        <v>948</v>
      </c>
      <c r="C663" s="71">
        <v>40725</v>
      </c>
      <c r="F663" s="40" t="s">
        <v>928</v>
      </c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34"/>
      <c r="V663" s="34"/>
      <c r="W663" s="40"/>
      <c r="X663" s="40"/>
      <c r="Z663" s="40"/>
      <c r="AA663" s="40"/>
      <c r="AB663" s="40"/>
      <c r="AC663" s="40"/>
      <c r="AD663" s="40"/>
      <c r="AE663" s="40"/>
      <c r="AF663" s="34"/>
      <c r="AG663" s="40"/>
      <c r="AH663" s="40"/>
      <c r="AI663" s="40"/>
      <c r="AJ663" s="40"/>
      <c r="AK663" s="40"/>
      <c r="AL663" s="40"/>
      <c r="AM663" s="34"/>
      <c r="AN663" s="40"/>
      <c r="AO663" s="40"/>
      <c r="AP663" s="40"/>
      <c r="AQ663" s="40"/>
      <c r="AR663" s="40"/>
      <c r="AS663" s="40"/>
      <c r="AT663" s="40"/>
      <c r="AU663" s="40"/>
      <c r="AV663" s="40"/>
      <c r="AZ663" s="40"/>
      <c r="BA663" s="40">
        <v>14</v>
      </c>
      <c r="BB663" s="40"/>
      <c r="BC663" s="40"/>
      <c r="BD663" s="40"/>
      <c r="BE663" s="40"/>
      <c r="BF663" s="40"/>
      <c r="BG663" s="40"/>
      <c r="BH663" s="40"/>
      <c r="BI663" s="40"/>
      <c r="BJ663" s="40"/>
      <c r="BK663" s="40"/>
      <c r="BL663" s="40">
        <v>3.6</v>
      </c>
      <c r="BM663" s="40"/>
      <c r="BN663" s="40"/>
      <c r="BO663" s="40"/>
      <c r="BP663" s="40"/>
      <c r="BQ663" s="40"/>
      <c r="BR663" s="40"/>
      <c r="BS663" s="40"/>
      <c r="BT663" s="40"/>
      <c r="BU663" s="40"/>
      <c r="BV663" s="40"/>
      <c r="BW663" s="40"/>
      <c r="BX663" s="40"/>
      <c r="BY663" s="40"/>
      <c r="BZ663" s="40"/>
      <c r="CA663" s="40"/>
      <c r="CB663" s="40"/>
      <c r="CC663" s="40"/>
      <c r="CD663" s="40"/>
      <c r="CE663" s="40"/>
    </row>
    <row r="664" spans="1:83" x14ac:dyDescent="0.25">
      <c r="A664" s="76" t="s">
        <v>948</v>
      </c>
      <c r="B664" s="76" t="s">
        <v>948</v>
      </c>
      <c r="C664" s="71">
        <v>40736</v>
      </c>
      <c r="F664" s="40" t="s">
        <v>928</v>
      </c>
      <c r="U664" s="34"/>
      <c r="V664" s="34"/>
      <c r="AF664" s="34"/>
      <c r="AM664" s="34"/>
      <c r="AP664" s="40"/>
      <c r="AT664" s="40"/>
      <c r="AU664" s="40"/>
      <c r="AV664" s="40"/>
      <c r="BA664">
        <v>15</v>
      </c>
      <c r="BL664">
        <v>4.5</v>
      </c>
    </row>
    <row r="665" spans="1:83" x14ac:dyDescent="0.25">
      <c r="A665" s="76" t="s">
        <v>948</v>
      </c>
      <c r="B665" s="76" t="s">
        <v>948</v>
      </c>
      <c r="C665" s="71">
        <v>40746</v>
      </c>
      <c r="F665" s="40" t="s">
        <v>928</v>
      </c>
      <c r="U665" s="34"/>
      <c r="V665" s="34"/>
      <c r="X665" s="40"/>
      <c r="AF665" s="34"/>
      <c r="AI665" s="40"/>
      <c r="AJ665" s="40"/>
      <c r="AM665" s="34"/>
      <c r="AO665" s="40"/>
      <c r="AP665" s="40"/>
      <c r="AT665" s="40"/>
      <c r="AU665" s="40"/>
      <c r="AV665" s="40"/>
      <c r="BA665">
        <v>30</v>
      </c>
      <c r="BH665" s="40"/>
      <c r="BJ665" s="40"/>
      <c r="BL665">
        <v>5.0999999999999996</v>
      </c>
      <c r="CE665" s="40"/>
    </row>
    <row r="666" spans="1:83" x14ac:dyDescent="0.25">
      <c r="A666" s="76" t="s">
        <v>948</v>
      </c>
      <c r="B666" s="76" t="s">
        <v>948</v>
      </c>
      <c r="C666" s="71">
        <v>40756</v>
      </c>
      <c r="F666" s="40" t="s">
        <v>928</v>
      </c>
      <c r="U666" s="34"/>
      <c r="V666" s="34"/>
      <c r="AF666" s="34"/>
      <c r="AM666" s="34"/>
      <c r="AP666" s="40"/>
      <c r="AT666" s="40"/>
      <c r="AU666" s="40"/>
      <c r="AV666" s="40"/>
      <c r="BA666">
        <v>31</v>
      </c>
    </row>
    <row r="667" spans="1:83" x14ac:dyDescent="0.25">
      <c r="A667" s="76" t="s">
        <v>948</v>
      </c>
      <c r="B667" s="76" t="s">
        <v>948</v>
      </c>
      <c r="C667" s="71">
        <v>40765</v>
      </c>
      <c r="F667" s="40" t="s">
        <v>928</v>
      </c>
      <c r="U667" s="34"/>
      <c r="V667" s="34"/>
      <c r="AF667" s="34"/>
      <c r="AM667" s="34"/>
      <c r="AP667" s="40"/>
      <c r="AT667" s="40"/>
      <c r="AU667" s="40"/>
      <c r="AV667" s="40"/>
      <c r="BA667">
        <v>31</v>
      </c>
      <c r="CE667" s="40"/>
    </row>
    <row r="668" spans="1:83" x14ac:dyDescent="0.25">
      <c r="A668" s="76" t="s">
        <v>948</v>
      </c>
      <c r="B668" s="76" t="s">
        <v>948</v>
      </c>
      <c r="C668" s="71">
        <v>40773</v>
      </c>
      <c r="F668" s="40" t="s">
        <v>928</v>
      </c>
      <c r="U668" s="34"/>
      <c r="V668" s="34"/>
      <c r="AF668" s="34"/>
      <c r="AM668" s="34"/>
      <c r="AP668" s="40"/>
      <c r="AT668" s="40"/>
      <c r="AU668" s="40"/>
      <c r="AV668" s="40"/>
      <c r="BA668">
        <v>37</v>
      </c>
    </row>
    <row r="669" spans="1:83" x14ac:dyDescent="0.25">
      <c r="A669" s="76" t="s">
        <v>948</v>
      </c>
      <c r="B669" s="76" t="s">
        <v>948</v>
      </c>
      <c r="C669" s="71">
        <v>40784</v>
      </c>
      <c r="F669" s="40" t="s">
        <v>928</v>
      </c>
      <c r="U669" s="34"/>
      <c r="V669" s="34"/>
      <c r="X669" s="40"/>
      <c r="AF669" s="34"/>
      <c r="AI669" s="40"/>
      <c r="AJ669" s="40"/>
      <c r="AM669" s="34"/>
      <c r="AO669" s="40"/>
      <c r="AP669" s="40"/>
      <c r="AT669" s="40"/>
      <c r="AU669" s="40"/>
      <c r="AV669" s="40"/>
      <c r="BA669">
        <v>49</v>
      </c>
      <c r="BH669" s="40"/>
      <c r="BJ669" s="40"/>
      <c r="CE669" s="40"/>
    </row>
    <row r="670" spans="1:83" x14ac:dyDescent="0.25">
      <c r="A670" s="76" t="s">
        <v>948</v>
      </c>
      <c r="B670" s="76" t="s">
        <v>948</v>
      </c>
      <c r="C670" s="71">
        <v>40794</v>
      </c>
      <c r="F670" s="40" t="s">
        <v>928</v>
      </c>
      <c r="U670" s="34"/>
      <c r="V670" s="34"/>
      <c r="AF670" s="34"/>
      <c r="AM670" s="34"/>
      <c r="AP670" s="40"/>
      <c r="AT670" s="40"/>
      <c r="AU670" s="40"/>
      <c r="AV670" s="40"/>
      <c r="BA670">
        <v>56</v>
      </c>
    </row>
    <row r="671" spans="1:83" x14ac:dyDescent="0.25">
      <c r="A671" s="76" t="s">
        <v>948</v>
      </c>
      <c r="B671" s="76" t="s">
        <v>948</v>
      </c>
      <c r="C671" s="71">
        <v>40807</v>
      </c>
      <c r="F671" s="40" t="s">
        <v>928</v>
      </c>
      <c r="U671" s="34"/>
      <c r="V671" s="34"/>
      <c r="AF671" s="34"/>
      <c r="AM671" s="34"/>
      <c r="AP671" s="40"/>
      <c r="AT671" s="40"/>
      <c r="AU671" s="40"/>
      <c r="AV671" s="40"/>
      <c r="BA671">
        <v>64</v>
      </c>
      <c r="CE671" s="40"/>
    </row>
    <row r="672" spans="1:83" x14ac:dyDescent="0.25">
      <c r="A672" s="76" t="s">
        <v>948</v>
      </c>
      <c r="B672" s="76" t="s">
        <v>948</v>
      </c>
      <c r="C672" s="71">
        <v>40819</v>
      </c>
      <c r="F672" s="40" t="s">
        <v>928</v>
      </c>
      <c r="U672" s="34"/>
      <c r="V672" s="34"/>
      <c r="AF672" s="34"/>
      <c r="AM672" s="34"/>
      <c r="AP672" s="40"/>
      <c r="AT672" s="40"/>
      <c r="AU672" s="40"/>
      <c r="AV672" s="40"/>
      <c r="BA672">
        <v>70</v>
      </c>
    </row>
    <row r="673" spans="1:83" x14ac:dyDescent="0.25">
      <c r="A673" s="76" t="s">
        <v>948</v>
      </c>
      <c r="B673" s="76" t="s">
        <v>948</v>
      </c>
      <c r="C673" s="71">
        <v>40826</v>
      </c>
      <c r="F673" s="40" t="s">
        <v>928</v>
      </c>
      <c r="U673" s="34"/>
      <c r="V673" s="34"/>
      <c r="AF673" s="34"/>
      <c r="AM673" s="34"/>
      <c r="AT673" s="40"/>
      <c r="AU673" s="40"/>
      <c r="AV673" s="40"/>
      <c r="BA673">
        <v>75</v>
      </c>
      <c r="CE673" s="40"/>
    </row>
    <row r="674" spans="1:83" x14ac:dyDescent="0.25">
      <c r="A674" s="76" t="s">
        <v>948</v>
      </c>
      <c r="B674" s="76" t="s">
        <v>948</v>
      </c>
      <c r="C674" s="71">
        <v>40833</v>
      </c>
      <c r="F674" s="40" t="s">
        <v>928</v>
      </c>
      <c r="U674" s="34"/>
      <c r="V674" s="34"/>
      <c r="AF674" s="34"/>
      <c r="AM674" s="34"/>
      <c r="AT674" s="40"/>
      <c r="AU674" s="40"/>
      <c r="AV674" s="40"/>
      <c r="BA674">
        <v>79</v>
      </c>
    </row>
    <row r="675" spans="1:83" x14ac:dyDescent="0.25">
      <c r="A675" s="76" t="s">
        <v>948</v>
      </c>
      <c r="B675" s="76" t="s">
        <v>948</v>
      </c>
      <c r="C675" s="71">
        <v>40841</v>
      </c>
      <c r="F675" s="40" t="s">
        <v>928</v>
      </c>
      <c r="U675" s="34"/>
      <c r="V675" s="34"/>
      <c r="AF675" s="34"/>
      <c r="AM675" s="34"/>
      <c r="AT675" s="40"/>
      <c r="AU675" s="40"/>
      <c r="AV675" s="40"/>
      <c r="BA675">
        <v>81</v>
      </c>
      <c r="BK675" s="34"/>
      <c r="CE675" s="40"/>
    </row>
    <row r="676" spans="1:83" x14ac:dyDescent="0.25">
      <c r="A676" s="76" t="s">
        <v>948</v>
      </c>
      <c r="B676" s="76" t="s">
        <v>948</v>
      </c>
      <c r="C676" s="71">
        <v>40850</v>
      </c>
      <c r="F676" s="40" t="s">
        <v>928</v>
      </c>
      <c r="U676" s="34"/>
      <c r="V676" s="34"/>
      <c r="AF676" s="34"/>
      <c r="AM676" s="34"/>
      <c r="AT676" s="40"/>
      <c r="AU676" s="40"/>
      <c r="AV676" s="40"/>
      <c r="BA676">
        <v>83</v>
      </c>
    </row>
    <row r="677" spans="1:83" x14ac:dyDescent="0.25">
      <c r="A677" s="76" t="s">
        <v>948</v>
      </c>
      <c r="B677" s="76" t="s">
        <v>948</v>
      </c>
      <c r="C677" s="71">
        <v>40857</v>
      </c>
      <c r="F677" s="40" t="s">
        <v>928</v>
      </c>
      <c r="U677" s="34"/>
      <c r="V677" s="34"/>
      <c r="AF677" s="34"/>
      <c r="AM677" s="34"/>
      <c r="AT677" s="40"/>
      <c r="AU677" s="40"/>
      <c r="AV677" s="40"/>
      <c r="BA677">
        <v>87</v>
      </c>
      <c r="CE677" s="40"/>
    </row>
    <row r="678" spans="1:83" x14ac:dyDescent="0.25">
      <c r="A678" s="76" t="s">
        <v>948</v>
      </c>
      <c r="B678" s="76" t="s">
        <v>948</v>
      </c>
      <c r="C678" s="71">
        <v>40865</v>
      </c>
      <c r="F678" s="40" t="s">
        <v>928</v>
      </c>
      <c r="U678" s="34"/>
      <c r="V678" s="34"/>
      <c r="AF678" s="34"/>
      <c r="AM678" s="34"/>
      <c r="AT678" s="40"/>
      <c r="AU678" s="40"/>
      <c r="AV678" s="40"/>
      <c r="BA678">
        <v>90</v>
      </c>
      <c r="CE678" s="40"/>
    </row>
    <row r="679" spans="1:83" x14ac:dyDescent="0.25">
      <c r="A679" s="76" t="s">
        <v>949</v>
      </c>
      <c r="B679" s="76" t="s">
        <v>949</v>
      </c>
      <c r="C679" s="71">
        <v>40703</v>
      </c>
      <c r="F679" s="40" t="s">
        <v>599</v>
      </c>
      <c r="U679" s="34"/>
      <c r="V679" s="34"/>
      <c r="AF679" s="34"/>
      <c r="AM679" s="34"/>
      <c r="AT679" s="40"/>
      <c r="AU679" s="40"/>
      <c r="AV679" s="40"/>
      <c r="BA679">
        <v>12</v>
      </c>
      <c r="BL679">
        <v>1.9</v>
      </c>
    </row>
    <row r="680" spans="1:83" x14ac:dyDescent="0.25">
      <c r="A680" s="76" t="s">
        <v>949</v>
      </c>
      <c r="B680" s="76" t="s">
        <v>949</v>
      </c>
      <c r="C680" s="71">
        <v>40709</v>
      </c>
      <c r="F680" s="40" t="s">
        <v>599</v>
      </c>
      <c r="U680" s="34"/>
      <c r="V680" s="34"/>
      <c r="AF680" s="34"/>
      <c r="AM680" s="34"/>
      <c r="AT680" s="40"/>
      <c r="AU680" s="40"/>
      <c r="AV680" s="40"/>
      <c r="BA680">
        <v>12</v>
      </c>
      <c r="BL680">
        <v>2.2999999999999998</v>
      </c>
      <c r="CE680" s="40"/>
    </row>
    <row r="681" spans="1:83" x14ac:dyDescent="0.25">
      <c r="A681" s="76" t="s">
        <v>949</v>
      </c>
      <c r="B681" s="76" t="s">
        <v>949</v>
      </c>
      <c r="C681" s="71">
        <v>40716</v>
      </c>
      <c r="F681" s="40" t="s">
        <v>599</v>
      </c>
      <c r="U681" s="34"/>
      <c r="V681" s="34"/>
      <c r="AF681" s="34"/>
      <c r="AM681" s="34"/>
      <c r="AT681" s="40"/>
      <c r="AU681" s="40"/>
      <c r="AV681" s="40"/>
      <c r="BA681">
        <v>13</v>
      </c>
      <c r="BL681">
        <v>3</v>
      </c>
      <c r="CE681" s="40"/>
    </row>
    <row r="682" spans="1:83" x14ac:dyDescent="0.25">
      <c r="A682" s="76" t="s">
        <v>949</v>
      </c>
      <c r="B682" s="76" t="s">
        <v>949</v>
      </c>
      <c r="C682" s="71">
        <v>40725</v>
      </c>
      <c r="F682" s="40" t="s">
        <v>599</v>
      </c>
      <c r="U682" s="34"/>
      <c r="V682" s="34"/>
      <c r="AF682" s="34"/>
      <c r="AM682" s="34"/>
      <c r="AT682" s="40"/>
      <c r="AU682" s="40"/>
      <c r="AV682" s="40"/>
      <c r="BA682">
        <v>14</v>
      </c>
      <c r="BL682">
        <v>3.8</v>
      </c>
      <c r="CE682" s="40"/>
    </row>
    <row r="683" spans="1:83" x14ac:dyDescent="0.25">
      <c r="A683" s="76" t="s">
        <v>949</v>
      </c>
      <c r="B683" s="76" t="s">
        <v>949</v>
      </c>
      <c r="C683" s="71">
        <v>40736</v>
      </c>
      <c r="F683" s="40" t="s">
        <v>599</v>
      </c>
      <c r="U683" s="34"/>
      <c r="V683" s="34"/>
      <c r="AF683" s="34"/>
      <c r="AM683" s="34"/>
      <c r="AT683" s="40"/>
      <c r="AU683" s="40"/>
      <c r="AV683" s="40"/>
      <c r="BA683">
        <v>15</v>
      </c>
      <c r="BL683">
        <v>4.8</v>
      </c>
    </row>
    <row r="684" spans="1:83" x14ac:dyDescent="0.25">
      <c r="A684" s="76" t="s">
        <v>949</v>
      </c>
      <c r="B684" s="76" t="s">
        <v>949</v>
      </c>
      <c r="C684" s="71">
        <v>40746</v>
      </c>
      <c r="F684" s="40" t="s">
        <v>599</v>
      </c>
      <c r="U684" s="34"/>
      <c r="V684" s="34"/>
      <c r="AF684" s="34"/>
      <c r="AM684" s="34"/>
      <c r="AT684" s="40"/>
      <c r="AU684" s="40"/>
      <c r="AV684" s="40"/>
      <c r="BA684">
        <v>16</v>
      </c>
      <c r="BL684">
        <v>5.5</v>
      </c>
      <c r="CE684" s="40"/>
    </row>
    <row r="685" spans="1:83" x14ac:dyDescent="0.25">
      <c r="A685" s="76" t="s">
        <v>949</v>
      </c>
      <c r="B685" s="76" t="s">
        <v>949</v>
      </c>
      <c r="C685" s="71">
        <v>40756</v>
      </c>
      <c r="F685" s="40" t="s">
        <v>599</v>
      </c>
      <c r="U685" s="34"/>
      <c r="V685" s="34"/>
      <c r="AF685" s="34"/>
      <c r="AM685" s="34"/>
      <c r="AT685" s="40"/>
      <c r="AU685" s="40"/>
      <c r="AV685" s="40"/>
      <c r="BA685">
        <v>30</v>
      </c>
      <c r="BL685">
        <v>6.2</v>
      </c>
      <c r="CE685" s="40"/>
    </row>
    <row r="686" spans="1:83" x14ac:dyDescent="0.25">
      <c r="A686" s="76" t="s">
        <v>949</v>
      </c>
      <c r="B686" s="76" t="s">
        <v>949</v>
      </c>
      <c r="C686" s="71">
        <v>40765</v>
      </c>
      <c r="F686" s="40" t="s">
        <v>599</v>
      </c>
      <c r="U686" s="34"/>
      <c r="V686" s="34"/>
      <c r="AF686" s="34"/>
      <c r="AM686" s="34"/>
      <c r="AT686" s="40"/>
      <c r="AU686" s="40"/>
      <c r="AV686" s="40"/>
      <c r="BA686">
        <v>30</v>
      </c>
    </row>
    <row r="687" spans="1:83" x14ac:dyDescent="0.25">
      <c r="A687" s="76" t="s">
        <v>949</v>
      </c>
      <c r="B687" s="76" t="s">
        <v>949</v>
      </c>
      <c r="C687" s="71">
        <v>40773</v>
      </c>
      <c r="F687" s="40" t="s">
        <v>599</v>
      </c>
      <c r="U687" s="34"/>
      <c r="V687" s="34"/>
      <c r="AF687" s="34"/>
      <c r="AM687" s="34"/>
      <c r="AT687" s="40"/>
      <c r="AU687" s="40"/>
      <c r="AV687" s="40"/>
      <c r="BA687">
        <v>31</v>
      </c>
      <c r="CE687" s="40"/>
    </row>
    <row r="688" spans="1:83" x14ac:dyDescent="0.25">
      <c r="A688" s="76" t="s">
        <v>949</v>
      </c>
      <c r="B688" s="76" t="s">
        <v>949</v>
      </c>
      <c r="C688" s="71">
        <v>40784</v>
      </c>
      <c r="F688" s="40" t="s">
        <v>599</v>
      </c>
      <c r="U688" s="34"/>
      <c r="V688" s="34"/>
      <c r="AF688" s="34"/>
      <c r="AM688" s="34"/>
      <c r="AT688" s="40"/>
      <c r="AU688" s="40"/>
      <c r="AV688" s="40"/>
      <c r="BA688">
        <v>31</v>
      </c>
      <c r="CE688" s="40"/>
    </row>
    <row r="689" spans="1:83" x14ac:dyDescent="0.25">
      <c r="A689" s="76" t="s">
        <v>949</v>
      </c>
      <c r="B689" s="76" t="s">
        <v>949</v>
      </c>
      <c r="C689" s="71">
        <v>40794</v>
      </c>
      <c r="F689" s="40" t="s">
        <v>599</v>
      </c>
      <c r="U689" s="34"/>
      <c r="V689" s="34"/>
      <c r="AF689" s="34"/>
      <c r="AM689" s="34"/>
      <c r="AT689" s="40"/>
      <c r="AU689" s="40"/>
      <c r="AV689" s="40"/>
      <c r="BA689">
        <v>37</v>
      </c>
      <c r="CE689" s="40"/>
    </row>
    <row r="690" spans="1:83" x14ac:dyDescent="0.25">
      <c r="A690" s="76" t="s">
        <v>949</v>
      </c>
      <c r="B690" s="76" t="s">
        <v>949</v>
      </c>
      <c r="C690" s="71">
        <v>40807</v>
      </c>
      <c r="F690" s="40" t="s">
        <v>599</v>
      </c>
      <c r="U690" s="34"/>
      <c r="V690" s="34"/>
      <c r="AF690" s="34"/>
      <c r="AM690" s="34"/>
      <c r="AT690" s="40"/>
      <c r="AU690" s="40"/>
      <c r="AV690" s="40"/>
      <c r="BA690">
        <v>41</v>
      </c>
      <c r="BK690" s="34"/>
    </row>
    <row r="691" spans="1:83" x14ac:dyDescent="0.25">
      <c r="A691" s="76" t="s">
        <v>949</v>
      </c>
      <c r="B691" s="76" t="s">
        <v>949</v>
      </c>
      <c r="C691" s="71">
        <v>40819</v>
      </c>
      <c r="F691" s="40" t="s">
        <v>599</v>
      </c>
      <c r="U691" s="34"/>
      <c r="V691" s="34"/>
      <c r="AF691" s="34"/>
      <c r="AM691" s="34"/>
      <c r="AT691" s="40"/>
      <c r="AU691" s="40"/>
      <c r="AV691" s="40"/>
      <c r="BA691">
        <v>58</v>
      </c>
      <c r="CE691" s="40"/>
    </row>
    <row r="692" spans="1:83" x14ac:dyDescent="0.25">
      <c r="A692" s="76" t="s">
        <v>949</v>
      </c>
      <c r="B692" s="76" t="s">
        <v>949</v>
      </c>
      <c r="C692" s="71">
        <v>40826</v>
      </c>
      <c r="F692" s="40" t="s">
        <v>599</v>
      </c>
      <c r="U692" s="34"/>
      <c r="V692" s="34"/>
      <c r="AF692" s="34"/>
      <c r="AM692" s="34"/>
      <c r="AT692" s="40"/>
      <c r="AU692" s="40"/>
      <c r="AV692" s="40"/>
      <c r="BA692">
        <v>56</v>
      </c>
      <c r="CE692" s="40"/>
    </row>
    <row r="693" spans="1:83" x14ac:dyDescent="0.25">
      <c r="A693" s="76" t="s">
        <v>949</v>
      </c>
      <c r="B693" s="76" t="s">
        <v>949</v>
      </c>
      <c r="C693" s="71">
        <v>40833</v>
      </c>
      <c r="F693" s="40" t="s">
        <v>599</v>
      </c>
      <c r="U693" s="34"/>
      <c r="V693" s="34"/>
      <c r="AF693" s="34"/>
      <c r="AM693" s="34"/>
      <c r="AT693" s="40"/>
      <c r="AU693" s="40"/>
      <c r="AV693" s="40"/>
      <c r="BA693">
        <v>70</v>
      </c>
      <c r="CE693" s="40"/>
    </row>
    <row r="694" spans="1:83" x14ac:dyDescent="0.25">
      <c r="A694" s="76" t="s">
        <v>949</v>
      </c>
      <c r="B694" s="76" t="s">
        <v>949</v>
      </c>
      <c r="C694" s="71">
        <v>40841</v>
      </c>
      <c r="F694" s="40" t="s">
        <v>599</v>
      </c>
      <c r="U694" s="34"/>
      <c r="V694" s="34"/>
      <c r="AF694" s="34"/>
      <c r="AM694" s="34"/>
      <c r="AT694" s="40"/>
      <c r="AU694" s="40"/>
      <c r="AV694" s="40"/>
      <c r="BA694">
        <v>81</v>
      </c>
    </row>
    <row r="695" spans="1:83" x14ac:dyDescent="0.25">
      <c r="A695" s="76" t="s">
        <v>949</v>
      </c>
      <c r="B695" s="76" t="s">
        <v>949</v>
      </c>
      <c r="C695" s="71">
        <v>40850</v>
      </c>
      <c r="F695" s="40" t="s">
        <v>599</v>
      </c>
      <c r="U695" s="34"/>
      <c r="V695" s="34"/>
      <c r="AF695" s="34"/>
      <c r="AM695" s="34"/>
      <c r="AT695" s="40"/>
      <c r="AU695" s="40"/>
      <c r="AV695" s="40"/>
      <c r="BA695">
        <v>81</v>
      </c>
      <c r="CE695" s="40"/>
    </row>
    <row r="696" spans="1:83" x14ac:dyDescent="0.25">
      <c r="A696" s="76" t="s">
        <v>949</v>
      </c>
      <c r="B696" s="76" t="s">
        <v>949</v>
      </c>
      <c r="C696" s="71">
        <v>40857</v>
      </c>
      <c r="F696" s="40" t="s">
        <v>599</v>
      </c>
      <c r="U696" s="34"/>
      <c r="V696" s="34"/>
      <c r="AF696" s="34"/>
      <c r="AM696" s="34"/>
      <c r="AT696" s="40"/>
      <c r="AU696" s="40"/>
      <c r="AV696" s="40"/>
      <c r="BA696">
        <v>81</v>
      </c>
      <c r="CE696" s="40"/>
    </row>
    <row r="697" spans="1:83" x14ac:dyDescent="0.25">
      <c r="A697" s="76" t="s">
        <v>949</v>
      </c>
      <c r="B697" s="76" t="s">
        <v>949</v>
      </c>
      <c r="C697" s="71">
        <v>40865</v>
      </c>
      <c r="F697" s="40" t="s">
        <v>599</v>
      </c>
      <c r="U697" s="34"/>
      <c r="V697" s="34"/>
      <c r="AF697" s="34"/>
      <c r="AM697" s="34"/>
      <c r="AT697" s="40"/>
      <c r="AU697" s="40"/>
      <c r="AV697" s="40"/>
      <c r="BA697">
        <v>87</v>
      </c>
    </row>
    <row r="698" spans="1:83" x14ac:dyDescent="0.25">
      <c r="A698" s="76" t="s">
        <v>949</v>
      </c>
      <c r="B698" s="76" t="s">
        <v>949</v>
      </c>
      <c r="C698" s="71">
        <v>40871</v>
      </c>
      <c r="F698" s="40" t="s">
        <v>599</v>
      </c>
      <c r="U698" s="34"/>
      <c r="V698" s="34"/>
      <c r="AF698" s="34"/>
      <c r="AM698" s="34"/>
      <c r="AT698" s="40"/>
      <c r="AU698" s="40"/>
      <c r="AV698" s="40"/>
      <c r="BA698">
        <v>90</v>
      </c>
      <c r="CE698" s="40"/>
    </row>
    <row r="699" spans="1:83" x14ac:dyDescent="0.25">
      <c r="A699" s="76" t="s">
        <v>950</v>
      </c>
      <c r="B699" s="76" t="s">
        <v>950</v>
      </c>
      <c r="C699" s="71">
        <v>40703</v>
      </c>
      <c r="F699" s="40" t="s">
        <v>601</v>
      </c>
      <c r="U699" s="34"/>
      <c r="V699" s="34"/>
      <c r="AF699" s="34"/>
      <c r="AM699" s="34"/>
      <c r="AT699" s="40"/>
      <c r="AU699" s="40"/>
      <c r="AV699" s="40"/>
      <c r="BA699">
        <v>12</v>
      </c>
      <c r="BL699">
        <v>1.6</v>
      </c>
      <c r="CE699" s="40"/>
    </row>
    <row r="700" spans="1:83" x14ac:dyDescent="0.25">
      <c r="A700" s="76" t="s">
        <v>950</v>
      </c>
      <c r="B700" s="76" t="s">
        <v>950</v>
      </c>
      <c r="C700" s="71">
        <v>40709</v>
      </c>
      <c r="F700" s="40" t="s">
        <v>601</v>
      </c>
      <c r="U700" s="34"/>
      <c r="V700" s="34"/>
      <c r="AF700" s="34"/>
      <c r="AM700" s="34"/>
      <c r="AT700" s="40"/>
      <c r="AU700" s="40"/>
      <c r="AV700" s="40"/>
      <c r="BA700">
        <v>12</v>
      </c>
      <c r="BL700">
        <v>2.2000000000000002</v>
      </c>
      <c r="CE700" s="40"/>
    </row>
    <row r="701" spans="1:83" x14ac:dyDescent="0.25">
      <c r="A701" s="76" t="s">
        <v>950</v>
      </c>
      <c r="B701" s="76" t="s">
        <v>950</v>
      </c>
      <c r="C701" s="71">
        <v>40716</v>
      </c>
      <c r="F701" s="40" t="s">
        <v>601</v>
      </c>
      <c r="U701" s="34"/>
      <c r="V701" s="34"/>
      <c r="AF701" s="34"/>
      <c r="AM701" s="34"/>
      <c r="AT701" s="40"/>
      <c r="AU701" s="40"/>
      <c r="AV701" s="40"/>
      <c r="BA701">
        <v>12</v>
      </c>
      <c r="BL701">
        <v>2.7</v>
      </c>
    </row>
    <row r="702" spans="1:83" x14ac:dyDescent="0.25">
      <c r="A702" s="76" t="s">
        <v>950</v>
      </c>
      <c r="B702" s="76" t="s">
        <v>950</v>
      </c>
      <c r="C702" s="71">
        <v>40725</v>
      </c>
      <c r="F702" s="40" t="s">
        <v>601</v>
      </c>
      <c r="U702" s="34"/>
      <c r="V702" s="34"/>
      <c r="AF702" s="34"/>
      <c r="AM702" s="34"/>
      <c r="AT702" s="40"/>
      <c r="AU702" s="40"/>
      <c r="AV702" s="40"/>
      <c r="BA702">
        <v>13</v>
      </c>
      <c r="BL702">
        <v>3.5</v>
      </c>
      <c r="CE702" s="40"/>
    </row>
    <row r="703" spans="1:83" x14ac:dyDescent="0.25">
      <c r="A703" s="76" t="s">
        <v>950</v>
      </c>
      <c r="B703" s="76" t="s">
        <v>950</v>
      </c>
      <c r="C703" s="71">
        <v>40736</v>
      </c>
      <c r="F703" s="40" t="s">
        <v>601</v>
      </c>
      <c r="U703" s="34"/>
      <c r="V703" s="34"/>
      <c r="AF703" s="34"/>
      <c r="AM703" s="34"/>
      <c r="AT703" s="40"/>
      <c r="AU703" s="40"/>
      <c r="AV703" s="40"/>
      <c r="BA703">
        <v>14</v>
      </c>
      <c r="BL703">
        <v>4</v>
      </c>
      <c r="CE703" s="40"/>
    </row>
    <row r="704" spans="1:83" x14ac:dyDescent="0.25">
      <c r="A704" s="76" t="s">
        <v>950</v>
      </c>
      <c r="B704" s="76" t="s">
        <v>950</v>
      </c>
      <c r="C704" s="71">
        <v>40746</v>
      </c>
      <c r="F704" s="40" t="s">
        <v>601</v>
      </c>
      <c r="U704" s="34"/>
      <c r="V704" s="34"/>
      <c r="AF704" s="34"/>
      <c r="AM704" s="34"/>
      <c r="AT704" s="40"/>
      <c r="AU704" s="40"/>
      <c r="AV704" s="40"/>
      <c r="BA704">
        <v>30</v>
      </c>
      <c r="BL704">
        <v>4.4000000000000004</v>
      </c>
      <c r="CE704" s="40"/>
    </row>
    <row r="705" spans="1:83" x14ac:dyDescent="0.25">
      <c r="A705" s="76" t="s">
        <v>950</v>
      </c>
      <c r="B705" s="76" t="s">
        <v>950</v>
      </c>
      <c r="C705" s="71">
        <v>40756</v>
      </c>
      <c r="F705" s="40" t="s">
        <v>601</v>
      </c>
      <c r="U705" s="34"/>
      <c r="V705" s="34"/>
      <c r="AF705" s="34"/>
      <c r="AM705" s="34"/>
      <c r="AT705" s="40"/>
      <c r="AU705" s="40"/>
      <c r="AV705" s="40"/>
      <c r="BA705">
        <v>30</v>
      </c>
      <c r="BK705" s="34"/>
    </row>
    <row r="706" spans="1:83" x14ac:dyDescent="0.25">
      <c r="A706" s="76" t="s">
        <v>950</v>
      </c>
      <c r="B706" s="76" t="s">
        <v>950</v>
      </c>
      <c r="C706" s="71">
        <v>40765</v>
      </c>
      <c r="F706" s="40" t="s">
        <v>601</v>
      </c>
      <c r="U706" s="34"/>
      <c r="V706" s="34"/>
      <c r="AF706" s="34"/>
      <c r="AM706" s="34"/>
      <c r="AT706" s="40"/>
      <c r="AU706" s="40"/>
      <c r="AV706" s="40"/>
      <c r="BA706">
        <v>30</v>
      </c>
      <c r="CE706" s="40"/>
    </row>
    <row r="707" spans="1:83" x14ac:dyDescent="0.25">
      <c r="A707" s="76" t="s">
        <v>950</v>
      </c>
      <c r="B707" s="76" t="s">
        <v>950</v>
      </c>
      <c r="C707" s="71">
        <v>40773</v>
      </c>
      <c r="F707" s="40" t="s">
        <v>601</v>
      </c>
      <c r="U707" s="34"/>
      <c r="V707" s="34"/>
      <c r="AF707" s="34"/>
      <c r="AM707" s="34"/>
      <c r="AT707" s="40"/>
      <c r="AU707" s="40"/>
      <c r="AV707" s="40"/>
      <c r="BA707">
        <v>31</v>
      </c>
      <c r="CE707" s="40"/>
    </row>
    <row r="708" spans="1:83" x14ac:dyDescent="0.25">
      <c r="A708" s="76" t="s">
        <v>950</v>
      </c>
      <c r="B708" s="76" t="s">
        <v>950</v>
      </c>
      <c r="C708" s="71">
        <v>40784</v>
      </c>
      <c r="F708" s="40" t="s">
        <v>601</v>
      </c>
      <c r="U708" s="34"/>
      <c r="V708" s="34"/>
      <c r="AF708" s="34"/>
      <c r="AM708" s="34"/>
      <c r="AT708" s="40"/>
      <c r="AU708" s="40"/>
      <c r="AV708" s="40"/>
      <c r="BA708">
        <v>37</v>
      </c>
    </row>
    <row r="709" spans="1:83" x14ac:dyDescent="0.25">
      <c r="A709" s="76" t="s">
        <v>950</v>
      </c>
      <c r="B709" s="76" t="s">
        <v>950</v>
      </c>
      <c r="C709" s="71">
        <v>40794</v>
      </c>
      <c r="F709" s="40" t="s">
        <v>601</v>
      </c>
      <c r="U709" s="34"/>
      <c r="V709" s="34"/>
      <c r="AF709" s="34"/>
      <c r="AM709" s="34"/>
      <c r="AT709" s="40"/>
      <c r="AU709" s="40"/>
      <c r="AV709" s="40"/>
      <c r="BA709">
        <v>39</v>
      </c>
      <c r="CE709" s="40"/>
    </row>
    <row r="710" spans="1:83" x14ac:dyDescent="0.25">
      <c r="A710" s="76" t="s">
        <v>950</v>
      </c>
      <c r="B710" s="76" t="s">
        <v>950</v>
      </c>
      <c r="C710" s="71">
        <v>40807</v>
      </c>
      <c r="F710" s="40" t="s">
        <v>601</v>
      </c>
      <c r="U710" s="34"/>
      <c r="V710" s="34"/>
      <c r="AF710" s="34"/>
      <c r="AM710" s="34"/>
      <c r="AT710" s="40"/>
      <c r="AU710" s="40"/>
      <c r="AV710" s="40"/>
      <c r="BA710">
        <v>49</v>
      </c>
      <c r="CE710" s="40"/>
    </row>
    <row r="711" spans="1:83" x14ac:dyDescent="0.25">
      <c r="A711" s="76" t="s">
        <v>950</v>
      </c>
      <c r="B711" s="76" t="s">
        <v>950</v>
      </c>
      <c r="C711" s="71">
        <v>40819</v>
      </c>
      <c r="F711" s="40" t="s">
        <v>601</v>
      </c>
      <c r="U711" s="34"/>
      <c r="V711" s="34"/>
      <c r="AF711" s="34"/>
      <c r="AM711" s="34"/>
      <c r="AT711" s="40"/>
      <c r="AU711" s="40"/>
      <c r="AV711" s="40"/>
      <c r="BA711">
        <v>66</v>
      </c>
      <c r="CE711" s="40"/>
    </row>
    <row r="712" spans="1:83" x14ac:dyDescent="0.25">
      <c r="A712" s="76" t="s">
        <v>950</v>
      </c>
      <c r="B712" s="76" t="s">
        <v>950</v>
      </c>
      <c r="C712" s="71">
        <v>40826</v>
      </c>
      <c r="F712" s="40" t="s">
        <v>601</v>
      </c>
      <c r="U712" s="34"/>
      <c r="V712" s="34"/>
      <c r="AF712" s="34"/>
      <c r="AM712" s="34"/>
      <c r="AT712" s="40"/>
      <c r="AU712" s="40"/>
      <c r="AV712" s="40"/>
      <c r="BA712">
        <v>70</v>
      </c>
    </row>
    <row r="713" spans="1:83" x14ac:dyDescent="0.25">
      <c r="A713" s="76" t="s">
        <v>950</v>
      </c>
      <c r="B713" s="76" t="s">
        <v>950</v>
      </c>
      <c r="C713" s="71">
        <v>40833</v>
      </c>
      <c r="F713" s="40" t="s">
        <v>601</v>
      </c>
      <c r="U713" s="34"/>
      <c r="V713" s="34"/>
      <c r="AF713" s="34"/>
      <c r="AM713" s="34"/>
      <c r="AT713" s="40"/>
      <c r="AU713" s="40"/>
      <c r="AV713" s="40"/>
      <c r="BA713">
        <v>75</v>
      </c>
      <c r="CE713" s="40"/>
    </row>
    <row r="714" spans="1:83" x14ac:dyDescent="0.25">
      <c r="A714" s="76" t="s">
        <v>950</v>
      </c>
      <c r="B714" s="76" t="s">
        <v>950</v>
      </c>
      <c r="C714" s="71">
        <v>40841</v>
      </c>
      <c r="F714" s="40" t="s">
        <v>601</v>
      </c>
      <c r="U714" s="34"/>
      <c r="V714" s="34"/>
      <c r="AF714" s="34"/>
      <c r="AM714" s="34"/>
      <c r="AT714" s="40"/>
      <c r="AU714" s="40"/>
      <c r="AV714" s="40"/>
      <c r="BA714">
        <v>83</v>
      </c>
      <c r="CE714" s="40"/>
    </row>
    <row r="715" spans="1:83" x14ac:dyDescent="0.25">
      <c r="A715" s="76" t="s">
        <v>950</v>
      </c>
      <c r="B715" s="76" t="s">
        <v>950</v>
      </c>
      <c r="C715" s="71">
        <v>40850</v>
      </c>
      <c r="F715" s="40" t="s">
        <v>601</v>
      </c>
      <c r="U715" s="34"/>
      <c r="V715" s="34"/>
      <c r="AF715" s="34"/>
      <c r="AM715" s="34"/>
      <c r="AT715" s="40"/>
      <c r="AU715" s="40"/>
      <c r="AV715" s="40"/>
      <c r="BA715">
        <v>81</v>
      </c>
      <c r="CE715" s="40"/>
    </row>
    <row r="716" spans="1:83" x14ac:dyDescent="0.25">
      <c r="A716" s="76" t="s">
        <v>950</v>
      </c>
      <c r="B716" s="76" t="s">
        <v>950</v>
      </c>
      <c r="C716" s="71">
        <v>40857</v>
      </c>
      <c r="F716" s="40" t="s">
        <v>601</v>
      </c>
      <c r="U716" s="34"/>
      <c r="V716" s="34"/>
      <c r="AF716" s="34"/>
      <c r="AM716" s="34"/>
      <c r="AT716" s="40"/>
      <c r="AU716" s="40"/>
      <c r="AV716" s="40"/>
      <c r="BA716">
        <v>87</v>
      </c>
    </row>
    <row r="717" spans="1:83" x14ac:dyDescent="0.25">
      <c r="A717" s="76" t="s">
        <v>950</v>
      </c>
      <c r="B717" s="76" t="s">
        <v>950</v>
      </c>
      <c r="C717" s="71">
        <v>40865</v>
      </c>
      <c r="F717" s="40" t="s">
        <v>601</v>
      </c>
      <c r="U717" s="34"/>
      <c r="V717" s="34"/>
      <c r="AF717" s="34"/>
      <c r="AM717" s="34"/>
      <c r="AT717" s="40"/>
      <c r="AU717" s="40"/>
      <c r="AV717" s="40"/>
      <c r="BA717">
        <v>90</v>
      </c>
      <c r="CE717" s="40"/>
    </row>
    <row r="718" spans="1:83" x14ac:dyDescent="0.25">
      <c r="A718" s="76" t="s">
        <v>951</v>
      </c>
      <c r="B718" s="76" t="s">
        <v>951</v>
      </c>
      <c r="C718" s="71">
        <v>40703</v>
      </c>
      <c r="F718" s="40" t="s">
        <v>932</v>
      </c>
      <c r="U718" s="34"/>
      <c r="V718" s="34"/>
      <c r="AF718" s="34"/>
      <c r="AM718" s="34"/>
      <c r="AT718" s="40"/>
      <c r="AU718" s="40"/>
      <c r="AV718" s="40"/>
      <c r="BA718">
        <v>12</v>
      </c>
      <c r="BL718">
        <v>1.8</v>
      </c>
      <c r="CE718" s="40"/>
    </row>
    <row r="719" spans="1:83" x14ac:dyDescent="0.25">
      <c r="A719" s="76" t="s">
        <v>951</v>
      </c>
      <c r="B719" s="76" t="s">
        <v>951</v>
      </c>
      <c r="C719" s="71">
        <v>40709</v>
      </c>
      <c r="F719" s="40" t="s">
        <v>932</v>
      </c>
      <c r="U719" s="34"/>
      <c r="V719" s="34"/>
      <c r="AF719" s="34"/>
      <c r="AM719" s="34"/>
      <c r="AT719" s="40"/>
      <c r="AU719" s="40"/>
      <c r="AV719" s="40"/>
      <c r="BA719">
        <v>12</v>
      </c>
      <c r="BL719">
        <v>2.1</v>
      </c>
      <c r="CE719" s="40"/>
    </row>
    <row r="720" spans="1:83" x14ac:dyDescent="0.25">
      <c r="A720" s="76" t="s">
        <v>951</v>
      </c>
      <c r="B720" s="76" t="s">
        <v>951</v>
      </c>
      <c r="C720" s="71">
        <v>40716</v>
      </c>
      <c r="F720" s="40" t="s">
        <v>932</v>
      </c>
      <c r="U720" s="34"/>
      <c r="V720" s="34"/>
      <c r="AF720" s="34"/>
      <c r="AM720" s="34"/>
      <c r="AT720" s="40"/>
      <c r="AU720" s="40"/>
      <c r="AV720" s="40"/>
      <c r="BA720">
        <v>13</v>
      </c>
      <c r="BK720" s="34"/>
      <c r="BL720">
        <v>2.8</v>
      </c>
    </row>
    <row r="721" spans="1:83" x14ac:dyDescent="0.25">
      <c r="A721" s="76" t="s">
        <v>951</v>
      </c>
      <c r="B721" s="76" t="s">
        <v>951</v>
      </c>
      <c r="C721" s="71">
        <v>40725</v>
      </c>
      <c r="F721" s="40" t="s">
        <v>932</v>
      </c>
      <c r="U721" s="34"/>
      <c r="V721" s="34"/>
      <c r="AF721" s="34"/>
      <c r="AM721" s="34"/>
      <c r="AT721" s="40"/>
      <c r="AU721" s="40"/>
      <c r="AV721" s="40"/>
      <c r="BA721">
        <v>14</v>
      </c>
      <c r="BL721">
        <v>3.5</v>
      </c>
      <c r="CE721" s="40"/>
    </row>
    <row r="722" spans="1:83" x14ac:dyDescent="0.25">
      <c r="A722" s="76" t="s">
        <v>951</v>
      </c>
      <c r="B722" s="76" t="s">
        <v>951</v>
      </c>
      <c r="C722" s="71">
        <v>40736</v>
      </c>
      <c r="F722" s="40" t="s">
        <v>932</v>
      </c>
      <c r="U722" s="34"/>
      <c r="V722" s="34"/>
      <c r="AF722" s="34"/>
      <c r="AM722" s="34"/>
      <c r="AT722" s="40"/>
      <c r="AU722" s="40"/>
      <c r="AV722" s="40"/>
      <c r="BA722">
        <v>15</v>
      </c>
      <c r="BL722">
        <v>4.3</v>
      </c>
    </row>
    <row r="723" spans="1:83" x14ac:dyDescent="0.25">
      <c r="A723" s="76" t="s">
        <v>951</v>
      </c>
      <c r="B723" s="76" t="s">
        <v>951</v>
      </c>
      <c r="C723" s="71">
        <v>40746</v>
      </c>
      <c r="F723" s="40" t="s">
        <v>932</v>
      </c>
      <c r="U723" s="34"/>
      <c r="V723" s="34"/>
      <c r="AF723" s="34"/>
      <c r="AM723" s="34"/>
      <c r="AT723" s="40"/>
      <c r="AU723" s="40"/>
      <c r="AV723" s="40"/>
      <c r="BA723">
        <v>15</v>
      </c>
      <c r="BL723">
        <v>4.8</v>
      </c>
      <c r="CE723" s="40"/>
    </row>
    <row r="724" spans="1:83" x14ac:dyDescent="0.25">
      <c r="A724" s="76" t="s">
        <v>951</v>
      </c>
      <c r="B724" s="76" t="s">
        <v>951</v>
      </c>
      <c r="C724" s="71">
        <v>40756</v>
      </c>
      <c r="F724" s="40" t="s">
        <v>932</v>
      </c>
      <c r="U724" s="34"/>
      <c r="V724" s="34"/>
      <c r="AF724" s="34"/>
      <c r="AM724" s="34"/>
      <c r="AT724" s="40"/>
      <c r="AU724" s="40"/>
      <c r="AV724" s="40"/>
      <c r="BA724">
        <v>30</v>
      </c>
      <c r="BL724">
        <v>5.9</v>
      </c>
    </row>
    <row r="725" spans="1:83" x14ac:dyDescent="0.25">
      <c r="A725" s="76" t="s">
        <v>951</v>
      </c>
      <c r="B725" s="76" t="s">
        <v>951</v>
      </c>
      <c r="C725" s="71">
        <v>40765</v>
      </c>
      <c r="F725" s="40" t="s">
        <v>932</v>
      </c>
      <c r="U725" s="34"/>
      <c r="V725" s="34"/>
      <c r="AF725" s="34"/>
      <c r="AM725" s="34"/>
      <c r="AT725" s="40"/>
      <c r="AU725" s="40"/>
      <c r="AV725" s="40"/>
      <c r="BA725">
        <v>30</v>
      </c>
      <c r="CE725" s="40"/>
    </row>
    <row r="726" spans="1:83" x14ac:dyDescent="0.25">
      <c r="A726" s="76" t="s">
        <v>951</v>
      </c>
      <c r="B726" s="76" t="s">
        <v>951</v>
      </c>
      <c r="C726" s="71">
        <v>40773</v>
      </c>
      <c r="F726" s="40" t="s">
        <v>932</v>
      </c>
      <c r="U726" s="34"/>
      <c r="V726" s="34"/>
      <c r="AF726" s="34"/>
      <c r="AM726" s="34"/>
      <c r="AT726" s="40"/>
      <c r="AU726" s="40"/>
      <c r="AV726" s="40"/>
      <c r="BA726">
        <v>37</v>
      </c>
    </row>
    <row r="727" spans="1:83" x14ac:dyDescent="0.25">
      <c r="A727" s="76" t="s">
        <v>951</v>
      </c>
      <c r="B727" s="76" t="s">
        <v>951</v>
      </c>
      <c r="C727" s="71">
        <v>40784</v>
      </c>
      <c r="F727" s="40" t="s">
        <v>932</v>
      </c>
      <c r="U727" s="34"/>
      <c r="V727" s="34"/>
      <c r="AF727" s="34"/>
      <c r="AM727" s="34"/>
      <c r="AT727" s="40"/>
      <c r="AU727" s="40"/>
      <c r="AV727" s="40"/>
      <c r="BA727">
        <v>37</v>
      </c>
      <c r="CE727" s="40"/>
    </row>
    <row r="728" spans="1:83" x14ac:dyDescent="0.25">
      <c r="A728" s="76" t="s">
        <v>951</v>
      </c>
      <c r="B728" s="76" t="s">
        <v>951</v>
      </c>
      <c r="C728" s="71">
        <v>40794</v>
      </c>
      <c r="F728" s="40" t="s">
        <v>932</v>
      </c>
      <c r="U728" s="34"/>
      <c r="V728" s="34"/>
      <c r="AF728" s="34"/>
      <c r="AM728" s="34"/>
      <c r="AT728" s="40"/>
      <c r="AU728" s="40"/>
      <c r="AV728" s="40"/>
      <c r="BA728">
        <v>32</v>
      </c>
    </row>
    <row r="729" spans="1:83" x14ac:dyDescent="0.25">
      <c r="A729" s="76" t="s">
        <v>951</v>
      </c>
      <c r="B729" s="76" t="s">
        <v>951</v>
      </c>
      <c r="C729" s="71">
        <v>40807</v>
      </c>
      <c r="F729" s="40" t="s">
        <v>932</v>
      </c>
      <c r="U729" s="34"/>
      <c r="V729" s="34"/>
      <c r="AF729" s="34"/>
      <c r="AM729" s="34"/>
      <c r="AT729" s="40"/>
      <c r="AU729" s="40"/>
      <c r="AV729" s="40"/>
      <c r="BA729">
        <v>37</v>
      </c>
      <c r="CE729" s="40"/>
    </row>
    <row r="730" spans="1:83" x14ac:dyDescent="0.25">
      <c r="A730" s="76" t="s">
        <v>951</v>
      </c>
      <c r="B730" s="76" t="s">
        <v>951</v>
      </c>
      <c r="C730" s="71">
        <v>40819</v>
      </c>
      <c r="F730" s="40" t="s">
        <v>932</v>
      </c>
      <c r="U730" s="34"/>
      <c r="V730" s="34"/>
      <c r="AF730" s="34"/>
      <c r="AM730" s="34"/>
      <c r="AT730" s="40"/>
      <c r="AU730" s="40"/>
      <c r="AV730" s="40"/>
      <c r="BA730">
        <v>43</v>
      </c>
    </row>
    <row r="731" spans="1:83" x14ac:dyDescent="0.25">
      <c r="A731" s="76" t="s">
        <v>951</v>
      </c>
      <c r="B731" s="76" t="s">
        <v>951</v>
      </c>
      <c r="C731" s="71">
        <v>40826</v>
      </c>
      <c r="F731" s="40" t="s">
        <v>932</v>
      </c>
      <c r="U731" s="34"/>
      <c r="V731" s="34"/>
      <c r="AF731" s="34"/>
      <c r="AM731" s="34"/>
      <c r="AT731" s="40"/>
      <c r="AU731" s="40"/>
      <c r="AV731" s="40"/>
      <c r="BA731">
        <v>62</v>
      </c>
      <c r="CE731" s="40"/>
    </row>
    <row r="732" spans="1:83" x14ac:dyDescent="0.25">
      <c r="A732" s="76" t="s">
        <v>951</v>
      </c>
      <c r="B732" s="76" t="s">
        <v>951</v>
      </c>
      <c r="C732" s="71">
        <v>40833</v>
      </c>
      <c r="F732" s="40" t="s">
        <v>932</v>
      </c>
      <c r="U732" s="34"/>
      <c r="V732" s="34"/>
      <c r="AF732" s="34"/>
      <c r="AM732" s="34"/>
      <c r="AT732" s="40"/>
      <c r="AU732" s="40"/>
      <c r="AV732" s="40"/>
      <c r="BA732">
        <v>69</v>
      </c>
    </row>
    <row r="733" spans="1:83" x14ac:dyDescent="0.25">
      <c r="A733" s="76" t="s">
        <v>951</v>
      </c>
      <c r="B733" s="76" t="s">
        <v>951</v>
      </c>
      <c r="C733" s="71">
        <v>40841</v>
      </c>
      <c r="F733" s="40" t="s">
        <v>932</v>
      </c>
      <c r="U733" s="34"/>
      <c r="V733" s="34"/>
      <c r="AF733" s="34"/>
      <c r="AM733" s="34"/>
      <c r="BA733">
        <v>70</v>
      </c>
      <c r="CE733" s="40"/>
    </row>
    <row r="734" spans="1:83" x14ac:dyDescent="0.25">
      <c r="A734" s="76" t="s">
        <v>951</v>
      </c>
      <c r="B734" s="76" t="s">
        <v>951</v>
      </c>
      <c r="C734" s="71">
        <v>40850</v>
      </c>
      <c r="F734" s="40" t="s">
        <v>932</v>
      </c>
      <c r="U734" s="34"/>
      <c r="V734" s="34"/>
      <c r="AF734" s="34"/>
      <c r="AM734" s="34"/>
      <c r="BA734">
        <v>81</v>
      </c>
      <c r="CE734" s="40"/>
    </row>
    <row r="735" spans="1:83" x14ac:dyDescent="0.25">
      <c r="A735" s="76" t="s">
        <v>951</v>
      </c>
      <c r="B735" s="76" t="s">
        <v>951</v>
      </c>
      <c r="C735" s="71">
        <v>40857</v>
      </c>
      <c r="F735" s="40" t="s">
        <v>932</v>
      </c>
      <c r="U735" s="34"/>
      <c r="V735" s="34"/>
      <c r="AF735" s="34"/>
      <c r="AM735" s="34"/>
      <c r="BA735">
        <v>81</v>
      </c>
      <c r="BK735" s="34"/>
    </row>
    <row r="736" spans="1:83" x14ac:dyDescent="0.25">
      <c r="A736" s="76" t="s">
        <v>951</v>
      </c>
      <c r="B736" s="76" t="s">
        <v>951</v>
      </c>
      <c r="C736" s="71">
        <v>40865</v>
      </c>
      <c r="F736" s="40" t="s">
        <v>932</v>
      </c>
      <c r="U736" s="34"/>
      <c r="V736" s="34"/>
      <c r="AF736" s="34"/>
      <c r="AM736" s="34"/>
      <c r="BA736">
        <v>87</v>
      </c>
      <c r="CE736" s="40"/>
    </row>
    <row r="737" spans="1:83" x14ac:dyDescent="0.25">
      <c r="A737" s="76" t="s">
        <v>951</v>
      </c>
      <c r="B737" s="76" t="s">
        <v>951</v>
      </c>
      <c r="C737" s="71">
        <v>40871</v>
      </c>
      <c r="F737" s="40" t="s">
        <v>932</v>
      </c>
      <c r="U737" s="34"/>
      <c r="V737" s="34"/>
      <c r="AF737" s="34"/>
      <c r="AM737" s="34"/>
      <c r="BA737">
        <v>90</v>
      </c>
      <c r="CE737" s="40"/>
    </row>
    <row r="738" spans="1:83" x14ac:dyDescent="0.25">
      <c r="A738" s="76" t="s">
        <v>952</v>
      </c>
      <c r="B738" s="76" t="s">
        <v>952</v>
      </c>
      <c r="C738" s="71">
        <v>40703</v>
      </c>
      <c r="F738" s="40" t="s">
        <v>603</v>
      </c>
      <c r="U738" s="34"/>
      <c r="V738" s="34"/>
      <c r="AF738" s="34"/>
      <c r="AM738" s="34"/>
      <c r="BA738">
        <v>12</v>
      </c>
      <c r="BL738">
        <v>2</v>
      </c>
      <c r="CE738" s="40"/>
    </row>
    <row r="739" spans="1:83" x14ac:dyDescent="0.25">
      <c r="A739" s="76" t="s">
        <v>952</v>
      </c>
      <c r="B739" s="76" t="s">
        <v>952</v>
      </c>
      <c r="C739" s="71">
        <v>40709</v>
      </c>
      <c r="F739" s="40" t="s">
        <v>603</v>
      </c>
      <c r="U739" s="34"/>
      <c r="V739" s="34"/>
      <c r="AF739" s="34"/>
      <c r="AM739" s="34"/>
      <c r="BA739">
        <v>12</v>
      </c>
      <c r="BL739">
        <v>2.4</v>
      </c>
    </row>
    <row r="740" spans="1:83" x14ac:dyDescent="0.25">
      <c r="A740" s="76" t="s">
        <v>952</v>
      </c>
      <c r="B740" s="76" t="s">
        <v>952</v>
      </c>
      <c r="C740" s="71">
        <v>40716</v>
      </c>
      <c r="F740" s="40" t="s">
        <v>603</v>
      </c>
      <c r="U740" s="34"/>
      <c r="V740" s="34"/>
      <c r="AF740" s="34"/>
      <c r="AM740" s="34"/>
      <c r="BA740">
        <v>13</v>
      </c>
      <c r="BL740">
        <v>3.2</v>
      </c>
      <c r="CE740" s="40"/>
    </row>
    <row r="741" spans="1:83" x14ac:dyDescent="0.25">
      <c r="A741" s="76" t="s">
        <v>952</v>
      </c>
      <c r="B741" s="76" t="s">
        <v>952</v>
      </c>
      <c r="C741" s="71">
        <v>40725</v>
      </c>
      <c r="F741" s="40" t="s">
        <v>603</v>
      </c>
      <c r="U741" s="34"/>
      <c r="V741" s="34"/>
      <c r="AF741" s="34"/>
      <c r="AM741" s="34"/>
      <c r="BA741">
        <v>14</v>
      </c>
      <c r="BL741">
        <v>3.8</v>
      </c>
      <c r="CE741" s="40"/>
    </row>
    <row r="742" spans="1:83" x14ac:dyDescent="0.25">
      <c r="A742" s="76" t="s">
        <v>952</v>
      </c>
      <c r="B742" s="76" t="s">
        <v>952</v>
      </c>
      <c r="C742" s="71">
        <v>40736</v>
      </c>
      <c r="F742" s="40" t="s">
        <v>603</v>
      </c>
      <c r="U742" s="34"/>
      <c r="V742" s="34"/>
      <c r="AF742" s="34"/>
      <c r="AM742" s="34"/>
      <c r="BA742">
        <v>14.5</v>
      </c>
      <c r="BL742">
        <v>4.5</v>
      </c>
    </row>
    <row r="743" spans="1:83" x14ac:dyDescent="0.25">
      <c r="A743" s="76" t="s">
        <v>952</v>
      </c>
      <c r="B743" s="76" t="s">
        <v>952</v>
      </c>
      <c r="C743" s="71">
        <v>40746</v>
      </c>
      <c r="F743" s="40" t="s">
        <v>603</v>
      </c>
      <c r="U743" s="34"/>
      <c r="V743" s="34"/>
      <c r="AF743" s="34"/>
      <c r="AM743" s="34"/>
      <c r="BA743">
        <v>15</v>
      </c>
      <c r="BL743">
        <v>4.9000000000000004</v>
      </c>
      <c r="CE743" s="40"/>
    </row>
    <row r="744" spans="1:83" x14ac:dyDescent="0.25">
      <c r="A744" s="76" t="s">
        <v>952</v>
      </c>
      <c r="B744" s="76" t="s">
        <v>952</v>
      </c>
      <c r="C744" s="71">
        <v>40756</v>
      </c>
      <c r="F744" s="40" t="s">
        <v>603</v>
      </c>
      <c r="U744" s="34"/>
      <c r="V744" s="34"/>
      <c r="AF744" s="34"/>
      <c r="AM744" s="34"/>
      <c r="BA744">
        <v>31</v>
      </c>
      <c r="BL744">
        <v>5.0999999999999996</v>
      </c>
      <c r="CE744" s="40"/>
    </row>
    <row r="745" spans="1:83" x14ac:dyDescent="0.25">
      <c r="A745" s="76" t="s">
        <v>952</v>
      </c>
      <c r="B745" s="76" t="s">
        <v>952</v>
      </c>
      <c r="C745" s="71">
        <v>40765</v>
      </c>
      <c r="F745" s="40" t="s">
        <v>603</v>
      </c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34"/>
      <c r="V745" s="34"/>
      <c r="W745" s="40"/>
      <c r="X745" s="40"/>
      <c r="Z745" s="40"/>
      <c r="AA745" s="40"/>
      <c r="AB745" s="40"/>
      <c r="AC745" s="40"/>
      <c r="AD745" s="40"/>
      <c r="AE745" s="40"/>
      <c r="AF745" s="34"/>
      <c r="AG745" s="40"/>
      <c r="AH745" s="40"/>
      <c r="AI745" s="40"/>
      <c r="AJ745" s="40"/>
      <c r="AK745" s="40"/>
      <c r="AL745" s="40"/>
      <c r="AM745" s="34"/>
      <c r="AN745" s="40"/>
      <c r="AO745" s="40"/>
      <c r="AP745" s="40"/>
      <c r="AQ745" s="40"/>
      <c r="AR745" s="40"/>
      <c r="AS745" s="40"/>
      <c r="AT745" s="40"/>
      <c r="AU745" s="40"/>
      <c r="AV745" s="40"/>
      <c r="AZ745" s="40"/>
      <c r="BA745" s="40">
        <v>30</v>
      </c>
      <c r="BB745" s="40"/>
      <c r="BC745" s="40"/>
      <c r="BD745" s="40"/>
      <c r="BE745" s="40"/>
      <c r="BF745" s="40"/>
      <c r="BG745" s="40"/>
      <c r="BH745" s="40"/>
      <c r="BI745" s="40"/>
      <c r="BJ745" s="40"/>
      <c r="BK745" s="40"/>
      <c r="BL745" s="40"/>
      <c r="BM745" s="40"/>
      <c r="BN745" s="40"/>
      <c r="BO745" s="40"/>
      <c r="BP745" s="40"/>
      <c r="BQ745" s="40"/>
      <c r="BR745" s="40"/>
      <c r="BS745" s="40"/>
      <c r="BT745" s="40"/>
      <c r="BU745" s="40"/>
      <c r="BV745" s="40"/>
      <c r="BW745" s="40"/>
      <c r="BX745" s="40"/>
      <c r="BY745" s="40"/>
      <c r="BZ745" s="40"/>
      <c r="CA745" s="40"/>
      <c r="CB745" s="40"/>
      <c r="CC745" s="40"/>
      <c r="CD745" s="40"/>
      <c r="CE745" s="40"/>
    </row>
    <row r="746" spans="1:83" x14ac:dyDescent="0.25">
      <c r="A746" s="76" t="s">
        <v>952</v>
      </c>
      <c r="B746" s="76" t="s">
        <v>952</v>
      </c>
      <c r="C746" s="71">
        <v>40773</v>
      </c>
      <c r="F746" s="40" t="s">
        <v>603</v>
      </c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34"/>
      <c r="V746" s="34"/>
      <c r="W746" s="40"/>
      <c r="X746" s="40"/>
      <c r="Z746" s="40"/>
      <c r="AA746" s="40"/>
      <c r="AB746" s="40"/>
      <c r="AC746" s="40"/>
      <c r="AD746" s="40"/>
      <c r="AE746" s="40"/>
      <c r="AF746" s="34"/>
      <c r="AG746" s="40"/>
      <c r="AH746" s="40"/>
      <c r="AI746" s="40"/>
      <c r="AJ746" s="40"/>
      <c r="AK746" s="40"/>
      <c r="AL746" s="40"/>
      <c r="AM746" s="34"/>
      <c r="AN746" s="40"/>
      <c r="AO746" s="40"/>
      <c r="AP746" s="40"/>
      <c r="AQ746" s="40"/>
      <c r="AR746" s="40"/>
      <c r="AS746" s="40"/>
      <c r="AT746" s="40"/>
      <c r="AU746" s="40"/>
      <c r="AV746" s="40"/>
      <c r="AZ746" s="40"/>
      <c r="BA746" s="40">
        <v>37</v>
      </c>
      <c r="BB746" s="40"/>
      <c r="BC746" s="40"/>
      <c r="BD746" s="40"/>
      <c r="BE746" s="40"/>
      <c r="BF746" s="40"/>
      <c r="BG746" s="40"/>
      <c r="BH746" s="40"/>
      <c r="BI746" s="40"/>
      <c r="BJ746" s="40"/>
      <c r="BK746" s="40"/>
      <c r="BL746" s="40"/>
      <c r="BM746" s="40"/>
      <c r="BN746" s="40"/>
      <c r="BO746" s="40"/>
      <c r="BP746" s="40"/>
      <c r="BQ746" s="40"/>
      <c r="BR746" s="40"/>
      <c r="BS746" s="40"/>
      <c r="BT746" s="40"/>
      <c r="BU746" s="40"/>
      <c r="BV746" s="40"/>
      <c r="BW746" s="40"/>
      <c r="BX746" s="40"/>
      <c r="BY746" s="40"/>
      <c r="BZ746" s="40"/>
      <c r="CA746" s="40"/>
      <c r="CB746" s="40"/>
      <c r="CC746" s="40"/>
      <c r="CD746" s="40"/>
      <c r="CE746" s="40"/>
    </row>
    <row r="747" spans="1:83" x14ac:dyDescent="0.25">
      <c r="A747" s="76" t="s">
        <v>952</v>
      </c>
      <c r="B747" s="76" t="s">
        <v>952</v>
      </c>
      <c r="C747" s="71">
        <v>40784</v>
      </c>
      <c r="F747" s="40" t="s">
        <v>603</v>
      </c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34"/>
      <c r="V747" s="34"/>
      <c r="W747" s="40"/>
      <c r="X747" s="40"/>
      <c r="Z747" s="40"/>
      <c r="AA747" s="40"/>
      <c r="AB747" s="40"/>
      <c r="AC747" s="40"/>
      <c r="AD747" s="40"/>
      <c r="AE747" s="40"/>
      <c r="AF747" s="34"/>
      <c r="AG747" s="40"/>
      <c r="AH747" s="40"/>
      <c r="AI747" s="40"/>
      <c r="AJ747" s="40"/>
      <c r="AK747" s="40"/>
      <c r="AL747" s="40"/>
      <c r="AM747" s="34"/>
      <c r="AN747" s="40"/>
      <c r="AO747" s="40"/>
      <c r="AP747" s="40"/>
      <c r="AQ747" s="40"/>
      <c r="AR747" s="40"/>
      <c r="AS747" s="40"/>
      <c r="AT747" s="40"/>
      <c r="AU747" s="40"/>
      <c r="AV747" s="40"/>
      <c r="AZ747" s="40"/>
      <c r="BA747" s="40">
        <v>39</v>
      </c>
      <c r="BB747" s="40"/>
      <c r="BC747" s="40"/>
      <c r="BD747" s="40"/>
      <c r="BE747" s="40"/>
      <c r="BF747" s="40"/>
      <c r="BG747" s="40"/>
      <c r="BH747" s="40"/>
      <c r="BI747" s="40"/>
      <c r="BJ747" s="40"/>
      <c r="BK747" s="40"/>
      <c r="BL747" s="40"/>
      <c r="BM747" s="40"/>
      <c r="BN747" s="40"/>
      <c r="BO747" s="40"/>
      <c r="BP747" s="40"/>
      <c r="BQ747" s="40"/>
      <c r="BR747" s="40"/>
      <c r="BS747" s="40"/>
      <c r="BT747" s="40"/>
      <c r="BU747" s="40"/>
      <c r="BV747" s="40"/>
      <c r="BW747" s="40"/>
      <c r="BX747" s="40"/>
      <c r="BY747" s="40"/>
      <c r="BZ747" s="40"/>
      <c r="CA747" s="40"/>
      <c r="CB747" s="40"/>
      <c r="CC747" s="40"/>
      <c r="CD747" s="40"/>
      <c r="CE747" s="40"/>
    </row>
    <row r="748" spans="1:83" x14ac:dyDescent="0.25">
      <c r="A748" s="76" t="s">
        <v>952</v>
      </c>
      <c r="B748" s="76" t="s">
        <v>952</v>
      </c>
      <c r="C748" s="71">
        <v>40794</v>
      </c>
      <c r="F748" s="40" t="s">
        <v>603</v>
      </c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34"/>
      <c r="V748" s="34"/>
      <c r="W748" s="40"/>
      <c r="X748" s="40"/>
      <c r="Z748" s="40"/>
      <c r="AA748" s="40"/>
      <c r="AB748" s="40"/>
      <c r="AC748" s="40"/>
      <c r="AD748" s="40"/>
      <c r="AE748" s="40"/>
      <c r="AF748" s="34"/>
      <c r="AG748" s="40"/>
      <c r="AH748" s="40"/>
      <c r="AI748" s="40"/>
      <c r="AJ748" s="40"/>
      <c r="AK748" s="40"/>
      <c r="AL748" s="40"/>
      <c r="AM748" s="34"/>
      <c r="AN748" s="40"/>
      <c r="AO748" s="40"/>
      <c r="AP748" s="40"/>
      <c r="AQ748" s="40"/>
      <c r="AR748" s="40"/>
      <c r="AS748" s="40"/>
      <c r="AT748" s="40"/>
      <c r="AU748" s="40"/>
      <c r="AV748" s="40"/>
      <c r="AZ748" s="40"/>
      <c r="BA748" s="40">
        <v>39</v>
      </c>
      <c r="BB748" s="40"/>
      <c r="BC748" s="40"/>
      <c r="BD748" s="40"/>
      <c r="BE748" s="40"/>
      <c r="BF748" s="40"/>
      <c r="BG748" s="40"/>
      <c r="BH748" s="40"/>
      <c r="BI748" s="40"/>
      <c r="BJ748" s="40"/>
      <c r="BK748" s="40"/>
      <c r="BL748" s="40"/>
      <c r="BM748" s="40"/>
      <c r="BN748" s="40"/>
      <c r="BO748" s="40"/>
      <c r="BP748" s="40"/>
      <c r="BQ748" s="40"/>
      <c r="BR748" s="40"/>
      <c r="BS748" s="40"/>
      <c r="BT748" s="40"/>
      <c r="BU748" s="40"/>
      <c r="BV748" s="40"/>
      <c r="BW748" s="40"/>
      <c r="BX748" s="40"/>
      <c r="BY748" s="40"/>
      <c r="BZ748" s="40"/>
      <c r="CA748" s="40"/>
      <c r="CB748" s="40"/>
      <c r="CC748" s="40"/>
      <c r="CD748" s="40"/>
      <c r="CE748" s="40"/>
    </row>
    <row r="749" spans="1:83" x14ac:dyDescent="0.25">
      <c r="A749" s="76" t="s">
        <v>952</v>
      </c>
      <c r="B749" s="76" t="s">
        <v>952</v>
      </c>
      <c r="C749" s="71">
        <v>40807</v>
      </c>
      <c r="F749" s="40" t="s">
        <v>603</v>
      </c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34"/>
      <c r="V749" s="34"/>
      <c r="W749" s="40"/>
      <c r="X749" s="40"/>
      <c r="Z749" s="40"/>
      <c r="AA749" s="40"/>
      <c r="AB749" s="40"/>
      <c r="AC749" s="40"/>
      <c r="AD749" s="40"/>
      <c r="AE749" s="40"/>
      <c r="AF749" s="34"/>
      <c r="AG749" s="40"/>
      <c r="AH749" s="40"/>
      <c r="AI749" s="40"/>
      <c r="AJ749" s="40"/>
      <c r="AK749" s="40"/>
      <c r="AL749" s="40"/>
      <c r="AM749" s="34"/>
      <c r="AN749" s="40"/>
      <c r="AO749" s="40"/>
      <c r="AP749" s="40"/>
      <c r="AQ749" s="40"/>
      <c r="AR749" s="40"/>
      <c r="AS749" s="40"/>
      <c r="AT749" s="40"/>
      <c r="AU749" s="40"/>
      <c r="AV749" s="40"/>
      <c r="AZ749" s="40"/>
      <c r="BA749" s="40">
        <v>60</v>
      </c>
      <c r="BB749" s="40"/>
      <c r="BC749" s="40"/>
      <c r="BD749" s="40"/>
      <c r="BE749" s="40"/>
      <c r="BF749" s="40"/>
      <c r="BG749" s="40"/>
      <c r="BH749" s="40"/>
      <c r="BI749" s="40"/>
      <c r="BJ749" s="40"/>
      <c r="BK749" s="40"/>
      <c r="BL749" s="40"/>
      <c r="BM749" s="40"/>
      <c r="BN749" s="40"/>
      <c r="BO749" s="40"/>
      <c r="BP749" s="40"/>
      <c r="BQ749" s="40"/>
      <c r="BR749" s="40"/>
      <c r="BS749" s="40"/>
      <c r="BT749" s="40"/>
      <c r="BU749" s="40"/>
      <c r="BV749" s="40"/>
      <c r="BW749" s="40"/>
      <c r="BX749" s="40"/>
      <c r="BY749" s="40"/>
      <c r="BZ749" s="40"/>
      <c r="CA749" s="40"/>
      <c r="CB749" s="40"/>
      <c r="CC749" s="40"/>
      <c r="CD749" s="40"/>
      <c r="CE749" s="40"/>
    </row>
    <row r="750" spans="1:83" x14ac:dyDescent="0.25">
      <c r="A750" s="76" t="s">
        <v>952</v>
      </c>
      <c r="B750" s="76" t="s">
        <v>952</v>
      </c>
      <c r="C750" s="71">
        <v>40819</v>
      </c>
      <c r="F750" s="40" t="s">
        <v>603</v>
      </c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34"/>
      <c r="V750" s="34"/>
      <c r="W750" s="40"/>
      <c r="X750" s="40"/>
      <c r="Z750" s="40"/>
      <c r="AA750" s="40"/>
      <c r="AB750" s="40"/>
      <c r="AC750" s="40"/>
      <c r="AD750" s="40"/>
      <c r="AE750" s="40"/>
      <c r="AF750" s="34"/>
      <c r="AG750" s="40"/>
      <c r="AH750" s="40"/>
      <c r="AI750" s="40"/>
      <c r="AJ750" s="40"/>
      <c r="AK750" s="40"/>
      <c r="AL750" s="40"/>
      <c r="AM750" s="34"/>
      <c r="AN750" s="40"/>
      <c r="AO750" s="40"/>
      <c r="AP750" s="40"/>
      <c r="AQ750" s="40"/>
      <c r="AR750" s="40"/>
      <c r="AS750" s="40"/>
      <c r="AT750" s="40"/>
      <c r="AU750" s="40"/>
      <c r="AV750" s="40"/>
      <c r="AZ750" s="40"/>
      <c r="BA750" s="40">
        <v>68</v>
      </c>
      <c r="BB750" s="40"/>
      <c r="BC750" s="40"/>
      <c r="BD750" s="40"/>
      <c r="BE750" s="40"/>
      <c r="BF750" s="40"/>
      <c r="BG750" s="40"/>
      <c r="BH750" s="40"/>
      <c r="BI750" s="40"/>
      <c r="BJ750" s="40"/>
      <c r="BK750" s="34"/>
      <c r="BL750" s="40"/>
      <c r="BM750" s="40"/>
      <c r="BN750" s="40"/>
      <c r="BO750" s="40"/>
      <c r="BP750" s="40"/>
      <c r="BQ750" s="40"/>
      <c r="BR750" s="40"/>
      <c r="BS750" s="40"/>
      <c r="BT750" s="40"/>
      <c r="BU750" s="40"/>
      <c r="BV750" s="40"/>
      <c r="BW750" s="40"/>
      <c r="BX750" s="40"/>
      <c r="BY750" s="40"/>
      <c r="BZ750" s="40"/>
      <c r="CA750" s="40"/>
      <c r="CB750" s="40"/>
      <c r="CC750" s="40"/>
      <c r="CD750" s="40"/>
      <c r="CE750" s="40"/>
    </row>
    <row r="751" spans="1:83" x14ac:dyDescent="0.25">
      <c r="A751" s="76" t="s">
        <v>952</v>
      </c>
      <c r="B751" s="76" t="s">
        <v>952</v>
      </c>
      <c r="C751" s="71">
        <v>40826</v>
      </c>
      <c r="F751" s="40" t="s">
        <v>603</v>
      </c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34"/>
      <c r="V751" s="34"/>
      <c r="W751" s="40"/>
      <c r="X751" s="40"/>
      <c r="Z751" s="40"/>
      <c r="AA751" s="40"/>
      <c r="AB751" s="40"/>
      <c r="AC751" s="40"/>
      <c r="AD751" s="40"/>
      <c r="AE751" s="40"/>
      <c r="AF751" s="34"/>
      <c r="AG751" s="40"/>
      <c r="AH751" s="40"/>
      <c r="AI751" s="40"/>
      <c r="AJ751" s="40"/>
      <c r="AK751" s="40"/>
      <c r="AL751" s="40"/>
      <c r="AM751" s="34"/>
      <c r="AN751" s="40"/>
      <c r="AO751" s="40"/>
      <c r="AP751" s="40"/>
      <c r="AQ751" s="40"/>
      <c r="AR751" s="40"/>
      <c r="AS751" s="40"/>
      <c r="AT751" s="40"/>
      <c r="AU751" s="40"/>
      <c r="AV751" s="40"/>
      <c r="AZ751" s="40"/>
      <c r="BA751" s="40">
        <v>70</v>
      </c>
      <c r="BB751" s="40"/>
      <c r="BC751" s="40"/>
      <c r="BD751" s="40"/>
      <c r="BE751" s="40"/>
      <c r="BF751" s="40"/>
      <c r="BG751" s="40"/>
      <c r="BH751" s="40"/>
      <c r="BI751" s="40"/>
      <c r="BJ751" s="40"/>
      <c r="BK751" s="40"/>
      <c r="BL751" s="40"/>
      <c r="BM751" s="40"/>
      <c r="BN751" s="40"/>
      <c r="BO751" s="40"/>
      <c r="BP751" s="40"/>
      <c r="BQ751" s="40"/>
      <c r="BR751" s="40"/>
      <c r="BS751" s="40"/>
      <c r="BT751" s="40"/>
      <c r="BU751" s="40"/>
      <c r="BV751" s="40"/>
      <c r="BW751" s="40"/>
      <c r="BX751" s="40"/>
      <c r="BY751" s="40"/>
      <c r="BZ751" s="40"/>
      <c r="CA751" s="40"/>
      <c r="CB751" s="40"/>
      <c r="CC751" s="40"/>
      <c r="CD751" s="40"/>
      <c r="CE751" s="40"/>
    </row>
    <row r="752" spans="1:83" x14ac:dyDescent="0.25">
      <c r="A752" s="76" t="s">
        <v>952</v>
      </c>
      <c r="B752" s="76" t="s">
        <v>952</v>
      </c>
      <c r="C752" s="71">
        <v>40833</v>
      </c>
      <c r="F752" s="40" t="s">
        <v>603</v>
      </c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34"/>
      <c r="V752" s="34"/>
      <c r="W752" s="40"/>
      <c r="X752" s="40"/>
      <c r="Z752" s="40"/>
      <c r="AA752" s="40"/>
      <c r="AB752" s="40"/>
      <c r="AC752" s="40"/>
      <c r="AD752" s="40"/>
      <c r="AE752" s="40"/>
      <c r="AF752" s="34"/>
      <c r="AG752" s="40"/>
      <c r="AH752" s="40"/>
      <c r="AI752" s="40"/>
      <c r="AJ752" s="40"/>
      <c r="AK752" s="40"/>
      <c r="AL752" s="40"/>
      <c r="AM752" s="34"/>
      <c r="AN752" s="40"/>
      <c r="AO752" s="40"/>
      <c r="AP752" s="40"/>
      <c r="AQ752" s="40"/>
      <c r="AR752" s="40"/>
      <c r="AS752" s="40"/>
      <c r="AT752" s="40"/>
      <c r="AU752" s="40"/>
      <c r="AV752" s="40"/>
      <c r="AZ752" s="40"/>
      <c r="BA752" s="40">
        <v>75</v>
      </c>
      <c r="BB752" s="40"/>
      <c r="BC752" s="40"/>
      <c r="BD752" s="40"/>
      <c r="BE752" s="40"/>
      <c r="BF752" s="40"/>
      <c r="BG752" s="40"/>
      <c r="BH752" s="40"/>
      <c r="BI752" s="40"/>
      <c r="BJ752" s="40"/>
      <c r="BK752" s="40"/>
      <c r="BL752" s="40"/>
      <c r="BM752" s="40"/>
      <c r="BN752" s="40"/>
      <c r="BO752" s="40"/>
      <c r="BP752" s="40"/>
      <c r="BQ752" s="40"/>
      <c r="BR752" s="40"/>
      <c r="BS752" s="40"/>
      <c r="BT752" s="40"/>
      <c r="BU752" s="40"/>
      <c r="BV752" s="40"/>
      <c r="BW752" s="40"/>
      <c r="BX752" s="40"/>
      <c r="BY752" s="40"/>
      <c r="BZ752" s="40"/>
      <c r="CA752" s="40"/>
      <c r="CB752" s="40"/>
      <c r="CC752" s="40"/>
      <c r="CD752" s="40"/>
      <c r="CE752" s="40"/>
    </row>
    <row r="753" spans="1:83" x14ac:dyDescent="0.25">
      <c r="A753" s="76" t="s">
        <v>952</v>
      </c>
      <c r="B753" s="76" t="s">
        <v>952</v>
      </c>
      <c r="C753" s="71">
        <v>40841</v>
      </c>
      <c r="F753" s="40" t="s">
        <v>603</v>
      </c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34"/>
      <c r="V753" s="34"/>
      <c r="W753" s="40"/>
      <c r="X753" s="40"/>
      <c r="Z753" s="40"/>
      <c r="AA753" s="40"/>
      <c r="AB753" s="40"/>
      <c r="AC753" s="40"/>
      <c r="AD753" s="40"/>
      <c r="AE753" s="40"/>
      <c r="AF753" s="34"/>
      <c r="AG753" s="40"/>
      <c r="AH753" s="40"/>
      <c r="AI753" s="40"/>
      <c r="AJ753" s="40"/>
      <c r="AK753" s="40"/>
      <c r="AL753" s="40"/>
      <c r="AM753" s="34"/>
      <c r="AN753" s="40"/>
      <c r="AO753" s="40"/>
      <c r="AP753" s="40"/>
      <c r="AQ753" s="40"/>
      <c r="AR753" s="40"/>
      <c r="AS753" s="40"/>
      <c r="AT753" s="40"/>
      <c r="AU753" s="40"/>
      <c r="AV753" s="40"/>
      <c r="AZ753" s="40"/>
      <c r="BA753" s="40">
        <v>81</v>
      </c>
      <c r="BB753" s="40"/>
      <c r="BC753" s="40"/>
      <c r="BD753" s="40"/>
      <c r="BE753" s="40"/>
      <c r="BF753" s="40"/>
      <c r="BG753" s="40"/>
      <c r="BH753" s="40"/>
      <c r="BI753" s="40"/>
      <c r="BJ753" s="40"/>
      <c r="BK753" s="40"/>
      <c r="BL753" s="40"/>
      <c r="BM753" s="40"/>
      <c r="BN753" s="40"/>
      <c r="BO753" s="40"/>
      <c r="BP753" s="40"/>
      <c r="BQ753" s="40"/>
      <c r="BR753" s="40"/>
      <c r="BS753" s="40"/>
      <c r="BT753" s="40"/>
      <c r="BU753" s="40"/>
      <c r="BV753" s="40"/>
      <c r="BW753" s="40"/>
      <c r="BX753" s="40"/>
      <c r="BY753" s="40"/>
      <c r="BZ753" s="40"/>
      <c r="CA753" s="40"/>
      <c r="CB753" s="40"/>
      <c r="CC753" s="40"/>
      <c r="CD753" s="40"/>
      <c r="CE753" s="40"/>
    </row>
    <row r="754" spans="1:83" x14ac:dyDescent="0.25">
      <c r="A754" s="76" t="s">
        <v>952</v>
      </c>
      <c r="B754" s="76" t="s">
        <v>952</v>
      </c>
      <c r="C754" s="71">
        <v>40850</v>
      </c>
      <c r="F754" s="40" t="s">
        <v>603</v>
      </c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34"/>
      <c r="V754" s="34"/>
      <c r="W754" s="40"/>
      <c r="X754" s="40"/>
      <c r="Z754" s="40"/>
      <c r="AA754" s="40"/>
      <c r="AB754" s="40"/>
      <c r="AC754" s="40"/>
      <c r="AD754" s="40"/>
      <c r="AE754" s="40"/>
      <c r="AF754" s="34"/>
      <c r="AG754" s="40"/>
      <c r="AH754" s="40"/>
      <c r="AI754" s="40"/>
      <c r="AJ754" s="40"/>
      <c r="AK754" s="40"/>
      <c r="AL754" s="40"/>
      <c r="AM754" s="34"/>
      <c r="AN754" s="40"/>
      <c r="AO754" s="40"/>
      <c r="AP754" s="40"/>
      <c r="AQ754" s="40"/>
      <c r="AR754" s="40"/>
      <c r="AS754" s="40"/>
      <c r="AT754" s="40"/>
      <c r="AU754" s="40"/>
      <c r="AV754" s="40"/>
      <c r="AZ754" s="40"/>
      <c r="BA754" s="40">
        <v>83</v>
      </c>
      <c r="BB754" s="40"/>
      <c r="BC754" s="40"/>
      <c r="BD754" s="40"/>
      <c r="BE754" s="40"/>
      <c r="BF754" s="40"/>
      <c r="BG754" s="40"/>
      <c r="BH754" s="40"/>
      <c r="BI754" s="40"/>
      <c r="BJ754" s="40"/>
      <c r="BK754" s="40"/>
      <c r="BL754" s="40"/>
      <c r="BM754" s="40"/>
      <c r="BN754" s="40"/>
      <c r="BO754" s="40"/>
      <c r="BP754" s="40"/>
      <c r="BQ754" s="40"/>
      <c r="BR754" s="40"/>
      <c r="BS754" s="40"/>
      <c r="BT754" s="40"/>
      <c r="BU754" s="40"/>
      <c r="BV754" s="40"/>
      <c r="BW754" s="40"/>
      <c r="BX754" s="40"/>
      <c r="BY754" s="40"/>
      <c r="BZ754" s="40"/>
      <c r="CA754" s="40"/>
      <c r="CB754" s="40"/>
      <c r="CC754" s="40"/>
      <c r="CD754" s="40"/>
      <c r="CE754" s="40"/>
    </row>
    <row r="755" spans="1:83" x14ac:dyDescent="0.25">
      <c r="A755" s="76" t="s">
        <v>952</v>
      </c>
      <c r="B755" s="76" t="s">
        <v>952</v>
      </c>
      <c r="C755" s="71">
        <v>40857</v>
      </c>
      <c r="F755" s="40" t="s">
        <v>603</v>
      </c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34"/>
      <c r="V755" s="34"/>
      <c r="W755" s="40"/>
      <c r="X755" s="40"/>
      <c r="Z755" s="40"/>
      <c r="AA755" s="40"/>
      <c r="AB755" s="40"/>
      <c r="AC755" s="40"/>
      <c r="AD755" s="40"/>
      <c r="AE755" s="40"/>
      <c r="AF755" s="34"/>
      <c r="AG755" s="40"/>
      <c r="AH755" s="40"/>
      <c r="AI755" s="40"/>
      <c r="AJ755" s="40"/>
      <c r="AK755" s="40"/>
      <c r="AL755" s="40"/>
      <c r="AM755" s="34"/>
      <c r="AN755" s="40"/>
      <c r="AO755" s="40"/>
      <c r="AP755" s="40"/>
      <c r="AQ755" s="40"/>
      <c r="AR755" s="40"/>
      <c r="AS755" s="40"/>
      <c r="AT755" s="40"/>
      <c r="AU755" s="40"/>
      <c r="AV755" s="40"/>
      <c r="AZ755" s="40"/>
      <c r="BA755" s="40">
        <v>87</v>
      </c>
      <c r="BB755" s="40"/>
      <c r="BC755" s="40"/>
      <c r="BD755" s="40"/>
      <c r="BE755" s="40"/>
      <c r="BF755" s="40"/>
      <c r="BG755" s="40"/>
      <c r="BH755" s="40"/>
      <c r="BI755" s="40"/>
      <c r="BJ755" s="40"/>
      <c r="BK755" s="40"/>
      <c r="BL755" s="40"/>
      <c r="BM755" s="40"/>
      <c r="BN755" s="40"/>
      <c r="BO755" s="40"/>
      <c r="BP755" s="40"/>
      <c r="BQ755" s="40"/>
      <c r="BR755" s="40"/>
      <c r="BS755" s="40"/>
      <c r="BT755" s="40"/>
      <c r="BU755" s="40"/>
      <c r="BV755" s="40"/>
      <c r="BW755" s="40"/>
      <c r="BX755" s="40"/>
      <c r="BY755" s="40"/>
      <c r="BZ755" s="40"/>
      <c r="CA755" s="40"/>
      <c r="CB755" s="40"/>
      <c r="CC755" s="40"/>
      <c r="CD755" s="40"/>
      <c r="CE755" s="40"/>
    </row>
    <row r="756" spans="1:83" x14ac:dyDescent="0.25">
      <c r="A756" s="76" t="s">
        <v>952</v>
      </c>
      <c r="B756" s="76" t="s">
        <v>952</v>
      </c>
      <c r="C756" s="71">
        <v>40865</v>
      </c>
      <c r="F756" s="40" t="s">
        <v>603</v>
      </c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34"/>
      <c r="V756" s="34"/>
      <c r="W756" s="40"/>
      <c r="X756" s="40"/>
      <c r="Z756" s="40"/>
      <c r="AA756" s="40"/>
      <c r="AB756" s="40"/>
      <c r="AC756" s="40"/>
      <c r="AD756" s="40"/>
      <c r="AE756" s="40"/>
      <c r="AF756" s="34"/>
      <c r="AG756" s="40"/>
      <c r="AH756" s="40"/>
      <c r="AI756" s="40"/>
      <c r="AJ756" s="40"/>
      <c r="AK756" s="40"/>
      <c r="AL756" s="40"/>
      <c r="AM756" s="34"/>
      <c r="AN756" s="40"/>
      <c r="AO756" s="40"/>
      <c r="AP756" s="40"/>
      <c r="AQ756" s="40"/>
      <c r="AR756" s="40"/>
      <c r="AS756" s="40"/>
      <c r="AT756" s="40"/>
      <c r="AU756" s="40"/>
      <c r="AV756" s="40"/>
      <c r="AZ756" s="40"/>
      <c r="BA756" s="40">
        <v>90</v>
      </c>
      <c r="BB756" s="40"/>
      <c r="BC756" s="40"/>
      <c r="BD756" s="40"/>
      <c r="BE756" s="40"/>
      <c r="BF756" s="40"/>
      <c r="BG756" s="40"/>
      <c r="BH756" s="40"/>
      <c r="BI756" s="40"/>
      <c r="BJ756" s="40"/>
      <c r="BK756" s="40"/>
      <c r="BL756" s="40"/>
      <c r="BM756" s="40"/>
      <c r="BN756" s="40"/>
      <c r="BO756" s="40"/>
      <c r="BP756" s="40"/>
      <c r="BQ756" s="40"/>
      <c r="BR756" s="40"/>
      <c r="BS756" s="40"/>
      <c r="BT756" s="40"/>
      <c r="BU756" s="40"/>
      <c r="BV756" s="40"/>
      <c r="BW756" s="40"/>
      <c r="BX756" s="40"/>
      <c r="BY756" s="40"/>
      <c r="BZ756" s="40"/>
      <c r="CA756" s="40"/>
      <c r="CB756" s="40"/>
      <c r="CC756" s="40"/>
      <c r="CD756" s="40"/>
      <c r="CE756" s="40"/>
    </row>
    <row r="757" spans="1:83" x14ac:dyDescent="0.25">
      <c r="A757" s="76" t="s">
        <v>953</v>
      </c>
      <c r="B757" s="76" t="s">
        <v>953</v>
      </c>
      <c r="C757" s="71">
        <v>40703</v>
      </c>
      <c r="F757" s="40" t="s">
        <v>935</v>
      </c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34"/>
      <c r="V757" s="34"/>
      <c r="W757" s="40"/>
      <c r="X757" s="40"/>
      <c r="Z757" s="40"/>
      <c r="AA757" s="40"/>
      <c r="AB757" s="40"/>
      <c r="AC757" s="40"/>
      <c r="AD757" s="40"/>
      <c r="AE757" s="40"/>
      <c r="AF757" s="34"/>
      <c r="AG757" s="40"/>
      <c r="AH757" s="40"/>
      <c r="AI757" s="40"/>
      <c r="AJ757" s="40"/>
      <c r="AK757" s="40"/>
      <c r="AL757" s="40"/>
      <c r="AM757" s="34"/>
      <c r="AN757" s="40"/>
      <c r="AO757" s="40"/>
      <c r="AP757" s="40"/>
      <c r="AQ757" s="40"/>
      <c r="AR757" s="40"/>
      <c r="AS757" s="40"/>
      <c r="AT757" s="40"/>
      <c r="AU757" s="40"/>
      <c r="AV757" s="40"/>
      <c r="AZ757" s="40"/>
      <c r="BA757" s="40">
        <v>12</v>
      </c>
      <c r="BB757" s="40"/>
      <c r="BC757" s="40"/>
      <c r="BD757" s="40"/>
      <c r="BE757" s="40"/>
      <c r="BF757" s="40"/>
      <c r="BG757" s="40"/>
      <c r="BH757" s="40"/>
      <c r="BI757" s="40"/>
      <c r="BJ757" s="40"/>
      <c r="BK757" s="40"/>
      <c r="BL757" s="40">
        <v>1.9</v>
      </c>
      <c r="BM757" s="40"/>
      <c r="BN757" s="40"/>
      <c r="BO757" s="40"/>
      <c r="BP757" s="40"/>
      <c r="BQ757" s="40"/>
      <c r="BR757" s="40"/>
      <c r="BS757" s="40"/>
      <c r="BT757" s="40"/>
      <c r="BU757" s="40"/>
      <c r="BV757" s="40"/>
      <c r="BW757" s="40"/>
      <c r="BX757" s="40"/>
      <c r="BY757" s="40"/>
      <c r="BZ757" s="40"/>
      <c r="CA757" s="40"/>
      <c r="CB757" s="40"/>
      <c r="CC757" s="40"/>
      <c r="CD757" s="40"/>
      <c r="CE757" s="40"/>
    </row>
    <row r="758" spans="1:83" x14ac:dyDescent="0.25">
      <c r="A758" s="76" t="s">
        <v>953</v>
      </c>
      <c r="B758" s="76" t="s">
        <v>953</v>
      </c>
      <c r="C758" s="71">
        <v>40709</v>
      </c>
      <c r="F758" s="40" t="s">
        <v>935</v>
      </c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34"/>
      <c r="V758" s="34"/>
      <c r="W758" s="40"/>
      <c r="X758" s="40"/>
      <c r="Z758" s="40"/>
      <c r="AA758" s="40"/>
      <c r="AB758" s="40"/>
      <c r="AC758" s="40"/>
      <c r="AD758" s="40"/>
      <c r="AE758" s="40"/>
      <c r="AF758" s="34"/>
      <c r="AG758" s="40"/>
      <c r="AH758" s="40"/>
      <c r="AI758" s="40"/>
      <c r="AJ758" s="40"/>
      <c r="AK758" s="40"/>
      <c r="AL758" s="40"/>
      <c r="AM758" s="34"/>
      <c r="AN758" s="40"/>
      <c r="AO758" s="40"/>
      <c r="AP758" s="40"/>
      <c r="AQ758" s="40"/>
      <c r="AR758" s="40"/>
      <c r="AS758" s="40"/>
      <c r="AT758" s="40"/>
      <c r="AU758" s="40"/>
      <c r="AV758" s="40"/>
      <c r="AZ758" s="40"/>
      <c r="BA758" s="40">
        <v>12</v>
      </c>
      <c r="BB758" s="40"/>
      <c r="BC758" s="40"/>
      <c r="BD758" s="40"/>
      <c r="BE758" s="40"/>
      <c r="BF758" s="40"/>
      <c r="BG758" s="40"/>
      <c r="BH758" s="40"/>
      <c r="BI758" s="40"/>
      <c r="BJ758" s="40"/>
      <c r="BK758" s="40"/>
      <c r="BL758" s="40">
        <v>2.1</v>
      </c>
      <c r="BM758" s="40"/>
      <c r="BN758" s="40"/>
      <c r="BO758" s="40"/>
      <c r="BP758" s="40"/>
      <c r="BQ758" s="40"/>
      <c r="BR758" s="40"/>
      <c r="BS758" s="40"/>
      <c r="BT758" s="40"/>
      <c r="BU758" s="40"/>
      <c r="BV758" s="40"/>
      <c r="BW758" s="40"/>
      <c r="BX758" s="40"/>
      <c r="BY758" s="40"/>
      <c r="BZ758" s="40"/>
      <c r="CA758" s="40"/>
      <c r="CB758" s="40"/>
      <c r="CC758" s="40"/>
      <c r="CD758" s="40"/>
      <c r="CE758" s="40"/>
    </row>
    <row r="759" spans="1:83" x14ac:dyDescent="0.25">
      <c r="A759" s="76" t="s">
        <v>953</v>
      </c>
      <c r="B759" s="76" t="s">
        <v>953</v>
      </c>
      <c r="C759" s="71">
        <v>40716</v>
      </c>
      <c r="F759" s="40" t="s">
        <v>935</v>
      </c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34"/>
      <c r="V759" s="34"/>
      <c r="W759" s="40"/>
      <c r="X759" s="40"/>
      <c r="Z759" s="40"/>
      <c r="AA759" s="40"/>
      <c r="AB759" s="40"/>
      <c r="AC759" s="40"/>
      <c r="AD759" s="40"/>
      <c r="AE759" s="40"/>
      <c r="AF759" s="34"/>
      <c r="AG759" s="40"/>
      <c r="AH759" s="40"/>
      <c r="AI759" s="40"/>
      <c r="AJ759" s="40"/>
      <c r="AK759" s="40"/>
      <c r="AL759" s="40"/>
      <c r="AM759" s="34"/>
      <c r="AN759" s="40"/>
      <c r="AO759" s="40"/>
      <c r="AP759" s="40"/>
      <c r="AQ759" s="40"/>
      <c r="AR759" s="40"/>
      <c r="AS759" s="40"/>
      <c r="AT759" s="40"/>
      <c r="AU759" s="40"/>
      <c r="AV759" s="40"/>
      <c r="AZ759" s="40"/>
      <c r="BA759" s="40">
        <v>13</v>
      </c>
      <c r="BB759" s="40"/>
      <c r="BC759" s="40"/>
      <c r="BD759" s="40"/>
      <c r="BE759" s="40"/>
      <c r="BF759" s="40"/>
      <c r="BG759" s="40"/>
      <c r="BH759" s="40"/>
      <c r="BI759" s="40"/>
      <c r="BJ759" s="40"/>
      <c r="BK759" s="40"/>
      <c r="BL759" s="40">
        <v>2.8</v>
      </c>
      <c r="BM759" s="40"/>
      <c r="BN759" s="40"/>
      <c r="BO759" s="40"/>
      <c r="BP759" s="40"/>
      <c r="BQ759" s="40"/>
      <c r="BR759" s="40"/>
      <c r="BS759" s="40"/>
      <c r="BT759" s="40"/>
      <c r="BU759" s="40"/>
      <c r="BV759" s="40"/>
      <c r="BW759" s="40"/>
      <c r="BX759" s="40"/>
      <c r="BY759" s="40"/>
      <c r="BZ759" s="40"/>
      <c r="CA759" s="40"/>
      <c r="CB759" s="40"/>
      <c r="CC759" s="40"/>
      <c r="CD759" s="40"/>
      <c r="CE759" s="40"/>
    </row>
    <row r="760" spans="1:83" x14ac:dyDescent="0.25">
      <c r="A760" s="76" t="s">
        <v>953</v>
      </c>
      <c r="B760" s="76" t="s">
        <v>953</v>
      </c>
      <c r="C760" s="71">
        <v>40725</v>
      </c>
      <c r="F760" s="40" t="s">
        <v>935</v>
      </c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34"/>
      <c r="V760" s="34"/>
      <c r="W760" s="40"/>
      <c r="X760" s="40"/>
      <c r="Z760" s="40"/>
      <c r="AA760" s="40"/>
      <c r="AB760" s="40"/>
      <c r="AC760" s="40"/>
      <c r="AD760" s="40"/>
      <c r="AE760" s="40"/>
      <c r="AF760" s="34"/>
      <c r="AG760" s="40"/>
      <c r="AH760" s="40"/>
      <c r="AI760" s="40"/>
      <c r="AJ760" s="40"/>
      <c r="AK760" s="40"/>
      <c r="AL760" s="40"/>
      <c r="AM760" s="34"/>
      <c r="AN760" s="40"/>
      <c r="AO760" s="40"/>
      <c r="AP760" s="40"/>
      <c r="AQ760" s="40"/>
      <c r="AR760" s="40"/>
      <c r="AS760" s="40"/>
      <c r="AT760" s="40"/>
      <c r="AU760" s="40"/>
      <c r="AV760" s="40"/>
      <c r="AZ760" s="40"/>
      <c r="BA760" s="40">
        <v>14</v>
      </c>
      <c r="BB760" s="40"/>
      <c r="BC760" s="40"/>
      <c r="BD760" s="40"/>
      <c r="BE760" s="40"/>
      <c r="BF760" s="40"/>
      <c r="BG760" s="40"/>
      <c r="BH760" s="40"/>
      <c r="BI760" s="40"/>
      <c r="BJ760" s="40"/>
      <c r="BK760" s="40"/>
      <c r="BL760" s="40">
        <v>3.7</v>
      </c>
      <c r="BM760" s="40"/>
      <c r="BN760" s="40"/>
      <c r="BO760" s="40"/>
      <c r="BP760" s="40"/>
      <c r="BQ760" s="40"/>
      <c r="BR760" s="40"/>
      <c r="BS760" s="40"/>
      <c r="BT760" s="40"/>
      <c r="BU760" s="40"/>
      <c r="BV760" s="40"/>
      <c r="BW760" s="40"/>
      <c r="BX760" s="40"/>
      <c r="BY760" s="40"/>
      <c r="BZ760" s="40"/>
      <c r="CA760" s="40"/>
      <c r="CB760" s="40"/>
      <c r="CC760" s="40"/>
      <c r="CD760" s="40"/>
      <c r="CE760" s="40"/>
    </row>
    <row r="761" spans="1:83" x14ac:dyDescent="0.25">
      <c r="A761" s="76" t="s">
        <v>953</v>
      </c>
      <c r="B761" s="76" t="s">
        <v>953</v>
      </c>
      <c r="C761" s="71">
        <v>40736</v>
      </c>
      <c r="F761" s="40" t="s">
        <v>935</v>
      </c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34"/>
      <c r="V761" s="34"/>
      <c r="W761" s="40"/>
      <c r="X761" s="40"/>
      <c r="Z761" s="40"/>
      <c r="AA761" s="40"/>
      <c r="AB761" s="40"/>
      <c r="AC761" s="40"/>
      <c r="AD761" s="40"/>
      <c r="AE761" s="40"/>
      <c r="AF761" s="34"/>
      <c r="AG761" s="40"/>
      <c r="AH761" s="40"/>
      <c r="AI761" s="40"/>
      <c r="AJ761" s="40"/>
      <c r="AK761" s="40"/>
      <c r="AL761" s="40"/>
      <c r="AM761" s="34"/>
      <c r="AN761" s="40"/>
      <c r="AO761" s="40"/>
      <c r="AP761" s="40"/>
      <c r="AQ761" s="40"/>
      <c r="AR761" s="40"/>
      <c r="AS761" s="40"/>
      <c r="AT761" s="40"/>
      <c r="AU761" s="40"/>
      <c r="AV761" s="40"/>
      <c r="AZ761" s="40"/>
      <c r="BA761" s="40">
        <v>15</v>
      </c>
      <c r="BB761" s="40"/>
      <c r="BC761" s="40"/>
      <c r="BD761" s="40"/>
      <c r="BE761" s="40"/>
      <c r="BF761" s="40"/>
      <c r="BG761" s="40"/>
      <c r="BH761" s="40"/>
      <c r="BI761" s="40"/>
      <c r="BJ761" s="40"/>
      <c r="BK761" s="40"/>
      <c r="BL761" s="40">
        <v>4.8</v>
      </c>
      <c r="BM761" s="40"/>
      <c r="BN761" s="40"/>
      <c r="BO761" s="40"/>
      <c r="BP761" s="40"/>
      <c r="BQ761" s="40"/>
      <c r="BR761" s="40"/>
      <c r="BS761" s="40"/>
      <c r="BT761" s="40"/>
      <c r="BU761" s="40"/>
      <c r="BV761" s="40"/>
      <c r="BW761" s="40"/>
      <c r="BX761" s="40"/>
      <c r="BY761" s="40"/>
      <c r="BZ761" s="40"/>
      <c r="CA761" s="40"/>
      <c r="CB761" s="40"/>
      <c r="CC761" s="40"/>
      <c r="CD761" s="40"/>
      <c r="CE761" s="40"/>
    </row>
    <row r="762" spans="1:83" x14ac:dyDescent="0.25">
      <c r="A762" s="76" t="s">
        <v>953</v>
      </c>
      <c r="B762" s="76" t="s">
        <v>953</v>
      </c>
      <c r="C762" s="71">
        <v>40746</v>
      </c>
      <c r="F762" s="40" t="s">
        <v>935</v>
      </c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34"/>
      <c r="V762" s="34"/>
      <c r="W762" s="40"/>
      <c r="X762" s="40"/>
      <c r="Z762" s="40"/>
      <c r="AA762" s="40"/>
      <c r="AB762" s="40"/>
      <c r="AC762" s="40"/>
      <c r="AD762" s="40"/>
      <c r="AE762" s="40"/>
      <c r="AF762" s="34"/>
      <c r="AG762" s="40"/>
      <c r="AH762" s="40"/>
      <c r="AI762" s="40"/>
      <c r="AJ762" s="40"/>
      <c r="AK762" s="40"/>
      <c r="AL762" s="40"/>
      <c r="AM762" s="34"/>
      <c r="AN762" s="40"/>
      <c r="AO762" s="40"/>
      <c r="AP762" s="40"/>
      <c r="AQ762" s="40"/>
      <c r="AR762" s="40"/>
      <c r="AS762" s="40"/>
      <c r="AT762" s="40"/>
      <c r="AU762" s="40"/>
      <c r="AV762" s="40"/>
      <c r="AZ762" s="40"/>
      <c r="BA762" s="40">
        <v>15</v>
      </c>
      <c r="BB762" s="40"/>
      <c r="BC762" s="40"/>
      <c r="BD762" s="40"/>
      <c r="BE762" s="40"/>
      <c r="BF762" s="40"/>
      <c r="BG762" s="40"/>
      <c r="BH762" s="40"/>
      <c r="BI762" s="40"/>
      <c r="BJ762" s="40"/>
      <c r="BK762" s="40"/>
      <c r="BL762" s="40">
        <v>5</v>
      </c>
      <c r="BM762" s="40"/>
      <c r="BN762" s="40"/>
      <c r="BO762" s="40"/>
      <c r="BP762" s="40"/>
      <c r="BQ762" s="40"/>
      <c r="BR762" s="40"/>
      <c r="BS762" s="40"/>
      <c r="BT762" s="40"/>
      <c r="BU762" s="40"/>
      <c r="BV762" s="40"/>
      <c r="BW762" s="40"/>
      <c r="BX762" s="40"/>
      <c r="BY762" s="40"/>
      <c r="BZ762" s="40"/>
      <c r="CA762" s="40"/>
      <c r="CB762" s="40"/>
      <c r="CC762" s="40"/>
      <c r="CD762" s="40"/>
      <c r="CE762" s="40"/>
    </row>
    <row r="763" spans="1:83" x14ac:dyDescent="0.25">
      <c r="A763" s="76" t="s">
        <v>953</v>
      </c>
      <c r="B763" s="76" t="s">
        <v>953</v>
      </c>
      <c r="C763" s="71">
        <v>40756</v>
      </c>
      <c r="F763" s="40" t="s">
        <v>935</v>
      </c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34"/>
      <c r="V763" s="34"/>
      <c r="W763" s="40"/>
      <c r="X763" s="40"/>
      <c r="Z763" s="40"/>
      <c r="AA763" s="40"/>
      <c r="AB763" s="40"/>
      <c r="AC763" s="40"/>
      <c r="AD763" s="40"/>
      <c r="AE763" s="40"/>
      <c r="AF763" s="34"/>
      <c r="AG763" s="40"/>
      <c r="AH763" s="40"/>
      <c r="AI763" s="40"/>
      <c r="AJ763" s="40"/>
      <c r="AK763" s="40"/>
      <c r="AL763" s="40"/>
      <c r="AM763" s="34"/>
      <c r="AN763" s="40"/>
      <c r="AO763" s="40"/>
      <c r="AP763" s="40"/>
      <c r="AQ763" s="40"/>
      <c r="AR763" s="40"/>
      <c r="AS763" s="40"/>
      <c r="AT763" s="40"/>
      <c r="AU763" s="40"/>
      <c r="AV763" s="40"/>
      <c r="AZ763" s="40"/>
      <c r="BA763" s="40">
        <v>30</v>
      </c>
      <c r="BB763" s="40"/>
      <c r="BC763" s="40"/>
      <c r="BD763" s="40"/>
      <c r="BE763" s="40"/>
      <c r="BF763" s="40"/>
      <c r="BG763" s="40"/>
      <c r="BH763" s="40"/>
      <c r="BI763" s="40"/>
      <c r="BJ763" s="40"/>
      <c r="BK763" s="40"/>
      <c r="BL763" s="40">
        <v>5.2</v>
      </c>
      <c r="BM763" s="40"/>
      <c r="BN763" s="40"/>
      <c r="BO763" s="40"/>
      <c r="BP763" s="40"/>
      <c r="BQ763" s="40"/>
      <c r="BR763" s="40"/>
      <c r="BS763" s="40"/>
      <c r="BT763" s="40"/>
      <c r="BU763" s="40"/>
      <c r="BV763" s="40"/>
      <c r="BW763" s="40"/>
      <c r="BX763" s="40"/>
      <c r="BY763" s="40"/>
      <c r="BZ763" s="40"/>
      <c r="CA763" s="40"/>
      <c r="CB763" s="40"/>
      <c r="CC763" s="40"/>
      <c r="CD763" s="40"/>
      <c r="CE763" s="40"/>
    </row>
    <row r="764" spans="1:83" x14ac:dyDescent="0.25">
      <c r="A764" s="76" t="s">
        <v>953</v>
      </c>
      <c r="B764" s="76" t="s">
        <v>953</v>
      </c>
      <c r="C764" s="71">
        <v>40765</v>
      </c>
      <c r="F764" s="40" t="s">
        <v>935</v>
      </c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34"/>
      <c r="V764" s="34"/>
      <c r="W764" s="40"/>
      <c r="X764" s="40"/>
      <c r="Z764" s="40"/>
      <c r="AA764" s="40"/>
      <c r="AB764" s="40"/>
      <c r="AC764" s="40"/>
      <c r="AD764" s="40"/>
      <c r="AE764" s="40"/>
      <c r="AF764" s="34"/>
      <c r="AG764" s="40"/>
      <c r="AH764" s="40"/>
      <c r="AI764" s="40"/>
      <c r="AJ764" s="40"/>
      <c r="AK764" s="40"/>
      <c r="AL764" s="40"/>
      <c r="AM764" s="34"/>
      <c r="AN764" s="40"/>
      <c r="AO764" s="40"/>
      <c r="AP764" s="40"/>
      <c r="AQ764" s="40"/>
      <c r="AR764" s="40"/>
      <c r="AS764" s="40"/>
      <c r="AT764" s="40"/>
      <c r="AU764" s="40"/>
      <c r="AV764" s="40"/>
      <c r="AZ764" s="40"/>
      <c r="BA764" s="40">
        <v>30.5</v>
      </c>
      <c r="BB764" s="40"/>
      <c r="BC764" s="40"/>
      <c r="BD764" s="40"/>
      <c r="BE764" s="40"/>
      <c r="BF764" s="40"/>
      <c r="BG764" s="40"/>
      <c r="BH764" s="40"/>
      <c r="BI764" s="40"/>
      <c r="BJ764" s="40"/>
      <c r="BK764" s="40"/>
      <c r="BL764" s="40"/>
      <c r="BM764" s="40"/>
      <c r="BN764" s="40"/>
      <c r="BO764" s="40"/>
      <c r="BP764" s="40"/>
      <c r="BQ764" s="40"/>
      <c r="BR764" s="40"/>
      <c r="BS764" s="40"/>
      <c r="BT764" s="40"/>
      <c r="BU764" s="40"/>
      <c r="BV764" s="40"/>
      <c r="BW764" s="40"/>
      <c r="BX764" s="40"/>
      <c r="BY764" s="40"/>
      <c r="BZ764" s="40"/>
      <c r="CA764" s="40"/>
      <c r="CB764" s="40"/>
      <c r="CC764" s="40"/>
      <c r="CD764" s="40"/>
      <c r="CE764" s="40"/>
    </row>
    <row r="765" spans="1:83" x14ac:dyDescent="0.25">
      <c r="A765" s="76" t="s">
        <v>953</v>
      </c>
      <c r="B765" s="76" t="s">
        <v>953</v>
      </c>
      <c r="C765" s="71">
        <v>40773</v>
      </c>
      <c r="F765" s="40" t="s">
        <v>935</v>
      </c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34"/>
      <c r="V765" s="34"/>
      <c r="W765" s="40"/>
      <c r="X765" s="40"/>
      <c r="Z765" s="40"/>
      <c r="AA765" s="40"/>
      <c r="AB765" s="40"/>
      <c r="AC765" s="40"/>
      <c r="AD765" s="40"/>
      <c r="AE765" s="40"/>
      <c r="AF765" s="34"/>
      <c r="AG765" s="40"/>
      <c r="AH765" s="40"/>
      <c r="AI765" s="40"/>
      <c r="AJ765" s="40"/>
      <c r="AK765" s="40"/>
      <c r="AL765" s="40"/>
      <c r="AM765" s="34"/>
      <c r="AN765" s="40"/>
      <c r="AO765" s="40"/>
      <c r="AP765" s="40"/>
      <c r="AQ765" s="40"/>
      <c r="AR765" s="40"/>
      <c r="AS765" s="40"/>
      <c r="AT765" s="40"/>
      <c r="AU765" s="40"/>
      <c r="AV765" s="40"/>
      <c r="AZ765" s="40"/>
      <c r="BA765" s="40">
        <v>37</v>
      </c>
      <c r="BB765" s="40"/>
      <c r="BC765" s="40"/>
      <c r="BD765" s="40"/>
      <c r="BE765" s="40"/>
      <c r="BF765" s="40"/>
      <c r="BG765" s="40"/>
      <c r="BH765" s="40"/>
      <c r="BI765" s="40"/>
      <c r="BJ765" s="40"/>
      <c r="BK765" s="34"/>
      <c r="BL765" s="40"/>
      <c r="BM765" s="40"/>
      <c r="BN765" s="40"/>
      <c r="BO765" s="40"/>
      <c r="BP765" s="40"/>
      <c r="BQ765" s="40"/>
      <c r="BR765" s="40"/>
      <c r="BS765" s="40"/>
      <c r="BT765" s="40"/>
      <c r="BU765" s="40"/>
      <c r="BV765" s="40"/>
      <c r="BW765" s="40"/>
      <c r="BX765" s="40"/>
      <c r="BY765" s="40"/>
      <c r="BZ765" s="40"/>
      <c r="CA765" s="40"/>
      <c r="CB765" s="40"/>
      <c r="CC765" s="40"/>
      <c r="CD765" s="40"/>
      <c r="CE765" s="40"/>
    </row>
    <row r="766" spans="1:83" x14ac:dyDescent="0.25">
      <c r="A766" s="76" t="s">
        <v>953</v>
      </c>
      <c r="B766" s="76" t="s">
        <v>953</v>
      </c>
      <c r="C766" s="71">
        <v>40784</v>
      </c>
      <c r="F766" s="40" t="s">
        <v>935</v>
      </c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34"/>
      <c r="V766" s="34"/>
      <c r="W766" s="40"/>
      <c r="X766" s="40"/>
      <c r="Z766" s="40"/>
      <c r="AA766" s="40"/>
      <c r="AB766" s="40"/>
      <c r="AC766" s="40"/>
      <c r="AD766" s="40"/>
      <c r="AE766" s="40"/>
      <c r="AF766" s="34"/>
      <c r="AG766" s="40"/>
      <c r="AH766" s="40"/>
      <c r="AI766" s="40"/>
      <c r="AJ766" s="40"/>
      <c r="AK766" s="40"/>
      <c r="AL766" s="40"/>
      <c r="AM766" s="34"/>
      <c r="AN766" s="40"/>
      <c r="AO766" s="40"/>
      <c r="AP766" s="40"/>
      <c r="AQ766" s="40"/>
      <c r="AR766" s="40"/>
      <c r="AS766" s="40"/>
      <c r="AT766" s="40"/>
      <c r="AU766" s="40"/>
      <c r="AV766" s="40"/>
      <c r="AZ766" s="40"/>
      <c r="BA766" s="40">
        <v>37</v>
      </c>
      <c r="BB766" s="40"/>
      <c r="BC766" s="40"/>
      <c r="BD766" s="40"/>
      <c r="BE766" s="40"/>
      <c r="BF766" s="40"/>
      <c r="BG766" s="40"/>
      <c r="BH766" s="40"/>
      <c r="BI766" s="40"/>
      <c r="BJ766" s="40"/>
      <c r="BK766" s="40"/>
      <c r="BL766" s="40"/>
      <c r="BM766" s="40"/>
      <c r="BN766" s="40"/>
      <c r="BO766" s="40"/>
      <c r="BP766" s="40"/>
      <c r="BQ766" s="40"/>
      <c r="BR766" s="40"/>
      <c r="BS766" s="40"/>
      <c r="BT766" s="40"/>
      <c r="BU766" s="40"/>
      <c r="BV766" s="40"/>
      <c r="BW766" s="40"/>
      <c r="BX766" s="40"/>
      <c r="BY766" s="40"/>
      <c r="BZ766" s="40"/>
      <c r="CA766" s="40"/>
      <c r="CB766" s="40"/>
      <c r="CC766" s="40"/>
      <c r="CD766" s="40"/>
      <c r="CE766" s="40"/>
    </row>
    <row r="767" spans="1:83" x14ac:dyDescent="0.25">
      <c r="A767" s="76" t="s">
        <v>953</v>
      </c>
      <c r="B767" s="76" t="s">
        <v>953</v>
      </c>
      <c r="C767" s="71">
        <v>40794</v>
      </c>
      <c r="F767" s="40" t="s">
        <v>935</v>
      </c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34"/>
      <c r="V767" s="34"/>
      <c r="W767" s="40"/>
      <c r="X767" s="40"/>
      <c r="Z767" s="40"/>
      <c r="AA767" s="40"/>
      <c r="AB767" s="40"/>
      <c r="AC767" s="40"/>
      <c r="AD767" s="40"/>
      <c r="AE767" s="40"/>
      <c r="AF767" s="34"/>
      <c r="AG767" s="40"/>
      <c r="AH767" s="40"/>
      <c r="AI767" s="40"/>
      <c r="AJ767" s="40"/>
      <c r="AK767" s="40"/>
      <c r="AL767" s="40"/>
      <c r="AM767" s="34"/>
      <c r="AN767" s="40"/>
      <c r="AO767" s="40"/>
      <c r="AP767" s="40"/>
      <c r="AQ767" s="40"/>
      <c r="AR767" s="40"/>
      <c r="AS767" s="40"/>
      <c r="AT767" s="40"/>
      <c r="AU767" s="40"/>
      <c r="AV767" s="40"/>
      <c r="AZ767" s="40"/>
      <c r="BA767" s="40">
        <v>43</v>
      </c>
      <c r="BB767" s="40"/>
      <c r="BC767" s="40"/>
      <c r="BD767" s="40"/>
      <c r="BE767" s="40"/>
      <c r="BF767" s="40"/>
      <c r="BG767" s="40"/>
      <c r="BH767" s="40"/>
      <c r="BI767" s="40"/>
      <c r="BJ767" s="40"/>
      <c r="BK767" s="40"/>
      <c r="BL767" s="40"/>
      <c r="BM767" s="40"/>
      <c r="BN767" s="40"/>
      <c r="BO767" s="40"/>
      <c r="BP767" s="40"/>
      <c r="BQ767" s="40"/>
      <c r="BR767" s="40"/>
      <c r="BS767" s="40"/>
      <c r="BT767" s="40"/>
      <c r="BU767" s="40"/>
      <c r="BV767" s="40"/>
      <c r="BW767" s="40"/>
      <c r="BX767" s="40"/>
      <c r="BY767" s="40"/>
      <c r="BZ767" s="40"/>
      <c r="CA767" s="40"/>
      <c r="CB767" s="40"/>
      <c r="CC767" s="40"/>
      <c r="CD767" s="40"/>
      <c r="CE767" s="40"/>
    </row>
    <row r="768" spans="1:83" x14ac:dyDescent="0.25">
      <c r="A768" s="76" t="s">
        <v>953</v>
      </c>
      <c r="B768" s="76" t="s">
        <v>953</v>
      </c>
      <c r="C768" s="71">
        <v>40807</v>
      </c>
      <c r="F768" s="40" t="s">
        <v>935</v>
      </c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34"/>
      <c r="V768" s="34"/>
      <c r="W768" s="40"/>
      <c r="X768" s="40"/>
      <c r="Z768" s="40"/>
      <c r="AA768" s="40"/>
      <c r="AB768" s="40"/>
      <c r="AC768" s="40"/>
      <c r="AD768" s="40"/>
      <c r="AE768" s="40"/>
      <c r="AF768" s="34"/>
      <c r="AG768" s="40"/>
      <c r="AH768" s="40"/>
      <c r="AI768" s="40"/>
      <c r="AJ768" s="40"/>
      <c r="AK768" s="40"/>
      <c r="AL768" s="40"/>
      <c r="AM768" s="34"/>
      <c r="AN768" s="40"/>
      <c r="AO768" s="40"/>
      <c r="AP768" s="40"/>
      <c r="AQ768" s="40"/>
      <c r="AR768" s="40"/>
      <c r="AS768" s="40"/>
      <c r="AT768" s="40"/>
      <c r="AU768" s="40"/>
      <c r="AV768" s="40"/>
      <c r="AZ768" s="40"/>
      <c r="BA768" s="40">
        <v>55</v>
      </c>
      <c r="BB768" s="40"/>
      <c r="BC768" s="40"/>
      <c r="BD768" s="40"/>
      <c r="BE768" s="40"/>
      <c r="BF768" s="40"/>
      <c r="BG768" s="40"/>
      <c r="BH768" s="40"/>
      <c r="BI768" s="40"/>
      <c r="BJ768" s="40"/>
      <c r="BK768" s="40"/>
      <c r="BL768" s="40"/>
      <c r="BM768" s="40"/>
      <c r="BN768" s="40"/>
      <c r="BO768" s="40"/>
      <c r="BP768" s="40"/>
      <c r="BQ768" s="40"/>
      <c r="BR768" s="40"/>
      <c r="BS768" s="40"/>
      <c r="BT768" s="40"/>
      <c r="BU768" s="40"/>
      <c r="BV768" s="40"/>
      <c r="BW768" s="40"/>
      <c r="BX768" s="40"/>
      <c r="BY768" s="40"/>
      <c r="BZ768" s="40"/>
      <c r="CA768" s="40"/>
      <c r="CB768" s="40"/>
      <c r="CC768" s="40"/>
      <c r="CD768" s="40"/>
      <c r="CE768" s="40"/>
    </row>
    <row r="769" spans="1:83" x14ac:dyDescent="0.25">
      <c r="A769" s="76" t="s">
        <v>953</v>
      </c>
      <c r="B769" s="76" t="s">
        <v>953</v>
      </c>
      <c r="C769" s="71">
        <v>40819</v>
      </c>
      <c r="F769" s="40" t="s">
        <v>935</v>
      </c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34"/>
      <c r="V769" s="34"/>
      <c r="W769" s="40"/>
      <c r="X769" s="40"/>
      <c r="Z769" s="40"/>
      <c r="AA769" s="40"/>
      <c r="AB769" s="40"/>
      <c r="AC769" s="40"/>
      <c r="AD769" s="40"/>
      <c r="AE769" s="40"/>
      <c r="AF769" s="34"/>
      <c r="AG769" s="40"/>
      <c r="AH769" s="40"/>
      <c r="AI769" s="40"/>
      <c r="AJ769" s="40"/>
      <c r="AK769" s="40"/>
      <c r="AL769" s="40"/>
      <c r="AM769" s="34"/>
      <c r="AN769" s="40"/>
      <c r="AO769" s="40"/>
      <c r="AP769" s="40"/>
      <c r="AQ769" s="40"/>
      <c r="AR769" s="40"/>
      <c r="AS769" s="40"/>
      <c r="AT769" s="40"/>
      <c r="AU769" s="40"/>
      <c r="AV769" s="40"/>
      <c r="AZ769" s="40"/>
      <c r="BA769" s="40">
        <v>68</v>
      </c>
      <c r="BB769" s="40"/>
      <c r="BC769" s="40"/>
      <c r="BD769" s="40"/>
      <c r="BE769" s="40"/>
      <c r="BF769" s="40"/>
      <c r="BG769" s="40"/>
      <c r="BH769" s="40"/>
      <c r="BI769" s="40"/>
      <c r="BJ769" s="40"/>
      <c r="BK769" s="40"/>
      <c r="BL769" s="40"/>
      <c r="BM769" s="40"/>
      <c r="BN769" s="40"/>
      <c r="BO769" s="40"/>
      <c r="BP769" s="40"/>
      <c r="BQ769" s="40"/>
      <c r="BR769" s="40"/>
      <c r="BS769" s="40"/>
      <c r="BT769" s="40"/>
      <c r="BU769" s="40"/>
      <c r="BV769" s="40"/>
      <c r="BW769" s="40"/>
      <c r="BX769" s="40"/>
      <c r="BY769" s="40"/>
      <c r="BZ769" s="40"/>
      <c r="CA769" s="40"/>
      <c r="CB769" s="40"/>
      <c r="CC769" s="40"/>
      <c r="CD769" s="40"/>
      <c r="CE769" s="40"/>
    </row>
    <row r="770" spans="1:83" x14ac:dyDescent="0.25">
      <c r="A770" s="76" t="s">
        <v>953</v>
      </c>
      <c r="B770" s="76" t="s">
        <v>953</v>
      </c>
      <c r="C770" s="71">
        <v>40826</v>
      </c>
      <c r="F770" s="40" t="s">
        <v>935</v>
      </c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34"/>
      <c r="V770" s="34"/>
      <c r="W770" s="40"/>
      <c r="X770" s="40"/>
      <c r="Z770" s="40"/>
      <c r="AA770" s="40"/>
      <c r="AB770" s="40"/>
      <c r="AC770" s="40"/>
      <c r="AD770" s="40"/>
      <c r="AE770" s="40"/>
      <c r="AF770" s="34"/>
      <c r="AG770" s="40"/>
      <c r="AH770" s="40"/>
      <c r="AI770" s="40"/>
      <c r="AJ770" s="40"/>
      <c r="AK770" s="40"/>
      <c r="AL770" s="40"/>
      <c r="AM770" s="34"/>
      <c r="AN770" s="40"/>
      <c r="AO770" s="40"/>
      <c r="AP770" s="40"/>
      <c r="AQ770" s="40"/>
      <c r="AR770" s="40"/>
      <c r="AS770" s="40"/>
      <c r="AT770" s="40"/>
      <c r="AU770" s="40"/>
      <c r="AV770" s="40"/>
      <c r="AZ770" s="40"/>
      <c r="BA770" s="40">
        <v>70</v>
      </c>
      <c r="BB770" s="40"/>
      <c r="BC770" s="40"/>
      <c r="BD770" s="40"/>
      <c r="BE770" s="40"/>
      <c r="BF770" s="40"/>
      <c r="BG770" s="40"/>
      <c r="BH770" s="40"/>
      <c r="BI770" s="40"/>
      <c r="BJ770" s="40"/>
      <c r="BK770" s="40"/>
      <c r="BL770" s="40"/>
      <c r="BM770" s="40"/>
      <c r="BN770" s="40"/>
      <c r="BO770" s="40"/>
      <c r="BP770" s="40"/>
      <c r="BQ770" s="40"/>
      <c r="BR770" s="40"/>
      <c r="BS770" s="40"/>
      <c r="BT770" s="40"/>
      <c r="BU770" s="40"/>
      <c r="BV770" s="40"/>
      <c r="BW770" s="40"/>
      <c r="BX770" s="40"/>
      <c r="BY770" s="40"/>
      <c r="BZ770" s="40"/>
      <c r="CA770" s="40"/>
      <c r="CB770" s="40"/>
      <c r="CC770" s="40"/>
      <c r="CD770" s="40"/>
      <c r="CE770" s="40"/>
    </row>
    <row r="771" spans="1:83" x14ac:dyDescent="0.25">
      <c r="A771" s="76" t="s">
        <v>953</v>
      </c>
      <c r="B771" s="76" t="s">
        <v>953</v>
      </c>
      <c r="C771" s="71">
        <v>40833</v>
      </c>
      <c r="F771" s="40" t="s">
        <v>935</v>
      </c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34"/>
      <c r="V771" s="34"/>
      <c r="W771" s="40"/>
      <c r="X771" s="40"/>
      <c r="Z771" s="40"/>
      <c r="AA771" s="40"/>
      <c r="AB771" s="40"/>
      <c r="AC771" s="40"/>
      <c r="AD771" s="40"/>
      <c r="AE771" s="40"/>
      <c r="AF771" s="34"/>
      <c r="AG771" s="40"/>
      <c r="AH771" s="40"/>
      <c r="AI771" s="40"/>
      <c r="AJ771" s="40"/>
      <c r="AK771" s="40"/>
      <c r="AL771" s="40"/>
      <c r="AM771" s="34"/>
      <c r="AN771" s="40"/>
      <c r="AO771" s="40"/>
      <c r="AP771" s="40"/>
      <c r="AQ771" s="40"/>
      <c r="AR771" s="40"/>
      <c r="AS771" s="40"/>
      <c r="AT771" s="40"/>
      <c r="AU771" s="40"/>
      <c r="AV771" s="40"/>
      <c r="AZ771" s="40"/>
      <c r="BA771" s="40">
        <v>75</v>
      </c>
      <c r="BB771" s="40"/>
      <c r="BC771" s="40"/>
      <c r="BD771" s="40"/>
      <c r="BE771" s="40"/>
      <c r="BF771" s="40"/>
      <c r="BG771" s="40"/>
      <c r="BH771" s="40"/>
      <c r="BI771" s="40"/>
      <c r="BJ771" s="40"/>
      <c r="BK771" s="40"/>
      <c r="BL771" s="40"/>
      <c r="BM771" s="40"/>
      <c r="BN771" s="40"/>
      <c r="BO771" s="40"/>
      <c r="BP771" s="40"/>
      <c r="BQ771" s="40"/>
      <c r="BR771" s="40"/>
      <c r="BS771" s="40"/>
      <c r="BT771" s="40"/>
      <c r="BU771" s="40"/>
      <c r="BV771" s="40"/>
      <c r="BW771" s="40"/>
      <c r="BX771" s="40"/>
      <c r="BY771" s="40"/>
      <c r="BZ771" s="40"/>
      <c r="CA771" s="40"/>
      <c r="CB771" s="40"/>
      <c r="CC771" s="40"/>
      <c r="CD771" s="40"/>
      <c r="CE771" s="40"/>
    </row>
    <row r="772" spans="1:83" x14ac:dyDescent="0.25">
      <c r="A772" s="76" t="s">
        <v>953</v>
      </c>
      <c r="B772" s="76" t="s">
        <v>953</v>
      </c>
      <c r="C772" s="71">
        <v>40841</v>
      </c>
      <c r="F772" s="40" t="s">
        <v>935</v>
      </c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34"/>
      <c r="V772" s="34"/>
      <c r="W772" s="40"/>
      <c r="X772" s="40"/>
      <c r="Z772" s="40"/>
      <c r="AA772" s="40"/>
      <c r="AB772" s="40"/>
      <c r="AC772" s="40"/>
      <c r="AD772" s="40"/>
      <c r="AE772" s="40"/>
      <c r="AF772" s="34"/>
      <c r="AG772" s="40"/>
      <c r="AH772" s="40"/>
      <c r="AI772" s="40"/>
      <c r="AJ772" s="40"/>
      <c r="AK772" s="40"/>
      <c r="AL772" s="40"/>
      <c r="AM772" s="34"/>
      <c r="AN772" s="40"/>
      <c r="AO772" s="40"/>
      <c r="AP772" s="40"/>
      <c r="AQ772" s="40"/>
      <c r="AR772" s="40"/>
      <c r="AS772" s="40"/>
      <c r="AT772" s="40"/>
      <c r="AU772" s="40"/>
      <c r="AV772" s="40"/>
      <c r="AZ772" s="40"/>
      <c r="BA772" s="40">
        <v>81</v>
      </c>
      <c r="BB772" s="40"/>
      <c r="BC772" s="40"/>
      <c r="BD772" s="40"/>
      <c r="BE772" s="40"/>
      <c r="BF772" s="40"/>
      <c r="BG772" s="40"/>
      <c r="BH772" s="40"/>
      <c r="BI772" s="40"/>
      <c r="BJ772" s="40"/>
      <c r="BK772" s="40"/>
      <c r="BL772" s="40"/>
      <c r="BM772" s="40"/>
      <c r="BN772" s="40"/>
      <c r="BO772" s="40"/>
      <c r="BP772" s="40"/>
      <c r="BQ772" s="40"/>
      <c r="BR772" s="40"/>
      <c r="BS772" s="40"/>
      <c r="BT772" s="40"/>
      <c r="BU772" s="40"/>
      <c r="BV772" s="40"/>
      <c r="BW772" s="40"/>
      <c r="BX772" s="40"/>
      <c r="BY772" s="40"/>
      <c r="BZ772" s="40"/>
      <c r="CA772" s="40"/>
      <c r="CB772" s="40"/>
      <c r="CC772" s="40"/>
      <c r="CD772" s="40"/>
      <c r="CE772" s="40"/>
    </row>
    <row r="773" spans="1:83" x14ac:dyDescent="0.25">
      <c r="A773" s="76" t="s">
        <v>953</v>
      </c>
      <c r="B773" s="76" t="s">
        <v>953</v>
      </c>
      <c r="C773" s="71">
        <v>40850</v>
      </c>
      <c r="F773" s="40" t="s">
        <v>935</v>
      </c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34"/>
      <c r="V773" s="34"/>
      <c r="W773" s="40"/>
      <c r="X773" s="40"/>
      <c r="Z773" s="40"/>
      <c r="AA773" s="40"/>
      <c r="AB773" s="40"/>
      <c r="AC773" s="40"/>
      <c r="AD773" s="40"/>
      <c r="AE773" s="40"/>
      <c r="AF773" s="34"/>
      <c r="AG773" s="40"/>
      <c r="AH773" s="40"/>
      <c r="AI773" s="40"/>
      <c r="AJ773" s="40"/>
      <c r="AK773" s="40"/>
      <c r="AL773" s="40"/>
      <c r="AM773" s="34"/>
      <c r="AN773" s="40"/>
      <c r="AO773" s="40"/>
      <c r="AP773" s="40"/>
      <c r="AQ773" s="40"/>
      <c r="AR773" s="40"/>
      <c r="AS773" s="40"/>
      <c r="AT773" s="40"/>
      <c r="AU773" s="40"/>
      <c r="AV773" s="40"/>
      <c r="AZ773" s="40"/>
      <c r="BA773" s="40">
        <v>81</v>
      </c>
      <c r="BB773" s="40"/>
      <c r="BC773" s="40"/>
      <c r="BD773" s="40"/>
      <c r="BE773" s="40"/>
      <c r="BF773" s="40"/>
      <c r="BG773" s="40"/>
      <c r="BH773" s="40"/>
      <c r="BI773" s="40"/>
      <c r="BJ773" s="40"/>
      <c r="BK773" s="40"/>
      <c r="BL773" s="40"/>
      <c r="BM773" s="40"/>
      <c r="BN773" s="40"/>
      <c r="BO773" s="40"/>
      <c r="BP773" s="40"/>
      <c r="BQ773" s="40"/>
      <c r="BR773" s="40"/>
      <c r="BS773" s="40"/>
      <c r="BT773" s="40"/>
      <c r="BU773" s="40"/>
      <c r="BV773" s="40"/>
      <c r="BW773" s="40"/>
      <c r="BX773" s="40"/>
      <c r="BY773" s="40"/>
      <c r="BZ773" s="40"/>
      <c r="CA773" s="40"/>
      <c r="CB773" s="40"/>
      <c r="CC773" s="40"/>
      <c r="CD773" s="40"/>
      <c r="CE773" s="40"/>
    </row>
    <row r="774" spans="1:83" x14ac:dyDescent="0.25">
      <c r="A774" s="76" t="s">
        <v>953</v>
      </c>
      <c r="B774" s="76" t="s">
        <v>953</v>
      </c>
      <c r="C774" s="71">
        <v>40857</v>
      </c>
      <c r="F774" s="40" t="s">
        <v>935</v>
      </c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34"/>
      <c r="V774" s="34"/>
      <c r="W774" s="40"/>
      <c r="X774" s="40"/>
      <c r="Z774" s="40"/>
      <c r="AA774" s="40"/>
      <c r="AB774" s="40"/>
      <c r="AC774" s="40"/>
      <c r="AD774" s="40"/>
      <c r="AE774" s="40"/>
      <c r="AF774" s="34"/>
      <c r="AG774" s="40"/>
      <c r="AH774" s="40"/>
      <c r="AI774" s="40"/>
      <c r="AJ774" s="40"/>
      <c r="AK774" s="40"/>
      <c r="AL774" s="40"/>
      <c r="AM774" s="34"/>
      <c r="AN774" s="40"/>
      <c r="AO774" s="40"/>
      <c r="AP774" s="40"/>
      <c r="AQ774" s="40"/>
      <c r="AR774" s="40"/>
      <c r="AS774" s="40"/>
      <c r="AT774" s="40"/>
      <c r="AU774" s="40"/>
      <c r="AV774" s="40"/>
      <c r="AZ774" s="40"/>
      <c r="BA774" s="40">
        <v>87</v>
      </c>
      <c r="BB774" s="40"/>
      <c r="BC774" s="40"/>
      <c r="BD774" s="40"/>
      <c r="BE774" s="40"/>
      <c r="BF774" s="40"/>
      <c r="BG774" s="40"/>
      <c r="BH774" s="40"/>
      <c r="BI774" s="40"/>
      <c r="BJ774" s="40"/>
      <c r="BK774" s="40"/>
      <c r="BL774" s="40"/>
      <c r="BM774" s="40"/>
      <c r="BN774" s="40"/>
      <c r="BO774" s="40"/>
      <c r="BP774" s="40"/>
      <c r="BQ774" s="40"/>
      <c r="BR774" s="40"/>
      <c r="BS774" s="40"/>
      <c r="BT774" s="40"/>
      <c r="BU774" s="40"/>
      <c r="BV774" s="40"/>
      <c r="BW774" s="40"/>
      <c r="BX774" s="40"/>
      <c r="BY774" s="40"/>
      <c r="BZ774" s="40"/>
      <c r="CA774" s="40"/>
      <c r="CB774" s="40"/>
      <c r="CC774" s="40"/>
      <c r="CD774" s="40"/>
      <c r="CE774" s="40"/>
    </row>
    <row r="775" spans="1:83" x14ac:dyDescent="0.25">
      <c r="A775" s="76" t="s">
        <v>953</v>
      </c>
      <c r="B775" s="76" t="s">
        <v>953</v>
      </c>
      <c r="C775" s="71">
        <v>40865</v>
      </c>
      <c r="F775" s="40" t="s">
        <v>935</v>
      </c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34"/>
      <c r="V775" s="34"/>
      <c r="W775" s="40"/>
      <c r="X775" s="40"/>
      <c r="Z775" s="40"/>
      <c r="AA775" s="40"/>
      <c r="AB775" s="40"/>
      <c r="AC775" s="40"/>
      <c r="AD775" s="40"/>
      <c r="AE775" s="40"/>
      <c r="AF775" s="34"/>
      <c r="AG775" s="40"/>
      <c r="AH775" s="40"/>
      <c r="AI775" s="40"/>
      <c r="AJ775" s="40"/>
      <c r="AK775" s="40"/>
      <c r="AL775" s="40"/>
      <c r="AM775" s="34"/>
      <c r="AN775" s="40"/>
      <c r="AO775" s="40"/>
      <c r="AP775" s="40"/>
      <c r="AQ775" s="40"/>
      <c r="AR775" s="40"/>
      <c r="AS775" s="40"/>
      <c r="AT775" s="40"/>
      <c r="AU775" s="40"/>
      <c r="AV775" s="40"/>
      <c r="AZ775" s="40"/>
      <c r="BA775" s="40">
        <v>90</v>
      </c>
      <c r="BB775" s="40"/>
      <c r="BC775" s="40"/>
      <c r="BD775" s="40"/>
      <c r="BE775" s="40"/>
      <c r="BF775" s="40"/>
      <c r="BG775" s="40"/>
      <c r="BH775" s="40"/>
      <c r="BI775" s="40"/>
      <c r="BJ775" s="40"/>
      <c r="BK775" s="40"/>
      <c r="BL775" s="40"/>
      <c r="BM775" s="40"/>
      <c r="BN775" s="40"/>
      <c r="BO775" s="40"/>
      <c r="BP775" s="40"/>
      <c r="BQ775" s="40"/>
      <c r="BR775" s="40"/>
      <c r="BS775" s="40"/>
      <c r="BT775" s="40"/>
      <c r="BU775" s="40"/>
      <c r="BV775" s="40"/>
      <c r="BW775" s="40"/>
      <c r="BX775" s="40"/>
      <c r="BY775" s="40"/>
      <c r="BZ775" s="40"/>
      <c r="CA775" s="40"/>
      <c r="CB775" s="40"/>
      <c r="CC775" s="40"/>
      <c r="CD775" s="40"/>
      <c r="CE775" s="40"/>
    </row>
    <row r="776" spans="1:83" x14ac:dyDescent="0.25">
      <c r="A776" s="76" t="s">
        <v>954</v>
      </c>
      <c r="B776" s="76" t="s">
        <v>954</v>
      </c>
      <c r="C776" s="71">
        <v>40703</v>
      </c>
      <c r="F776" s="40" t="s">
        <v>937</v>
      </c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34"/>
      <c r="V776" s="34"/>
      <c r="W776" s="40"/>
      <c r="X776" s="40"/>
      <c r="Z776" s="40"/>
      <c r="AA776" s="40"/>
      <c r="AB776" s="40"/>
      <c r="AC776" s="40"/>
      <c r="AD776" s="40"/>
      <c r="AE776" s="40"/>
      <c r="AF776" s="34"/>
      <c r="AG776" s="40"/>
      <c r="AH776" s="40"/>
      <c r="AI776" s="40"/>
      <c r="AJ776" s="40"/>
      <c r="AK776" s="40"/>
      <c r="AL776" s="40"/>
      <c r="AM776" s="34"/>
      <c r="AN776" s="40"/>
      <c r="AO776" s="40"/>
      <c r="AP776" s="40"/>
      <c r="AQ776" s="40"/>
      <c r="AR776" s="40"/>
      <c r="AS776" s="40"/>
      <c r="AT776" s="40"/>
      <c r="AU776" s="40"/>
      <c r="AV776" s="40"/>
      <c r="AZ776" s="40"/>
      <c r="BA776" s="40">
        <v>12</v>
      </c>
      <c r="BB776" s="40"/>
      <c r="BC776" s="40"/>
      <c r="BD776" s="40"/>
      <c r="BE776" s="40"/>
      <c r="BF776" s="40"/>
      <c r="BG776" s="40"/>
      <c r="BH776" s="40"/>
      <c r="BI776" s="40"/>
      <c r="BJ776" s="40"/>
      <c r="BK776" s="40"/>
      <c r="BL776" s="40">
        <v>2</v>
      </c>
      <c r="BM776" s="40"/>
      <c r="BN776" s="40"/>
      <c r="BO776" s="40"/>
      <c r="BP776" s="40"/>
      <c r="BQ776" s="40"/>
      <c r="BR776" s="40"/>
      <c r="BS776" s="40"/>
      <c r="BT776" s="40"/>
      <c r="BU776" s="40"/>
      <c r="BV776" s="40"/>
      <c r="BW776" s="40"/>
      <c r="BX776" s="40"/>
      <c r="BY776" s="40"/>
      <c r="BZ776" s="40"/>
      <c r="CA776" s="40"/>
      <c r="CB776" s="40"/>
      <c r="CC776" s="40"/>
      <c r="CD776" s="40"/>
      <c r="CE776" s="40"/>
    </row>
    <row r="777" spans="1:83" x14ac:dyDescent="0.25">
      <c r="A777" s="76" t="s">
        <v>954</v>
      </c>
      <c r="B777" s="76" t="s">
        <v>954</v>
      </c>
      <c r="C777" s="71">
        <v>40709</v>
      </c>
      <c r="F777" s="40" t="s">
        <v>937</v>
      </c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34"/>
      <c r="V777" s="34"/>
      <c r="W777" s="40"/>
      <c r="X777" s="40"/>
      <c r="Z777" s="40"/>
      <c r="AA777" s="40"/>
      <c r="AB777" s="40"/>
      <c r="AC777" s="40"/>
      <c r="AD777" s="40"/>
      <c r="AE777" s="40"/>
      <c r="AF777" s="34"/>
      <c r="AG777" s="40"/>
      <c r="AH777" s="40"/>
      <c r="AI777" s="40"/>
      <c r="AJ777" s="40"/>
      <c r="AK777" s="40"/>
      <c r="AL777" s="40"/>
      <c r="AM777" s="34"/>
      <c r="AN777" s="40"/>
      <c r="AO777" s="40"/>
      <c r="AP777" s="40"/>
      <c r="AQ777" s="40"/>
      <c r="AR777" s="40"/>
      <c r="AS777" s="40"/>
      <c r="AT777" s="40"/>
      <c r="AU777" s="40"/>
      <c r="AV777" s="40"/>
      <c r="AZ777" s="40"/>
      <c r="BA777" s="40">
        <v>12</v>
      </c>
      <c r="BB777" s="40"/>
      <c r="BC777" s="40"/>
      <c r="BD777" s="40"/>
      <c r="BE777" s="40"/>
      <c r="BF777" s="40"/>
      <c r="BG777" s="40"/>
      <c r="BH777" s="40"/>
      <c r="BI777" s="40"/>
      <c r="BJ777" s="40"/>
      <c r="BK777" s="40"/>
      <c r="BL777" s="40">
        <v>2.2000000000000002</v>
      </c>
      <c r="BM777" s="40"/>
      <c r="BN777" s="40"/>
      <c r="BO777" s="40"/>
      <c r="BP777" s="40"/>
      <c r="BQ777" s="40"/>
      <c r="BR777" s="40"/>
      <c r="BS777" s="40"/>
      <c r="BT777" s="40"/>
      <c r="BU777" s="40"/>
      <c r="BV777" s="40"/>
      <c r="BW777" s="40"/>
      <c r="BX777" s="40"/>
      <c r="BY777" s="40"/>
      <c r="BZ777" s="40"/>
      <c r="CA777" s="40"/>
      <c r="CB777" s="40"/>
      <c r="CC777" s="40"/>
      <c r="CD777" s="40"/>
      <c r="CE777" s="40"/>
    </row>
    <row r="778" spans="1:83" x14ac:dyDescent="0.25">
      <c r="A778" s="76" t="s">
        <v>954</v>
      </c>
      <c r="B778" s="76" t="s">
        <v>954</v>
      </c>
      <c r="C778" s="71">
        <v>40716</v>
      </c>
      <c r="F778" s="40" t="s">
        <v>937</v>
      </c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34"/>
      <c r="V778" s="34"/>
      <c r="W778" s="40"/>
      <c r="X778" s="40"/>
      <c r="Z778" s="40"/>
      <c r="AA778" s="40"/>
      <c r="AB778" s="40"/>
      <c r="AC778" s="40"/>
      <c r="AD778" s="40"/>
      <c r="AE778" s="40"/>
      <c r="AF778" s="34"/>
      <c r="AG778" s="40"/>
      <c r="AH778" s="40"/>
      <c r="AI778" s="40"/>
      <c r="AJ778" s="40"/>
      <c r="AK778" s="40"/>
      <c r="AL778" s="40"/>
      <c r="AM778" s="34"/>
      <c r="AN778" s="40"/>
      <c r="AO778" s="40"/>
      <c r="AP778" s="40"/>
      <c r="AQ778" s="40"/>
      <c r="AR778" s="40"/>
      <c r="AS778" s="40"/>
      <c r="AT778" s="40"/>
      <c r="AU778" s="40"/>
      <c r="AV778" s="40"/>
      <c r="AZ778" s="40"/>
      <c r="BA778" s="40">
        <v>13</v>
      </c>
      <c r="BB778" s="40"/>
      <c r="BC778" s="40"/>
      <c r="BD778" s="40"/>
      <c r="BE778" s="40"/>
      <c r="BF778" s="40"/>
      <c r="BG778" s="40"/>
      <c r="BH778" s="40"/>
      <c r="BI778" s="40"/>
      <c r="BJ778" s="40"/>
      <c r="BK778" s="40"/>
      <c r="BL778" s="40">
        <v>2.9</v>
      </c>
      <c r="BM778" s="40"/>
      <c r="BN778" s="40"/>
      <c r="BO778" s="40"/>
      <c r="BP778" s="40"/>
      <c r="BQ778" s="40"/>
      <c r="BR778" s="40"/>
      <c r="BS778" s="40"/>
      <c r="BT778" s="40"/>
      <c r="BU778" s="40"/>
      <c r="BV778" s="40"/>
      <c r="BW778" s="40"/>
      <c r="BX778" s="40"/>
      <c r="BY778" s="40"/>
      <c r="BZ778" s="40"/>
      <c r="CA778" s="40"/>
      <c r="CB778" s="40"/>
      <c r="CC778" s="40"/>
      <c r="CD778" s="40"/>
      <c r="CE778" s="40"/>
    </row>
    <row r="779" spans="1:83" x14ac:dyDescent="0.25">
      <c r="A779" s="76" t="s">
        <v>954</v>
      </c>
      <c r="B779" s="76" t="s">
        <v>954</v>
      </c>
      <c r="C779" s="71">
        <v>40725</v>
      </c>
      <c r="F779" s="40" t="s">
        <v>937</v>
      </c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34"/>
      <c r="V779" s="34"/>
      <c r="W779" s="40"/>
      <c r="X779" s="40"/>
      <c r="Z779" s="40"/>
      <c r="AA779" s="40"/>
      <c r="AB779" s="40"/>
      <c r="AC779" s="40"/>
      <c r="AD779" s="40"/>
      <c r="AE779" s="40"/>
      <c r="AF779" s="34"/>
      <c r="AG779" s="40"/>
      <c r="AH779" s="40"/>
      <c r="AI779" s="40"/>
      <c r="AJ779" s="40"/>
      <c r="AK779" s="40"/>
      <c r="AL779" s="40"/>
      <c r="AM779" s="34"/>
      <c r="AN779" s="40"/>
      <c r="AO779" s="40"/>
      <c r="AP779" s="40"/>
      <c r="AQ779" s="40"/>
      <c r="AR779" s="40"/>
      <c r="AS779" s="40"/>
      <c r="AT779" s="40"/>
      <c r="AU779" s="40"/>
      <c r="AV779" s="40"/>
      <c r="AZ779" s="40"/>
      <c r="BA779" s="40">
        <v>14</v>
      </c>
      <c r="BB779" s="40"/>
      <c r="BC779" s="40"/>
      <c r="BD779" s="40"/>
      <c r="BE779" s="40"/>
      <c r="BF779" s="40"/>
      <c r="BG779" s="40"/>
      <c r="BH779" s="40"/>
      <c r="BI779" s="40"/>
      <c r="BJ779" s="40"/>
      <c r="BK779" s="40"/>
      <c r="BL779" s="40">
        <v>3.7</v>
      </c>
      <c r="BM779" s="40"/>
      <c r="BN779" s="40"/>
      <c r="BO779" s="40"/>
      <c r="BP779" s="40"/>
      <c r="BQ779" s="40"/>
      <c r="BR779" s="40"/>
      <c r="BS779" s="40"/>
      <c r="BT779" s="40"/>
      <c r="BU779" s="40"/>
      <c r="BV779" s="40"/>
      <c r="BW779" s="40"/>
      <c r="BX779" s="40"/>
      <c r="BY779" s="40"/>
      <c r="BZ779" s="40"/>
      <c r="CA779" s="40"/>
      <c r="CB779" s="40"/>
      <c r="CC779" s="40"/>
      <c r="CD779" s="40"/>
      <c r="CE779" s="40"/>
    </row>
    <row r="780" spans="1:83" x14ac:dyDescent="0.25">
      <c r="A780" s="76" t="s">
        <v>954</v>
      </c>
      <c r="B780" s="76" t="s">
        <v>954</v>
      </c>
      <c r="C780" s="71">
        <v>40736</v>
      </c>
      <c r="F780" s="40" t="s">
        <v>937</v>
      </c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34"/>
      <c r="V780" s="34"/>
      <c r="W780" s="40"/>
      <c r="X780" s="40"/>
      <c r="Z780" s="40"/>
      <c r="AA780" s="40"/>
      <c r="AB780" s="40"/>
      <c r="AC780" s="40"/>
      <c r="AD780" s="40"/>
      <c r="AE780" s="40"/>
      <c r="AF780" s="34"/>
      <c r="AG780" s="40"/>
      <c r="AH780" s="40"/>
      <c r="AI780" s="40"/>
      <c r="AJ780" s="40"/>
      <c r="AK780" s="40"/>
      <c r="AL780" s="40"/>
      <c r="AM780" s="34"/>
      <c r="AN780" s="40"/>
      <c r="AO780" s="40"/>
      <c r="AP780" s="40"/>
      <c r="AQ780" s="40"/>
      <c r="AR780" s="40"/>
      <c r="AS780" s="40"/>
      <c r="AT780" s="40"/>
      <c r="AU780" s="40"/>
      <c r="AV780" s="40"/>
      <c r="AZ780" s="40"/>
      <c r="BA780" s="40">
        <v>15</v>
      </c>
      <c r="BB780" s="40"/>
      <c r="BC780" s="40"/>
      <c r="BD780" s="40"/>
      <c r="BE780" s="40"/>
      <c r="BF780" s="40"/>
      <c r="BG780" s="40"/>
      <c r="BH780" s="40"/>
      <c r="BI780" s="40"/>
      <c r="BJ780" s="40"/>
      <c r="BK780" s="34"/>
      <c r="BL780" s="40">
        <v>4.5</v>
      </c>
      <c r="BM780" s="40"/>
      <c r="BN780" s="40"/>
      <c r="BO780" s="40"/>
      <c r="BP780" s="40"/>
      <c r="BQ780" s="40"/>
      <c r="BR780" s="40"/>
      <c r="BS780" s="40"/>
      <c r="BT780" s="40"/>
      <c r="BU780" s="40"/>
      <c r="BV780" s="40"/>
      <c r="BW780" s="40"/>
      <c r="BX780" s="40"/>
      <c r="BY780" s="40"/>
      <c r="BZ780" s="40"/>
      <c r="CA780" s="40"/>
      <c r="CB780" s="40"/>
      <c r="CC780" s="40"/>
      <c r="CD780" s="40"/>
      <c r="CE780" s="40"/>
    </row>
    <row r="781" spans="1:83" x14ac:dyDescent="0.25">
      <c r="A781" s="76" t="s">
        <v>954</v>
      </c>
      <c r="B781" s="76" t="s">
        <v>954</v>
      </c>
      <c r="C781" s="71">
        <v>40746</v>
      </c>
      <c r="F781" s="40" t="s">
        <v>937</v>
      </c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34"/>
      <c r="V781" s="34"/>
      <c r="W781" s="40"/>
      <c r="X781" s="40"/>
      <c r="Z781" s="40"/>
      <c r="AA781" s="40"/>
      <c r="AB781" s="40"/>
      <c r="AC781" s="40"/>
      <c r="AD781" s="40"/>
      <c r="AE781" s="40"/>
      <c r="AF781" s="34"/>
      <c r="AG781" s="40"/>
      <c r="AH781" s="40"/>
      <c r="AI781" s="40"/>
      <c r="AJ781" s="40"/>
      <c r="AK781" s="40"/>
      <c r="AL781" s="40"/>
      <c r="AM781" s="34"/>
      <c r="AN781" s="40"/>
      <c r="AO781" s="40"/>
      <c r="AP781" s="40"/>
      <c r="AQ781" s="40"/>
      <c r="AR781" s="40"/>
      <c r="AS781" s="40"/>
      <c r="AT781" s="40"/>
      <c r="AU781" s="40"/>
      <c r="AV781" s="40"/>
      <c r="AZ781" s="40"/>
      <c r="BA781" s="40">
        <v>30</v>
      </c>
      <c r="BB781" s="40"/>
      <c r="BC781" s="40"/>
      <c r="BD781" s="40"/>
      <c r="BE781" s="40"/>
      <c r="BF781" s="40"/>
      <c r="BG781" s="40"/>
      <c r="BH781" s="40"/>
      <c r="BI781" s="40"/>
      <c r="BJ781" s="40"/>
      <c r="BK781" s="40"/>
      <c r="BL781" s="40">
        <v>5.3</v>
      </c>
      <c r="BM781" s="40"/>
      <c r="BN781" s="40"/>
      <c r="BO781" s="40"/>
      <c r="BP781" s="40"/>
      <c r="BQ781" s="40"/>
      <c r="BR781" s="40"/>
      <c r="BS781" s="40"/>
      <c r="BT781" s="40"/>
      <c r="BU781" s="40"/>
      <c r="BV781" s="40"/>
      <c r="BW781" s="40"/>
      <c r="BX781" s="40"/>
      <c r="BY781" s="40"/>
      <c r="BZ781" s="40"/>
      <c r="CA781" s="40"/>
      <c r="CB781" s="40"/>
      <c r="CC781" s="40"/>
      <c r="CD781" s="40"/>
      <c r="CE781" s="40"/>
    </row>
    <row r="782" spans="1:83" x14ac:dyDescent="0.25">
      <c r="A782" s="76" t="s">
        <v>954</v>
      </c>
      <c r="B782" s="76" t="s">
        <v>954</v>
      </c>
      <c r="C782" s="71">
        <v>40756</v>
      </c>
      <c r="F782" s="40" t="s">
        <v>937</v>
      </c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34"/>
      <c r="V782" s="34"/>
      <c r="W782" s="40"/>
      <c r="X782" s="40"/>
      <c r="Z782" s="40"/>
      <c r="AA782" s="40"/>
      <c r="AB782" s="40"/>
      <c r="AC782" s="40"/>
      <c r="AD782" s="40"/>
      <c r="AE782" s="40"/>
      <c r="AF782" s="34"/>
      <c r="AG782" s="40"/>
      <c r="AH782" s="40"/>
      <c r="AI782" s="40"/>
      <c r="AJ782" s="40"/>
      <c r="AK782" s="40"/>
      <c r="AL782" s="40"/>
      <c r="AM782" s="34"/>
      <c r="AN782" s="40"/>
      <c r="AO782" s="40"/>
      <c r="AP782" s="40"/>
      <c r="AQ782" s="40"/>
      <c r="AR782" s="40"/>
      <c r="AS782" s="40"/>
      <c r="AT782" s="40"/>
      <c r="AU782" s="40"/>
      <c r="AV782" s="40"/>
      <c r="AZ782" s="40"/>
      <c r="BA782" s="40">
        <v>31</v>
      </c>
      <c r="BB782" s="40"/>
      <c r="BC782" s="40"/>
      <c r="BD782" s="40"/>
      <c r="BE782" s="40"/>
      <c r="BF782" s="40"/>
      <c r="BG782" s="40"/>
      <c r="BH782" s="40"/>
      <c r="BI782" s="40"/>
      <c r="BJ782" s="40"/>
      <c r="BK782" s="40"/>
      <c r="BL782" s="40"/>
      <c r="BM782" s="40"/>
      <c r="BN782" s="40"/>
      <c r="BO782" s="40"/>
      <c r="BP782" s="40"/>
      <c r="BQ782" s="40"/>
      <c r="BR782" s="40"/>
      <c r="BS782" s="40"/>
      <c r="BT782" s="40"/>
      <c r="BU782" s="40"/>
      <c r="BV782" s="40"/>
      <c r="BW782" s="40"/>
      <c r="BX782" s="40"/>
      <c r="BY782" s="40"/>
      <c r="BZ782" s="40"/>
      <c r="CA782" s="40"/>
      <c r="CB782" s="40"/>
      <c r="CC782" s="40"/>
      <c r="CD782" s="40"/>
      <c r="CE782" s="40"/>
    </row>
    <row r="783" spans="1:83" x14ac:dyDescent="0.25">
      <c r="A783" s="76" t="s">
        <v>954</v>
      </c>
      <c r="B783" s="76" t="s">
        <v>954</v>
      </c>
      <c r="C783" s="71">
        <v>40765</v>
      </c>
      <c r="F783" s="40" t="s">
        <v>937</v>
      </c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34"/>
      <c r="V783" s="34"/>
      <c r="W783" s="40"/>
      <c r="X783" s="40"/>
      <c r="Z783" s="40"/>
      <c r="AA783" s="40"/>
      <c r="AB783" s="40"/>
      <c r="AC783" s="40"/>
      <c r="AD783" s="40"/>
      <c r="AE783" s="40"/>
      <c r="AF783" s="34"/>
      <c r="AG783" s="40"/>
      <c r="AH783" s="40"/>
      <c r="AI783" s="40"/>
      <c r="AJ783" s="40"/>
      <c r="AK783" s="40"/>
      <c r="AL783" s="40"/>
      <c r="AM783" s="34"/>
      <c r="AN783" s="40"/>
      <c r="AO783" s="40"/>
      <c r="AP783" s="40"/>
      <c r="AQ783" s="40"/>
      <c r="AR783" s="40"/>
      <c r="AS783" s="40"/>
      <c r="AT783" s="40"/>
      <c r="AU783" s="40"/>
      <c r="AV783" s="40"/>
      <c r="AZ783" s="40"/>
      <c r="BA783" s="40">
        <v>31</v>
      </c>
      <c r="BB783" s="40"/>
      <c r="BC783" s="40"/>
      <c r="BD783" s="40"/>
      <c r="BE783" s="40"/>
      <c r="BF783" s="40"/>
      <c r="BG783" s="40"/>
      <c r="BH783" s="40"/>
      <c r="BI783" s="40"/>
      <c r="BJ783" s="40"/>
      <c r="BK783" s="40"/>
      <c r="BL783" s="40"/>
      <c r="BM783" s="40"/>
      <c r="BN783" s="40"/>
      <c r="BO783" s="40"/>
      <c r="BP783" s="40"/>
      <c r="BQ783" s="40"/>
      <c r="BR783" s="40"/>
      <c r="BS783" s="40"/>
      <c r="BT783" s="40"/>
      <c r="BU783" s="40"/>
      <c r="BV783" s="40"/>
      <c r="BW783" s="40"/>
      <c r="BX783" s="40"/>
      <c r="BY783" s="40"/>
      <c r="BZ783" s="40"/>
      <c r="CA783" s="40"/>
      <c r="CB783" s="40"/>
      <c r="CC783" s="40"/>
      <c r="CD783" s="40"/>
      <c r="CE783" s="40"/>
    </row>
    <row r="784" spans="1:83" x14ac:dyDescent="0.25">
      <c r="A784" s="76" t="s">
        <v>954</v>
      </c>
      <c r="B784" s="76" t="s">
        <v>954</v>
      </c>
      <c r="C784" s="71">
        <v>40773</v>
      </c>
      <c r="F784" s="40" t="s">
        <v>937</v>
      </c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34"/>
      <c r="V784" s="34"/>
      <c r="W784" s="40"/>
      <c r="X784" s="40"/>
      <c r="Z784" s="40"/>
      <c r="AA784" s="40"/>
      <c r="AB784" s="40"/>
      <c r="AC784" s="40"/>
      <c r="AD784" s="40"/>
      <c r="AE784" s="40"/>
      <c r="AF784" s="34"/>
      <c r="AG784" s="40"/>
      <c r="AH784" s="40"/>
      <c r="AI784" s="40"/>
      <c r="AJ784" s="40"/>
      <c r="AK784" s="40"/>
      <c r="AL784" s="40"/>
      <c r="AM784" s="34"/>
      <c r="AN784" s="40"/>
      <c r="AO784" s="40"/>
      <c r="AP784" s="40"/>
      <c r="AQ784" s="40"/>
      <c r="AR784" s="40"/>
      <c r="AS784" s="40"/>
      <c r="AT784" s="40"/>
      <c r="AU784" s="40"/>
      <c r="AV784" s="40"/>
      <c r="AZ784" s="40"/>
      <c r="BA784" s="40">
        <v>37</v>
      </c>
      <c r="BB784" s="40"/>
      <c r="BC784" s="40"/>
      <c r="BD784" s="40"/>
      <c r="BE784" s="40"/>
      <c r="BF784" s="40"/>
      <c r="BG784" s="40"/>
      <c r="BH784" s="40"/>
      <c r="BI784" s="40"/>
      <c r="BJ784" s="40"/>
      <c r="BK784" s="40"/>
      <c r="BL784" s="40"/>
      <c r="BM784" s="40"/>
      <c r="BN784" s="40"/>
      <c r="BO784" s="40"/>
      <c r="BP784" s="40"/>
      <c r="BQ784" s="40"/>
      <c r="BR784" s="40"/>
      <c r="BS784" s="40"/>
      <c r="BT784" s="40"/>
      <c r="BU784" s="40"/>
      <c r="BV784" s="40"/>
      <c r="BW784" s="40"/>
      <c r="BX784" s="40"/>
      <c r="BY784" s="40"/>
      <c r="BZ784" s="40"/>
      <c r="CA784" s="40"/>
      <c r="CB784" s="40"/>
      <c r="CC784" s="40"/>
      <c r="CD784" s="40"/>
      <c r="CE784" s="40"/>
    </row>
    <row r="785" spans="1:83" x14ac:dyDescent="0.25">
      <c r="A785" s="76" t="s">
        <v>954</v>
      </c>
      <c r="B785" s="76" t="s">
        <v>954</v>
      </c>
      <c r="C785" s="71">
        <v>40784</v>
      </c>
      <c r="F785" s="40" t="s">
        <v>937</v>
      </c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34"/>
      <c r="V785" s="34"/>
      <c r="W785" s="40"/>
      <c r="X785" s="40"/>
      <c r="Z785" s="40"/>
      <c r="AA785" s="40"/>
      <c r="AB785" s="40"/>
      <c r="AC785" s="40"/>
      <c r="AD785" s="40"/>
      <c r="AE785" s="40"/>
      <c r="AF785" s="34"/>
      <c r="AG785" s="40"/>
      <c r="AH785" s="40"/>
      <c r="AI785" s="40"/>
      <c r="AJ785" s="40"/>
      <c r="AK785" s="40"/>
      <c r="AL785" s="40"/>
      <c r="AM785" s="34"/>
      <c r="AN785" s="40"/>
      <c r="AO785" s="40"/>
      <c r="AP785" s="40"/>
      <c r="AQ785" s="40"/>
      <c r="AR785" s="40"/>
      <c r="AS785" s="40"/>
      <c r="AT785" s="40"/>
      <c r="AU785" s="40"/>
      <c r="AV785" s="40"/>
      <c r="AZ785" s="40"/>
      <c r="BA785" s="40">
        <v>37</v>
      </c>
      <c r="BB785" s="40"/>
      <c r="BC785" s="40"/>
      <c r="BD785" s="40"/>
      <c r="BE785" s="40"/>
      <c r="BF785" s="40"/>
      <c r="BG785" s="40"/>
      <c r="BH785" s="40"/>
      <c r="BI785" s="40"/>
      <c r="BJ785" s="40"/>
      <c r="BK785" s="40"/>
      <c r="BL785" s="40"/>
      <c r="BM785" s="40"/>
      <c r="BN785" s="40"/>
      <c r="BO785" s="40"/>
      <c r="BP785" s="40"/>
      <c r="BQ785" s="40"/>
      <c r="BR785" s="40"/>
      <c r="BS785" s="40"/>
      <c r="BT785" s="40"/>
      <c r="BU785" s="40"/>
      <c r="BV785" s="40"/>
      <c r="BW785" s="40"/>
      <c r="BX785" s="40"/>
      <c r="BY785" s="40"/>
      <c r="BZ785" s="40"/>
      <c r="CA785" s="40"/>
      <c r="CB785" s="40"/>
      <c r="CC785" s="40"/>
      <c r="CD785" s="40"/>
      <c r="CE785" s="40"/>
    </row>
    <row r="786" spans="1:83" x14ac:dyDescent="0.25">
      <c r="A786" s="76" t="s">
        <v>954</v>
      </c>
      <c r="B786" s="76" t="s">
        <v>954</v>
      </c>
      <c r="C786" s="71">
        <v>40794</v>
      </c>
      <c r="F786" s="40" t="s">
        <v>937</v>
      </c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34"/>
      <c r="V786" s="34"/>
      <c r="W786" s="40"/>
      <c r="X786" s="40"/>
      <c r="Z786" s="40"/>
      <c r="AA786" s="40"/>
      <c r="AB786" s="40"/>
      <c r="AC786" s="40"/>
      <c r="AD786" s="40"/>
      <c r="AE786" s="40"/>
      <c r="AF786" s="34"/>
      <c r="AG786" s="40"/>
      <c r="AH786" s="40"/>
      <c r="AI786" s="40"/>
      <c r="AJ786" s="40"/>
      <c r="AK786" s="40"/>
      <c r="AL786" s="40"/>
      <c r="AM786" s="34"/>
      <c r="AN786" s="40"/>
      <c r="AO786" s="40"/>
      <c r="AP786" s="40"/>
      <c r="AQ786" s="40"/>
      <c r="AR786" s="40"/>
      <c r="AS786" s="40"/>
      <c r="AT786" s="40"/>
      <c r="AU786" s="40"/>
      <c r="AV786" s="40"/>
      <c r="AZ786" s="40"/>
      <c r="BA786" s="40">
        <v>43</v>
      </c>
      <c r="BB786" s="40"/>
      <c r="BC786" s="40"/>
      <c r="BD786" s="40"/>
      <c r="BE786" s="40"/>
      <c r="BF786" s="40"/>
      <c r="BG786" s="40"/>
      <c r="BH786" s="40"/>
      <c r="BI786" s="40"/>
      <c r="BJ786" s="40"/>
      <c r="BK786" s="40"/>
      <c r="BL786" s="40"/>
      <c r="BM786" s="40"/>
      <c r="BN786" s="40"/>
      <c r="BO786" s="40"/>
      <c r="BP786" s="40"/>
      <c r="BQ786" s="40"/>
      <c r="BR786" s="40"/>
      <c r="BS786" s="40"/>
      <c r="BT786" s="40"/>
      <c r="BU786" s="40"/>
      <c r="BV786" s="40"/>
      <c r="BW786" s="40"/>
      <c r="BX786" s="40"/>
      <c r="BY786" s="40"/>
      <c r="BZ786" s="40"/>
      <c r="CA786" s="40"/>
      <c r="CB786" s="40"/>
      <c r="CC786" s="40"/>
      <c r="CD786" s="40"/>
      <c r="CE786" s="40"/>
    </row>
    <row r="787" spans="1:83" x14ac:dyDescent="0.25">
      <c r="A787" s="76" t="s">
        <v>954</v>
      </c>
      <c r="B787" s="76" t="s">
        <v>954</v>
      </c>
      <c r="C787" s="71">
        <v>40807</v>
      </c>
      <c r="F787" s="40" t="s">
        <v>937</v>
      </c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34"/>
      <c r="V787" s="34"/>
      <c r="W787" s="40"/>
      <c r="X787" s="40"/>
      <c r="Z787" s="40"/>
      <c r="AA787" s="40"/>
      <c r="AB787" s="40"/>
      <c r="AC787" s="40"/>
      <c r="AD787" s="40"/>
      <c r="AE787" s="40"/>
      <c r="AF787" s="34"/>
      <c r="AG787" s="40"/>
      <c r="AH787" s="40"/>
      <c r="AI787" s="40"/>
      <c r="AJ787" s="40"/>
      <c r="AK787" s="40"/>
      <c r="AL787" s="40"/>
      <c r="AM787" s="34"/>
      <c r="AN787" s="40"/>
      <c r="AO787" s="40"/>
      <c r="AP787" s="40"/>
      <c r="AQ787" s="40"/>
      <c r="AR787" s="40"/>
      <c r="AS787" s="40"/>
      <c r="AT787" s="40"/>
      <c r="AU787" s="40"/>
      <c r="AV787" s="40"/>
      <c r="AZ787" s="40"/>
      <c r="BA787" s="40">
        <v>58</v>
      </c>
      <c r="BB787" s="40"/>
      <c r="BC787" s="40"/>
      <c r="BD787" s="40"/>
      <c r="BE787" s="40"/>
      <c r="BF787" s="40"/>
      <c r="BG787" s="40"/>
      <c r="BH787" s="40"/>
      <c r="BI787" s="40"/>
      <c r="BJ787" s="40"/>
      <c r="BK787" s="40"/>
      <c r="BL787" s="40"/>
      <c r="BM787" s="40"/>
      <c r="BN787" s="40"/>
      <c r="BO787" s="40"/>
      <c r="BP787" s="40"/>
      <c r="BQ787" s="40"/>
      <c r="BR787" s="40"/>
      <c r="BS787" s="40"/>
      <c r="BT787" s="40"/>
      <c r="BU787" s="40"/>
      <c r="BV787" s="40"/>
      <c r="BW787" s="40"/>
      <c r="BX787" s="40"/>
      <c r="BY787" s="40"/>
      <c r="BZ787" s="40"/>
      <c r="CA787" s="40"/>
      <c r="CB787" s="40"/>
      <c r="CC787" s="40"/>
      <c r="CD787" s="40"/>
      <c r="CE787" s="40"/>
    </row>
    <row r="788" spans="1:83" x14ac:dyDescent="0.25">
      <c r="A788" s="76" t="s">
        <v>954</v>
      </c>
      <c r="B788" s="76" t="s">
        <v>954</v>
      </c>
      <c r="C788" s="71">
        <v>40819</v>
      </c>
      <c r="F788" s="40" t="s">
        <v>937</v>
      </c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34"/>
      <c r="V788" s="34"/>
      <c r="W788" s="40"/>
      <c r="X788" s="40"/>
      <c r="Z788" s="40"/>
      <c r="AA788" s="40"/>
      <c r="AB788" s="40"/>
      <c r="AC788" s="40"/>
      <c r="AD788" s="40"/>
      <c r="AE788" s="40"/>
      <c r="AF788" s="34"/>
      <c r="AG788" s="40"/>
      <c r="AH788" s="40"/>
      <c r="AI788" s="40"/>
      <c r="AJ788" s="40"/>
      <c r="AK788" s="40"/>
      <c r="AL788" s="40"/>
      <c r="AM788" s="34"/>
      <c r="AN788" s="40"/>
      <c r="AO788" s="40"/>
      <c r="AP788" s="40"/>
      <c r="AQ788" s="40"/>
      <c r="AR788" s="40"/>
      <c r="AS788" s="40"/>
      <c r="AT788" s="40"/>
      <c r="AU788" s="40"/>
      <c r="AV788" s="40"/>
      <c r="AZ788" s="40"/>
      <c r="BA788" s="40">
        <v>69</v>
      </c>
      <c r="BB788" s="40"/>
      <c r="BC788" s="40"/>
      <c r="BD788" s="40"/>
      <c r="BE788" s="40"/>
      <c r="BF788" s="40"/>
      <c r="BG788" s="40"/>
      <c r="BH788" s="40"/>
      <c r="BI788" s="40"/>
      <c r="BJ788" s="40"/>
      <c r="BK788" s="40"/>
      <c r="BL788" s="40"/>
      <c r="BM788" s="40"/>
      <c r="BN788" s="40"/>
      <c r="BO788" s="40"/>
      <c r="BP788" s="40"/>
      <c r="BQ788" s="40"/>
      <c r="BR788" s="40"/>
      <c r="BS788" s="40"/>
      <c r="BT788" s="40"/>
      <c r="BU788" s="40"/>
      <c r="BV788" s="40"/>
      <c r="BW788" s="40"/>
      <c r="BX788" s="40"/>
      <c r="BY788" s="40"/>
      <c r="BZ788" s="40"/>
      <c r="CA788" s="40"/>
      <c r="CB788" s="40"/>
      <c r="CC788" s="40"/>
      <c r="CD788" s="40"/>
      <c r="CE788" s="40"/>
    </row>
    <row r="789" spans="1:83" x14ac:dyDescent="0.25">
      <c r="A789" s="76" t="s">
        <v>954</v>
      </c>
      <c r="B789" s="76" t="s">
        <v>954</v>
      </c>
      <c r="C789" s="71">
        <v>40826</v>
      </c>
      <c r="F789" s="40" t="s">
        <v>937</v>
      </c>
      <c r="U789" s="34"/>
      <c r="V789" s="34"/>
      <c r="AF789" s="34"/>
      <c r="AM789" s="34"/>
      <c r="BA789">
        <v>70</v>
      </c>
      <c r="CE789" s="40"/>
    </row>
    <row r="790" spans="1:83" x14ac:dyDescent="0.25">
      <c r="A790" s="76" t="s">
        <v>954</v>
      </c>
      <c r="B790" s="76" t="s">
        <v>954</v>
      </c>
      <c r="C790" s="71">
        <v>40833</v>
      </c>
      <c r="F790" s="40" t="s">
        <v>937</v>
      </c>
      <c r="U790" s="34"/>
      <c r="V790" s="34"/>
      <c r="AF790" s="34"/>
      <c r="AM790" s="34"/>
      <c r="BA790">
        <v>75</v>
      </c>
      <c r="CE790" s="40"/>
    </row>
    <row r="791" spans="1:83" x14ac:dyDescent="0.25">
      <c r="A791" s="76" t="s">
        <v>954</v>
      </c>
      <c r="B791" s="76" t="s">
        <v>954</v>
      </c>
      <c r="C791" s="71">
        <v>40841</v>
      </c>
      <c r="F791" s="40" t="s">
        <v>937</v>
      </c>
      <c r="U791" s="34"/>
      <c r="V791" s="34"/>
      <c r="AF791" s="34"/>
      <c r="AM791" s="34"/>
      <c r="BA791">
        <v>81</v>
      </c>
    </row>
    <row r="792" spans="1:83" x14ac:dyDescent="0.25">
      <c r="A792" s="76" t="s">
        <v>954</v>
      </c>
      <c r="B792" s="76" t="s">
        <v>954</v>
      </c>
      <c r="C792" s="71">
        <v>40850</v>
      </c>
      <c r="F792" s="40" t="s">
        <v>937</v>
      </c>
      <c r="U792" s="34"/>
      <c r="V792" s="34"/>
      <c r="AF792" s="34"/>
      <c r="AM792" s="34"/>
      <c r="BA792">
        <v>83</v>
      </c>
      <c r="CE792" s="40"/>
    </row>
    <row r="793" spans="1:83" x14ac:dyDescent="0.25">
      <c r="A793" s="76" t="s">
        <v>954</v>
      </c>
      <c r="B793" s="76" t="s">
        <v>954</v>
      </c>
      <c r="C793" s="71">
        <v>40857</v>
      </c>
      <c r="F793" s="40" t="s">
        <v>937</v>
      </c>
      <c r="U793" s="34"/>
      <c r="V793" s="34"/>
      <c r="AF793" s="34"/>
      <c r="AM793" s="34"/>
      <c r="BA793">
        <v>87</v>
      </c>
      <c r="CE793" s="40"/>
    </row>
    <row r="794" spans="1:83" x14ac:dyDescent="0.25">
      <c r="A794" s="76" t="s">
        <v>954</v>
      </c>
      <c r="B794" s="76" t="s">
        <v>954</v>
      </c>
      <c r="C794" s="71">
        <v>40865</v>
      </c>
      <c r="F794" s="40" t="s">
        <v>937</v>
      </c>
      <c r="U794" s="34"/>
      <c r="V794" s="34"/>
      <c r="AF794" s="34"/>
      <c r="AM794" s="34"/>
      <c r="BA794">
        <v>90</v>
      </c>
      <c r="CE794" s="40"/>
    </row>
    <row r="795" spans="1:83" x14ac:dyDescent="0.25">
      <c r="A795" s="76" t="s">
        <v>955</v>
      </c>
      <c r="B795" s="76" t="s">
        <v>955</v>
      </c>
      <c r="C795" s="71">
        <v>40703</v>
      </c>
      <c r="F795" s="40" t="s">
        <v>939</v>
      </c>
      <c r="U795" s="34"/>
      <c r="V795" s="34"/>
      <c r="AF795" s="34"/>
      <c r="AM795" s="34"/>
      <c r="BA795">
        <v>12</v>
      </c>
      <c r="BK795" s="34"/>
      <c r="BL795">
        <v>1.9</v>
      </c>
    </row>
    <row r="796" spans="1:83" x14ac:dyDescent="0.25">
      <c r="A796" s="76" t="s">
        <v>955</v>
      </c>
      <c r="B796" s="76" t="s">
        <v>955</v>
      </c>
      <c r="C796" s="71">
        <v>40709</v>
      </c>
      <c r="F796" s="40" t="s">
        <v>939</v>
      </c>
      <c r="U796" s="34"/>
      <c r="V796" s="34"/>
      <c r="AF796" s="34"/>
      <c r="AM796" s="34"/>
      <c r="BA796">
        <v>12</v>
      </c>
      <c r="BL796">
        <v>2.4</v>
      </c>
      <c r="CE796" s="40"/>
    </row>
    <row r="797" spans="1:83" x14ac:dyDescent="0.25">
      <c r="A797" s="76" t="s">
        <v>955</v>
      </c>
      <c r="B797" s="76" t="s">
        <v>955</v>
      </c>
      <c r="C797" s="71">
        <v>40716</v>
      </c>
      <c r="F797" s="40" t="s">
        <v>939</v>
      </c>
      <c r="U797" s="34"/>
      <c r="V797" s="34"/>
      <c r="AF797" s="34"/>
      <c r="AM797" s="34"/>
      <c r="BA797">
        <v>13</v>
      </c>
      <c r="BL797">
        <v>3.1</v>
      </c>
      <c r="CE797" s="40"/>
    </row>
    <row r="798" spans="1:83" x14ac:dyDescent="0.25">
      <c r="A798" s="76" t="s">
        <v>955</v>
      </c>
      <c r="B798" s="76" t="s">
        <v>955</v>
      </c>
      <c r="C798" s="71">
        <v>40725</v>
      </c>
      <c r="F798" s="40" t="s">
        <v>939</v>
      </c>
      <c r="U798" s="34"/>
      <c r="V798" s="34"/>
      <c r="AF798" s="34"/>
      <c r="AM798" s="34"/>
      <c r="BA798">
        <v>14</v>
      </c>
      <c r="BL798">
        <v>4</v>
      </c>
    </row>
    <row r="799" spans="1:83" x14ac:dyDescent="0.25">
      <c r="A799" s="76" t="s">
        <v>955</v>
      </c>
      <c r="B799" s="76" t="s">
        <v>955</v>
      </c>
      <c r="C799" s="71">
        <v>40736</v>
      </c>
      <c r="F799" s="40" t="s">
        <v>939</v>
      </c>
      <c r="U799" s="34"/>
      <c r="V799" s="34"/>
      <c r="AF799" s="34"/>
      <c r="AM799" s="34"/>
      <c r="BA799">
        <v>15</v>
      </c>
      <c r="BL799">
        <v>4.9000000000000004</v>
      </c>
      <c r="CE799" s="40"/>
    </row>
    <row r="800" spans="1:83" x14ac:dyDescent="0.25">
      <c r="A800" s="76" t="s">
        <v>955</v>
      </c>
      <c r="B800" s="76" t="s">
        <v>955</v>
      </c>
      <c r="C800" s="71">
        <v>40746</v>
      </c>
      <c r="F800" s="40" t="s">
        <v>939</v>
      </c>
      <c r="U800" s="34"/>
      <c r="V800" s="34"/>
      <c r="AF800" s="34"/>
      <c r="AM800" s="34"/>
      <c r="BA800">
        <v>15</v>
      </c>
      <c r="BL800">
        <v>5.2</v>
      </c>
      <c r="CE800" s="40"/>
    </row>
    <row r="801" spans="1:83" x14ac:dyDescent="0.25">
      <c r="A801" s="76" t="s">
        <v>955</v>
      </c>
      <c r="B801" s="76" t="s">
        <v>955</v>
      </c>
      <c r="C801" s="71">
        <v>40756</v>
      </c>
      <c r="F801" s="40" t="s">
        <v>939</v>
      </c>
      <c r="U801" s="34"/>
      <c r="V801" s="34"/>
      <c r="AF801" s="34"/>
      <c r="AM801" s="34"/>
      <c r="BA801">
        <v>30</v>
      </c>
      <c r="BL801">
        <v>5.9</v>
      </c>
      <c r="CE801" s="40"/>
    </row>
    <row r="802" spans="1:83" x14ac:dyDescent="0.25">
      <c r="A802" s="76" t="s">
        <v>955</v>
      </c>
      <c r="B802" s="76" t="s">
        <v>955</v>
      </c>
      <c r="C802" s="71">
        <v>40765</v>
      </c>
      <c r="F802" s="40" t="s">
        <v>939</v>
      </c>
      <c r="U802" s="34"/>
      <c r="V802" s="34"/>
      <c r="AF802" s="34"/>
      <c r="AM802" s="34"/>
      <c r="BA802">
        <v>30</v>
      </c>
    </row>
    <row r="803" spans="1:83" x14ac:dyDescent="0.25">
      <c r="A803" s="76" t="s">
        <v>955</v>
      </c>
      <c r="B803" s="76" t="s">
        <v>955</v>
      </c>
      <c r="C803" s="71">
        <v>40773</v>
      </c>
      <c r="F803" s="40" t="s">
        <v>939</v>
      </c>
      <c r="U803" s="34"/>
      <c r="V803" s="34"/>
      <c r="AF803" s="34"/>
      <c r="AM803" s="34"/>
      <c r="BA803">
        <v>37</v>
      </c>
      <c r="CE803" s="40"/>
    </row>
    <row r="804" spans="1:83" x14ac:dyDescent="0.25">
      <c r="A804" s="76" t="s">
        <v>955</v>
      </c>
      <c r="B804" s="76" t="s">
        <v>955</v>
      </c>
      <c r="C804" s="71">
        <v>40784</v>
      </c>
      <c r="F804" s="40" t="s">
        <v>939</v>
      </c>
      <c r="U804" s="34"/>
      <c r="V804" s="34"/>
      <c r="AF804" s="34"/>
      <c r="AM804" s="34"/>
      <c r="BA804">
        <v>37</v>
      </c>
      <c r="CE804" s="40"/>
    </row>
    <row r="805" spans="1:83" x14ac:dyDescent="0.25">
      <c r="A805" s="76" t="s">
        <v>955</v>
      </c>
      <c r="B805" s="76" t="s">
        <v>955</v>
      </c>
      <c r="C805" s="71">
        <v>40794</v>
      </c>
      <c r="F805" s="40" t="s">
        <v>939</v>
      </c>
      <c r="U805" s="34"/>
      <c r="V805" s="34"/>
      <c r="AF805" s="34"/>
      <c r="AM805" s="34"/>
      <c r="BA805">
        <v>43</v>
      </c>
    </row>
    <row r="806" spans="1:83" x14ac:dyDescent="0.25">
      <c r="A806" s="76" t="s">
        <v>955</v>
      </c>
      <c r="B806" s="76" t="s">
        <v>955</v>
      </c>
      <c r="C806" s="71">
        <v>40807</v>
      </c>
      <c r="F806" s="40" t="s">
        <v>939</v>
      </c>
      <c r="U806" s="34"/>
      <c r="V806" s="34"/>
      <c r="AF806" s="34"/>
      <c r="AM806" s="34"/>
      <c r="BA806">
        <v>58</v>
      </c>
      <c r="CE806" s="40"/>
    </row>
    <row r="807" spans="1:83" x14ac:dyDescent="0.25">
      <c r="A807" s="76" t="s">
        <v>955</v>
      </c>
      <c r="B807" s="76" t="s">
        <v>955</v>
      </c>
      <c r="C807" s="71">
        <v>40819</v>
      </c>
      <c r="F807" s="40" t="s">
        <v>939</v>
      </c>
      <c r="U807" s="34"/>
      <c r="V807" s="34"/>
      <c r="AF807" s="34"/>
      <c r="AM807" s="34"/>
      <c r="BA807">
        <v>69</v>
      </c>
      <c r="CE807" s="40"/>
    </row>
    <row r="808" spans="1:83" x14ac:dyDescent="0.25">
      <c r="A808" s="76" t="s">
        <v>955</v>
      </c>
      <c r="B808" s="76" t="s">
        <v>955</v>
      </c>
      <c r="C808" s="71">
        <v>40826</v>
      </c>
      <c r="F808" s="40" t="s">
        <v>939</v>
      </c>
      <c r="U808" s="34"/>
      <c r="V808" s="34"/>
      <c r="AF808" s="34"/>
      <c r="AM808" s="34"/>
      <c r="BA808">
        <v>70</v>
      </c>
      <c r="CE808" s="40"/>
    </row>
    <row r="809" spans="1:83" x14ac:dyDescent="0.25">
      <c r="A809" s="76" t="s">
        <v>955</v>
      </c>
      <c r="B809" s="76" t="s">
        <v>955</v>
      </c>
      <c r="C809" s="71">
        <v>40833</v>
      </c>
      <c r="F809" s="40" t="s">
        <v>939</v>
      </c>
      <c r="U809" s="34"/>
      <c r="V809" s="34"/>
      <c r="AF809" s="34"/>
      <c r="AM809" s="34"/>
      <c r="BA809">
        <v>75</v>
      </c>
    </row>
    <row r="810" spans="1:83" x14ac:dyDescent="0.25">
      <c r="A810" s="76" t="s">
        <v>955</v>
      </c>
      <c r="B810" s="76" t="s">
        <v>955</v>
      </c>
      <c r="C810" s="71">
        <v>40841</v>
      </c>
      <c r="F810" s="40" t="s">
        <v>939</v>
      </c>
      <c r="U810" s="34"/>
      <c r="V810" s="34"/>
      <c r="AF810" s="34"/>
      <c r="AM810" s="34"/>
      <c r="BA810">
        <v>81</v>
      </c>
      <c r="BK810" s="34"/>
      <c r="CE810" s="40"/>
    </row>
    <row r="811" spans="1:83" x14ac:dyDescent="0.25">
      <c r="A811" s="76" t="s">
        <v>955</v>
      </c>
      <c r="B811" s="76" t="s">
        <v>955</v>
      </c>
      <c r="C811" s="71">
        <v>40850</v>
      </c>
      <c r="F811" s="40" t="s">
        <v>939</v>
      </c>
      <c r="U811" s="34"/>
      <c r="V811" s="34"/>
      <c r="AF811" s="34"/>
      <c r="AM811" s="34"/>
      <c r="BA811">
        <v>83</v>
      </c>
      <c r="CE811" s="40"/>
    </row>
    <row r="812" spans="1:83" x14ac:dyDescent="0.25">
      <c r="A812" s="76" t="s">
        <v>955</v>
      </c>
      <c r="B812" s="76" t="s">
        <v>955</v>
      </c>
      <c r="C812" s="71">
        <v>40857</v>
      </c>
      <c r="F812" s="40" t="s">
        <v>939</v>
      </c>
      <c r="U812" s="34"/>
      <c r="V812" s="34"/>
      <c r="AF812" s="34"/>
      <c r="AM812" s="34"/>
      <c r="BA812">
        <v>87</v>
      </c>
      <c r="CE812" s="40"/>
    </row>
    <row r="813" spans="1:83" x14ac:dyDescent="0.25">
      <c r="A813" s="76" t="s">
        <v>955</v>
      </c>
      <c r="B813" s="76" t="s">
        <v>955</v>
      </c>
      <c r="C813" s="71">
        <v>40865</v>
      </c>
      <c r="F813" s="40" t="s">
        <v>939</v>
      </c>
      <c r="U813" s="34"/>
      <c r="V813" s="34"/>
      <c r="AF813" s="34"/>
      <c r="AM813" s="34"/>
      <c r="BA813">
        <v>90</v>
      </c>
    </row>
    <row r="814" spans="1:83" x14ac:dyDescent="0.25">
      <c r="A814" s="76" t="s">
        <v>956</v>
      </c>
      <c r="B814" s="76" t="s">
        <v>956</v>
      </c>
      <c r="C814" s="71">
        <v>40746</v>
      </c>
      <c r="F814" s="40" t="s">
        <v>928</v>
      </c>
      <c r="U814" s="34"/>
      <c r="V814" s="34"/>
      <c r="AF814" s="34"/>
      <c r="AM814" s="34"/>
      <c r="BA814">
        <v>11</v>
      </c>
      <c r="BL814">
        <v>1</v>
      </c>
      <c r="CE814" s="40"/>
    </row>
    <row r="815" spans="1:83" x14ac:dyDescent="0.25">
      <c r="A815" s="76" t="s">
        <v>956</v>
      </c>
      <c r="B815" s="76" t="s">
        <v>956</v>
      </c>
      <c r="C815" s="71">
        <v>40756</v>
      </c>
      <c r="F815" s="40" t="s">
        <v>928</v>
      </c>
      <c r="U815" s="34"/>
      <c r="V815" s="34"/>
      <c r="AF815" s="34"/>
      <c r="AM815" s="34"/>
      <c r="BA815">
        <v>12</v>
      </c>
      <c r="BL815">
        <v>2</v>
      </c>
      <c r="CE815" s="40"/>
    </row>
    <row r="816" spans="1:83" x14ac:dyDescent="0.25">
      <c r="A816" s="76" t="s">
        <v>956</v>
      </c>
      <c r="B816" s="76" t="s">
        <v>956</v>
      </c>
      <c r="C816" s="71">
        <v>40765</v>
      </c>
      <c r="F816" s="40" t="s">
        <v>928</v>
      </c>
      <c r="U816" s="34"/>
      <c r="V816" s="34"/>
      <c r="AF816" s="34"/>
      <c r="AM816" s="34"/>
      <c r="BA816">
        <v>12</v>
      </c>
      <c r="BL816">
        <v>2.4</v>
      </c>
      <c r="CE816" s="40"/>
    </row>
    <row r="817" spans="1:83" x14ac:dyDescent="0.25">
      <c r="A817" s="76" t="s">
        <v>956</v>
      </c>
      <c r="B817" s="76" t="s">
        <v>956</v>
      </c>
      <c r="C817" s="71">
        <v>40773</v>
      </c>
      <c r="F817" s="40" t="s">
        <v>928</v>
      </c>
      <c r="U817" s="34"/>
      <c r="V817" s="34"/>
      <c r="AF817" s="34"/>
      <c r="AM817" s="34"/>
      <c r="BA817">
        <v>13</v>
      </c>
      <c r="BL817">
        <v>3.3</v>
      </c>
    </row>
    <row r="818" spans="1:83" x14ac:dyDescent="0.25">
      <c r="A818" s="76" t="s">
        <v>956</v>
      </c>
      <c r="B818" s="76" t="s">
        <v>956</v>
      </c>
      <c r="C818" s="71">
        <v>40784</v>
      </c>
      <c r="F818" s="40" t="s">
        <v>928</v>
      </c>
      <c r="U818" s="34"/>
      <c r="V818" s="34"/>
      <c r="AF818" s="34"/>
      <c r="AM818" s="34"/>
      <c r="BA818">
        <v>14</v>
      </c>
      <c r="BL818">
        <v>4.3</v>
      </c>
      <c r="CE818" s="40"/>
    </row>
    <row r="819" spans="1:83" x14ac:dyDescent="0.25">
      <c r="A819" s="76" t="s">
        <v>956</v>
      </c>
      <c r="B819" s="76" t="s">
        <v>956</v>
      </c>
      <c r="C819" s="71">
        <v>40794</v>
      </c>
      <c r="F819" s="40" t="s">
        <v>928</v>
      </c>
      <c r="U819" s="34"/>
      <c r="V819" s="34"/>
      <c r="AF819" s="34"/>
      <c r="AM819" s="34"/>
      <c r="BA819">
        <v>15</v>
      </c>
      <c r="BL819">
        <v>5</v>
      </c>
      <c r="CE819" s="40"/>
    </row>
    <row r="820" spans="1:83" x14ac:dyDescent="0.25">
      <c r="A820" s="76" t="s">
        <v>956</v>
      </c>
      <c r="B820" s="76" t="s">
        <v>956</v>
      </c>
      <c r="C820" s="71">
        <v>40805</v>
      </c>
      <c r="F820" s="40" t="s">
        <v>928</v>
      </c>
      <c r="U820" s="34"/>
      <c r="V820" s="34"/>
      <c r="AF820" s="34"/>
      <c r="AM820" s="34"/>
      <c r="BA820">
        <v>31</v>
      </c>
    </row>
    <row r="821" spans="1:83" x14ac:dyDescent="0.25">
      <c r="A821" s="76" t="s">
        <v>956</v>
      </c>
      <c r="B821" s="76" t="s">
        <v>956</v>
      </c>
      <c r="C821" s="71">
        <v>40819</v>
      </c>
      <c r="F821" s="40" t="s">
        <v>928</v>
      </c>
      <c r="U821" s="34"/>
      <c r="V821" s="34"/>
      <c r="AF821" s="34"/>
      <c r="AM821" s="34"/>
      <c r="BA821">
        <v>41</v>
      </c>
      <c r="CE821" s="40"/>
    </row>
    <row r="822" spans="1:83" x14ac:dyDescent="0.25">
      <c r="A822" s="76" t="s">
        <v>956</v>
      </c>
      <c r="B822" s="76" t="s">
        <v>956</v>
      </c>
      <c r="C822" s="71">
        <v>40826</v>
      </c>
      <c r="F822" s="40" t="s">
        <v>928</v>
      </c>
      <c r="U822" s="34"/>
      <c r="V822" s="34"/>
      <c r="AF822" s="34"/>
      <c r="AM822" s="34"/>
      <c r="BA822">
        <v>49</v>
      </c>
      <c r="CE822" s="40"/>
    </row>
    <row r="823" spans="1:83" x14ac:dyDescent="0.25">
      <c r="A823" s="76" t="s">
        <v>956</v>
      </c>
      <c r="B823" s="76" t="s">
        <v>956</v>
      </c>
      <c r="C823" s="71">
        <v>40833</v>
      </c>
      <c r="F823" s="40" t="s">
        <v>928</v>
      </c>
      <c r="U823" s="34"/>
      <c r="V823" s="34"/>
      <c r="AF823" s="34"/>
      <c r="AM823" s="34"/>
      <c r="BA823">
        <v>59</v>
      </c>
      <c r="CE823" s="40"/>
    </row>
    <row r="824" spans="1:83" x14ac:dyDescent="0.25">
      <c r="A824" s="76" t="s">
        <v>956</v>
      </c>
      <c r="B824" s="76" t="s">
        <v>956</v>
      </c>
      <c r="C824" s="71">
        <v>40841</v>
      </c>
      <c r="F824" s="40" t="s">
        <v>928</v>
      </c>
      <c r="U824" s="34"/>
      <c r="V824" s="34"/>
      <c r="AF824" s="34"/>
      <c r="AM824" s="34"/>
      <c r="BA824">
        <v>70</v>
      </c>
    </row>
    <row r="825" spans="1:83" x14ac:dyDescent="0.25">
      <c r="A825" s="76" t="s">
        <v>956</v>
      </c>
      <c r="B825" s="76" t="s">
        <v>956</v>
      </c>
      <c r="C825" s="71">
        <v>40850</v>
      </c>
      <c r="F825" s="40" t="s">
        <v>928</v>
      </c>
      <c r="U825" s="34"/>
      <c r="V825" s="34"/>
      <c r="AF825" s="34"/>
      <c r="AM825" s="34"/>
      <c r="BA825">
        <v>71</v>
      </c>
      <c r="BK825" s="34"/>
      <c r="CE825" s="40"/>
    </row>
    <row r="826" spans="1:83" x14ac:dyDescent="0.25">
      <c r="A826" s="76" t="s">
        <v>956</v>
      </c>
      <c r="B826" s="76" t="s">
        <v>956</v>
      </c>
      <c r="C826" s="71">
        <v>40857</v>
      </c>
      <c r="F826" s="40" t="s">
        <v>928</v>
      </c>
      <c r="U826" s="34"/>
      <c r="V826" s="34"/>
      <c r="AF826" s="34"/>
      <c r="AM826" s="34"/>
      <c r="BA826">
        <v>81</v>
      </c>
      <c r="CE826" s="40"/>
    </row>
    <row r="827" spans="1:83" x14ac:dyDescent="0.25">
      <c r="A827" s="76" t="s">
        <v>956</v>
      </c>
      <c r="B827" s="76" t="s">
        <v>956</v>
      </c>
      <c r="C827" s="71">
        <v>40865</v>
      </c>
      <c r="F827" s="40" t="s">
        <v>928</v>
      </c>
      <c r="U827" s="34"/>
      <c r="V827" s="34"/>
      <c r="AF827" s="34"/>
      <c r="AM827" s="34"/>
      <c r="BA827">
        <v>83</v>
      </c>
      <c r="CE827" s="40"/>
    </row>
    <row r="828" spans="1:83" x14ac:dyDescent="0.25">
      <c r="A828" s="76" t="s">
        <v>956</v>
      </c>
      <c r="B828" s="76" t="s">
        <v>956</v>
      </c>
      <c r="C828" s="71">
        <v>40871</v>
      </c>
      <c r="F828" s="40" t="s">
        <v>928</v>
      </c>
      <c r="U828" s="34"/>
      <c r="V828" s="34"/>
      <c r="AF828" s="34"/>
      <c r="AM828" s="34"/>
      <c r="BA828">
        <v>87</v>
      </c>
    </row>
    <row r="829" spans="1:83" x14ac:dyDescent="0.25">
      <c r="A829" s="76" t="s">
        <v>956</v>
      </c>
      <c r="B829" s="76" t="s">
        <v>956</v>
      </c>
      <c r="C829" s="71">
        <v>40878</v>
      </c>
      <c r="F829" s="40" t="s">
        <v>928</v>
      </c>
      <c r="U829" s="34"/>
      <c r="V829" s="34"/>
      <c r="AF829" s="34"/>
      <c r="AM829" s="34"/>
      <c r="BA829">
        <v>90</v>
      </c>
      <c r="CE829" s="40"/>
    </row>
    <row r="830" spans="1:83" x14ac:dyDescent="0.25">
      <c r="A830" s="76" t="s">
        <v>957</v>
      </c>
      <c r="B830" s="76" t="s">
        <v>957</v>
      </c>
      <c r="C830" s="71">
        <v>40746</v>
      </c>
      <c r="F830" s="40" t="s">
        <v>599</v>
      </c>
      <c r="U830" s="34"/>
      <c r="V830" s="34"/>
      <c r="AF830" s="34"/>
      <c r="AM830" s="34"/>
      <c r="BA830">
        <v>11</v>
      </c>
      <c r="BL830">
        <v>1</v>
      </c>
      <c r="CE830" s="40"/>
    </row>
    <row r="831" spans="1:83" x14ac:dyDescent="0.25">
      <c r="A831" s="76" t="s">
        <v>957</v>
      </c>
      <c r="B831" s="76" t="s">
        <v>957</v>
      </c>
      <c r="C831" s="71">
        <v>40756</v>
      </c>
      <c r="F831" s="40" t="s">
        <v>599</v>
      </c>
      <c r="U831" s="34"/>
      <c r="V831" s="34"/>
      <c r="AF831" s="34"/>
      <c r="AM831" s="34"/>
      <c r="BA831">
        <v>12</v>
      </c>
      <c r="BL831">
        <v>1.8</v>
      </c>
      <c r="CE831" s="40"/>
    </row>
    <row r="832" spans="1:83" x14ac:dyDescent="0.25">
      <c r="A832" s="76" t="s">
        <v>957</v>
      </c>
      <c r="B832" s="76" t="s">
        <v>957</v>
      </c>
      <c r="C832" s="71">
        <v>40765</v>
      </c>
      <c r="F832" s="40" t="s">
        <v>599</v>
      </c>
      <c r="U832" s="34"/>
      <c r="V832" s="34"/>
      <c r="AF832" s="34"/>
      <c r="AM832" s="34"/>
      <c r="BA832">
        <v>12</v>
      </c>
      <c r="BL832">
        <v>2.1</v>
      </c>
      <c r="CE832" s="40"/>
    </row>
    <row r="833" spans="1:83" x14ac:dyDescent="0.25">
      <c r="A833" s="76" t="s">
        <v>957</v>
      </c>
      <c r="B833" s="76" t="s">
        <v>957</v>
      </c>
      <c r="C833" s="71">
        <v>40773</v>
      </c>
      <c r="F833" s="40" t="s">
        <v>599</v>
      </c>
      <c r="U833" s="34"/>
      <c r="V833" s="34"/>
      <c r="AF833" s="34"/>
      <c r="AM833" s="34"/>
      <c r="BA833">
        <v>13</v>
      </c>
      <c r="BL833">
        <v>2.9</v>
      </c>
    </row>
    <row r="834" spans="1:83" x14ac:dyDescent="0.25">
      <c r="A834" s="76" t="s">
        <v>957</v>
      </c>
      <c r="B834" s="76" t="s">
        <v>957</v>
      </c>
      <c r="C834" s="71">
        <v>40784</v>
      </c>
      <c r="F834" s="40" t="s">
        <v>599</v>
      </c>
      <c r="U834" s="34"/>
      <c r="V834" s="34"/>
      <c r="AF834" s="34"/>
      <c r="AM834" s="34"/>
      <c r="BA834">
        <v>14</v>
      </c>
      <c r="BL834">
        <v>4.2</v>
      </c>
      <c r="CE834" s="40"/>
    </row>
    <row r="835" spans="1:83" x14ac:dyDescent="0.25">
      <c r="A835" s="76" t="s">
        <v>957</v>
      </c>
      <c r="B835" s="76" t="s">
        <v>957</v>
      </c>
      <c r="C835" s="71">
        <v>40794</v>
      </c>
      <c r="F835" s="40" t="s">
        <v>599</v>
      </c>
      <c r="U835" s="34"/>
      <c r="V835" s="34"/>
      <c r="AF835" s="34"/>
      <c r="AM835" s="34"/>
      <c r="BA835">
        <v>15</v>
      </c>
      <c r="BL835">
        <v>5.0999999999999996</v>
      </c>
    </row>
    <row r="836" spans="1:83" x14ac:dyDescent="0.25">
      <c r="A836" s="76" t="s">
        <v>957</v>
      </c>
      <c r="B836" s="76" t="s">
        <v>957</v>
      </c>
      <c r="C836" s="71">
        <v>40805</v>
      </c>
      <c r="F836" s="40" t="s">
        <v>599</v>
      </c>
      <c r="U836" s="34"/>
      <c r="V836" s="34"/>
      <c r="AF836" s="34"/>
      <c r="AM836" s="34"/>
      <c r="BA836">
        <v>31</v>
      </c>
      <c r="CE836" s="40"/>
    </row>
    <row r="837" spans="1:83" x14ac:dyDescent="0.25">
      <c r="A837" s="76" t="s">
        <v>957</v>
      </c>
      <c r="B837" s="76" t="s">
        <v>957</v>
      </c>
      <c r="C837" s="71">
        <v>40819</v>
      </c>
      <c r="F837" s="40" t="s">
        <v>599</v>
      </c>
      <c r="U837" s="34"/>
      <c r="V837" s="34"/>
      <c r="AF837" s="34"/>
      <c r="AM837" s="34"/>
      <c r="BA837">
        <v>37</v>
      </c>
    </row>
    <row r="838" spans="1:83" x14ac:dyDescent="0.25">
      <c r="A838" s="76" t="s">
        <v>957</v>
      </c>
      <c r="B838" s="76" t="s">
        <v>957</v>
      </c>
      <c r="C838" s="71">
        <v>40826</v>
      </c>
      <c r="F838" s="40" t="s">
        <v>599</v>
      </c>
      <c r="U838" s="34"/>
      <c r="V838" s="34"/>
      <c r="AF838" s="34"/>
      <c r="AM838" s="34"/>
      <c r="BA838">
        <v>39</v>
      </c>
      <c r="CE838" s="40"/>
    </row>
    <row r="839" spans="1:83" x14ac:dyDescent="0.25">
      <c r="A839" s="76" t="s">
        <v>957</v>
      </c>
      <c r="B839" s="76" t="s">
        <v>957</v>
      </c>
      <c r="C839" s="71">
        <v>40833</v>
      </c>
      <c r="F839" s="40" t="s">
        <v>599</v>
      </c>
      <c r="U839" s="34"/>
      <c r="V839" s="34"/>
      <c r="AF839" s="34"/>
      <c r="AM839" s="34"/>
      <c r="BA839">
        <v>45</v>
      </c>
      <c r="CE839" s="40"/>
    </row>
    <row r="840" spans="1:83" x14ac:dyDescent="0.25">
      <c r="A840" s="76" t="s">
        <v>957</v>
      </c>
      <c r="B840" s="76" t="s">
        <v>957</v>
      </c>
      <c r="C840" s="71">
        <v>40841</v>
      </c>
      <c r="F840" s="40" t="s">
        <v>599</v>
      </c>
      <c r="U840" s="34"/>
      <c r="V840" s="34"/>
      <c r="AF840" s="34"/>
      <c r="AM840" s="34"/>
      <c r="BA840">
        <v>63</v>
      </c>
      <c r="BK840" s="34"/>
    </row>
    <row r="841" spans="1:83" x14ac:dyDescent="0.25">
      <c r="A841" s="76" t="s">
        <v>957</v>
      </c>
      <c r="B841" s="76" t="s">
        <v>957</v>
      </c>
      <c r="C841" s="71">
        <v>40850</v>
      </c>
      <c r="F841" s="40" t="s">
        <v>599</v>
      </c>
      <c r="U841" s="34"/>
      <c r="V841" s="34"/>
      <c r="AF841" s="34"/>
      <c r="AM841" s="34"/>
      <c r="BA841">
        <v>70</v>
      </c>
      <c r="CE841" s="40"/>
    </row>
    <row r="842" spans="1:83" x14ac:dyDescent="0.25">
      <c r="A842" s="76" t="s">
        <v>957</v>
      </c>
      <c r="B842" s="76" t="s">
        <v>957</v>
      </c>
      <c r="C842" s="71">
        <v>40857</v>
      </c>
      <c r="F842" s="40" t="s">
        <v>599</v>
      </c>
      <c r="U842" s="34"/>
      <c r="V842" s="34"/>
      <c r="AF842" s="34"/>
      <c r="AM842" s="34"/>
      <c r="BA842">
        <v>79</v>
      </c>
    </row>
    <row r="843" spans="1:83" x14ac:dyDescent="0.25">
      <c r="A843" s="76" t="s">
        <v>957</v>
      </c>
      <c r="B843" s="76" t="s">
        <v>957</v>
      </c>
      <c r="C843" s="71">
        <v>40865</v>
      </c>
      <c r="F843" s="40" t="s">
        <v>599</v>
      </c>
      <c r="U843" s="34"/>
      <c r="V843" s="34"/>
      <c r="AF843" s="34"/>
      <c r="AM843" s="34"/>
      <c r="BA843">
        <v>85</v>
      </c>
      <c r="CE843" s="40"/>
    </row>
    <row r="844" spans="1:83" x14ac:dyDescent="0.25">
      <c r="A844" s="76" t="s">
        <v>957</v>
      </c>
      <c r="B844" s="76" t="s">
        <v>957</v>
      </c>
      <c r="C844" s="71">
        <v>40871</v>
      </c>
      <c r="F844" s="40" t="s">
        <v>599</v>
      </c>
      <c r="U844" s="34"/>
      <c r="V844" s="34"/>
      <c r="AF844" s="34"/>
      <c r="AM844" s="34"/>
      <c r="BA844">
        <v>85</v>
      </c>
      <c r="CE844" s="40"/>
    </row>
    <row r="845" spans="1:83" x14ac:dyDescent="0.25">
      <c r="A845" s="76" t="s">
        <v>957</v>
      </c>
      <c r="B845" s="76" t="s">
        <v>957</v>
      </c>
      <c r="C845" s="71">
        <v>40878</v>
      </c>
      <c r="F845" s="40" t="s">
        <v>599</v>
      </c>
      <c r="U845" s="34"/>
      <c r="V845" s="34"/>
      <c r="AF845" s="34"/>
      <c r="AM845" s="34"/>
      <c r="BA845">
        <v>90</v>
      </c>
      <c r="CE845" s="40"/>
    </row>
    <row r="846" spans="1:83" x14ac:dyDescent="0.25">
      <c r="A846" s="76" t="s">
        <v>958</v>
      </c>
      <c r="B846" s="76" t="s">
        <v>958</v>
      </c>
      <c r="C846" s="71">
        <v>40746</v>
      </c>
      <c r="F846" s="40" t="s">
        <v>601</v>
      </c>
      <c r="U846" s="34"/>
      <c r="V846" s="34"/>
      <c r="AF846" s="34"/>
      <c r="AM846" s="34"/>
      <c r="BA846">
        <v>11</v>
      </c>
      <c r="BL846">
        <v>1</v>
      </c>
    </row>
    <row r="847" spans="1:83" x14ac:dyDescent="0.25">
      <c r="A847" s="76" t="s">
        <v>958</v>
      </c>
      <c r="B847" s="76" t="s">
        <v>958</v>
      </c>
      <c r="C847" s="71">
        <v>40756</v>
      </c>
      <c r="F847" s="40" t="s">
        <v>601</v>
      </c>
      <c r="U847" s="34"/>
      <c r="V847" s="34"/>
      <c r="AF847" s="34"/>
      <c r="AM847" s="34"/>
      <c r="BA847">
        <v>12</v>
      </c>
      <c r="BL847">
        <v>2.4</v>
      </c>
      <c r="CE847" s="40"/>
    </row>
    <row r="848" spans="1:83" x14ac:dyDescent="0.25">
      <c r="A848" s="76" t="s">
        <v>958</v>
      </c>
      <c r="B848" s="76" t="s">
        <v>958</v>
      </c>
      <c r="C848" s="71">
        <v>40765</v>
      </c>
      <c r="F848" s="40" t="s">
        <v>601</v>
      </c>
      <c r="U848" s="34"/>
      <c r="V848" s="34"/>
      <c r="AF848" s="34"/>
      <c r="AM848" s="34"/>
      <c r="BA848">
        <v>12</v>
      </c>
      <c r="BL848">
        <v>2.4</v>
      </c>
    </row>
    <row r="849" spans="1:83" x14ac:dyDescent="0.25">
      <c r="A849" s="76" t="s">
        <v>958</v>
      </c>
      <c r="B849" s="76" t="s">
        <v>958</v>
      </c>
      <c r="C849" s="71">
        <v>40773</v>
      </c>
      <c r="F849" s="40" t="s">
        <v>601</v>
      </c>
      <c r="U849" s="34"/>
      <c r="V849" s="34"/>
      <c r="AF849" s="34"/>
      <c r="AM849" s="34"/>
      <c r="BA849">
        <v>13</v>
      </c>
      <c r="BL849">
        <v>3.2</v>
      </c>
      <c r="CE849" s="40"/>
    </row>
    <row r="850" spans="1:83" x14ac:dyDescent="0.25">
      <c r="A850" s="76" t="s">
        <v>958</v>
      </c>
      <c r="B850" s="76" t="s">
        <v>958</v>
      </c>
      <c r="C850" s="71">
        <v>40784</v>
      </c>
      <c r="F850" s="40" t="s">
        <v>601</v>
      </c>
      <c r="U850" s="34"/>
      <c r="V850" s="34"/>
      <c r="AF850" s="34"/>
      <c r="AM850" s="34"/>
      <c r="BA850">
        <v>15</v>
      </c>
      <c r="BL850">
        <v>4.5</v>
      </c>
    </row>
    <row r="851" spans="1:83" x14ac:dyDescent="0.25">
      <c r="A851" s="76" t="s">
        <v>958</v>
      </c>
      <c r="B851" s="76" t="s">
        <v>958</v>
      </c>
      <c r="C851" s="71">
        <v>40794</v>
      </c>
      <c r="F851" s="40" t="s">
        <v>601</v>
      </c>
      <c r="U851" s="34"/>
      <c r="V851" s="34"/>
      <c r="AF851" s="34"/>
      <c r="AM851" s="34"/>
      <c r="BA851">
        <v>15</v>
      </c>
      <c r="BL851">
        <v>5.6</v>
      </c>
      <c r="CE851" s="40"/>
    </row>
    <row r="852" spans="1:83" x14ac:dyDescent="0.25">
      <c r="A852" s="76" t="s">
        <v>958</v>
      </c>
      <c r="B852" s="76" t="s">
        <v>958</v>
      </c>
      <c r="C852" s="71">
        <v>40805</v>
      </c>
      <c r="F852" s="40" t="s">
        <v>601</v>
      </c>
      <c r="U852" s="34"/>
      <c r="V852" s="34"/>
      <c r="AF852" s="34"/>
      <c r="AM852" s="34"/>
      <c r="BA852">
        <v>32</v>
      </c>
      <c r="CE852" s="40"/>
    </row>
    <row r="853" spans="1:83" x14ac:dyDescent="0.25">
      <c r="A853" s="76" t="s">
        <v>958</v>
      </c>
      <c r="B853" s="76" t="s">
        <v>958</v>
      </c>
      <c r="C853" s="71">
        <v>40819</v>
      </c>
      <c r="F853" s="40" t="s">
        <v>601</v>
      </c>
      <c r="U853" s="34"/>
      <c r="V853" s="34"/>
      <c r="AF853" s="34"/>
      <c r="AM853" s="34"/>
      <c r="BA853">
        <v>37</v>
      </c>
    </row>
    <row r="854" spans="1:83" x14ac:dyDescent="0.25">
      <c r="A854" s="76" t="s">
        <v>958</v>
      </c>
      <c r="B854" s="76" t="s">
        <v>958</v>
      </c>
      <c r="C854" s="71">
        <v>40826</v>
      </c>
      <c r="F854" s="40" t="s">
        <v>601</v>
      </c>
      <c r="U854" s="34"/>
      <c r="V854" s="34"/>
      <c r="AF854" s="34"/>
      <c r="AM854" s="34"/>
      <c r="BA854">
        <v>45</v>
      </c>
      <c r="CE854" s="40"/>
    </row>
    <row r="855" spans="1:83" x14ac:dyDescent="0.25">
      <c r="A855" s="76" t="s">
        <v>958</v>
      </c>
      <c r="B855" s="76" t="s">
        <v>958</v>
      </c>
      <c r="C855" s="71">
        <v>40833</v>
      </c>
      <c r="F855" s="40" t="s">
        <v>601</v>
      </c>
      <c r="U855" s="34"/>
      <c r="V855" s="34"/>
      <c r="AF855" s="34"/>
      <c r="AM855" s="34"/>
      <c r="BA855">
        <v>55</v>
      </c>
      <c r="BK855" s="34"/>
      <c r="CE855" s="40"/>
    </row>
    <row r="856" spans="1:83" x14ac:dyDescent="0.25">
      <c r="A856" s="76" t="s">
        <v>958</v>
      </c>
      <c r="B856" s="76" t="s">
        <v>958</v>
      </c>
      <c r="C856" s="71">
        <v>40841</v>
      </c>
      <c r="F856" s="40" t="s">
        <v>601</v>
      </c>
      <c r="U856" s="34"/>
      <c r="V856" s="34"/>
      <c r="AF856" s="34"/>
      <c r="AM856" s="34"/>
      <c r="BA856">
        <v>70</v>
      </c>
      <c r="CE856" s="40"/>
    </row>
    <row r="857" spans="1:83" x14ac:dyDescent="0.25">
      <c r="A857" s="76" t="s">
        <v>958</v>
      </c>
      <c r="B857" s="76" t="s">
        <v>958</v>
      </c>
      <c r="C857" s="71">
        <v>40850</v>
      </c>
      <c r="F857" s="40" t="s">
        <v>601</v>
      </c>
      <c r="U857" s="34"/>
      <c r="V857" s="34"/>
      <c r="AF857" s="34"/>
      <c r="AM857" s="34"/>
      <c r="BA857">
        <v>70</v>
      </c>
    </row>
    <row r="858" spans="1:83" x14ac:dyDescent="0.25">
      <c r="A858" s="76" t="s">
        <v>958</v>
      </c>
      <c r="B858" s="76" t="s">
        <v>958</v>
      </c>
      <c r="C858" s="71">
        <v>40857</v>
      </c>
      <c r="F858" s="40" t="s">
        <v>601</v>
      </c>
      <c r="U858" s="34"/>
      <c r="V858" s="34"/>
      <c r="AF858" s="34"/>
      <c r="AM858" s="34"/>
      <c r="BA858">
        <v>81</v>
      </c>
      <c r="CE858" s="40"/>
    </row>
    <row r="859" spans="1:83" x14ac:dyDescent="0.25">
      <c r="A859" s="76" t="s">
        <v>958</v>
      </c>
      <c r="B859" s="76" t="s">
        <v>958</v>
      </c>
      <c r="C859" s="71">
        <v>40865</v>
      </c>
      <c r="F859" s="40" t="s">
        <v>601</v>
      </c>
      <c r="U859" s="34"/>
      <c r="V859" s="34"/>
      <c r="AF859" s="34"/>
      <c r="AM859" s="34"/>
      <c r="BA859">
        <v>83</v>
      </c>
    </row>
    <row r="860" spans="1:83" x14ac:dyDescent="0.25">
      <c r="A860" s="76" t="s">
        <v>958</v>
      </c>
      <c r="B860" s="76" t="s">
        <v>958</v>
      </c>
      <c r="C860" s="71">
        <v>40871</v>
      </c>
      <c r="F860" s="40" t="s">
        <v>601</v>
      </c>
      <c r="U860" s="34"/>
      <c r="V860" s="34"/>
      <c r="AF860" s="34"/>
      <c r="AM860" s="34"/>
      <c r="BA860">
        <v>90</v>
      </c>
      <c r="CE860" s="40"/>
    </row>
    <row r="861" spans="1:83" x14ac:dyDescent="0.25">
      <c r="A861" s="76" t="s">
        <v>958</v>
      </c>
      <c r="B861" s="76" t="s">
        <v>958</v>
      </c>
      <c r="C861" s="71">
        <v>40878</v>
      </c>
      <c r="F861" s="40" t="s">
        <v>601</v>
      </c>
      <c r="U861" s="34"/>
      <c r="V861" s="34"/>
      <c r="AF861" s="34"/>
      <c r="AM861" s="34"/>
      <c r="BA861">
        <v>90</v>
      </c>
      <c r="CE861" s="40"/>
    </row>
    <row r="862" spans="1:83" x14ac:dyDescent="0.25">
      <c r="A862" s="76" t="s">
        <v>959</v>
      </c>
      <c r="B862" s="76" t="s">
        <v>959</v>
      </c>
      <c r="C862" s="71">
        <v>40746</v>
      </c>
      <c r="F862" s="40" t="s">
        <v>932</v>
      </c>
      <c r="U862" s="34"/>
      <c r="V862" s="34"/>
      <c r="AF862" s="34"/>
      <c r="AM862" s="34"/>
      <c r="BA862">
        <v>11</v>
      </c>
      <c r="BL862">
        <v>1</v>
      </c>
      <c r="CE862" s="40"/>
    </row>
    <row r="863" spans="1:83" x14ac:dyDescent="0.25">
      <c r="A863" s="76" t="s">
        <v>959</v>
      </c>
      <c r="B863" s="76" t="s">
        <v>959</v>
      </c>
      <c r="C863" s="71">
        <v>40756</v>
      </c>
      <c r="F863" s="40" t="s">
        <v>932</v>
      </c>
      <c r="U863" s="34"/>
      <c r="V863" s="34"/>
      <c r="AF863" s="34"/>
      <c r="AM863" s="34"/>
      <c r="BA863">
        <v>12</v>
      </c>
      <c r="BL863">
        <v>1.9</v>
      </c>
    </row>
    <row r="864" spans="1:83" x14ac:dyDescent="0.25">
      <c r="A864" s="76" t="s">
        <v>959</v>
      </c>
      <c r="B864" s="76" t="s">
        <v>959</v>
      </c>
      <c r="C864" s="71">
        <v>40765</v>
      </c>
      <c r="F864" s="40" t="s">
        <v>932</v>
      </c>
      <c r="U864" s="34"/>
      <c r="V864" s="34"/>
      <c r="AF864" s="34"/>
      <c r="AM864" s="34"/>
      <c r="BA864">
        <v>12</v>
      </c>
      <c r="BL864">
        <v>2.5</v>
      </c>
      <c r="CE864" s="40"/>
    </row>
    <row r="865" spans="1:83" x14ac:dyDescent="0.25">
      <c r="A865" s="76" t="s">
        <v>959</v>
      </c>
      <c r="B865" s="76" t="s">
        <v>959</v>
      </c>
      <c r="C865" s="71">
        <v>40773</v>
      </c>
      <c r="F865" s="40" t="s">
        <v>932</v>
      </c>
      <c r="U865" s="34"/>
      <c r="V865" s="34"/>
      <c r="AF865" s="34"/>
      <c r="AM865" s="34"/>
      <c r="BA865">
        <v>14</v>
      </c>
      <c r="BL865">
        <v>3.5</v>
      </c>
      <c r="CE865" s="40"/>
    </row>
    <row r="866" spans="1:83" x14ac:dyDescent="0.25">
      <c r="A866" s="76" t="s">
        <v>959</v>
      </c>
      <c r="B866" s="76" t="s">
        <v>959</v>
      </c>
      <c r="C866" s="71">
        <v>40784</v>
      </c>
      <c r="F866" s="40" t="s">
        <v>932</v>
      </c>
      <c r="U866" s="34"/>
      <c r="V866" s="34"/>
      <c r="AF866" s="34"/>
      <c r="AM866" s="34"/>
      <c r="BA866">
        <v>14</v>
      </c>
      <c r="BL866">
        <v>4.4000000000000004</v>
      </c>
      <c r="CE866" s="40"/>
    </row>
    <row r="867" spans="1:83" x14ac:dyDescent="0.25">
      <c r="A867" s="76" t="s">
        <v>959</v>
      </c>
      <c r="B867" s="76" t="s">
        <v>959</v>
      </c>
      <c r="C867" s="71">
        <v>40794</v>
      </c>
      <c r="F867" s="40" t="s">
        <v>932</v>
      </c>
      <c r="U867" s="34"/>
      <c r="V867" s="34"/>
      <c r="AF867" s="34"/>
      <c r="AM867" s="34"/>
      <c r="BA867">
        <v>15</v>
      </c>
      <c r="BL867">
        <v>5.0999999999999996</v>
      </c>
    </row>
    <row r="868" spans="1:83" x14ac:dyDescent="0.25">
      <c r="A868" s="76" t="s">
        <v>959</v>
      </c>
      <c r="B868" s="76" t="s">
        <v>959</v>
      </c>
      <c r="C868" s="71">
        <v>40805</v>
      </c>
      <c r="F868" s="40" t="s">
        <v>932</v>
      </c>
      <c r="U868" s="34"/>
      <c r="V868" s="34"/>
      <c r="AF868" s="34"/>
      <c r="AM868" s="34"/>
      <c r="BA868">
        <v>31</v>
      </c>
      <c r="CE868" s="40"/>
    </row>
    <row r="869" spans="1:83" x14ac:dyDescent="0.25">
      <c r="A869" s="76" t="s">
        <v>959</v>
      </c>
      <c r="B869" s="76" t="s">
        <v>959</v>
      </c>
      <c r="C869" s="71">
        <v>40819</v>
      </c>
      <c r="F869" s="40" t="s">
        <v>932</v>
      </c>
      <c r="U869" s="34"/>
      <c r="V869" s="34"/>
      <c r="AF869" s="34"/>
      <c r="AM869" s="34"/>
      <c r="BA869">
        <v>37</v>
      </c>
      <c r="CE869" s="40"/>
    </row>
    <row r="870" spans="1:83" x14ac:dyDescent="0.25">
      <c r="A870" s="76" t="s">
        <v>959</v>
      </c>
      <c r="B870" s="76" t="s">
        <v>959</v>
      </c>
      <c r="C870" s="71">
        <v>40826</v>
      </c>
      <c r="F870" s="40" t="s">
        <v>932</v>
      </c>
      <c r="U870" s="34"/>
      <c r="V870" s="34"/>
      <c r="AF870" s="34"/>
      <c r="AM870" s="34"/>
      <c r="BA870">
        <v>38</v>
      </c>
      <c r="BK870" s="34"/>
    </row>
    <row r="871" spans="1:83" x14ac:dyDescent="0.25">
      <c r="A871" s="76" t="s">
        <v>959</v>
      </c>
      <c r="B871" s="76" t="s">
        <v>959</v>
      </c>
      <c r="C871" s="71">
        <v>40833</v>
      </c>
      <c r="F871" s="40" t="s">
        <v>932</v>
      </c>
      <c r="U871" s="34"/>
      <c r="V871" s="34"/>
      <c r="AF871" s="34"/>
      <c r="AM871" s="34"/>
      <c r="BA871">
        <v>45</v>
      </c>
      <c r="CE871" s="40"/>
    </row>
    <row r="872" spans="1:83" x14ac:dyDescent="0.25">
      <c r="A872" s="76" t="s">
        <v>959</v>
      </c>
      <c r="B872" s="76" t="s">
        <v>959</v>
      </c>
      <c r="C872" s="71">
        <v>40841</v>
      </c>
      <c r="F872" s="40" t="s">
        <v>932</v>
      </c>
      <c r="U872" s="34"/>
      <c r="V872" s="34"/>
      <c r="AF872" s="34"/>
      <c r="AM872" s="34"/>
      <c r="BA872">
        <v>61</v>
      </c>
      <c r="CE872" s="40"/>
    </row>
    <row r="873" spans="1:83" x14ac:dyDescent="0.25">
      <c r="A873" s="76" t="s">
        <v>959</v>
      </c>
      <c r="B873" s="76" t="s">
        <v>959</v>
      </c>
      <c r="C873" s="71">
        <v>40850</v>
      </c>
      <c r="F873" s="40" t="s">
        <v>932</v>
      </c>
      <c r="U873" s="34"/>
      <c r="V873" s="34"/>
      <c r="AF873" s="34"/>
      <c r="AM873" s="34"/>
      <c r="BA873">
        <v>70</v>
      </c>
    </row>
    <row r="874" spans="1:83" x14ac:dyDescent="0.25">
      <c r="A874" s="76" t="s">
        <v>959</v>
      </c>
      <c r="B874" s="76" t="s">
        <v>959</v>
      </c>
      <c r="C874" s="71">
        <v>40857</v>
      </c>
      <c r="F874" s="40" t="s">
        <v>932</v>
      </c>
      <c r="U874" s="34"/>
      <c r="V874" s="34"/>
      <c r="AF874" s="34"/>
      <c r="AM874" s="34"/>
      <c r="BA874">
        <v>79</v>
      </c>
      <c r="CE874" s="40"/>
    </row>
    <row r="875" spans="1:83" x14ac:dyDescent="0.25">
      <c r="A875" s="76" t="s">
        <v>959</v>
      </c>
      <c r="B875" s="76" t="s">
        <v>959</v>
      </c>
      <c r="C875" s="71">
        <v>40865</v>
      </c>
      <c r="F875" s="40" t="s">
        <v>932</v>
      </c>
      <c r="U875" s="34"/>
      <c r="V875" s="34"/>
      <c r="AF875" s="34"/>
      <c r="AM875" s="34"/>
      <c r="BA875">
        <v>83</v>
      </c>
      <c r="CE875" s="40"/>
    </row>
    <row r="876" spans="1:83" x14ac:dyDescent="0.25">
      <c r="A876" s="76" t="s">
        <v>959</v>
      </c>
      <c r="B876" s="76" t="s">
        <v>959</v>
      </c>
      <c r="C876" s="71">
        <v>40871</v>
      </c>
      <c r="F876" s="40" t="s">
        <v>932</v>
      </c>
      <c r="U876" s="34"/>
      <c r="V876" s="34"/>
      <c r="AF876" s="34"/>
      <c r="AM876" s="34"/>
      <c r="BA876">
        <v>85</v>
      </c>
      <c r="CE876" s="40"/>
    </row>
    <row r="877" spans="1:83" x14ac:dyDescent="0.25">
      <c r="A877" s="76" t="s">
        <v>959</v>
      </c>
      <c r="B877" s="76" t="s">
        <v>959</v>
      </c>
      <c r="C877" s="71">
        <v>40878</v>
      </c>
      <c r="F877" s="40" t="s">
        <v>932</v>
      </c>
      <c r="U877" s="34"/>
      <c r="V877" s="34"/>
      <c r="AF877" s="34"/>
      <c r="AM877" s="34"/>
      <c r="BA877">
        <v>88.5</v>
      </c>
    </row>
    <row r="878" spans="1:83" x14ac:dyDescent="0.25">
      <c r="A878" s="76" t="s">
        <v>960</v>
      </c>
      <c r="B878" s="76" t="s">
        <v>960</v>
      </c>
      <c r="C878" s="71">
        <v>40746</v>
      </c>
      <c r="F878" s="40" t="s">
        <v>603</v>
      </c>
      <c r="U878" s="34"/>
      <c r="V878" s="34"/>
      <c r="AF878" s="34"/>
      <c r="AM878" s="34"/>
      <c r="BA878">
        <v>11</v>
      </c>
      <c r="BL878">
        <v>1</v>
      </c>
      <c r="CE878" s="40"/>
    </row>
    <row r="879" spans="1:83" x14ac:dyDescent="0.25">
      <c r="A879" s="76" t="s">
        <v>960</v>
      </c>
      <c r="B879" s="76" t="s">
        <v>960</v>
      </c>
      <c r="C879" s="71">
        <v>40756</v>
      </c>
      <c r="F879" s="40" t="s">
        <v>603</v>
      </c>
      <c r="U879" s="34"/>
      <c r="V879" s="34"/>
      <c r="AF879" s="34"/>
      <c r="AM879" s="34"/>
      <c r="BA879">
        <v>12</v>
      </c>
      <c r="BL879">
        <v>1.9</v>
      </c>
      <c r="CE879" s="40"/>
    </row>
    <row r="880" spans="1:83" x14ac:dyDescent="0.25">
      <c r="A880" s="76" t="s">
        <v>960</v>
      </c>
      <c r="B880" s="76" t="s">
        <v>960</v>
      </c>
      <c r="C880" s="71">
        <v>40765</v>
      </c>
      <c r="F880" s="40" t="s">
        <v>603</v>
      </c>
      <c r="U880" s="34"/>
      <c r="V880" s="34"/>
      <c r="AF880" s="34"/>
      <c r="AM880" s="34"/>
      <c r="BA880">
        <v>12</v>
      </c>
      <c r="BL880">
        <v>2.4</v>
      </c>
      <c r="CE880" s="40"/>
    </row>
    <row r="881" spans="1:83" x14ac:dyDescent="0.25">
      <c r="A881" s="76" t="s">
        <v>960</v>
      </c>
      <c r="B881" s="76" t="s">
        <v>960</v>
      </c>
      <c r="C881" s="71">
        <v>40773</v>
      </c>
      <c r="F881" s="40" t="s">
        <v>603</v>
      </c>
      <c r="U881" s="34"/>
      <c r="V881" s="34"/>
      <c r="AF881" s="34"/>
      <c r="AM881" s="34"/>
      <c r="BA881">
        <v>13</v>
      </c>
      <c r="BL881">
        <v>3.3</v>
      </c>
    </row>
    <row r="882" spans="1:83" x14ac:dyDescent="0.25">
      <c r="A882" s="76" t="s">
        <v>960</v>
      </c>
      <c r="B882" s="76" t="s">
        <v>960</v>
      </c>
      <c r="C882" s="71">
        <v>40784</v>
      </c>
      <c r="F882" s="40" t="s">
        <v>603</v>
      </c>
      <c r="U882" s="34"/>
      <c r="V882" s="34"/>
      <c r="AF882" s="34"/>
      <c r="AM882" s="34"/>
      <c r="BA882">
        <v>15</v>
      </c>
      <c r="BL882">
        <v>4.7</v>
      </c>
      <c r="CE882" s="40"/>
    </row>
    <row r="883" spans="1:83" x14ac:dyDescent="0.25">
      <c r="A883" s="76" t="s">
        <v>960</v>
      </c>
      <c r="B883" s="76" t="s">
        <v>960</v>
      </c>
      <c r="C883" s="71">
        <v>40794</v>
      </c>
      <c r="F883" s="40" t="s">
        <v>603</v>
      </c>
      <c r="U883" s="34"/>
      <c r="V883" s="34"/>
      <c r="AF883" s="34"/>
      <c r="AM883" s="34"/>
      <c r="BA883">
        <v>16</v>
      </c>
      <c r="BL883">
        <v>5.6</v>
      </c>
      <c r="CE883" s="40"/>
    </row>
    <row r="884" spans="1:83" x14ac:dyDescent="0.25">
      <c r="A884" s="76" t="s">
        <v>960</v>
      </c>
      <c r="B884" s="76" t="s">
        <v>960</v>
      </c>
      <c r="C884" s="71">
        <v>40805</v>
      </c>
      <c r="F884" s="40" t="s">
        <v>603</v>
      </c>
      <c r="U884" s="34"/>
      <c r="V884" s="34"/>
      <c r="AF884" s="34"/>
      <c r="AM884" s="34"/>
      <c r="BA884">
        <v>32</v>
      </c>
      <c r="CE884" s="40"/>
    </row>
    <row r="885" spans="1:83" x14ac:dyDescent="0.25">
      <c r="A885" s="76" t="s">
        <v>960</v>
      </c>
      <c r="B885" s="76" t="s">
        <v>960</v>
      </c>
      <c r="C885" s="71">
        <v>40819</v>
      </c>
      <c r="F885" s="40" t="s">
        <v>603</v>
      </c>
      <c r="U885" s="34"/>
      <c r="V885" s="34"/>
      <c r="AF885" s="34"/>
      <c r="AM885" s="34"/>
      <c r="BA885">
        <v>41</v>
      </c>
      <c r="BK885" s="34"/>
    </row>
    <row r="886" spans="1:83" x14ac:dyDescent="0.25">
      <c r="A886" s="76" t="s">
        <v>960</v>
      </c>
      <c r="B886" s="76" t="s">
        <v>960</v>
      </c>
      <c r="C886" s="71">
        <v>40826</v>
      </c>
      <c r="F886" s="40" t="s">
        <v>603</v>
      </c>
      <c r="U886" s="34"/>
      <c r="V886" s="34"/>
      <c r="AF886" s="34"/>
      <c r="AM886" s="34"/>
      <c r="BA886">
        <v>45</v>
      </c>
      <c r="CE886" s="40"/>
    </row>
    <row r="887" spans="1:83" x14ac:dyDescent="0.25">
      <c r="A887" s="76" t="s">
        <v>960</v>
      </c>
      <c r="B887" s="76" t="s">
        <v>960</v>
      </c>
      <c r="C887" s="71">
        <v>40833</v>
      </c>
      <c r="F887" s="40" t="s">
        <v>603</v>
      </c>
      <c r="U887" s="34"/>
      <c r="V887" s="34"/>
      <c r="AF887" s="34"/>
      <c r="AM887" s="34"/>
      <c r="BA887">
        <v>60</v>
      </c>
      <c r="CE887" s="40"/>
    </row>
    <row r="888" spans="1:83" x14ac:dyDescent="0.25">
      <c r="A888" s="76" t="s">
        <v>960</v>
      </c>
      <c r="B888" s="76" t="s">
        <v>960</v>
      </c>
      <c r="C888" s="71">
        <v>40841</v>
      </c>
      <c r="F888" s="40" t="s">
        <v>603</v>
      </c>
      <c r="U888" s="34"/>
      <c r="V888" s="34"/>
      <c r="AF888" s="34"/>
      <c r="AM888" s="34"/>
      <c r="BA888">
        <v>70</v>
      </c>
      <c r="CE888" s="40"/>
    </row>
    <row r="889" spans="1:83" x14ac:dyDescent="0.25">
      <c r="A889" s="76" t="s">
        <v>960</v>
      </c>
      <c r="B889" s="76" t="s">
        <v>960</v>
      </c>
      <c r="C889" s="71">
        <v>40850</v>
      </c>
      <c r="F889" s="40" t="s">
        <v>603</v>
      </c>
      <c r="U889" s="34"/>
      <c r="V889" s="34"/>
      <c r="AF889" s="34"/>
      <c r="AM889" s="34"/>
      <c r="BA889">
        <v>79</v>
      </c>
    </row>
    <row r="890" spans="1:83" x14ac:dyDescent="0.25">
      <c r="A890" s="76" t="s">
        <v>960</v>
      </c>
      <c r="B890" s="76" t="s">
        <v>960</v>
      </c>
      <c r="C890" s="71">
        <v>40857</v>
      </c>
      <c r="F890" s="40" t="s">
        <v>603</v>
      </c>
      <c r="U890" s="34"/>
      <c r="V890" s="34"/>
      <c r="AF890" s="34"/>
      <c r="AM890" s="34"/>
      <c r="BA890">
        <v>81</v>
      </c>
      <c r="CE890" s="40"/>
    </row>
    <row r="891" spans="1:83" x14ac:dyDescent="0.25">
      <c r="A891" s="76" t="s">
        <v>960</v>
      </c>
      <c r="B891" s="76" t="s">
        <v>960</v>
      </c>
      <c r="C891" s="71">
        <v>40865</v>
      </c>
      <c r="F891" s="40" t="s">
        <v>603</v>
      </c>
      <c r="U891" s="34"/>
      <c r="V891" s="34"/>
      <c r="AF891" s="34"/>
      <c r="AM891" s="34"/>
      <c r="BA891">
        <v>87</v>
      </c>
      <c r="CE891" s="40"/>
    </row>
    <row r="892" spans="1:83" x14ac:dyDescent="0.25">
      <c r="A892" s="76" t="s">
        <v>960</v>
      </c>
      <c r="B892" s="76" t="s">
        <v>960</v>
      </c>
      <c r="C892" s="71">
        <v>40871</v>
      </c>
      <c r="F892" s="40" t="s">
        <v>603</v>
      </c>
      <c r="U892" s="34"/>
      <c r="V892" s="34"/>
      <c r="AF892" s="34"/>
      <c r="AM892" s="34"/>
      <c r="BA892">
        <v>87</v>
      </c>
    </row>
    <row r="893" spans="1:83" x14ac:dyDescent="0.25">
      <c r="A893" s="76" t="s">
        <v>960</v>
      </c>
      <c r="B893" s="76" t="s">
        <v>960</v>
      </c>
      <c r="C893" s="71">
        <v>40878</v>
      </c>
      <c r="F893" s="40" t="s">
        <v>603</v>
      </c>
      <c r="U893" s="34"/>
      <c r="V893" s="34"/>
      <c r="AF893" s="34"/>
      <c r="AM893" s="34"/>
      <c r="BA893">
        <v>90</v>
      </c>
      <c r="CE893" s="40"/>
    </row>
    <row r="894" spans="1:83" x14ac:dyDescent="0.25">
      <c r="A894" s="76" t="s">
        <v>961</v>
      </c>
      <c r="B894" s="76" t="s">
        <v>961</v>
      </c>
      <c r="C894" s="71">
        <v>40746</v>
      </c>
      <c r="F894" s="40" t="s">
        <v>935</v>
      </c>
      <c r="U894" s="34"/>
      <c r="V894" s="34"/>
      <c r="AF894" s="34"/>
      <c r="AM894" s="34"/>
      <c r="BA894">
        <v>11</v>
      </c>
      <c r="BL894">
        <v>1</v>
      </c>
      <c r="CE894" s="40"/>
    </row>
    <row r="895" spans="1:83" x14ac:dyDescent="0.25">
      <c r="A895" s="76" t="s">
        <v>961</v>
      </c>
      <c r="B895" s="76" t="s">
        <v>961</v>
      </c>
      <c r="C895" s="71">
        <v>40756</v>
      </c>
      <c r="F895" s="40" t="s">
        <v>935</v>
      </c>
      <c r="U895" s="34"/>
      <c r="V895" s="34"/>
      <c r="AF895" s="34"/>
      <c r="AM895" s="34"/>
      <c r="BA895">
        <v>12</v>
      </c>
      <c r="BL895">
        <v>1.8</v>
      </c>
    </row>
    <row r="896" spans="1:83" x14ac:dyDescent="0.25">
      <c r="A896" s="76" t="s">
        <v>961</v>
      </c>
      <c r="B896" s="76" t="s">
        <v>961</v>
      </c>
      <c r="C896" s="71">
        <v>40765</v>
      </c>
      <c r="F896" s="40" t="s">
        <v>935</v>
      </c>
      <c r="U896" s="34"/>
      <c r="V896" s="34"/>
      <c r="AF896" s="34"/>
      <c r="AM896" s="34"/>
      <c r="BA896">
        <v>12</v>
      </c>
      <c r="BL896">
        <v>2.4</v>
      </c>
      <c r="CE896" s="40"/>
    </row>
    <row r="897" spans="1:83" x14ac:dyDescent="0.25">
      <c r="A897" s="76" t="s">
        <v>961</v>
      </c>
      <c r="B897" s="76" t="s">
        <v>961</v>
      </c>
      <c r="C897" s="71">
        <v>40773</v>
      </c>
      <c r="F897" s="40" t="s">
        <v>935</v>
      </c>
      <c r="U897" s="34"/>
      <c r="V897" s="34"/>
      <c r="AF897" s="34"/>
      <c r="AM897" s="34"/>
      <c r="BA897">
        <v>13</v>
      </c>
      <c r="BL897">
        <v>4</v>
      </c>
      <c r="CE897" s="40"/>
    </row>
    <row r="898" spans="1:83" x14ac:dyDescent="0.25">
      <c r="A898" s="76" t="s">
        <v>961</v>
      </c>
      <c r="B898" s="76" t="s">
        <v>961</v>
      </c>
      <c r="C898" s="71">
        <v>40784</v>
      </c>
      <c r="F898" s="40" t="s">
        <v>935</v>
      </c>
      <c r="U898" s="34"/>
      <c r="V898" s="34"/>
      <c r="AF898" s="34"/>
      <c r="AM898" s="34"/>
      <c r="BA898">
        <v>14</v>
      </c>
      <c r="BL898">
        <v>4.4000000000000004</v>
      </c>
      <c r="CE898" s="40"/>
    </row>
    <row r="899" spans="1:83" x14ac:dyDescent="0.25">
      <c r="A899" s="76" t="s">
        <v>961</v>
      </c>
      <c r="B899" s="76" t="s">
        <v>961</v>
      </c>
      <c r="C899" s="71">
        <v>40794</v>
      </c>
      <c r="F899" s="40" t="s">
        <v>935</v>
      </c>
      <c r="BA899">
        <v>15</v>
      </c>
      <c r="BL899">
        <v>5.3</v>
      </c>
      <c r="CE899" s="40"/>
    </row>
    <row r="900" spans="1:83" x14ac:dyDescent="0.25">
      <c r="A900" s="76" t="s">
        <v>961</v>
      </c>
      <c r="B900" s="76" t="s">
        <v>961</v>
      </c>
      <c r="C900" s="71">
        <v>40805</v>
      </c>
      <c r="F900" s="40" t="s">
        <v>935</v>
      </c>
      <c r="BA900">
        <v>31</v>
      </c>
    </row>
    <row r="901" spans="1:83" x14ac:dyDescent="0.25">
      <c r="A901" s="76" t="s">
        <v>961</v>
      </c>
      <c r="B901" s="76" t="s">
        <v>961</v>
      </c>
      <c r="C901" s="71">
        <v>40819</v>
      </c>
      <c r="F901" s="40" t="s">
        <v>935</v>
      </c>
      <c r="BA901">
        <v>37</v>
      </c>
      <c r="CE901" s="40"/>
    </row>
    <row r="902" spans="1:83" x14ac:dyDescent="0.25">
      <c r="A902" s="76" t="s">
        <v>961</v>
      </c>
      <c r="B902" s="76" t="s">
        <v>961</v>
      </c>
      <c r="C902" s="71">
        <v>40826</v>
      </c>
      <c r="F902" s="40" t="s">
        <v>935</v>
      </c>
      <c r="BA902">
        <v>45</v>
      </c>
    </row>
    <row r="903" spans="1:83" x14ac:dyDescent="0.25">
      <c r="A903" s="76" t="s">
        <v>961</v>
      </c>
      <c r="B903" s="76" t="s">
        <v>961</v>
      </c>
      <c r="C903" s="71">
        <v>40833</v>
      </c>
      <c r="F903" s="40" t="s">
        <v>935</v>
      </c>
      <c r="BA903">
        <v>58</v>
      </c>
      <c r="CE903" s="40"/>
    </row>
    <row r="904" spans="1:83" x14ac:dyDescent="0.25">
      <c r="A904" s="76" t="s">
        <v>961</v>
      </c>
      <c r="B904" s="76" t="s">
        <v>961</v>
      </c>
      <c r="C904" s="71">
        <v>40841</v>
      </c>
      <c r="F904" s="40" t="s">
        <v>935</v>
      </c>
      <c r="BA904">
        <v>70</v>
      </c>
    </row>
    <row r="905" spans="1:83" x14ac:dyDescent="0.25">
      <c r="A905" s="76" t="s">
        <v>961</v>
      </c>
      <c r="B905" s="76" t="s">
        <v>961</v>
      </c>
      <c r="C905" s="71">
        <v>40850</v>
      </c>
      <c r="F905" s="40" t="s">
        <v>935</v>
      </c>
      <c r="BA905">
        <v>75</v>
      </c>
      <c r="CE905" s="40"/>
    </row>
    <row r="906" spans="1:83" x14ac:dyDescent="0.25">
      <c r="A906" s="76" t="s">
        <v>961</v>
      </c>
      <c r="B906" s="76" t="s">
        <v>961</v>
      </c>
      <c r="C906" s="71">
        <v>40857</v>
      </c>
      <c r="F906" s="40" t="s">
        <v>935</v>
      </c>
      <c r="BA906">
        <v>81</v>
      </c>
      <c r="CE906" s="40"/>
    </row>
    <row r="907" spans="1:83" x14ac:dyDescent="0.25">
      <c r="A907" s="76" t="s">
        <v>961</v>
      </c>
      <c r="B907" s="76" t="s">
        <v>961</v>
      </c>
      <c r="C907" s="71">
        <v>40865</v>
      </c>
      <c r="F907" s="40" t="s">
        <v>935</v>
      </c>
      <c r="BA907">
        <v>85</v>
      </c>
    </row>
    <row r="908" spans="1:83" x14ac:dyDescent="0.25">
      <c r="A908" s="76" t="s">
        <v>961</v>
      </c>
      <c r="B908" s="76" t="s">
        <v>961</v>
      </c>
      <c r="C908" s="71">
        <v>40871</v>
      </c>
      <c r="F908" s="40" t="s">
        <v>935</v>
      </c>
      <c r="BA908">
        <v>87</v>
      </c>
      <c r="CE908" s="40"/>
    </row>
    <row r="909" spans="1:83" x14ac:dyDescent="0.25">
      <c r="A909" s="76" t="s">
        <v>961</v>
      </c>
      <c r="B909" s="76" t="s">
        <v>961</v>
      </c>
      <c r="C909" s="71">
        <v>40878</v>
      </c>
      <c r="F909" s="40" t="s">
        <v>935</v>
      </c>
      <c r="BA909">
        <v>90</v>
      </c>
    </row>
    <row r="910" spans="1:83" x14ac:dyDescent="0.25">
      <c r="A910" s="76" t="s">
        <v>962</v>
      </c>
      <c r="B910" s="76" t="s">
        <v>962</v>
      </c>
      <c r="C910" s="71">
        <v>40746</v>
      </c>
      <c r="F910" s="40" t="s">
        <v>937</v>
      </c>
      <c r="BA910">
        <v>11</v>
      </c>
      <c r="BL910">
        <v>1</v>
      </c>
      <c r="CE910" s="40"/>
    </row>
    <row r="911" spans="1:83" x14ac:dyDescent="0.25">
      <c r="A911" s="76" t="s">
        <v>962</v>
      </c>
      <c r="B911" s="76" t="s">
        <v>962</v>
      </c>
      <c r="C911" s="71">
        <v>40756</v>
      </c>
      <c r="F911" s="40" t="s">
        <v>937</v>
      </c>
      <c r="BA911">
        <v>12</v>
      </c>
      <c r="BL911">
        <v>1.8</v>
      </c>
      <c r="CE911" s="40"/>
    </row>
    <row r="912" spans="1:83" x14ac:dyDescent="0.25">
      <c r="A912" s="76" t="s">
        <v>962</v>
      </c>
      <c r="B912" s="76" t="s">
        <v>962</v>
      </c>
      <c r="C912" s="71">
        <v>40765</v>
      </c>
      <c r="F912" s="40" t="s">
        <v>937</v>
      </c>
      <c r="BA912">
        <v>12</v>
      </c>
      <c r="BL912">
        <v>2.2000000000000002</v>
      </c>
      <c r="CE912" s="40"/>
    </row>
    <row r="913" spans="1:83" x14ac:dyDescent="0.25">
      <c r="A913" s="76" t="s">
        <v>962</v>
      </c>
      <c r="B913" s="76" t="s">
        <v>962</v>
      </c>
      <c r="C913" s="71">
        <v>40773</v>
      </c>
      <c r="F913" s="40" t="s">
        <v>937</v>
      </c>
      <c r="BA913">
        <v>13</v>
      </c>
      <c r="BL913">
        <v>3.1</v>
      </c>
    </row>
    <row r="914" spans="1:83" x14ac:dyDescent="0.25">
      <c r="A914" s="76" t="s">
        <v>962</v>
      </c>
      <c r="B914" s="76" t="s">
        <v>962</v>
      </c>
      <c r="C914" s="71">
        <v>40784</v>
      </c>
      <c r="F914" s="40" t="s">
        <v>937</v>
      </c>
      <c r="BA914">
        <v>15</v>
      </c>
      <c r="BL914">
        <v>4.5</v>
      </c>
      <c r="CE914" s="40"/>
    </row>
    <row r="915" spans="1:83" x14ac:dyDescent="0.25">
      <c r="A915" s="76" t="s">
        <v>962</v>
      </c>
      <c r="B915" s="76" t="s">
        <v>962</v>
      </c>
      <c r="C915" s="71">
        <v>40794</v>
      </c>
      <c r="F915" s="40" t="s">
        <v>937</v>
      </c>
      <c r="BA915">
        <v>15</v>
      </c>
      <c r="BL915">
        <v>4.9000000000000004</v>
      </c>
    </row>
    <row r="916" spans="1:83" x14ac:dyDescent="0.25">
      <c r="A916" s="76" t="s">
        <v>962</v>
      </c>
      <c r="B916" s="76" t="s">
        <v>962</v>
      </c>
      <c r="C916" s="71">
        <v>40805</v>
      </c>
      <c r="F916" s="40" t="s">
        <v>937</v>
      </c>
      <c r="BA916">
        <v>32</v>
      </c>
      <c r="CE916" s="40"/>
    </row>
    <row r="917" spans="1:83" x14ac:dyDescent="0.25">
      <c r="A917" s="76" t="s">
        <v>962</v>
      </c>
      <c r="B917" s="76" t="s">
        <v>962</v>
      </c>
      <c r="C917" s="71">
        <v>40819</v>
      </c>
      <c r="F917" s="40" t="s">
        <v>937</v>
      </c>
      <c r="BA917">
        <v>45</v>
      </c>
    </row>
    <row r="918" spans="1:83" x14ac:dyDescent="0.25">
      <c r="A918" s="76" t="s">
        <v>962</v>
      </c>
      <c r="B918" s="76" t="s">
        <v>962</v>
      </c>
      <c r="C918" s="71">
        <v>40826</v>
      </c>
      <c r="F918" s="40" t="s">
        <v>937</v>
      </c>
      <c r="BA918">
        <v>53</v>
      </c>
      <c r="CE918" s="40"/>
    </row>
    <row r="919" spans="1:83" x14ac:dyDescent="0.25">
      <c r="A919" s="76" t="s">
        <v>962</v>
      </c>
      <c r="B919" s="76" t="s">
        <v>962</v>
      </c>
      <c r="C919" s="71">
        <v>40833</v>
      </c>
      <c r="F919" s="40" t="s">
        <v>937</v>
      </c>
      <c r="BA919">
        <v>59</v>
      </c>
      <c r="CE919" s="40"/>
    </row>
    <row r="920" spans="1:83" x14ac:dyDescent="0.25">
      <c r="A920" s="76" t="s">
        <v>962</v>
      </c>
      <c r="B920" s="76" t="s">
        <v>962</v>
      </c>
      <c r="C920" s="71">
        <v>40841</v>
      </c>
      <c r="F920" s="40" t="s">
        <v>937</v>
      </c>
      <c r="BA920">
        <v>70</v>
      </c>
    </row>
    <row r="921" spans="1:83" x14ac:dyDescent="0.25">
      <c r="A921" s="76" t="s">
        <v>962</v>
      </c>
      <c r="B921" s="76" t="s">
        <v>962</v>
      </c>
      <c r="C921" s="71">
        <v>40850</v>
      </c>
      <c r="F921" s="40" t="s">
        <v>937</v>
      </c>
      <c r="BA921">
        <v>75</v>
      </c>
      <c r="CE921" s="40"/>
    </row>
    <row r="922" spans="1:83" x14ac:dyDescent="0.25">
      <c r="A922" s="76" t="s">
        <v>962</v>
      </c>
      <c r="B922" s="76" t="s">
        <v>962</v>
      </c>
      <c r="C922" s="71">
        <v>40857</v>
      </c>
      <c r="F922" s="40" t="s">
        <v>937</v>
      </c>
      <c r="BA922">
        <v>81</v>
      </c>
      <c r="CE922" s="40"/>
    </row>
    <row r="923" spans="1:83" x14ac:dyDescent="0.25">
      <c r="A923" s="76" t="s">
        <v>962</v>
      </c>
      <c r="B923" s="76" t="s">
        <v>962</v>
      </c>
      <c r="C923" s="71">
        <v>40865</v>
      </c>
      <c r="F923" s="40" t="s">
        <v>937</v>
      </c>
      <c r="BA923">
        <v>85</v>
      </c>
      <c r="CE923" s="40"/>
    </row>
    <row r="924" spans="1:83" x14ac:dyDescent="0.25">
      <c r="A924" s="76" t="s">
        <v>962</v>
      </c>
      <c r="B924" s="76" t="s">
        <v>962</v>
      </c>
      <c r="C924" s="71">
        <v>40871</v>
      </c>
      <c r="F924" s="40" t="s">
        <v>937</v>
      </c>
      <c r="BA924">
        <v>87</v>
      </c>
    </row>
    <row r="925" spans="1:83" x14ac:dyDescent="0.25">
      <c r="A925" s="76" t="s">
        <v>962</v>
      </c>
      <c r="B925" s="76" t="s">
        <v>962</v>
      </c>
      <c r="C925" s="71">
        <v>40878</v>
      </c>
      <c r="F925" s="40" t="s">
        <v>937</v>
      </c>
      <c r="BA925">
        <v>90</v>
      </c>
      <c r="CE925" s="40"/>
    </row>
    <row r="926" spans="1:83" x14ac:dyDescent="0.25">
      <c r="A926" s="76" t="s">
        <v>963</v>
      </c>
      <c r="B926" s="76" t="s">
        <v>963</v>
      </c>
      <c r="C926" s="71">
        <v>40746</v>
      </c>
      <c r="F926" s="40" t="s">
        <v>939</v>
      </c>
      <c r="BA926">
        <v>11</v>
      </c>
      <c r="BL926">
        <v>1</v>
      </c>
    </row>
    <row r="927" spans="1:83" x14ac:dyDescent="0.25">
      <c r="A927" s="76" t="s">
        <v>963</v>
      </c>
      <c r="B927" s="76" t="s">
        <v>963</v>
      </c>
      <c r="C927" s="71">
        <v>40756</v>
      </c>
      <c r="F927" s="40" t="s">
        <v>939</v>
      </c>
      <c r="BA927">
        <v>12</v>
      </c>
      <c r="BL927">
        <v>1.9</v>
      </c>
      <c r="CE927" s="40"/>
    </row>
    <row r="928" spans="1:83" x14ac:dyDescent="0.25">
      <c r="A928" s="76" t="s">
        <v>963</v>
      </c>
      <c r="B928" s="76" t="s">
        <v>963</v>
      </c>
      <c r="C928" s="71">
        <v>40765</v>
      </c>
      <c r="F928" s="40" t="s">
        <v>939</v>
      </c>
      <c r="BA928">
        <v>12</v>
      </c>
      <c r="BL928">
        <v>2.5</v>
      </c>
      <c r="CE928" s="40"/>
    </row>
    <row r="929" spans="1:83" x14ac:dyDescent="0.25">
      <c r="A929" s="76" t="s">
        <v>963</v>
      </c>
      <c r="B929" s="76" t="s">
        <v>963</v>
      </c>
      <c r="C929" s="71">
        <v>40773</v>
      </c>
      <c r="F929" s="40" t="s">
        <v>939</v>
      </c>
      <c r="BA929">
        <v>13</v>
      </c>
      <c r="BL929">
        <v>3.4</v>
      </c>
      <c r="CE929" s="40"/>
    </row>
    <row r="930" spans="1:83" x14ac:dyDescent="0.25">
      <c r="A930" s="76" t="s">
        <v>963</v>
      </c>
      <c r="B930" s="76" t="s">
        <v>963</v>
      </c>
      <c r="C930" s="71">
        <v>40784</v>
      </c>
      <c r="F930" s="40" t="s">
        <v>939</v>
      </c>
      <c r="BA930">
        <v>15</v>
      </c>
      <c r="BL930">
        <v>4.8</v>
      </c>
    </row>
    <row r="931" spans="1:83" x14ac:dyDescent="0.25">
      <c r="A931" s="76" t="s">
        <v>963</v>
      </c>
      <c r="B931" s="76" t="s">
        <v>963</v>
      </c>
      <c r="C931" s="71">
        <v>40794</v>
      </c>
      <c r="F931" s="40" t="s">
        <v>939</v>
      </c>
      <c r="BA931">
        <v>16</v>
      </c>
      <c r="BL931">
        <v>6</v>
      </c>
      <c r="CE931" s="40"/>
    </row>
    <row r="932" spans="1:83" x14ac:dyDescent="0.25">
      <c r="A932" s="76" t="s">
        <v>963</v>
      </c>
      <c r="B932" s="76" t="s">
        <v>963</v>
      </c>
      <c r="C932" s="71">
        <v>40805</v>
      </c>
      <c r="F932" s="40" t="s">
        <v>939</v>
      </c>
      <c r="BA932">
        <v>31</v>
      </c>
      <c r="CE932" s="40"/>
    </row>
    <row r="933" spans="1:83" x14ac:dyDescent="0.25">
      <c r="A933" s="76" t="s">
        <v>963</v>
      </c>
      <c r="B933" s="76" t="s">
        <v>963</v>
      </c>
      <c r="C933" s="71">
        <v>40819</v>
      </c>
      <c r="F933" s="40" t="s">
        <v>939</v>
      </c>
      <c r="BA933">
        <v>41</v>
      </c>
    </row>
    <row r="934" spans="1:83" x14ac:dyDescent="0.25">
      <c r="A934" s="76" t="s">
        <v>963</v>
      </c>
      <c r="B934" s="76" t="s">
        <v>963</v>
      </c>
      <c r="C934" s="71">
        <v>40826</v>
      </c>
      <c r="F934" s="40" t="s">
        <v>939</v>
      </c>
      <c r="BA934">
        <v>45</v>
      </c>
      <c r="CE934" s="40"/>
    </row>
    <row r="935" spans="1:83" x14ac:dyDescent="0.25">
      <c r="A935" s="76" t="s">
        <v>963</v>
      </c>
      <c r="B935" s="76" t="s">
        <v>963</v>
      </c>
      <c r="C935" s="71">
        <v>40833</v>
      </c>
      <c r="F935" s="40" t="s">
        <v>939</v>
      </c>
      <c r="BA935">
        <v>56</v>
      </c>
      <c r="CE935" s="40"/>
    </row>
    <row r="936" spans="1:83" x14ac:dyDescent="0.25">
      <c r="A936" s="76" t="s">
        <v>963</v>
      </c>
      <c r="B936" s="76" t="s">
        <v>963</v>
      </c>
      <c r="C936" s="71">
        <v>40841</v>
      </c>
      <c r="F936" s="40" t="s">
        <v>939</v>
      </c>
      <c r="BA936">
        <v>70</v>
      </c>
      <c r="CE936" s="40"/>
    </row>
    <row r="937" spans="1:83" x14ac:dyDescent="0.25">
      <c r="A937" s="76" t="s">
        <v>963</v>
      </c>
      <c r="B937" s="76" t="s">
        <v>963</v>
      </c>
      <c r="C937" s="71">
        <v>40850</v>
      </c>
      <c r="F937" s="40" t="s">
        <v>939</v>
      </c>
      <c r="BA937">
        <v>75</v>
      </c>
    </row>
    <row r="938" spans="1:83" x14ac:dyDescent="0.25">
      <c r="A938" s="76" t="s">
        <v>963</v>
      </c>
      <c r="B938" s="76" t="s">
        <v>963</v>
      </c>
      <c r="C938" s="71">
        <v>40857</v>
      </c>
      <c r="F938" s="40" t="s">
        <v>939</v>
      </c>
      <c r="BA938">
        <v>81</v>
      </c>
      <c r="CE938" s="40"/>
    </row>
    <row r="939" spans="1:83" x14ac:dyDescent="0.25">
      <c r="A939" s="76" t="s">
        <v>963</v>
      </c>
      <c r="B939" s="76" t="s">
        <v>963</v>
      </c>
      <c r="C939" s="71">
        <v>40865</v>
      </c>
      <c r="F939" s="40" t="s">
        <v>939</v>
      </c>
      <c r="BA939">
        <v>85</v>
      </c>
      <c r="CE939" s="40"/>
    </row>
    <row r="940" spans="1:83" x14ac:dyDescent="0.25">
      <c r="A940" s="76" t="s">
        <v>963</v>
      </c>
      <c r="B940" s="76" t="s">
        <v>963</v>
      </c>
      <c r="C940" s="71">
        <v>40871</v>
      </c>
      <c r="F940" s="40" t="s">
        <v>939</v>
      </c>
      <c r="BA940">
        <v>87</v>
      </c>
    </row>
    <row r="941" spans="1:83" x14ac:dyDescent="0.25">
      <c r="A941" s="76" t="s">
        <v>963</v>
      </c>
      <c r="B941" s="76" t="s">
        <v>963</v>
      </c>
      <c r="C941" s="71">
        <v>40878</v>
      </c>
      <c r="F941" s="40" t="s">
        <v>939</v>
      </c>
      <c r="BA941">
        <v>90</v>
      </c>
      <c r="CE941" s="40"/>
    </row>
    <row r="942" spans="1:83" x14ac:dyDescent="0.25">
      <c r="A942" s="66" t="s">
        <v>849</v>
      </c>
      <c r="B942" s="66" t="s">
        <v>849</v>
      </c>
      <c r="C942" s="71"/>
      <c r="F942" s="46"/>
      <c r="AT942" t="s">
        <v>74</v>
      </c>
      <c r="AY942">
        <v>126</v>
      </c>
      <c r="AZ942">
        <v>160</v>
      </c>
      <c r="CE942" s="40"/>
    </row>
    <row r="943" spans="1:83" x14ac:dyDescent="0.25">
      <c r="A943" s="66" t="s">
        <v>852</v>
      </c>
      <c r="B943" s="66" t="s">
        <v>852</v>
      </c>
      <c r="C943" s="71"/>
      <c r="F943" s="46"/>
      <c r="AT943" t="s">
        <v>74</v>
      </c>
      <c r="AY943">
        <v>119</v>
      </c>
      <c r="AZ943">
        <v>155</v>
      </c>
      <c r="CE943" s="40"/>
    </row>
    <row r="944" spans="1:83" x14ac:dyDescent="0.25">
      <c r="A944" s="66" t="s">
        <v>855</v>
      </c>
      <c r="B944" s="66" t="s">
        <v>855</v>
      </c>
      <c r="C944" s="71"/>
      <c r="F944" s="46"/>
      <c r="AT944" t="s">
        <v>74</v>
      </c>
      <c r="AW944">
        <v>89</v>
      </c>
      <c r="AY944">
        <v>105</v>
      </c>
      <c r="AZ944">
        <v>136</v>
      </c>
    </row>
    <row r="945" spans="1:83" x14ac:dyDescent="0.25">
      <c r="A945" s="66" t="s">
        <v>847</v>
      </c>
      <c r="B945" s="66" t="s">
        <v>847</v>
      </c>
      <c r="C945" s="71"/>
      <c r="F945" s="46" t="s">
        <v>289</v>
      </c>
      <c r="AT945" t="s">
        <v>74</v>
      </c>
      <c r="AY945">
        <v>130</v>
      </c>
      <c r="AZ945">
        <v>167</v>
      </c>
      <c r="CE945" s="40"/>
    </row>
    <row r="946" spans="1:83" x14ac:dyDescent="0.25">
      <c r="A946" s="66" t="s">
        <v>850</v>
      </c>
      <c r="B946" s="66" t="s">
        <v>850</v>
      </c>
      <c r="C946" s="71"/>
      <c r="F946" s="46" t="s">
        <v>289</v>
      </c>
      <c r="AT946" t="s">
        <v>74</v>
      </c>
      <c r="AY946">
        <v>119</v>
      </c>
      <c r="AZ946">
        <v>300</v>
      </c>
      <c r="CE946" s="40"/>
    </row>
    <row r="947" spans="1:83" x14ac:dyDescent="0.25">
      <c r="A947" s="66" t="s">
        <v>853</v>
      </c>
      <c r="B947" s="66" t="s">
        <v>853</v>
      </c>
      <c r="C947" s="71"/>
      <c r="F947" s="46" t="s">
        <v>289</v>
      </c>
      <c r="AT947" t="s">
        <v>74</v>
      </c>
      <c r="AW947">
        <v>89</v>
      </c>
      <c r="AY947">
        <v>105</v>
      </c>
      <c r="AZ947">
        <v>136</v>
      </c>
    </row>
    <row r="948" spans="1:83" x14ac:dyDescent="0.25">
      <c r="A948" s="66" t="s">
        <v>848</v>
      </c>
      <c r="B948" s="66" t="s">
        <v>848</v>
      </c>
      <c r="C948" s="71"/>
      <c r="D948" s="87"/>
      <c r="F948" s="46" t="s">
        <v>303</v>
      </c>
      <c r="AT948" t="s">
        <v>74</v>
      </c>
      <c r="AY948">
        <v>134</v>
      </c>
      <c r="AZ948">
        <v>167</v>
      </c>
      <c r="CE948" s="40"/>
    </row>
    <row r="949" spans="1:83" x14ac:dyDescent="0.25">
      <c r="A949" s="66" t="s">
        <v>851</v>
      </c>
      <c r="B949" s="66" t="s">
        <v>851</v>
      </c>
      <c r="C949" s="71"/>
      <c r="F949" s="46" t="s">
        <v>303</v>
      </c>
      <c r="AT949" t="s">
        <v>74</v>
      </c>
      <c r="AY949">
        <v>122</v>
      </c>
      <c r="AZ949">
        <v>155</v>
      </c>
      <c r="CE949" s="40"/>
    </row>
    <row r="950" spans="1:83" x14ac:dyDescent="0.25">
      <c r="A950" s="66" t="s">
        <v>854</v>
      </c>
      <c r="B950" s="66" t="s">
        <v>854</v>
      </c>
      <c r="C950" s="71"/>
      <c r="F950" s="46" t="s">
        <v>303</v>
      </c>
      <c r="AT950" t="s">
        <v>74</v>
      </c>
      <c r="AW950">
        <v>89</v>
      </c>
      <c r="AY950">
        <v>105</v>
      </c>
      <c r="AZ950">
        <v>136</v>
      </c>
      <c r="CE950" s="40"/>
    </row>
    <row r="951" spans="1:83" x14ac:dyDescent="0.25">
      <c r="A951" s="5" t="s">
        <v>110</v>
      </c>
      <c r="B951" s="5" t="s">
        <v>110</v>
      </c>
      <c r="C951" s="6"/>
      <c r="D951" s="27">
        <v>37391</v>
      </c>
      <c r="E951" s="28">
        <v>135</v>
      </c>
      <c r="F951" s="15" t="s">
        <v>111</v>
      </c>
      <c r="AT951" t="s">
        <v>74</v>
      </c>
      <c r="AW951">
        <v>166</v>
      </c>
      <c r="AY951">
        <v>193</v>
      </c>
      <c r="CE951" s="40"/>
    </row>
    <row r="952" spans="1:83" x14ac:dyDescent="0.25">
      <c r="A952" s="5" t="s">
        <v>112</v>
      </c>
      <c r="B952" s="5" t="s">
        <v>112</v>
      </c>
      <c r="C952" s="6"/>
      <c r="D952" s="27">
        <v>37508</v>
      </c>
      <c r="E952" s="28">
        <v>252</v>
      </c>
      <c r="F952" s="15" t="s">
        <v>111</v>
      </c>
      <c r="AT952" t="s">
        <v>74</v>
      </c>
      <c r="AW952">
        <v>89</v>
      </c>
      <c r="AY952">
        <v>106</v>
      </c>
    </row>
    <row r="953" spans="1:83" x14ac:dyDescent="0.25">
      <c r="A953" s="5" t="s">
        <v>113</v>
      </c>
      <c r="B953" s="5" t="s">
        <v>113</v>
      </c>
      <c r="C953" s="6"/>
      <c r="D953" s="27">
        <v>37694</v>
      </c>
      <c r="E953" s="28">
        <v>73</v>
      </c>
      <c r="F953" s="15" t="s">
        <v>111</v>
      </c>
      <c r="AT953" t="s">
        <v>74</v>
      </c>
      <c r="AW953">
        <v>201</v>
      </c>
      <c r="AY953">
        <v>230</v>
      </c>
      <c r="CE953" s="40"/>
    </row>
    <row r="954" spans="1:83" x14ac:dyDescent="0.25">
      <c r="A954" s="5" t="s">
        <v>114</v>
      </c>
      <c r="B954" s="5" t="s">
        <v>114</v>
      </c>
      <c r="C954" s="6"/>
      <c r="D954" s="27">
        <v>37762</v>
      </c>
      <c r="E954" s="28">
        <v>141</v>
      </c>
      <c r="F954" s="15" t="s">
        <v>111</v>
      </c>
      <c r="AT954" t="s">
        <v>74</v>
      </c>
      <c r="AW954">
        <v>163</v>
      </c>
      <c r="AY954">
        <v>182</v>
      </c>
      <c r="CE954" s="40"/>
    </row>
    <row r="955" spans="1:83" x14ac:dyDescent="0.25">
      <c r="A955" s="5" t="s">
        <v>115</v>
      </c>
      <c r="B955" s="5" t="s">
        <v>115</v>
      </c>
      <c r="C955" s="6"/>
      <c r="D955" s="27">
        <v>37866</v>
      </c>
      <c r="E955" s="28">
        <v>245</v>
      </c>
      <c r="F955" s="15" t="s">
        <v>111</v>
      </c>
      <c r="AT955" t="s">
        <v>74</v>
      </c>
      <c r="AW955">
        <v>87</v>
      </c>
      <c r="AY955">
        <v>104</v>
      </c>
    </row>
    <row r="956" spans="1:83" x14ac:dyDescent="0.25">
      <c r="A956" s="5" t="s">
        <v>116</v>
      </c>
      <c r="B956" s="5" t="s">
        <v>116</v>
      </c>
      <c r="C956" s="6"/>
      <c r="D956" s="27">
        <v>38069</v>
      </c>
      <c r="E956" s="28">
        <v>83</v>
      </c>
      <c r="F956" s="15" t="s">
        <v>111</v>
      </c>
      <c r="AT956" t="s">
        <v>74</v>
      </c>
      <c r="AW956">
        <v>199</v>
      </c>
      <c r="AY956">
        <v>227</v>
      </c>
      <c r="CE956" s="40"/>
    </row>
    <row r="957" spans="1:83" x14ac:dyDescent="0.25">
      <c r="A957" s="5" t="s">
        <v>117</v>
      </c>
      <c r="B957" s="5" t="s">
        <v>117</v>
      </c>
      <c r="C957" s="6"/>
      <c r="D957" s="27">
        <v>38135</v>
      </c>
      <c r="E957" s="28">
        <v>149</v>
      </c>
      <c r="F957" s="15" t="s">
        <v>111</v>
      </c>
      <c r="AT957" t="s">
        <v>74</v>
      </c>
      <c r="AW957">
        <v>159</v>
      </c>
      <c r="AY957">
        <v>175</v>
      </c>
      <c r="CE957" s="40"/>
    </row>
    <row r="958" spans="1:83" x14ac:dyDescent="0.25">
      <c r="A958" s="5" t="s">
        <v>118</v>
      </c>
      <c r="B958" s="5" t="s">
        <v>118</v>
      </c>
      <c r="C958" s="6"/>
      <c r="D958" s="27">
        <v>38236</v>
      </c>
      <c r="E958" s="28">
        <v>250</v>
      </c>
      <c r="F958" s="15" t="s">
        <v>111</v>
      </c>
      <c r="AT958" t="s">
        <v>74</v>
      </c>
      <c r="AW958">
        <v>85</v>
      </c>
      <c r="AY958">
        <v>109</v>
      </c>
      <c r="CE958" s="40"/>
    </row>
    <row r="959" spans="1:83" x14ac:dyDescent="0.25">
      <c r="A959" s="5" t="s">
        <v>119</v>
      </c>
      <c r="B959" s="5" t="s">
        <v>119</v>
      </c>
      <c r="C959" s="6"/>
      <c r="D959" s="27">
        <v>38446</v>
      </c>
      <c r="E959" s="28">
        <v>94</v>
      </c>
      <c r="F959" s="15" t="s">
        <v>111</v>
      </c>
      <c r="AT959" t="s">
        <v>74</v>
      </c>
      <c r="AW959">
        <v>186</v>
      </c>
      <c r="AY959">
        <v>215</v>
      </c>
    </row>
    <row r="960" spans="1:83" x14ac:dyDescent="0.25">
      <c r="A960" s="5" t="s">
        <v>120</v>
      </c>
      <c r="B960" s="5" t="s">
        <v>120</v>
      </c>
      <c r="C960" s="6"/>
      <c r="D960" s="27">
        <v>38499</v>
      </c>
      <c r="E960" s="28">
        <v>147</v>
      </c>
      <c r="F960" s="15" t="s">
        <v>111</v>
      </c>
      <c r="AT960" t="s">
        <v>74</v>
      </c>
      <c r="AW960">
        <v>155</v>
      </c>
      <c r="AY960">
        <v>173</v>
      </c>
      <c r="CE960" s="40"/>
    </row>
    <row r="961" spans="1:83" x14ac:dyDescent="0.25">
      <c r="A961" s="5" t="s">
        <v>121</v>
      </c>
      <c r="B961" s="5" t="s">
        <v>121</v>
      </c>
      <c r="C961" s="6"/>
      <c r="D961" s="27">
        <v>38600</v>
      </c>
      <c r="E961" s="28">
        <v>248</v>
      </c>
      <c r="F961" s="15" t="s">
        <v>111</v>
      </c>
      <c r="AT961" t="s">
        <v>74</v>
      </c>
      <c r="AW961">
        <v>82</v>
      </c>
      <c r="AY961">
        <v>101</v>
      </c>
      <c r="CE961" s="40"/>
    </row>
    <row r="962" spans="1:83" x14ac:dyDescent="0.25">
      <c r="A962" s="5" t="s">
        <v>122</v>
      </c>
      <c r="B962" s="5" t="s">
        <v>122</v>
      </c>
      <c r="C962" s="6"/>
      <c r="D962" s="27">
        <v>36990</v>
      </c>
      <c r="E962" s="28">
        <v>99</v>
      </c>
      <c r="F962" s="15" t="s">
        <v>123</v>
      </c>
      <c r="AT962" t="s">
        <v>74</v>
      </c>
      <c r="AW962">
        <v>180</v>
      </c>
      <c r="AY962">
        <v>205</v>
      </c>
    </row>
    <row r="963" spans="1:83" x14ac:dyDescent="0.25">
      <c r="A963" s="5" t="s">
        <v>124</v>
      </c>
      <c r="B963" s="5" t="s">
        <v>124</v>
      </c>
      <c r="C963" s="6"/>
      <c r="D963" s="27">
        <v>37057</v>
      </c>
      <c r="E963" s="28">
        <v>166</v>
      </c>
      <c r="F963" s="15" t="s">
        <v>123</v>
      </c>
      <c r="AT963" t="s">
        <v>74</v>
      </c>
      <c r="AW963">
        <v>136</v>
      </c>
      <c r="AY963">
        <v>152</v>
      </c>
      <c r="CE963" s="40"/>
    </row>
    <row r="964" spans="1:83" x14ac:dyDescent="0.25">
      <c r="A964" s="5" t="s">
        <v>125</v>
      </c>
      <c r="B964" s="5" t="s">
        <v>125</v>
      </c>
      <c r="C964" s="6"/>
      <c r="D964" s="27">
        <v>37322</v>
      </c>
      <c r="E964" s="28">
        <v>66</v>
      </c>
      <c r="F964" s="15" t="s">
        <v>123</v>
      </c>
      <c r="AT964" t="s">
        <v>74</v>
      </c>
      <c r="AW964">
        <v>200</v>
      </c>
      <c r="AY964">
        <v>229</v>
      </c>
    </row>
    <row r="965" spans="1:83" x14ac:dyDescent="0.25">
      <c r="A965" s="5" t="s">
        <v>126</v>
      </c>
      <c r="B965" s="5" t="s">
        <v>126</v>
      </c>
      <c r="C965" s="6"/>
      <c r="D965" s="27">
        <v>37391</v>
      </c>
      <c r="E965" s="28">
        <v>135</v>
      </c>
      <c r="F965" s="15" t="s">
        <v>123</v>
      </c>
      <c r="AT965" t="s">
        <v>74</v>
      </c>
      <c r="AW965">
        <v>157</v>
      </c>
      <c r="AY965">
        <v>181</v>
      </c>
      <c r="CE965" s="40"/>
    </row>
    <row r="966" spans="1:83" x14ac:dyDescent="0.25">
      <c r="A966" s="5" t="s">
        <v>127</v>
      </c>
      <c r="B966" s="5" t="s">
        <v>127</v>
      </c>
      <c r="C966" s="6"/>
      <c r="D966" s="27">
        <v>37694</v>
      </c>
      <c r="E966" s="28">
        <v>73</v>
      </c>
      <c r="F966" s="15" t="s">
        <v>123</v>
      </c>
      <c r="AT966" t="s">
        <v>74</v>
      </c>
      <c r="AW966">
        <v>198</v>
      </c>
      <c r="AY966">
        <v>224</v>
      </c>
      <c r="CE966" s="40"/>
    </row>
    <row r="967" spans="1:83" x14ac:dyDescent="0.25">
      <c r="A967" s="5" t="s">
        <v>128</v>
      </c>
      <c r="B967" s="5" t="s">
        <v>128</v>
      </c>
      <c r="C967" s="6"/>
      <c r="D967" s="27">
        <v>37762</v>
      </c>
      <c r="E967" s="28">
        <v>141</v>
      </c>
      <c r="F967" s="15" t="s">
        <v>123</v>
      </c>
      <c r="AT967" t="s">
        <v>74</v>
      </c>
      <c r="AW967">
        <v>150</v>
      </c>
      <c r="AY967">
        <v>174</v>
      </c>
      <c r="CE967" s="40"/>
    </row>
    <row r="968" spans="1:83" x14ac:dyDescent="0.25">
      <c r="A968" s="5" t="s">
        <v>129</v>
      </c>
      <c r="B968" s="5" t="s">
        <v>129</v>
      </c>
      <c r="C968" s="6"/>
      <c r="D968" s="27">
        <v>38069</v>
      </c>
      <c r="E968" s="28">
        <v>83</v>
      </c>
      <c r="F968" s="15" t="s">
        <v>123</v>
      </c>
      <c r="AT968" t="s">
        <v>74</v>
      </c>
      <c r="AW968">
        <v>193</v>
      </c>
      <c r="AY968">
        <v>225</v>
      </c>
    </row>
    <row r="969" spans="1:83" x14ac:dyDescent="0.25">
      <c r="A969" s="5" t="s">
        <v>130</v>
      </c>
      <c r="B969" s="5" t="s">
        <v>130</v>
      </c>
      <c r="C969" s="6"/>
      <c r="D969" s="27">
        <v>38135</v>
      </c>
      <c r="E969" s="28">
        <v>149</v>
      </c>
      <c r="F969" s="15" t="s">
        <v>123</v>
      </c>
      <c r="AT969" t="s">
        <v>74</v>
      </c>
      <c r="AW969">
        <v>153</v>
      </c>
      <c r="AY969">
        <v>169</v>
      </c>
      <c r="CE969" s="40"/>
    </row>
    <row r="970" spans="1:83" x14ac:dyDescent="0.25">
      <c r="A970" s="5" t="s">
        <v>131</v>
      </c>
      <c r="B970" s="5" t="s">
        <v>131</v>
      </c>
      <c r="C970" s="6"/>
      <c r="D970" s="27">
        <v>38446</v>
      </c>
      <c r="E970" s="28">
        <v>94</v>
      </c>
      <c r="F970" s="15" t="s">
        <v>123</v>
      </c>
      <c r="AT970" t="s">
        <v>74</v>
      </c>
      <c r="AW970">
        <v>163</v>
      </c>
      <c r="AY970">
        <v>199</v>
      </c>
    </row>
    <row r="971" spans="1:83" x14ac:dyDescent="0.25">
      <c r="A971" s="5" t="s">
        <v>132</v>
      </c>
      <c r="B971" s="5" t="s">
        <v>132</v>
      </c>
      <c r="C971" s="6"/>
      <c r="D971" s="27">
        <v>38499</v>
      </c>
      <c r="E971" s="28">
        <v>147</v>
      </c>
      <c r="F971" s="15" t="s">
        <v>123</v>
      </c>
      <c r="AT971" t="s">
        <v>74</v>
      </c>
      <c r="AW971">
        <v>143</v>
      </c>
      <c r="AY971">
        <v>165</v>
      </c>
      <c r="CE971" s="40"/>
    </row>
    <row r="972" spans="1:83" x14ac:dyDescent="0.25">
      <c r="A972" s="5" t="s">
        <v>133</v>
      </c>
      <c r="B972" s="5" t="s">
        <v>133</v>
      </c>
      <c r="C972" s="6"/>
      <c r="D972" s="27">
        <v>38789</v>
      </c>
      <c r="E972" s="28">
        <v>72</v>
      </c>
      <c r="F972" s="15" t="s">
        <v>123</v>
      </c>
      <c r="AT972" t="s">
        <v>74</v>
      </c>
      <c r="AW972">
        <v>182</v>
      </c>
      <c r="AY972">
        <v>214</v>
      </c>
    </row>
    <row r="973" spans="1:83" x14ac:dyDescent="0.25">
      <c r="A973" s="5" t="s">
        <v>134</v>
      </c>
      <c r="B973" s="5" t="s">
        <v>134</v>
      </c>
      <c r="C973" s="6"/>
      <c r="D973" s="27">
        <v>38847</v>
      </c>
      <c r="E973" s="28">
        <v>130</v>
      </c>
      <c r="F973" s="15" t="s">
        <v>123</v>
      </c>
      <c r="AT973" t="s">
        <v>74</v>
      </c>
      <c r="AW973">
        <v>157</v>
      </c>
      <c r="AY973">
        <v>182</v>
      </c>
      <c r="CE973" s="40"/>
    </row>
    <row r="974" spans="1:83" x14ac:dyDescent="0.25">
      <c r="A974" s="5" t="s">
        <v>135</v>
      </c>
      <c r="B974" s="5" t="s">
        <v>135</v>
      </c>
      <c r="C974" s="6"/>
      <c r="D974" s="27">
        <v>39196</v>
      </c>
      <c r="E974" s="28">
        <v>114</v>
      </c>
      <c r="F974" s="15" t="s">
        <v>123</v>
      </c>
      <c r="AT974" t="s">
        <v>74</v>
      </c>
      <c r="AW974">
        <v>165</v>
      </c>
      <c r="AY974">
        <v>196</v>
      </c>
      <c r="CE974" s="40"/>
    </row>
    <row r="975" spans="1:83" x14ac:dyDescent="0.25">
      <c r="A975" s="5" t="s">
        <v>136</v>
      </c>
      <c r="B975" s="5" t="s">
        <v>136</v>
      </c>
      <c r="C975" s="6"/>
      <c r="D975" s="27">
        <v>39261</v>
      </c>
      <c r="E975" s="28">
        <v>179</v>
      </c>
      <c r="F975" s="15" t="s">
        <v>123</v>
      </c>
      <c r="AT975" t="s">
        <v>74</v>
      </c>
      <c r="AW975">
        <v>124</v>
      </c>
      <c r="AY975">
        <v>145</v>
      </c>
    </row>
    <row r="976" spans="1:83" x14ac:dyDescent="0.25">
      <c r="A976" s="5" t="s">
        <v>137</v>
      </c>
      <c r="B976" s="5" t="s">
        <v>137</v>
      </c>
      <c r="C976" s="6"/>
      <c r="D976" s="27">
        <v>39549</v>
      </c>
      <c r="E976" s="28">
        <v>102</v>
      </c>
      <c r="F976" s="15" t="s">
        <v>123</v>
      </c>
      <c r="AT976" t="s">
        <v>74</v>
      </c>
      <c r="AW976">
        <v>178</v>
      </c>
      <c r="AY976">
        <v>205</v>
      </c>
      <c r="CE976" s="40"/>
    </row>
    <row r="977" spans="1:83" x14ac:dyDescent="0.25">
      <c r="A977" s="5" t="s">
        <v>138</v>
      </c>
      <c r="B977" s="5" t="s">
        <v>138</v>
      </c>
      <c r="C977" s="6"/>
      <c r="D977" s="27">
        <v>39605</v>
      </c>
      <c r="E977" s="28">
        <v>158</v>
      </c>
      <c r="F977" s="15" t="s">
        <v>123</v>
      </c>
      <c r="AT977" t="s">
        <v>74</v>
      </c>
      <c r="AW977">
        <v>141</v>
      </c>
      <c r="AY977">
        <v>166</v>
      </c>
    </row>
    <row r="978" spans="1:83" x14ac:dyDescent="0.25">
      <c r="A978" s="5" t="s">
        <v>139</v>
      </c>
      <c r="B978" s="5" t="s">
        <v>139</v>
      </c>
      <c r="C978" s="6"/>
      <c r="D978" s="27">
        <v>39892</v>
      </c>
      <c r="E978" s="28">
        <v>79</v>
      </c>
      <c r="F978" s="15" t="s">
        <v>123</v>
      </c>
      <c r="AT978" t="s">
        <v>74</v>
      </c>
      <c r="AW978">
        <v>178</v>
      </c>
      <c r="AY978">
        <v>220</v>
      </c>
      <c r="CE978" s="40"/>
    </row>
    <row r="979" spans="1:83" x14ac:dyDescent="0.25">
      <c r="A979" s="5" t="s">
        <v>140</v>
      </c>
      <c r="B979" s="5" t="s">
        <v>140</v>
      </c>
      <c r="C979" s="6"/>
      <c r="D979" s="27">
        <v>39969</v>
      </c>
      <c r="E979" s="28">
        <v>156</v>
      </c>
      <c r="F979" s="15" t="s">
        <v>123</v>
      </c>
      <c r="AT979" t="s">
        <v>74</v>
      </c>
      <c r="AW979">
        <v>145</v>
      </c>
      <c r="AY979">
        <v>171</v>
      </c>
      <c r="CE979" s="40"/>
    </row>
    <row r="980" spans="1:83" x14ac:dyDescent="0.25">
      <c r="A980" s="5" t="s">
        <v>141</v>
      </c>
      <c r="B980" s="5" t="s">
        <v>141</v>
      </c>
      <c r="C980" s="6"/>
      <c r="D980" s="27">
        <v>40049</v>
      </c>
      <c r="E980" s="28">
        <v>236</v>
      </c>
      <c r="F980" s="15" t="s">
        <v>123</v>
      </c>
      <c r="AT980" t="s">
        <v>74</v>
      </c>
      <c r="AW980">
        <v>99</v>
      </c>
      <c r="AY980">
        <v>119</v>
      </c>
    </row>
    <row r="981" spans="1:83" x14ac:dyDescent="0.25">
      <c r="A981" s="5" t="s">
        <v>142</v>
      </c>
      <c r="B981" s="5" t="s">
        <v>142</v>
      </c>
      <c r="C981" s="6"/>
      <c r="D981" s="27">
        <v>40267</v>
      </c>
      <c r="E981" s="28">
        <v>89</v>
      </c>
      <c r="F981" s="15" t="s">
        <v>123</v>
      </c>
      <c r="AT981" t="s">
        <v>74</v>
      </c>
      <c r="AW981">
        <v>189</v>
      </c>
      <c r="AY981">
        <v>215</v>
      </c>
      <c r="CE981" s="40"/>
    </row>
    <row r="982" spans="1:83" x14ac:dyDescent="0.25">
      <c r="A982" s="5" t="s">
        <v>143</v>
      </c>
      <c r="B982" s="5" t="s">
        <v>143</v>
      </c>
      <c r="C982" s="6"/>
      <c r="D982" s="27">
        <v>40365</v>
      </c>
      <c r="E982" s="28">
        <v>187</v>
      </c>
      <c r="F982" s="15" t="s">
        <v>123</v>
      </c>
      <c r="AT982" t="s">
        <v>74</v>
      </c>
      <c r="AW982">
        <v>120</v>
      </c>
      <c r="AY982">
        <v>139</v>
      </c>
    </row>
    <row r="983" spans="1:83" x14ac:dyDescent="0.25">
      <c r="A983" s="5" t="s">
        <v>144</v>
      </c>
      <c r="B983" s="5" t="s">
        <v>144</v>
      </c>
      <c r="C983" s="6"/>
      <c r="D983" s="27">
        <v>40632</v>
      </c>
      <c r="E983" s="28">
        <v>89</v>
      </c>
      <c r="F983" s="15" t="s">
        <v>123</v>
      </c>
      <c r="AT983" t="s">
        <v>74</v>
      </c>
      <c r="AW983">
        <v>192</v>
      </c>
      <c r="AY983">
        <v>221</v>
      </c>
      <c r="CE983" s="40"/>
    </row>
    <row r="984" spans="1:83" x14ac:dyDescent="0.25">
      <c r="A984" s="5" t="s">
        <v>145</v>
      </c>
      <c r="B984" s="5" t="s">
        <v>145</v>
      </c>
      <c r="C984" s="6"/>
      <c r="D984" s="27">
        <v>40674</v>
      </c>
      <c r="E984" s="28">
        <v>131</v>
      </c>
      <c r="F984" s="15" t="s">
        <v>123</v>
      </c>
      <c r="AT984" t="s">
        <v>74</v>
      </c>
      <c r="AW984">
        <v>170</v>
      </c>
      <c r="AY984">
        <v>195</v>
      </c>
    </row>
    <row r="985" spans="1:83" x14ac:dyDescent="0.25">
      <c r="A985" s="5" t="s">
        <v>146</v>
      </c>
      <c r="B985" s="5" t="s">
        <v>146</v>
      </c>
      <c r="C985" s="6"/>
      <c r="D985" s="27">
        <v>41004</v>
      </c>
      <c r="E985" s="28">
        <v>96</v>
      </c>
      <c r="F985" s="15" t="s">
        <v>123</v>
      </c>
      <c r="AT985" t="s">
        <v>74</v>
      </c>
      <c r="AW985">
        <v>181</v>
      </c>
      <c r="AY985">
        <v>209</v>
      </c>
      <c r="CE985" s="40"/>
    </row>
    <row r="986" spans="1:83" x14ac:dyDescent="0.25">
      <c r="A986" s="5" t="s">
        <v>147</v>
      </c>
      <c r="B986" s="5" t="s">
        <v>147</v>
      </c>
      <c r="C986" s="6"/>
      <c r="D986" s="27">
        <v>41088</v>
      </c>
      <c r="E986" s="28">
        <v>180</v>
      </c>
      <c r="F986" s="15" t="s">
        <v>123</v>
      </c>
      <c r="AT986" t="s">
        <v>74</v>
      </c>
      <c r="AW986">
        <v>127</v>
      </c>
      <c r="AY986">
        <v>151</v>
      </c>
      <c r="CE986" s="40"/>
    </row>
    <row r="987" spans="1:83" x14ac:dyDescent="0.25">
      <c r="A987" s="5" t="s">
        <v>148</v>
      </c>
      <c r="B987" s="5" t="s">
        <v>148</v>
      </c>
      <c r="C987" s="6"/>
      <c r="D987" s="27">
        <v>38499</v>
      </c>
      <c r="E987" s="28">
        <v>147</v>
      </c>
      <c r="F987" s="15" t="s">
        <v>149</v>
      </c>
      <c r="AT987" t="s">
        <v>74</v>
      </c>
      <c r="AW987">
        <v>153</v>
      </c>
      <c r="AY987">
        <v>174</v>
      </c>
    </row>
    <row r="988" spans="1:83" x14ac:dyDescent="0.25">
      <c r="A988" s="5" t="s">
        <v>150</v>
      </c>
      <c r="B988" s="5" t="s">
        <v>150</v>
      </c>
      <c r="C988" s="6"/>
      <c r="D988" s="27">
        <v>38789</v>
      </c>
      <c r="E988" s="28">
        <v>72</v>
      </c>
      <c r="F988" s="15" t="s">
        <v>149</v>
      </c>
      <c r="AT988" t="s">
        <v>74</v>
      </c>
      <c r="AW988">
        <v>192</v>
      </c>
      <c r="AY988">
        <v>224</v>
      </c>
      <c r="CE988" s="40"/>
    </row>
    <row r="989" spans="1:83" x14ac:dyDescent="0.25">
      <c r="A989" s="5" t="s">
        <v>151</v>
      </c>
      <c r="B989" s="5" t="s">
        <v>151</v>
      </c>
      <c r="C989" s="6"/>
      <c r="D989" s="27">
        <v>38847</v>
      </c>
      <c r="E989" s="28">
        <v>130</v>
      </c>
      <c r="F989" s="15" t="s">
        <v>149</v>
      </c>
      <c r="AT989" t="s">
        <v>74</v>
      </c>
      <c r="AW989">
        <v>166</v>
      </c>
      <c r="AY989">
        <v>192</v>
      </c>
      <c r="CE989" s="40"/>
    </row>
    <row r="990" spans="1:83" x14ac:dyDescent="0.25">
      <c r="A990" s="5" t="s">
        <v>152</v>
      </c>
      <c r="B990" s="5" t="s">
        <v>152</v>
      </c>
      <c r="C990" s="6"/>
      <c r="D990" s="27">
        <v>39196</v>
      </c>
      <c r="E990" s="28">
        <v>114</v>
      </c>
      <c r="F990" s="15" t="s">
        <v>149</v>
      </c>
      <c r="AT990" t="s">
        <v>74</v>
      </c>
      <c r="AW990">
        <v>179</v>
      </c>
      <c r="AY990">
        <v>212</v>
      </c>
      <c r="CE990" s="40"/>
    </row>
    <row r="991" spans="1:83" x14ac:dyDescent="0.25">
      <c r="A991" s="5" t="s">
        <v>153</v>
      </c>
      <c r="B991" s="5" t="s">
        <v>153</v>
      </c>
      <c r="C991" s="6"/>
      <c r="D991" s="27">
        <v>39261</v>
      </c>
      <c r="E991" s="28">
        <v>179</v>
      </c>
      <c r="F991" s="15" t="s">
        <v>149</v>
      </c>
      <c r="AT991" t="s">
        <v>74</v>
      </c>
      <c r="AW991">
        <v>130</v>
      </c>
      <c r="AY991">
        <v>151</v>
      </c>
    </row>
    <row r="992" spans="1:83" x14ac:dyDescent="0.25">
      <c r="A992" s="5" t="s">
        <v>154</v>
      </c>
      <c r="B992" s="5" t="s">
        <v>154</v>
      </c>
      <c r="C992" s="6"/>
      <c r="D992" s="27">
        <v>39549</v>
      </c>
      <c r="E992" s="28">
        <v>102</v>
      </c>
      <c r="F992" s="15" t="s">
        <v>149</v>
      </c>
      <c r="AT992" t="s">
        <v>74</v>
      </c>
      <c r="AW992">
        <v>185</v>
      </c>
      <c r="AY992">
        <v>211</v>
      </c>
      <c r="CE992" s="40"/>
    </row>
    <row r="993" spans="1:83" x14ac:dyDescent="0.25">
      <c r="A993" s="5" t="s">
        <v>155</v>
      </c>
      <c r="B993" s="5" t="s">
        <v>155</v>
      </c>
      <c r="C993" s="6"/>
      <c r="D993" s="27">
        <v>39605</v>
      </c>
      <c r="E993" s="28">
        <v>158</v>
      </c>
      <c r="F993" s="15" t="s">
        <v>149</v>
      </c>
      <c r="AT993" t="s">
        <v>74</v>
      </c>
      <c r="AW993">
        <v>148</v>
      </c>
      <c r="AY993">
        <v>171</v>
      </c>
      <c r="CE993" s="40"/>
    </row>
    <row r="994" spans="1:83" x14ac:dyDescent="0.25">
      <c r="A994" s="5" t="s">
        <v>156</v>
      </c>
      <c r="B994" s="5" t="s">
        <v>156</v>
      </c>
      <c r="C994" s="6"/>
      <c r="D994" s="27">
        <v>39892</v>
      </c>
      <c r="E994" s="28">
        <v>79</v>
      </c>
      <c r="F994" s="15" t="s">
        <v>157</v>
      </c>
      <c r="AT994" t="s">
        <v>74</v>
      </c>
      <c r="AW994">
        <v>183</v>
      </c>
      <c r="AY994">
        <v>226</v>
      </c>
    </row>
    <row r="995" spans="1:83" x14ac:dyDescent="0.25">
      <c r="A995" s="5" t="s">
        <v>158</v>
      </c>
      <c r="B995" s="5" t="s">
        <v>158</v>
      </c>
      <c r="C995" s="6"/>
      <c r="D995" s="27">
        <v>39969</v>
      </c>
      <c r="E995" s="28">
        <v>156</v>
      </c>
      <c r="F995" s="15" t="s">
        <v>157</v>
      </c>
      <c r="AT995" t="s">
        <v>74</v>
      </c>
      <c r="AW995">
        <v>151</v>
      </c>
      <c r="AY995">
        <v>174</v>
      </c>
      <c r="CE995" s="40"/>
    </row>
    <row r="996" spans="1:83" x14ac:dyDescent="0.25">
      <c r="A996" s="5" t="s">
        <v>159</v>
      </c>
      <c r="B996" s="5" t="s">
        <v>159</v>
      </c>
      <c r="C996" s="6"/>
      <c r="D996" s="27">
        <v>40049</v>
      </c>
      <c r="E996" s="28">
        <v>236</v>
      </c>
      <c r="F996" s="15" t="s">
        <v>157</v>
      </c>
      <c r="AT996" t="s">
        <v>74</v>
      </c>
      <c r="AW996">
        <v>87</v>
      </c>
      <c r="AY996">
        <v>109</v>
      </c>
      <c r="CE996" s="40"/>
    </row>
    <row r="997" spans="1:83" x14ac:dyDescent="0.25">
      <c r="A997" s="5" t="s">
        <v>160</v>
      </c>
      <c r="B997" s="5" t="s">
        <v>160</v>
      </c>
      <c r="C997" s="6"/>
      <c r="D997" s="27">
        <v>40267</v>
      </c>
      <c r="E997" s="28">
        <v>89</v>
      </c>
      <c r="F997" s="15" t="s">
        <v>157</v>
      </c>
      <c r="AT997" t="s">
        <v>74</v>
      </c>
      <c r="AW997">
        <v>193</v>
      </c>
      <c r="AY997">
        <v>222</v>
      </c>
    </row>
    <row r="998" spans="1:83" x14ac:dyDescent="0.25">
      <c r="A998" s="5" t="s">
        <v>161</v>
      </c>
      <c r="B998" s="5" t="s">
        <v>161</v>
      </c>
      <c r="C998" s="6"/>
      <c r="D998" s="27">
        <v>40365</v>
      </c>
      <c r="E998" s="28">
        <v>187</v>
      </c>
      <c r="F998" s="15" t="s">
        <v>157</v>
      </c>
      <c r="AT998" t="s">
        <v>74</v>
      </c>
      <c r="AW998">
        <v>124</v>
      </c>
      <c r="AY998">
        <v>142</v>
      </c>
      <c r="CE998" s="40"/>
    </row>
    <row r="999" spans="1:83" x14ac:dyDescent="0.25">
      <c r="A999" s="5" t="s">
        <v>162</v>
      </c>
      <c r="B999" s="5" t="s">
        <v>162</v>
      </c>
      <c r="C999" s="6"/>
      <c r="D999" s="27">
        <v>40455</v>
      </c>
      <c r="E999" s="28">
        <v>277</v>
      </c>
      <c r="F999" s="15" t="s">
        <v>157</v>
      </c>
      <c r="AT999" t="s">
        <v>74</v>
      </c>
      <c r="AW999">
        <v>60</v>
      </c>
      <c r="AY999">
        <v>75</v>
      </c>
      <c r="CE999" s="40"/>
    </row>
    <row r="1000" spans="1:83" x14ac:dyDescent="0.25">
      <c r="A1000" s="5" t="s">
        <v>163</v>
      </c>
      <c r="B1000" s="5" t="s">
        <v>163</v>
      </c>
      <c r="C1000" s="6"/>
      <c r="D1000" s="27">
        <v>40512</v>
      </c>
      <c r="E1000" s="28">
        <v>334</v>
      </c>
      <c r="F1000" s="15" t="s">
        <v>157</v>
      </c>
      <c r="AT1000" t="s">
        <v>74</v>
      </c>
      <c r="AW1000">
        <v>49</v>
      </c>
      <c r="AY1000">
        <v>59</v>
      </c>
    </row>
    <row r="1001" spans="1:83" x14ac:dyDescent="0.25">
      <c r="A1001" s="5" t="s">
        <v>164</v>
      </c>
      <c r="B1001" s="5" t="s">
        <v>164</v>
      </c>
      <c r="C1001" s="6"/>
      <c r="D1001" s="27">
        <v>40632</v>
      </c>
      <c r="E1001" s="28">
        <v>89</v>
      </c>
      <c r="F1001" s="15" t="s">
        <v>157</v>
      </c>
      <c r="AT1001" t="s">
        <v>74</v>
      </c>
      <c r="AW1001">
        <v>186</v>
      </c>
      <c r="AY1001">
        <v>219</v>
      </c>
      <c r="CE1001" s="40"/>
    </row>
    <row r="1002" spans="1:83" x14ac:dyDescent="0.25">
      <c r="A1002" s="5" t="s">
        <v>165</v>
      </c>
      <c r="B1002" s="5" t="s">
        <v>165</v>
      </c>
      <c r="C1002" s="6"/>
      <c r="D1002" s="27">
        <v>40674</v>
      </c>
      <c r="E1002" s="28">
        <v>131</v>
      </c>
      <c r="F1002" s="15" t="s">
        <v>157</v>
      </c>
      <c r="AT1002" t="s">
        <v>74</v>
      </c>
      <c r="AW1002">
        <v>172</v>
      </c>
      <c r="AY1002">
        <v>196</v>
      </c>
      <c r="CE1002" s="40"/>
    </row>
    <row r="1003" spans="1:83" x14ac:dyDescent="0.25">
      <c r="A1003" s="5" t="s">
        <v>166</v>
      </c>
      <c r="B1003" s="5" t="s">
        <v>166</v>
      </c>
      <c r="C1003" s="6"/>
      <c r="D1003" s="27">
        <v>40795</v>
      </c>
      <c r="E1003" s="28">
        <v>252</v>
      </c>
      <c r="F1003" s="15" t="s">
        <v>157</v>
      </c>
      <c r="AT1003" t="s">
        <v>74</v>
      </c>
      <c r="AW1003">
        <v>76</v>
      </c>
      <c r="AY1003">
        <v>95</v>
      </c>
      <c r="CE1003" s="40"/>
    </row>
    <row r="1004" spans="1:83" x14ac:dyDescent="0.25">
      <c r="A1004" s="5" t="s">
        <v>167</v>
      </c>
      <c r="B1004" s="5" t="s">
        <v>167</v>
      </c>
      <c r="C1004" s="6"/>
      <c r="D1004" s="27">
        <v>41004</v>
      </c>
      <c r="E1004" s="28">
        <v>96</v>
      </c>
      <c r="F1004" s="15" t="s">
        <v>157</v>
      </c>
      <c r="AT1004" t="s">
        <v>74</v>
      </c>
      <c r="AW1004">
        <v>187</v>
      </c>
      <c r="AY1004">
        <v>218</v>
      </c>
    </row>
    <row r="1005" spans="1:83" x14ac:dyDescent="0.25">
      <c r="A1005" s="5" t="s">
        <v>168</v>
      </c>
      <c r="B1005" s="5" t="s">
        <v>168</v>
      </c>
      <c r="C1005" s="6"/>
      <c r="D1005" s="27">
        <v>41088</v>
      </c>
      <c r="E1005" s="28">
        <v>180</v>
      </c>
      <c r="F1005" s="15" t="s">
        <v>157</v>
      </c>
      <c r="AT1005" t="s">
        <v>74</v>
      </c>
      <c r="AW1005">
        <v>133</v>
      </c>
      <c r="AY1005">
        <v>157</v>
      </c>
      <c r="CE1005" s="40"/>
    </row>
    <row r="1006" spans="1:83" x14ac:dyDescent="0.25">
      <c r="A1006" s="5" t="s">
        <v>169</v>
      </c>
      <c r="B1006" s="5" t="s">
        <v>169</v>
      </c>
      <c r="C1006" s="6"/>
      <c r="D1006" s="27">
        <v>41177</v>
      </c>
      <c r="E1006" s="28">
        <v>269</v>
      </c>
      <c r="F1006" s="15" t="s">
        <v>157</v>
      </c>
      <c r="AP1006" s="34"/>
      <c r="AT1006" t="s">
        <v>74</v>
      </c>
      <c r="AW1006">
        <v>70</v>
      </c>
      <c r="AY1006">
        <v>85</v>
      </c>
      <c r="CE1006" s="40"/>
    </row>
    <row r="1007" spans="1:83" x14ac:dyDescent="0.25">
      <c r="A1007" s="5" t="s">
        <v>170</v>
      </c>
      <c r="B1007" s="5" t="s">
        <v>170</v>
      </c>
      <c r="C1007" s="6"/>
      <c r="D1007" s="27">
        <v>39892</v>
      </c>
      <c r="E1007" s="28">
        <v>79</v>
      </c>
      <c r="F1007" s="15" t="s">
        <v>171</v>
      </c>
      <c r="AT1007" t="s">
        <v>74</v>
      </c>
      <c r="AW1007">
        <v>198</v>
      </c>
      <c r="AY1007">
        <v>236</v>
      </c>
    </row>
    <row r="1008" spans="1:83" x14ac:dyDescent="0.25">
      <c r="A1008" s="5" t="s">
        <v>172</v>
      </c>
      <c r="B1008" s="5" t="s">
        <v>172</v>
      </c>
      <c r="C1008" s="6"/>
      <c r="D1008" s="27">
        <v>39969</v>
      </c>
      <c r="E1008" s="28">
        <v>156</v>
      </c>
      <c r="F1008" s="15" t="s">
        <v>171</v>
      </c>
      <c r="AT1008" t="s">
        <v>74</v>
      </c>
      <c r="AW1008">
        <v>152</v>
      </c>
      <c r="AY1008">
        <v>174</v>
      </c>
      <c r="CE1008" s="40"/>
    </row>
    <row r="1009" spans="1:83" x14ac:dyDescent="0.25">
      <c r="A1009" s="5" t="s">
        <v>173</v>
      </c>
      <c r="B1009" s="5" t="s">
        <v>173</v>
      </c>
      <c r="C1009" s="6"/>
      <c r="D1009" s="27">
        <v>40049</v>
      </c>
      <c r="E1009" s="28">
        <v>236</v>
      </c>
      <c r="F1009" s="15" t="s">
        <v>171</v>
      </c>
      <c r="AT1009" t="s">
        <v>74</v>
      </c>
      <c r="AW1009">
        <v>92</v>
      </c>
      <c r="AY1009">
        <v>113</v>
      </c>
      <c r="CE1009" s="40"/>
    </row>
    <row r="1010" spans="1:83" x14ac:dyDescent="0.25">
      <c r="A1010" s="5" t="s">
        <v>174</v>
      </c>
      <c r="B1010" s="5" t="s">
        <v>174</v>
      </c>
      <c r="C1010" s="6"/>
      <c r="D1010" s="27">
        <v>40267</v>
      </c>
      <c r="E1010" s="28">
        <v>89</v>
      </c>
      <c r="F1010" s="15" t="s">
        <v>171</v>
      </c>
      <c r="AT1010" t="s">
        <v>74</v>
      </c>
      <c r="AW1010">
        <v>202</v>
      </c>
      <c r="AY1010">
        <v>227</v>
      </c>
      <c r="CE1010" s="40"/>
    </row>
    <row r="1011" spans="1:83" x14ac:dyDescent="0.25">
      <c r="A1011" s="5" t="s">
        <v>175</v>
      </c>
      <c r="B1011" s="5" t="s">
        <v>175</v>
      </c>
      <c r="C1011" s="6"/>
      <c r="D1011" s="27">
        <v>40365</v>
      </c>
      <c r="E1011" s="28">
        <v>187</v>
      </c>
      <c r="F1011" s="15" t="s">
        <v>171</v>
      </c>
      <c r="AT1011" t="s">
        <v>74</v>
      </c>
      <c r="AW1011">
        <v>124</v>
      </c>
      <c r="AY1011">
        <v>142</v>
      </c>
    </row>
    <row r="1012" spans="1:83" x14ac:dyDescent="0.25">
      <c r="A1012" s="5" t="s">
        <v>176</v>
      </c>
      <c r="B1012" s="5" t="s">
        <v>176</v>
      </c>
      <c r="C1012" s="6"/>
      <c r="D1012" s="27">
        <v>40632</v>
      </c>
      <c r="E1012" s="28">
        <v>89</v>
      </c>
      <c r="F1012" s="15" t="s">
        <v>171</v>
      </c>
      <c r="AT1012" t="s">
        <v>74</v>
      </c>
      <c r="AW1012">
        <v>195</v>
      </c>
      <c r="AY1012">
        <v>224</v>
      </c>
      <c r="CE1012" s="40"/>
    </row>
    <row r="1013" spans="1:83" x14ac:dyDescent="0.25">
      <c r="A1013" s="5" t="s">
        <v>177</v>
      </c>
      <c r="B1013" s="5" t="s">
        <v>177</v>
      </c>
      <c r="C1013" s="6"/>
      <c r="D1013" s="27">
        <v>40674</v>
      </c>
      <c r="E1013" s="28">
        <v>131</v>
      </c>
      <c r="F1013" s="15" t="s">
        <v>171</v>
      </c>
      <c r="AT1013" t="s">
        <v>74</v>
      </c>
      <c r="AW1013">
        <v>174</v>
      </c>
      <c r="AY1013">
        <v>197</v>
      </c>
      <c r="CE1013" s="40"/>
    </row>
    <row r="1014" spans="1:83" x14ac:dyDescent="0.25">
      <c r="A1014" s="5" t="s">
        <v>178</v>
      </c>
      <c r="B1014" s="5" t="s">
        <v>178</v>
      </c>
      <c r="C1014" s="6"/>
      <c r="D1014" s="27">
        <v>40795</v>
      </c>
      <c r="E1014" s="28">
        <v>252</v>
      </c>
      <c r="F1014" s="15" t="s">
        <v>171</v>
      </c>
      <c r="AT1014" t="s">
        <v>74</v>
      </c>
      <c r="AW1014">
        <v>84</v>
      </c>
      <c r="AY1014">
        <v>102</v>
      </c>
    </row>
    <row r="1015" spans="1:83" x14ac:dyDescent="0.25">
      <c r="A1015" s="5" t="s">
        <v>179</v>
      </c>
      <c r="B1015" s="5" t="s">
        <v>179</v>
      </c>
      <c r="C1015" s="6"/>
      <c r="D1015" s="27">
        <v>41004</v>
      </c>
      <c r="E1015" s="28">
        <v>96</v>
      </c>
      <c r="F1015" s="15" t="s">
        <v>171</v>
      </c>
      <c r="AT1015" t="s">
        <v>74</v>
      </c>
      <c r="AW1015">
        <v>196</v>
      </c>
      <c r="AY1015">
        <v>225</v>
      </c>
      <c r="CE1015" s="40"/>
    </row>
    <row r="1016" spans="1:83" x14ac:dyDescent="0.25">
      <c r="A1016" s="5" t="s">
        <v>180</v>
      </c>
      <c r="B1016" s="5" t="s">
        <v>180</v>
      </c>
      <c r="C1016" s="6"/>
      <c r="D1016" s="27">
        <v>41088</v>
      </c>
      <c r="E1016" s="28">
        <v>180</v>
      </c>
      <c r="F1016" s="15" t="s">
        <v>171</v>
      </c>
      <c r="AT1016" t="s">
        <v>74</v>
      </c>
      <c r="AW1016">
        <v>135</v>
      </c>
      <c r="AY1016">
        <v>158</v>
      </c>
      <c r="CE1016" s="40"/>
    </row>
    <row r="1017" spans="1:83" x14ac:dyDescent="0.25">
      <c r="A1017" s="5" t="s">
        <v>181</v>
      </c>
      <c r="B1017" s="5" t="s">
        <v>181</v>
      </c>
      <c r="C1017" s="6"/>
      <c r="D1017" s="27">
        <v>41177</v>
      </c>
      <c r="E1017" s="28">
        <v>269</v>
      </c>
      <c r="F1017" s="15" t="s">
        <v>171</v>
      </c>
      <c r="AT1017" t="s">
        <v>74</v>
      </c>
      <c r="AW1017">
        <v>81</v>
      </c>
      <c r="CE1017" s="40"/>
    </row>
    <row r="1018" spans="1:83" x14ac:dyDescent="0.25">
      <c r="A1018" s="5" t="s">
        <v>182</v>
      </c>
      <c r="B1018" s="5" t="s">
        <v>182</v>
      </c>
      <c r="C1018" s="6"/>
      <c r="D1018" s="27">
        <v>36588</v>
      </c>
      <c r="E1018" s="28">
        <v>63</v>
      </c>
      <c r="F1018" s="15" t="s">
        <v>183</v>
      </c>
      <c r="AT1018" t="s">
        <v>74</v>
      </c>
      <c r="AW1018">
        <v>220</v>
      </c>
      <c r="AY1018">
        <v>253</v>
      </c>
      <c r="CE1018" s="40"/>
    </row>
    <row r="1019" spans="1:83" x14ac:dyDescent="0.25">
      <c r="A1019" s="5" t="s">
        <v>184</v>
      </c>
      <c r="B1019" s="5" t="s">
        <v>184</v>
      </c>
      <c r="C1019" s="6"/>
      <c r="D1019" s="27">
        <v>36661</v>
      </c>
      <c r="E1019" s="28">
        <v>136</v>
      </c>
      <c r="F1019" s="15" t="s">
        <v>183</v>
      </c>
      <c r="AT1019" t="s">
        <v>74</v>
      </c>
      <c r="AW1019">
        <v>175</v>
      </c>
      <c r="AY1019">
        <v>203</v>
      </c>
    </row>
    <row r="1020" spans="1:83" x14ac:dyDescent="0.25">
      <c r="A1020" s="5" t="s">
        <v>185</v>
      </c>
      <c r="B1020" s="5" t="s">
        <v>185</v>
      </c>
      <c r="C1020" s="6"/>
      <c r="D1020" s="27">
        <v>36990</v>
      </c>
      <c r="E1020" s="28">
        <v>99</v>
      </c>
      <c r="F1020" s="15" t="s">
        <v>183</v>
      </c>
      <c r="AT1020" t="s">
        <v>74</v>
      </c>
      <c r="AW1020">
        <v>194</v>
      </c>
      <c r="AY1020">
        <v>220</v>
      </c>
      <c r="CE1020" s="40"/>
    </row>
    <row r="1021" spans="1:83" x14ac:dyDescent="0.25">
      <c r="A1021" s="5" t="s">
        <v>186</v>
      </c>
      <c r="B1021" s="5" t="s">
        <v>186</v>
      </c>
      <c r="C1021" s="6"/>
      <c r="D1021" s="27">
        <v>37057</v>
      </c>
      <c r="E1021" s="28">
        <v>166</v>
      </c>
      <c r="F1021" s="15" t="s">
        <v>183</v>
      </c>
      <c r="AT1021" t="s">
        <v>74</v>
      </c>
      <c r="AW1021">
        <v>147</v>
      </c>
      <c r="AY1021">
        <v>169</v>
      </c>
      <c r="CE1021" s="40"/>
    </row>
    <row r="1022" spans="1:83" x14ac:dyDescent="0.25">
      <c r="A1022" s="5" t="s">
        <v>187</v>
      </c>
      <c r="B1022" s="5" t="s">
        <v>187</v>
      </c>
      <c r="C1022" s="6"/>
      <c r="D1022" s="27">
        <v>37322</v>
      </c>
      <c r="E1022" s="28">
        <v>66</v>
      </c>
      <c r="F1022" s="15" t="s">
        <v>183</v>
      </c>
      <c r="AT1022" t="s">
        <v>74</v>
      </c>
      <c r="AW1022">
        <v>218</v>
      </c>
      <c r="AY1022">
        <v>248</v>
      </c>
    </row>
    <row r="1023" spans="1:83" x14ac:dyDescent="0.25">
      <c r="A1023" s="5" t="s">
        <v>188</v>
      </c>
      <c r="B1023" s="5" t="s">
        <v>188</v>
      </c>
      <c r="C1023" s="6"/>
      <c r="D1023" s="27">
        <v>37391</v>
      </c>
      <c r="E1023" s="28">
        <v>135</v>
      </c>
      <c r="F1023" s="15" t="s">
        <v>183</v>
      </c>
      <c r="AT1023" t="s">
        <v>74</v>
      </c>
      <c r="AW1023">
        <v>173</v>
      </c>
      <c r="AY1023">
        <v>197</v>
      </c>
      <c r="CE1023" s="40"/>
    </row>
    <row r="1024" spans="1:83" x14ac:dyDescent="0.25">
      <c r="A1024" s="5" t="s">
        <v>189</v>
      </c>
      <c r="B1024" s="5" t="s">
        <v>189</v>
      </c>
      <c r="C1024" s="6"/>
      <c r="D1024" s="27">
        <v>37694</v>
      </c>
      <c r="E1024" s="28">
        <v>73</v>
      </c>
      <c r="F1024" s="15" t="s">
        <v>183</v>
      </c>
      <c r="AT1024" t="s">
        <v>74</v>
      </c>
      <c r="AW1024">
        <v>214</v>
      </c>
      <c r="AY1024">
        <v>240</v>
      </c>
      <c r="CE1024" s="40"/>
    </row>
    <row r="1025" spans="1:83" x14ac:dyDescent="0.25">
      <c r="A1025" s="5" t="s">
        <v>190</v>
      </c>
      <c r="B1025" s="5" t="s">
        <v>190</v>
      </c>
      <c r="C1025" s="6"/>
      <c r="D1025" s="27">
        <v>37762</v>
      </c>
      <c r="E1025" s="28">
        <v>141</v>
      </c>
      <c r="F1025" s="15" t="s">
        <v>183</v>
      </c>
      <c r="AT1025" t="s">
        <v>74</v>
      </c>
      <c r="AW1025">
        <v>170</v>
      </c>
      <c r="AY1025">
        <v>191</v>
      </c>
      <c r="CE1025" s="40"/>
    </row>
    <row r="1026" spans="1:83" x14ac:dyDescent="0.25">
      <c r="A1026" s="5" t="s">
        <v>191</v>
      </c>
      <c r="B1026" s="5" t="s">
        <v>191</v>
      </c>
      <c r="C1026" s="6"/>
      <c r="D1026" s="27">
        <v>38069</v>
      </c>
      <c r="E1026" s="28">
        <v>83</v>
      </c>
      <c r="F1026" s="15" t="s">
        <v>183</v>
      </c>
      <c r="AT1026" t="s">
        <v>74</v>
      </c>
      <c r="AW1026">
        <v>213</v>
      </c>
      <c r="AY1026">
        <v>233</v>
      </c>
    </row>
    <row r="1027" spans="1:83" x14ac:dyDescent="0.25">
      <c r="A1027" s="5" t="s">
        <v>192</v>
      </c>
      <c r="B1027" s="5" t="s">
        <v>192</v>
      </c>
      <c r="C1027" s="6"/>
      <c r="D1027" s="27">
        <v>38135</v>
      </c>
      <c r="E1027" s="28">
        <v>149</v>
      </c>
      <c r="F1027" s="15" t="s">
        <v>183</v>
      </c>
      <c r="AT1027" t="s">
        <v>74</v>
      </c>
      <c r="AW1027">
        <v>163</v>
      </c>
      <c r="AY1027">
        <v>181</v>
      </c>
      <c r="CE1027" s="40"/>
    </row>
    <row r="1028" spans="1:83" x14ac:dyDescent="0.25">
      <c r="A1028" s="5" t="s">
        <v>193</v>
      </c>
      <c r="B1028" s="5" t="s">
        <v>193</v>
      </c>
      <c r="C1028" s="6"/>
      <c r="D1028" s="27">
        <v>36588</v>
      </c>
      <c r="E1028" s="28">
        <v>63</v>
      </c>
      <c r="F1028" s="15" t="s">
        <v>194</v>
      </c>
      <c r="AT1028" t="s">
        <v>74</v>
      </c>
      <c r="AW1028">
        <v>221</v>
      </c>
      <c r="AY1028">
        <v>256</v>
      </c>
      <c r="CE1028" s="40"/>
    </row>
    <row r="1029" spans="1:83" x14ac:dyDescent="0.25">
      <c r="A1029" s="5" t="s">
        <v>195</v>
      </c>
      <c r="B1029" s="5" t="s">
        <v>195</v>
      </c>
      <c r="C1029" s="6"/>
      <c r="D1029" s="27">
        <v>36661</v>
      </c>
      <c r="E1029" s="28">
        <v>136</v>
      </c>
      <c r="F1029" s="15" t="s">
        <v>194</v>
      </c>
      <c r="AT1029" t="s">
        <v>74</v>
      </c>
      <c r="AW1029">
        <v>177</v>
      </c>
      <c r="AY1029">
        <v>204</v>
      </c>
    </row>
    <row r="1030" spans="1:83" x14ac:dyDescent="0.25">
      <c r="A1030" s="5" t="s">
        <v>196</v>
      </c>
      <c r="B1030" s="5" t="s">
        <v>196</v>
      </c>
      <c r="C1030" s="6"/>
      <c r="D1030" s="27">
        <v>36990</v>
      </c>
      <c r="E1030" s="28">
        <v>99</v>
      </c>
      <c r="F1030" s="15" t="s">
        <v>194</v>
      </c>
      <c r="AT1030" t="s">
        <v>74</v>
      </c>
      <c r="AW1030">
        <v>194</v>
      </c>
      <c r="AY1030">
        <v>221</v>
      </c>
      <c r="CE1030" s="40"/>
    </row>
    <row r="1031" spans="1:83" x14ac:dyDescent="0.25">
      <c r="A1031" s="5" t="s">
        <v>197</v>
      </c>
      <c r="B1031" s="5" t="s">
        <v>197</v>
      </c>
      <c r="C1031" s="6"/>
      <c r="D1031" s="27">
        <v>37057</v>
      </c>
      <c r="E1031" s="28">
        <v>166</v>
      </c>
      <c r="F1031" s="15" t="s">
        <v>194</v>
      </c>
      <c r="AT1031" t="s">
        <v>74</v>
      </c>
      <c r="AW1031">
        <v>147</v>
      </c>
      <c r="AY1031">
        <v>169</v>
      </c>
      <c r="CE1031" s="40"/>
    </row>
    <row r="1032" spans="1:83" x14ac:dyDescent="0.25">
      <c r="A1032" s="5" t="s">
        <v>198</v>
      </c>
      <c r="B1032" s="5" t="s">
        <v>198</v>
      </c>
      <c r="C1032" s="6"/>
      <c r="D1032" s="27">
        <v>37112</v>
      </c>
      <c r="E1032" s="28">
        <v>221</v>
      </c>
      <c r="F1032" s="15" t="s">
        <v>194</v>
      </c>
      <c r="AT1032" t="s">
        <v>74</v>
      </c>
      <c r="AW1032">
        <v>103</v>
      </c>
      <c r="AY1032">
        <v>122</v>
      </c>
      <c r="CE1032" s="40"/>
    </row>
    <row r="1033" spans="1:83" x14ac:dyDescent="0.25">
      <c r="A1033" s="5" t="s">
        <v>199</v>
      </c>
      <c r="B1033" s="5" t="s">
        <v>199</v>
      </c>
      <c r="C1033" s="6"/>
      <c r="D1033" s="27">
        <v>37322</v>
      </c>
      <c r="E1033" s="28">
        <v>66</v>
      </c>
      <c r="F1033" s="15" t="s">
        <v>194</v>
      </c>
      <c r="AT1033" t="s">
        <v>74</v>
      </c>
      <c r="AW1033">
        <v>212</v>
      </c>
      <c r="AY1033">
        <v>243</v>
      </c>
      <c r="CE1033" s="40"/>
    </row>
    <row r="1034" spans="1:83" x14ac:dyDescent="0.25">
      <c r="A1034" s="5" t="s">
        <v>200</v>
      </c>
      <c r="B1034" s="5" t="s">
        <v>200</v>
      </c>
      <c r="C1034" s="6"/>
      <c r="D1034" s="27">
        <v>37391</v>
      </c>
      <c r="E1034" s="28">
        <v>135</v>
      </c>
      <c r="F1034" s="15" t="s">
        <v>194</v>
      </c>
      <c r="AT1034" t="s">
        <v>74</v>
      </c>
      <c r="AW1034">
        <v>175</v>
      </c>
      <c r="AY1034">
        <v>199</v>
      </c>
      <c r="CE1034" s="40"/>
    </row>
    <row r="1035" spans="1:83" x14ac:dyDescent="0.25">
      <c r="A1035" s="5" t="s">
        <v>201</v>
      </c>
      <c r="B1035" s="5" t="s">
        <v>201</v>
      </c>
      <c r="C1035" s="6"/>
      <c r="D1035" s="27">
        <v>37508</v>
      </c>
      <c r="E1035" s="28">
        <v>252</v>
      </c>
      <c r="F1035" s="15" t="s">
        <v>194</v>
      </c>
      <c r="AT1035" t="s">
        <v>74</v>
      </c>
      <c r="AW1035">
        <v>93</v>
      </c>
      <c r="AY1035">
        <v>110</v>
      </c>
    </row>
    <row r="1036" spans="1:83" x14ac:dyDescent="0.25">
      <c r="A1036" s="5" t="s">
        <v>202</v>
      </c>
      <c r="B1036" s="5" t="s">
        <v>202</v>
      </c>
      <c r="C1036" s="6"/>
      <c r="D1036" s="27">
        <v>37694</v>
      </c>
      <c r="E1036" s="28">
        <v>73</v>
      </c>
      <c r="F1036" s="15" t="s">
        <v>194</v>
      </c>
      <c r="AT1036" t="s">
        <v>74</v>
      </c>
      <c r="AW1036">
        <v>214</v>
      </c>
      <c r="AY1036">
        <v>241</v>
      </c>
    </row>
    <row r="1037" spans="1:83" x14ac:dyDescent="0.25">
      <c r="A1037" s="5" t="s">
        <v>203</v>
      </c>
      <c r="B1037" s="5" t="s">
        <v>203</v>
      </c>
      <c r="C1037" s="6"/>
      <c r="D1037" s="27">
        <v>37762</v>
      </c>
      <c r="E1037" s="28">
        <v>141</v>
      </c>
      <c r="F1037" s="15" t="s">
        <v>194</v>
      </c>
      <c r="AT1037" t="s">
        <v>74</v>
      </c>
      <c r="AW1037">
        <v>171</v>
      </c>
      <c r="AY1037">
        <v>192</v>
      </c>
      <c r="CE1037" s="40"/>
    </row>
    <row r="1038" spans="1:83" x14ac:dyDescent="0.25">
      <c r="A1038" s="5" t="s">
        <v>204</v>
      </c>
      <c r="B1038" s="5" t="s">
        <v>204</v>
      </c>
      <c r="C1038" s="6"/>
      <c r="D1038" s="27">
        <v>37866</v>
      </c>
      <c r="E1038" s="28">
        <v>245</v>
      </c>
      <c r="F1038" s="15" t="s">
        <v>194</v>
      </c>
      <c r="AT1038" t="s">
        <v>74</v>
      </c>
      <c r="AW1038">
        <v>95</v>
      </c>
      <c r="AY1038">
        <v>113</v>
      </c>
    </row>
    <row r="1039" spans="1:83" x14ac:dyDescent="0.25">
      <c r="A1039" s="5" t="s">
        <v>205</v>
      </c>
      <c r="B1039" s="5" t="s">
        <v>205</v>
      </c>
      <c r="C1039" s="6"/>
      <c r="D1039" s="27">
        <v>38069</v>
      </c>
      <c r="E1039" s="28">
        <v>83</v>
      </c>
      <c r="F1039" s="15" t="s">
        <v>194</v>
      </c>
      <c r="AT1039" t="s">
        <v>74</v>
      </c>
      <c r="AW1039">
        <v>212</v>
      </c>
      <c r="AY1039">
        <v>233</v>
      </c>
      <c r="CE1039" s="40"/>
    </row>
    <row r="1040" spans="1:83" x14ac:dyDescent="0.25">
      <c r="A1040" s="5" t="s">
        <v>206</v>
      </c>
      <c r="B1040" s="5" t="s">
        <v>206</v>
      </c>
      <c r="C1040" s="6"/>
      <c r="D1040" s="27">
        <v>38135</v>
      </c>
      <c r="E1040" s="28">
        <v>149</v>
      </c>
      <c r="F1040" s="15" t="s">
        <v>194</v>
      </c>
      <c r="AT1040" t="s">
        <v>74</v>
      </c>
      <c r="AW1040">
        <v>163</v>
      </c>
      <c r="AY1040">
        <v>183</v>
      </c>
      <c r="CE1040" s="40"/>
    </row>
    <row r="1041" spans="1:83" x14ac:dyDescent="0.25">
      <c r="A1041" s="5" t="s">
        <v>207</v>
      </c>
      <c r="B1041" s="5" t="s">
        <v>207</v>
      </c>
      <c r="C1041" s="6"/>
      <c r="D1041" s="27">
        <v>38236</v>
      </c>
      <c r="E1041" s="28">
        <v>250</v>
      </c>
      <c r="F1041" s="15" t="s">
        <v>194</v>
      </c>
      <c r="AT1041" t="s">
        <v>74</v>
      </c>
      <c r="AW1041">
        <v>92</v>
      </c>
      <c r="AY1041">
        <v>115</v>
      </c>
    </row>
    <row r="1042" spans="1:83" x14ac:dyDescent="0.25">
      <c r="A1042" s="5" t="s">
        <v>208</v>
      </c>
      <c r="B1042" s="5" t="s">
        <v>208</v>
      </c>
      <c r="C1042" s="6"/>
      <c r="D1042" s="27">
        <v>38446</v>
      </c>
      <c r="E1042" s="28">
        <v>94</v>
      </c>
      <c r="F1042" s="15" t="s">
        <v>194</v>
      </c>
      <c r="AT1042" t="s">
        <v>74</v>
      </c>
      <c r="AW1042">
        <v>207</v>
      </c>
      <c r="AY1042">
        <v>226</v>
      </c>
      <c r="CE1042" s="40"/>
    </row>
    <row r="1043" spans="1:83" x14ac:dyDescent="0.25">
      <c r="A1043" s="5" t="s">
        <v>209</v>
      </c>
      <c r="B1043" s="5" t="s">
        <v>209</v>
      </c>
      <c r="C1043" s="6"/>
      <c r="D1043" s="27">
        <v>38499</v>
      </c>
      <c r="E1043" s="28">
        <v>147</v>
      </c>
      <c r="F1043" s="15" t="s">
        <v>194</v>
      </c>
      <c r="AT1043" t="s">
        <v>74</v>
      </c>
      <c r="AW1043">
        <v>160</v>
      </c>
      <c r="AY1043">
        <v>179</v>
      </c>
    </row>
    <row r="1044" spans="1:83" x14ac:dyDescent="0.25">
      <c r="A1044" s="5" t="s">
        <v>210</v>
      </c>
      <c r="B1044" s="5" t="s">
        <v>210</v>
      </c>
      <c r="C1044" s="6"/>
      <c r="D1044" s="27">
        <v>38600</v>
      </c>
      <c r="E1044" s="28">
        <v>248</v>
      </c>
      <c r="F1044" s="15" t="s">
        <v>194</v>
      </c>
      <c r="AT1044" t="s">
        <v>74</v>
      </c>
      <c r="AW1044">
        <v>92</v>
      </c>
      <c r="AY1044">
        <v>108</v>
      </c>
      <c r="CE1044" s="40"/>
    </row>
    <row r="1045" spans="1:83" x14ac:dyDescent="0.25">
      <c r="A1045" s="5" t="s">
        <v>211</v>
      </c>
      <c r="B1045" s="5" t="s">
        <v>211</v>
      </c>
      <c r="C1045" s="6"/>
      <c r="D1045" s="27">
        <v>38789</v>
      </c>
      <c r="E1045" s="28">
        <v>72</v>
      </c>
      <c r="F1045" s="15" t="s">
        <v>194</v>
      </c>
      <c r="AT1045" t="s">
        <v>74</v>
      </c>
      <c r="AW1045">
        <v>210</v>
      </c>
      <c r="AY1045">
        <v>241</v>
      </c>
      <c r="CE1045" s="40"/>
    </row>
    <row r="1046" spans="1:83" x14ac:dyDescent="0.25">
      <c r="A1046" s="5" t="s">
        <v>212</v>
      </c>
      <c r="B1046" s="5" t="s">
        <v>212</v>
      </c>
      <c r="C1046" s="6"/>
      <c r="D1046" s="27">
        <v>38847</v>
      </c>
      <c r="E1046" s="28">
        <v>130</v>
      </c>
      <c r="F1046" s="15" t="s">
        <v>194</v>
      </c>
      <c r="AT1046" t="s">
        <v>74</v>
      </c>
      <c r="AW1046">
        <v>179</v>
      </c>
      <c r="AY1046">
        <v>201</v>
      </c>
      <c r="CE1046" s="40"/>
    </row>
    <row r="1047" spans="1:83" x14ac:dyDescent="0.25">
      <c r="A1047" s="5" t="s">
        <v>213</v>
      </c>
      <c r="B1047" s="5" t="s">
        <v>213</v>
      </c>
      <c r="C1047" s="6"/>
      <c r="D1047" s="27">
        <v>39196</v>
      </c>
      <c r="E1047" s="28">
        <v>114</v>
      </c>
      <c r="F1047" s="15" t="s">
        <v>194</v>
      </c>
      <c r="AT1047" t="s">
        <v>74</v>
      </c>
      <c r="AW1047">
        <v>191</v>
      </c>
      <c r="AY1047">
        <v>216</v>
      </c>
    </row>
    <row r="1048" spans="1:83" x14ac:dyDescent="0.25">
      <c r="A1048" s="5" t="s">
        <v>214</v>
      </c>
      <c r="B1048" s="5" t="s">
        <v>214</v>
      </c>
      <c r="C1048" s="6"/>
      <c r="D1048" s="27">
        <v>39261</v>
      </c>
      <c r="E1048" s="28">
        <v>179</v>
      </c>
      <c r="F1048" s="15" t="s">
        <v>194</v>
      </c>
      <c r="AT1048" t="s">
        <v>74</v>
      </c>
      <c r="AW1048">
        <v>135</v>
      </c>
      <c r="AY1048">
        <v>155</v>
      </c>
      <c r="CE1048" s="40"/>
    </row>
    <row r="1049" spans="1:83" x14ac:dyDescent="0.25">
      <c r="A1049" s="5" t="s">
        <v>215</v>
      </c>
      <c r="B1049" s="5" t="s">
        <v>215</v>
      </c>
      <c r="C1049" s="6"/>
      <c r="D1049" s="27">
        <v>39338</v>
      </c>
      <c r="E1049" s="28">
        <v>256</v>
      </c>
      <c r="F1049" s="15" t="s">
        <v>194</v>
      </c>
      <c r="AT1049" t="s">
        <v>74</v>
      </c>
      <c r="AW1049">
        <v>82</v>
      </c>
      <c r="AY1049">
        <v>99</v>
      </c>
    </row>
    <row r="1050" spans="1:83" x14ac:dyDescent="0.25">
      <c r="A1050" s="5" t="s">
        <v>216</v>
      </c>
      <c r="B1050" s="5" t="s">
        <v>216</v>
      </c>
      <c r="C1050" s="6"/>
      <c r="D1050" s="27">
        <v>39549</v>
      </c>
      <c r="E1050" s="28">
        <v>102</v>
      </c>
      <c r="F1050" s="15" t="s">
        <v>194</v>
      </c>
      <c r="AT1050" t="s">
        <v>74</v>
      </c>
      <c r="AW1050">
        <v>197</v>
      </c>
      <c r="AY1050">
        <v>220</v>
      </c>
      <c r="CE1050" s="40"/>
    </row>
    <row r="1051" spans="1:83" x14ac:dyDescent="0.25">
      <c r="A1051" s="5" t="s">
        <v>217</v>
      </c>
      <c r="B1051" s="5" t="s">
        <v>217</v>
      </c>
      <c r="C1051" s="6"/>
      <c r="D1051" s="27">
        <v>39605</v>
      </c>
      <c r="E1051" s="28">
        <v>158</v>
      </c>
      <c r="F1051" s="15" t="s">
        <v>194</v>
      </c>
      <c r="AT1051" t="s">
        <v>74</v>
      </c>
      <c r="AW1051">
        <v>156</v>
      </c>
      <c r="AY1051">
        <v>174</v>
      </c>
    </row>
    <row r="1052" spans="1:83" x14ac:dyDescent="0.25">
      <c r="A1052" s="5" t="s">
        <v>218</v>
      </c>
      <c r="B1052" s="5" t="s">
        <v>218</v>
      </c>
      <c r="C1052" s="6"/>
      <c r="D1052" s="27">
        <v>39702</v>
      </c>
      <c r="E1052" s="28">
        <v>255</v>
      </c>
      <c r="F1052" s="15" t="s">
        <v>194</v>
      </c>
      <c r="AT1052" t="s">
        <v>74</v>
      </c>
      <c r="AW1052">
        <v>80</v>
      </c>
      <c r="AY1052">
        <v>98</v>
      </c>
      <c r="CE1052" s="40"/>
    </row>
    <row r="1053" spans="1:83" x14ac:dyDescent="0.25">
      <c r="A1053" s="5" t="s">
        <v>219</v>
      </c>
      <c r="B1053" s="5" t="s">
        <v>219</v>
      </c>
      <c r="C1053" s="6"/>
      <c r="D1053" s="27">
        <v>39892</v>
      </c>
      <c r="E1053" s="28">
        <v>79</v>
      </c>
      <c r="F1053" s="15" t="s">
        <v>194</v>
      </c>
      <c r="AT1053" t="s">
        <v>74</v>
      </c>
      <c r="AW1053">
        <v>209</v>
      </c>
      <c r="AY1053">
        <v>240</v>
      </c>
      <c r="CE1053" s="40"/>
    </row>
    <row r="1054" spans="1:83" x14ac:dyDescent="0.25">
      <c r="A1054" s="5" t="s">
        <v>220</v>
      </c>
      <c r="B1054" s="5" t="s">
        <v>220</v>
      </c>
      <c r="C1054" s="6"/>
      <c r="D1054" s="27">
        <v>39969</v>
      </c>
      <c r="E1054" s="28">
        <v>156</v>
      </c>
      <c r="F1054" s="15" t="s">
        <v>194</v>
      </c>
      <c r="AT1054" t="s">
        <v>74</v>
      </c>
      <c r="AW1054">
        <v>164</v>
      </c>
      <c r="AY1054">
        <v>187</v>
      </c>
    </row>
    <row r="1055" spans="1:83" x14ac:dyDescent="0.25">
      <c r="A1055" s="5" t="s">
        <v>221</v>
      </c>
      <c r="B1055" s="5" t="s">
        <v>221</v>
      </c>
      <c r="C1055" s="6"/>
      <c r="D1055" s="27">
        <v>40049</v>
      </c>
      <c r="E1055" s="28">
        <v>236</v>
      </c>
      <c r="F1055" s="15" t="s">
        <v>194</v>
      </c>
      <c r="AT1055" t="s">
        <v>74</v>
      </c>
      <c r="AW1055">
        <v>101</v>
      </c>
      <c r="AY1055">
        <v>121</v>
      </c>
      <c r="CE1055" s="40"/>
    </row>
    <row r="1056" spans="1:83" x14ac:dyDescent="0.25">
      <c r="A1056" s="5" t="s">
        <v>222</v>
      </c>
      <c r="B1056" s="5" t="s">
        <v>222</v>
      </c>
      <c r="C1056" s="6"/>
      <c r="D1056" s="27">
        <v>40267</v>
      </c>
      <c r="E1056" s="28">
        <v>89</v>
      </c>
      <c r="F1056" s="15" t="s">
        <v>194</v>
      </c>
      <c r="AT1056" t="s">
        <v>74</v>
      </c>
      <c r="AW1056">
        <v>207</v>
      </c>
      <c r="AY1056">
        <v>230</v>
      </c>
      <c r="CE1056" s="40"/>
    </row>
    <row r="1057" spans="1:83" x14ac:dyDescent="0.25">
      <c r="A1057" s="5" t="s">
        <v>223</v>
      </c>
      <c r="B1057" s="5" t="s">
        <v>223</v>
      </c>
      <c r="C1057" s="6"/>
      <c r="D1057" s="27">
        <v>40365</v>
      </c>
      <c r="E1057" s="28">
        <v>187</v>
      </c>
      <c r="F1057" s="15" t="s">
        <v>194</v>
      </c>
      <c r="AT1057" t="s">
        <v>74</v>
      </c>
      <c r="AW1057">
        <v>131</v>
      </c>
      <c r="AY1057">
        <v>148</v>
      </c>
      <c r="CE1057" s="40"/>
    </row>
    <row r="1058" spans="1:83" x14ac:dyDescent="0.25">
      <c r="A1058" s="5" t="s">
        <v>224</v>
      </c>
      <c r="B1058" s="5" t="s">
        <v>224</v>
      </c>
      <c r="C1058" s="6"/>
      <c r="D1058" s="27">
        <v>40632</v>
      </c>
      <c r="E1058" s="28">
        <v>89</v>
      </c>
      <c r="F1058" s="15" t="s">
        <v>194</v>
      </c>
      <c r="AT1058" t="s">
        <v>74</v>
      </c>
      <c r="AW1058">
        <v>207</v>
      </c>
      <c r="AY1058">
        <v>234</v>
      </c>
    </row>
    <row r="1059" spans="1:83" x14ac:dyDescent="0.25">
      <c r="A1059" s="5" t="s">
        <v>225</v>
      </c>
      <c r="B1059" s="5" t="s">
        <v>225</v>
      </c>
      <c r="C1059" s="6"/>
      <c r="D1059" s="27">
        <v>40674</v>
      </c>
      <c r="E1059" s="28">
        <v>131</v>
      </c>
      <c r="F1059" s="15" t="s">
        <v>194</v>
      </c>
      <c r="AT1059" t="s">
        <v>74</v>
      </c>
      <c r="AW1059">
        <v>183</v>
      </c>
      <c r="AY1059">
        <v>203</v>
      </c>
      <c r="CE1059" s="40"/>
    </row>
    <row r="1060" spans="1:83" x14ac:dyDescent="0.25">
      <c r="A1060" s="5" t="s">
        <v>226</v>
      </c>
      <c r="B1060" s="5" t="s">
        <v>226</v>
      </c>
      <c r="C1060" s="6"/>
      <c r="D1060" s="27">
        <v>40795</v>
      </c>
      <c r="E1060" s="28">
        <v>252</v>
      </c>
      <c r="F1060" s="15" t="s">
        <v>194</v>
      </c>
      <c r="AT1060" t="s">
        <v>74</v>
      </c>
      <c r="AW1060">
        <v>88</v>
      </c>
      <c r="AY1060">
        <v>108</v>
      </c>
    </row>
    <row r="1061" spans="1:83" x14ac:dyDescent="0.25">
      <c r="A1061" s="5" t="s">
        <v>227</v>
      </c>
      <c r="B1061" s="5" t="s">
        <v>227</v>
      </c>
      <c r="C1061" s="6"/>
      <c r="D1061" s="27">
        <v>41004</v>
      </c>
      <c r="E1061" s="28">
        <v>96</v>
      </c>
      <c r="F1061" s="15" t="s">
        <v>194</v>
      </c>
      <c r="AT1061" t="s">
        <v>74</v>
      </c>
      <c r="AW1061">
        <v>204</v>
      </c>
      <c r="AY1061">
        <v>232</v>
      </c>
      <c r="CE1061" s="40"/>
    </row>
    <row r="1062" spans="1:83" x14ac:dyDescent="0.25">
      <c r="A1062" s="5" t="s">
        <v>228</v>
      </c>
      <c r="B1062" s="5" t="s">
        <v>228</v>
      </c>
      <c r="C1062" s="6"/>
      <c r="D1062" s="27">
        <v>41088</v>
      </c>
      <c r="E1062" s="28">
        <v>180</v>
      </c>
      <c r="F1062" s="15" t="s">
        <v>194</v>
      </c>
      <c r="AT1062" t="s">
        <v>74</v>
      </c>
      <c r="AW1062">
        <v>142</v>
      </c>
      <c r="AY1062">
        <v>163</v>
      </c>
      <c r="CE1062" s="40"/>
    </row>
    <row r="1063" spans="1:83" x14ac:dyDescent="0.25">
      <c r="A1063" s="5" t="s">
        <v>229</v>
      </c>
      <c r="B1063" s="5" t="s">
        <v>229</v>
      </c>
      <c r="C1063" s="6"/>
      <c r="D1063" s="27">
        <v>38135</v>
      </c>
      <c r="E1063" s="28">
        <v>149</v>
      </c>
      <c r="F1063" s="15" t="s">
        <v>230</v>
      </c>
      <c r="AT1063" t="s">
        <v>74</v>
      </c>
      <c r="AW1063">
        <v>158</v>
      </c>
      <c r="AY1063">
        <v>174</v>
      </c>
      <c r="CE1063" s="40"/>
    </row>
    <row r="1064" spans="1:83" x14ac:dyDescent="0.25">
      <c r="A1064" s="5" t="s">
        <v>231</v>
      </c>
      <c r="B1064" s="5" t="s">
        <v>231</v>
      </c>
      <c r="C1064" s="6"/>
      <c r="D1064" s="27">
        <v>38236</v>
      </c>
      <c r="E1064" s="28">
        <v>250</v>
      </c>
      <c r="F1064" s="15" t="s">
        <v>230</v>
      </c>
      <c r="V1064" s="34"/>
      <c r="X1064" s="34"/>
      <c r="AI1064" s="34"/>
      <c r="AJ1064" s="34"/>
      <c r="AO1064" s="34"/>
      <c r="AP1064" s="34"/>
      <c r="AT1064" t="s">
        <v>74</v>
      </c>
      <c r="AW1064">
        <v>72</v>
      </c>
      <c r="AY1064">
        <v>92</v>
      </c>
      <c r="BH1064" s="34"/>
      <c r="BJ1064" s="34"/>
    </row>
    <row r="1065" spans="1:83" x14ac:dyDescent="0.25">
      <c r="A1065" s="5" t="s">
        <v>232</v>
      </c>
      <c r="B1065" s="5" t="s">
        <v>232</v>
      </c>
      <c r="C1065" s="6"/>
      <c r="D1065" s="27">
        <v>38499</v>
      </c>
      <c r="E1065" s="28">
        <v>147</v>
      </c>
      <c r="F1065" s="15" t="s">
        <v>230</v>
      </c>
      <c r="AT1065" t="s">
        <v>74</v>
      </c>
      <c r="AW1065">
        <v>154</v>
      </c>
      <c r="AY1065">
        <v>175</v>
      </c>
      <c r="CE1065" s="40"/>
    </row>
    <row r="1066" spans="1:83" x14ac:dyDescent="0.25">
      <c r="A1066" s="5" t="s">
        <v>233</v>
      </c>
      <c r="B1066" s="5" t="s">
        <v>233</v>
      </c>
      <c r="C1066" s="6"/>
      <c r="D1066" s="27">
        <v>38600</v>
      </c>
      <c r="E1066" s="28">
        <v>248</v>
      </c>
      <c r="F1066" s="15" t="s">
        <v>230</v>
      </c>
      <c r="V1066" s="34"/>
      <c r="X1066" s="34"/>
      <c r="AI1066" s="34"/>
      <c r="AJ1066" s="34"/>
      <c r="AO1066" s="34"/>
      <c r="AP1066" s="34"/>
      <c r="AT1066" t="s">
        <v>74</v>
      </c>
      <c r="AW1066">
        <v>72</v>
      </c>
      <c r="AY1066">
        <v>93</v>
      </c>
      <c r="BH1066" s="34"/>
      <c r="BJ1066" s="34"/>
      <c r="CE1066" s="40"/>
    </row>
    <row r="1067" spans="1:83" x14ac:dyDescent="0.25">
      <c r="A1067" s="5" t="s">
        <v>234</v>
      </c>
      <c r="B1067" s="5" t="s">
        <v>234</v>
      </c>
      <c r="C1067" s="6"/>
      <c r="D1067" s="27">
        <v>38847</v>
      </c>
      <c r="E1067" s="28">
        <v>130</v>
      </c>
      <c r="F1067" s="15" t="s">
        <v>230</v>
      </c>
      <c r="AT1067" t="s">
        <v>74</v>
      </c>
      <c r="AW1067">
        <v>165</v>
      </c>
      <c r="AY1067">
        <v>190</v>
      </c>
    </row>
    <row r="1068" spans="1:83" x14ac:dyDescent="0.25">
      <c r="A1068" s="5" t="s">
        <v>235</v>
      </c>
      <c r="B1068" s="5" t="s">
        <v>235</v>
      </c>
      <c r="C1068" s="6"/>
      <c r="D1068" s="27">
        <v>39001</v>
      </c>
      <c r="E1068" s="28">
        <v>284</v>
      </c>
      <c r="F1068" s="15" t="s">
        <v>230</v>
      </c>
      <c r="AT1068" t="s">
        <v>74</v>
      </c>
      <c r="AW1068">
        <v>57</v>
      </c>
      <c r="AY1068">
        <v>80</v>
      </c>
      <c r="CE1068" s="40"/>
    </row>
    <row r="1069" spans="1:83" x14ac:dyDescent="0.25">
      <c r="A1069" s="5" t="s">
        <v>236</v>
      </c>
      <c r="B1069" s="5" t="s">
        <v>236</v>
      </c>
      <c r="C1069" s="6"/>
      <c r="D1069" s="27">
        <v>39196</v>
      </c>
      <c r="E1069" s="28">
        <v>114</v>
      </c>
      <c r="F1069" s="15" t="s">
        <v>230</v>
      </c>
      <c r="AT1069" t="s">
        <v>74</v>
      </c>
      <c r="AW1069">
        <v>177</v>
      </c>
      <c r="AY1069">
        <v>207</v>
      </c>
      <c r="CE1069" s="40"/>
    </row>
    <row r="1070" spans="1:83" x14ac:dyDescent="0.25">
      <c r="A1070" s="5" t="s">
        <v>237</v>
      </c>
      <c r="B1070" s="5" t="s">
        <v>237</v>
      </c>
      <c r="C1070" s="6"/>
      <c r="D1070" s="27">
        <v>39261</v>
      </c>
      <c r="E1070" s="28">
        <v>179</v>
      </c>
      <c r="F1070" s="15" t="s">
        <v>230</v>
      </c>
      <c r="AT1070" t="s">
        <v>74</v>
      </c>
      <c r="AW1070">
        <v>128</v>
      </c>
      <c r="AY1070">
        <v>148</v>
      </c>
      <c r="CE1070" s="40"/>
    </row>
    <row r="1071" spans="1:83" x14ac:dyDescent="0.25">
      <c r="A1071" s="5" t="s">
        <v>238</v>
      </c>
      <c r="B1071" s="5" t="s">
        <v>238</v>
      </c>
      <c r="C1071" s="6"/>
      <c r="D1071" s="27">
        <v>39338</v>
      </c>
      <c r="E1071" s="28">
        <v>256</v>
      </c>
      <c r="F1071" s="15" t="s">
        <v>230</v>
      </c>
      <c r="AT1071" t="s">
        <v>74</v>
      </c>
      <c r="AW1071">
        <v>70</v>
      </c>
      <c r="AY1071">
        <v>89</v>
      </c>
    </row>
    <row r="1072" spans="1:83" x14ac:dyDescent="0.25">
      <c r="A1072" s="5" t="s">
        <v>239</v>
      </c>
      <c r="B1072" s="5" t="s">
        <v>239</v>
      </c>
      <c r="C1072" s="6"/>
      <c r="D1072" s="27">
        <v>39549</v>
      </c>
      <c r="E1072" s="28">
        <v>102</v>
      </c>
      <c r="F1072" s="15" t="s">
        <v>230</v>
      </c>
      <c r="AT1072" t="s">
        <v>74</v>
      </c>
      <c r="AW1072">
        <v>186</v>
      </c>
      <c r="AY1072">
        <v>213</v>
      </c>
      <c r="CE1072" s="40"/>
    </row>
    <row r="1073" spans="1:83" x14ac:dyDescent="0.25">
      <c r="A1073" s="5" t="s">
        <v>240</v>
      </c>
      <c r="B1073" s="5" t="s">
        <v>240</v>
      </c>
      <c r="C1073" s="6"/>
      <c r="D1073" s="27">
        <v>39605</v>
      </c>
      <c r="E1073" s="28">
        <v>158</v>
      </c>
      <c r="F1073" s="15" t="s">
        <v>230</v>
      </c>
      <c r="AT1073" t="s">
        <v>74</v>
      </c>
      <c r="AW1073">
        <v>147</v>
      </c>
      <c r="AY1073">
        <v>169</v>
      </c>
      <c r="CE1073" s="40"/>
    </row>
    <row r="1074" spans="1:83" x14ac:dyDescent="0.25">
      <c r="A1074" s="5" t="s">
        <v>241</v>
      </c>
      <c r="B1074" s="5" t="s">
        <v>241</v>
      </c>
      <c r="C1074" s="6"/>
      <c r="D1074" s="27">
        <v>39702</v>
      </c>
      <c r="E1074" s="28">
        <v>255</v>
      </c>
      <c r="F1074" s="15" t="s">
        <v>230</v>
      </c>
      <c r="AP1074" s="34"/>
      <c r="AT1074" t="s">
        <v>74</v>
      </c>
      <c r="AW1074">
        <v>68</v>
      </c>
      <c r="AY1074">
        <v>84</v>
      </c>
    </row>
    <row r="1075" spans="1:83" x14ac:dyDescent="0.25">
      <c r="A1075" s="5" t="s">
        <v>242</v>
      </c>
      <c r="B1075" s="5" t="s">
        <v>242</v>
      </c>
      <c r="C1075" s="6"/>
      <c r="D1075" s="27">
        <v>36661</v>
      </c>
      <c r="E1075" s="28">
        <v>136</v>
      </c>
      <c r="F1075" s="15" t="s">
        <v>243</v>
      </c>
      <c r="AT1075" t="s">
        <v>74</v>
      </c>
      <c r="AW1075">
        <v>175</v>
      </c>
      <c r="AY1075">
        <v>204</v>
      </c>
      <c r="CE1075" s="40"/>
    </row>
    <row r="1076" spans="1:83" x14ac:dyDescent="0.25">
      <c r="A1076" s="5" t="s">
        <v>244</v>
      </c>
      <c r="B1076" s="5" t="s">
        <v>244</v>
      </c>
      <c r="C1076" s="6"/>
      <c r="D1076" s="27">
        <v>36990</v>
      </c>
      <c r="E1076" s="28">
        <v>99</v>
      </c>
      <c r="F1076" s="15" t="s">
        <v>243</v>
      </c>
      <c r="AT1076" t="s">
        <v>74</v>
      </c>
      <c r="AW1076">
        <v>198</v>
      </c>
      <c r="AY1076">
        <v>223</v>
      </c>
      <c r="CE1076" s="40"/>
    </row>
    <row r="1077" spans="1:83" x14ac:dyDescent="0.25">
      <c r="A1077" s="5" t="s">
        <v>245</v>
      </c>
      <c r="B1077" s="5" t="s">
        <v>245</v>
      </c>
      <c r="C1077" s="6"/>
      <c r="D1077" s="27">
        <v>37057</v>
      </c>
      <c r="E1077" s="28">
        <v>166</v>
      </c>
      <c r="F1077" s="15" t="s">
        <v>243</v>
      </c>
      <c r="AT1077" t="s">
        <v>74</v>
      </c>
      <c r="AW1077">
        <v>150</v>
      </c>
      <c r="AY1077">
        <v>170</v>
      </c>
      <c r="CE1077" s="40"/>
    </row>
    <row r="1078" spans="1:83" x14ac:dyDescent="0.25">
      <c r="A1078" s="5" t="s">
        <v>246</v>
      </c>
      <c r="B1078" s="5" t="s">
        <v>246</v>
      </c>
      <c r="C1078" s="6"/>
      <c r="D1078" s="27">
        <v>37322</v>
      </c>
      <c r="E1078" s="28">
        <v>66</v>
      </c>
      <c r="F1078" s="15" t="s">
        <v>243</v>
      </c>
      <c r="AT1078" t="s">
        <v>74</v>
      </c>
      <c r="AW1078">
        <v>225</v>
      </c>
      <c r="AY1078">
        <v>251</v>
      </c>
    </row>
    <row r="1079" spans="1:83" x14ac:dyDescent="0.25">
      <c r="A1079" s="5" t="s">
        <v>247</v>
      </c>
      <c r="B1079" s="5" t="s">
        <v>247</v>
      </c>
      <c r="C1079" s="6"/>
      <c r="D1079" s="27">
        <v>37391</v>
      </c>
      <c r="E1079" s="28">
        <v>135</v>
      </c>
      <c r="F1079" s="15" t="s">
        <v>243</v>
      </c>
      <c r="AT1079" t="s">
        <v>74</v>
      </c>
      <c r="AW1079">
        <v>178</v>
      </c>
      <c r="AY1079">
        <v>200</v>
      </c>
      <c r="CE1079" s="40"/>
    </row>
    <row r="1080" spans="1:83" x14ac:dyDescent="0.25">
      <c r="A1080" s="5" t="s">
        <v>248</v>
      </c>
      <c r="B1080" s="5" t="s">
        <v>248</v>
      </c>
      <c r="C1080" s="6"/>
      <c r="D1080" s="27">
        <v>37694</v>
      </c>
      <c r="E1080" s="28">
        <v>73</v>
      </c>
      <c r="F1080" s="15" t="s">
        <v>243</v>
      </c>
      <c r="AT1080" t="s">
        <v>74</v>
      </c>
      <c r="AW1080">
        <v>218</v>
      </c>
      <c r="AY1080">
        <v>243</v>
      </c>
      <c r="CE1080" s="40"/>
    </row>
    <row r="1081" spans="1:83" x14ac:dyDescent="0.25">
      <c r="A1081" s="5" t="s">
        <v>249</v>
      </c>
      <c r="B1081" s="5" t="s">
        <v>249</v>
      </c>
      <c r="C1081" s="6"/>
      <c r="D1081" s="27">
        <v>37762</v>
      </c>
      <c r="E1081" s="28">
        <v>141</v>
      </c>
      <c r="F1081" s="15" t="s">
        <v>243</v>
      </c>
      <c r="AT1081" t="s">
        <v>74</v>
      </c>
      <c r="AW1081">
        <v>174</v>
      </c>
      <c r="AY1081">
        <v>193</v>
      </c>
    </row>
    <row r="1082" spans="1:83" x14ac:dyDescent="0.25">
      <c r="A1082" s="5" t="s">
        <v>250</v>
      </c>
      <c r="B1082" s="5" t="s">
        <v>250</v>
      </c>
      <c r="C1082" s="6"/>
      <c r="D1082" s="27">
        <v>38069</v>
      </c>
      <c r="E1082" s="28">
        <v>83</v>
      </c>
      <c r="F1082" s="15" t="s">
        <v>251</v>
      </c>
      <c r="AT1082" t="s">
        <v>74</v>
      </c>
      <c r="AW1082">
        <v>203</v>
      </c>
      <c r="AY1082">
        <v>228</v>
      </c>
      <c r="CE1082" s="40"/>
    </row>
    <row r="1083" spans="1:83" x14ac:dyDescent="0.25">
      <c r="A1083" s="5" t="s">
        <v>252</v>
      </c>
      <c r="B1083" s="5" t="s">
        <v>252</v>
      </c>
      <c r="C1083" s="6"/>
      <c r="D1083" s="27">
        <v>38135</v>
      </c>
      <c r="E1083" s="28">
        <v>149</v>
      </c>
      <c r="F1083" s="15" t="s">
        <v>251</v>
      </c>
      <c r="AT1083" t="s">
        <v>74</v>
      </c>
      <c r="AW1083">
        <v>162</v>
      </c>
      <c r="AY1083">
        <v>178</v>
      </c>
      <c r="CE1083" s="40"/>
    </row>
    <row r="1084" spans="1:83" x14ac:dyDescent="0.25">
      <c r="A1084" s="5" t="s">
        <v>253</v>
      </c>
      <c r="B1084" s="5" t="s">
        <v>253</v>
      </c>
      <c r="C1084" s="6"/>
      <c r="D1084" s="27">
        <v>38446</v>
      </c>
      <c r="E1084" s="28">
        <v>94</v>
      </c>
      <c r="F1084" s="15" t="s">
        <v>251</v>
      </c>
      <c r="AT1084" t="s">
        <v>74</v>
      </c>
      <c r="AW1084">
        <v>194</v>
      </c>
      <c r="AY1084">
        <v>218</v>
      </c>
      <c r="CE1084" s="40"/>
    </row>
    <row r="1085" spans="1:83" x14ac:dyDescent="0.25">
      <c r="A1085" s="5" t="s">
        <v>254</v>
      </c>
      <c r="B1085" s="5" t="s">
        <v>254</v>
      </c>
      <c r="C1085" s="6"/>
      <c r="D1085" s="27">
        <v>38499</v>
      </c>
      <c r="E1085" s="28">
        <v>147</v>
      </c>
      <c r="F1085" s="15" t="s">
        <v>251</v>
      </c>
      <c r="AT1085" t="s">
        <v>74</v>
      </c>
      <c r="AW1085">
        <v>160</v>
      </c>
      <c r="AY1085">
        <v>178</v>
      </c>
      <c r="CE1085" s="40"/>
    </row>
    <row r="1086" spans="1:83" x14ac:dyDescent="0.25">
      <c r="A1086" s="5" t="s">
        <v>255</v>
      </c>
      <c r="B1086" s="5" t="s">
        <v>255</v>
      </c>
      <c r="C1086" s="6"/>
      <c r="D1086" s="27">
        <v>38789</v>
      </c>
      <c r="E1086" s="28">
        <v>72</v>
      </c>
      <c r="F1086" s="15" t="s">
        <v>251</v>
      </c>
      <c r="AT1086" t="s">
        <v>74</v>
      </c>
      <c r="AW1086">
        <v>207</v>
      </c>
      <c r="AY1086">
        <v>232</v>
      </c>
    </row>
    <row r="1087" spans="1:83" x14ac:dyDescent="0.25">
      <c r="A1087" s="5" t="s">
        <v>256</v>
      </c>
      <c r="B1087" s="5" t="s">
        <v>256</v>
      </c>
      <c r="C1087" s="6"/>
      <c r="D1087" s="27">
        <v>38847</v>
      </c>
      <c r="E1087" s="28">
        <v>130</v>
      </c>
      <c r="F1087" s="15" t="s">
        <v>251</v>
      </c>
      <c r="AT1087" t="s">
        <v>74</v>
      </c>
      <c r="AW1087">
        <v>177</v>
      </c>
      <c r="AY1087">
        <v>197</v>
      </c>
      <c r="CE1087" s="40"/>
    </row>
    <row r="1088" spans="1:83" x14ac:dyDescent="0.25">
      <c r="A1088" s="5" t="s">
        <v>257</v>
      </c>
      <c r="B1088" s="5" t="s">
        <v>257</v>
      </c>
      <c r="C1088" s="6"/>
      <c r="D1088" s="27">
        <v>36661</v>
      </c>
      <c r="E1088" s="28">
        <v>136</v>
      </c>
      <c r="F1088" s="15" t="s">
        <v>258</v>
      </c>
      <c r="AT1088" t="s">
        <v>74</v>
      </c>
      <c r="AW1088">
        <v>175</v>
      </c>
      <c r="AY1088">
        <v>204</v>
      </c>
      <c r="CE1088" s="40"/>
    </row>
    <row r="1089" spans="1:83" x14ac:dyDescent="0.25">
      <c r="A1089" s="5" t="s">
        <v>259</v>
      </c>
      <c r="B1089" s="5" t="s">
        <v>259</v>
      </c>
      <c r="C1089" s="6"/>
      <c r="D1089" s="27">
        <v>36990</v>
      </c>
      <c r="E1089" s="28">
        <v>99</v>
      </c>
      <c r="F1089" s="15" t="s">
        <v>258</v>
      </c>
      <c r="AT1089" t="s">
        <v>74</v>
      </c>
      <c r="AW1089">
        <v>195</v>
      </c>
      <c r="AY1089">
        <v>220</v>
      </c>
    </row>
    <row r="1090" spans="1:83" x14ac:dyDescent="0.25">
      <c r="A1090" s="5" t="s">
        <v>260</v>
      </c>
      <c r="B1090" s="5" t="s">
        <v>260</v>
      </c>
      <c r="C1090" s="6"/>
      <c r="D1090" s="27">
        <v>37057</v>
      </c>
      <c r="E1090" s="28">
        <v>166</v>
      </c>
      <c r="F1090" s="15" t="s">
        <v>258</v>
      </c>
      <c r="AT1090" t="s">
        <v>74</v>
      </c>
      <c r="AW1090">
        <v>148</v>
      </c>
      <c r="AY1090">
        <v>169</v>
      </c>
      <c r="CE1090" s="40"/>
    </row>
    <row r="1091" spans="1:83" x14ac:dyDescent="0.25">
      <c r="A1091" s="5" t="s">
        <v>261</v>
      </c>
      <c r="B1091" s="5" t="s">
        <v>261</v>
      </c>
      <c r="C1091" s="6"/>
      <c r="D1091" s="27">
        <v>37322</v>
      </c>
      <c r="E1091" s="28">
        <v>66</v>
      </c>
      <c r="F1091" s="15" t="s">
        <v>258</v>
      </c>
      <c r="AT1091" t="s">
        <v>74</v>
      </c>
      <c r="AW1091">
        <v>218</v>
      </c>
      <c r="AY1091">
        <v>246</v>
      </c>
      <c r="CE1091" s="40"/>
    </row>
    <row r="1092" spans="1:83" x14ac:dyDescent="0.25">
      <c r="A1092" s="5" t="s">
        <v>262</v>
      </c>
      <c r="B1092" s="5" t="s">
        <v>262</v>
      </c>
      <c r="C1092" s="6"/>
      <c r="D1092" s="27">
        <v>37391</v>
      </c>
      <c r="E1092" s="28">
        <v>135</v>
      </c>
      <c r="F1092" s="15" t="s">
        <v>258</v>
      </c>
      <c r="AT1092" t="s">
        <v>74</v>
      </c>
      <c r="AW1092">
        <v>174</v>
      </c>
      <c r="AY1092">
        <v>198</v>
      </c>
      <c r="CE1092" s="40"/>
    </row>
    <row r="1093" spans="1:83" x14ac:dyDescent="0.25">
      <c r="A1093" s="5" t="s">
        <v>263</v>
      </c>
      <c r="B1093" s="5" t="s">
        <v>263</v>
      </c>
      <c r="C1093" s="6"/>
      <c r="D1093" s="27">
        <v>37694</v>
      </c>
      <c r="E1093" s="28">
        <v>73</v>
      </c>
      <c r="F1093" s="15" t="s">
        <v>258</v>
      </c>
      <c r="AT1093" t="s">
        <v>74</v>
      </c>
      <c r="AW1093">
        <v>213</v>
      </c>
      <c r="AY1093">
        <v>239</v>
      </c>
    </row>
    <row r="1094" spans="1:83" x14ac:dyDescent="0.25">
      <c r="A1094" s="5" t="s">
        <v>264</v>
      </c>
      <c r="B1094" s="5" t="s">
        <v>264</v>
      </c>
      <c r="C1094" s="6"/>
      <c r="D1094" s="27">
        <v>37762</v>
      </c>
      <c r="E1094" s="28">
        <v>141</v>
      </c>
      <c r="F1094" s="15" t="s">
        <v>258</v>
      </c>
      <c r="AT1094" t="s">
        <v>74</v>
      </c>
      <c r="AW1094">
        <v>171</v>
      </c>
      <c r="AY1094">
        <v>192</v>
      </c>
      <c r="CE1094" s="40"/>
    </row>
    <row r="1095" spans="1:83" x14ac:dyDescent="0.25">
      <c r="A1095" s="5" t="s">
        <v>265</v>
      </c>
      <c r="B1095" s="5" t="s">
        <v>265</v>
      </c>
      <c r="C1095" s="6"/>
      <c r="D1095" s="27">
        <v>38069</v>
      </c>
      <c r="E1095" s="28">
        <v>83</v>
      </c>
      <c r="F1095" s="15" t="s">
        <v>258</v>
      </c>
      <c r="AT1095" t="s">
        <v>74</v>
      </c>
      <c r="AW1095">
        <v>209</v>
      </c>
      <c r="AY1095">
        <v>231</v>
      </c>
      <c r="CE1095" s="40"/>
    </row>
    <row r="1096" spans="1:83" x14ac:dyDescent="0.25">
      <c r="A1096" s="5" t="s">
        <v>266</v>
      </c>
      <c r="B1096" s="5" t="s">
        <v>266</v>
      </c>
      <c r="C1096" s="6"/>
      <c r="D1096" s="27">
        <v>38135</v>
      </c>
      <c r="E1096" s="28">
        <v>149</v>
      </c>
      <c r="F1096" s="15" t="s">
        <v>258</v>
      </c>
      <c r="AT1096" t="s">
        <v>74</v>
      </c>
      <c r="AW1096">
        <v>163</v>
      </c>
      <c r="AY1096">
        <v>181</v>
      </c>
    </row>
    <row r="1097" spans="1:83" x14ac:dyDescent="0.25">
      <c r="A1097" s="5" t="s">
        <v>267</v>
      </c>
      <c r="B1097" s="5" t="s">
        <v>267</v>
      </c>
      <c r="C1097" s="6"/>
      <c r="D1097" s="27">
        <v>38446</v>
      </c>
      <c r="E1097" s="28">
        <v>94</v>
      </c>
      <c r="F1097" s="15" t="s">
        <v>268</v>
      </c>
      <c r="AT1097" t="s">
        <v>74</v>
      </c>
      <c r="AW1097">
        <v>194</v>
      </c>
      <c r="AY1097">
        <v>218</v>
      </c>
      <c r="CE1097" s="40"/>
    </row>
    <row r="1098" spans="1:83" x14ac:dyDescent="0.25">
      <c r="A1098" s="5" t="s">
        <v>269</v>
      </c>
      <c r="B1098" s="5" t="s">
        <v>269</v>
      </c>
      <c r="C1098" s="6"/>
      <c r="D1098" s="27">
        <v>38499</v>
      </c>
      <c r="E1098" s="28">
        <v>147</v>
      </c>
      <c r="F1098" s="15" t="s">
        <v>268</v>
      </c>
      <c r="AT1098" t="s">
        <v>74</v>
      </c>
      <c r="AW1098">
        <v>157</v>
      </c>
      <c r="AY1098">
        <v>175</v>
      </c>
    </row>
    <row r="1099" spans="1:83" x14ac:dyDescent="0.25">
      <c r="A1099" s="5" t="s">
        <v>270</v>
      </c>
      <c r="B1099" s="5" t="s">
        <v>270</v>
      </c>
      <c r="C1099" s="6"/>
      <c r="D1099" s="80">
        <v>38789</v>
      </c>
      <c r="E1099" s="28">
        <v>72</v>
      </c>
      <c r="F1099" s="15" t="s">
        <v>268</v>
      </c>
      <c r="AT1099" s="40" t="s">
        <v>74</v>
      </c>
      <c r="AU1099" s="40"/>
      <c r="AV1099" s="40"/>
      <c r="AW1099">
        <v>208</v>
      </c>
      <c r="AY1099">
        <v>234</v>
      </c>
    </row>
    <row r="1100" spans="1:83" x14ac:dyDescent="0.25">
      <c r="A1100" s="5" t="s">
        <v>271</v>
      </c>
      <c r="B1100" s="5" t="s">
        <v>271</v>
      </c>
      <c r="C1100" s="6"/>
      <c r="D1100" s="27">
        <v>38847</v>
      </c>
      <c r="E1100" s="28">
        <v>130</v>
      </c>
      <c r="F1100" s="15" t="s">
        <v>268</v>
      </c>
      <c r="AP1100" s="40"/>
      <c r="AT1100" s="40" t="s">
        <v>74</v>
      </c>
      <c r="AU1100" s="40"/>
      <c r="AV1100" s="40"/>
      <c r="AW1100">
        <v>173</v>
      </c>
      <c r="AY1100">
        <v>196</v>
      </c>
    </row>
    <row r="1101" spans="1:83" x14ac:dyDescent="0.25">
      <c r="A1101" s="5" t="s">
        <v>272</v>
      </c>
      <c r="B1101" s="5" t="s">
        <v>272</v>
      </c>
      <c r="C1101" s="6"/>
      <c r="D1101" s="27">
        <v>39196</v>
      </c>
      <c r="E1101" s="28">
        <v>114</v>
      </c>
      <c r="F1101" s="15" t="s">
        <v>268</v>
      </c>
      <c r="AT1101" s="40" t="s">
        <v>74</v>
      </c>
      <c r="AU1101" s="40"/>
      <c r="AV1101" s="40"/>
      <c r="AW1101">
        <v>182</v>
      </c>
      <c r="AY1101">
        <v>212</v>
      </c>
    </row>
    <row r="1102" spans="1:83" x14ac:dyDescent="0.25">
      <c r="A1102" s="5" t="s">
        <v>273</v>
      </c>
      <c r="B1102" s="5" t="s">
        <v>273</v>
      </c>
      <c r="C1102" s="6"/>
      <c r="D1102" s="27">
        <v>39261</v>
      </c>
      <c r="E1102" s="28">
        <v>179</v>
      </c>
      <c r="F1102" s="15" t="s">
        <v>268</v>
      </c>
      <c r="AT1102" s="40" t="s">
        <v>74</v>
      </c>
      <c r="AU1102" s="40"/>
      <c r="AV1102" s="40"/>
      <c r="AW1102">
        <v>134</v>
      </c>
      <c r="AY1102">
        <v>153</v>
      </c>
    </row>
    <row r="1103" spans="1:83" x14ac:dyDescent="0.25">
      <c r="A1103" s="5" t="s">
        <v>274</v>
      </c>
      <c r="B1103" s="5" t="s">
        <v>274</v>
      </c>
      <c r="C1103" s="6"/>
      <c r="D1103" s="27">
        <v>39892</v>
      </c>
      <c r="E1103" s="28">
        <v>79</v>
      </c>
      <c r="F1103" s="15" t="s">
        <v>275</v>
      </c>
      <c r="AT1103" s="40" t="s">
        <v>74</v>
      </c>
      <c r="AU1103" s="40"/>
      <c r="AV1103" s="40"/>
      <c r="AW1103">
        <v>154</v>
      </c>
      <c r="AY1103">
        <v>200</v>
      </c>
    </row>
    <row r="1104" spans="1:83" x14ac:dyDescent="0.25">
      <c r="A1104" s="5" t="s">
        <v>276</v>
      </c>
      <c r="B1104" s="5" t="s">
        <v>276</v>
      </c>
      <c r="C1104" s="6"/>
      <c r="D1104" s="27">
        <v>39969</v>
      </c>
      <c r="E1104" s="28">
        <v>156</v>
      </c>
      <c r="F1104" s="15" t="s">
        <v>275</v>
      </c>
      <c r="AP1104" s="40"/>
      <c r="AT1104" s="40" t="s">
        <v>74</v>
      </c>
      <c r="AU1104" s="40"/>
      <c r="AV1104" s="40"/>
      <c r="AW1104">
        <v>134</v>
      </c>
      <c r="AY1104">
        <v>165</v>
      </c>
    </row>
    <row r="1105" spans="1:62" x14ac:dyDescent="0.25">
      <c r="A1105" s="5" t="s">
        <v>277</v>
      </c>
      <c r="B1105" s="5" t="s">
        <v>277</v>
      </c>
      <c r="C1105" s="6"/>
      <c r="D1105" s="27">
        <v>40049</v>
      </c>
      <c r="E1105" s="28">
        <v>236</v>
      </c>
      <c r="F1105" s="15" t="s">
        <v>275</v>
      </c>
      <c r="AT1105" s="40" t="s">
        <v>74</v>
      </c>
      <c r="AU1105" s="40"/>
      <c r="AV1105" s="40"/>
      <c r="AW1105">
        <v>79</v>
      </c>
      <c r="AY1105">
        <v>102</v>
      </c>
    </row>
    <row r="1106" spans="1:62" x14ac:dyDescent="0.25">
      <c r="A1106" s="5" t="s">
        <v>278</v>
      </c>
      <c r="B1106" s="5" t="s">
        <v>278</v>
      </c>
      <c r="C1106" s="6"/>
      <c r="D1106" s="27">
        <v>40267</v>
      </c>
      <c r="E1106" s="28">
        <v>89</v>
      </c>
      <c r="F1106" s="15" t="s">
        <v>275</v>
      </c>
      <c r="AP1106" s="40"/>
      <c r="AT1106" s="40" t="s">
        <v>74</v>
      </c>
      <c r="AU1106" s="40"/>
      <c r="AV1106" s="40"/>
      <c r="AW1106">
        <v>133</v>
      </c>
      <c r="AY1106">
        <v>205</v>
      </c>
    </row>
    <row r="1107" spans="1:62" x14ac:dyDescent="0.25">
      <c r="A1107" s="5" t="s">
        <v>279</v>
      </c>
      <c r="B1107" s="5" t="s">
        <v>279</v>
      </c>
      <c r="C1107" s="6"/>
      <c r="D1107" s="27">
        <v>40365</v>
      </c>
      <c r="E1107" s="28">
        <v>187</v>
      </c>
      <c r="F1107" s="15" t="s">
        <v>275</v>
      </c>
      <c r="AT1107" s="40" t="s">
        <v>74</v>
      </c>
      <c r="AU1107" s="40"/>
      <c r="AV1107" s="40"/>
      <c r="AW1107">
        <v>106</v>
      </c>
      <c r="AY1107">
        <v>131</v>
      </c>
    </row>
    <row r="1108" spans="1:62" x14ac:dyDescent="0.25">
      <c r="A1108" s="5" t="s">
        <v>280</v>
      </c>
      <c r="B1108" s="5" t="s">
        <v>280</v>
      </c>
      <c r="C1108" s="6"/>
      <c r="D1108" s="27">
        <v>40455</v>
      </c>
      <c r="E1108" s="28">
        <v>277</v>
      </c>
      <c r="F1108" s="15" t="s">
        <v>275</v>
      </c>
      <c r="X1108" s="34"/>
      <c r="AI1108" s="34"/>
      <c r="AJ1108" s="34"/>
      <c r="AO1108" s="34"/>
      <c r="AP1108" s="34"/>
      <c r="AT1108" s="40" t="s">
        <v>74</v>
      </c>
      <c r="AU1108" s="40"/>
      <c r="AV1108" s="40"/>
      <c r="AW1108">
        <v>50</v>
      </c>
      <c r="AY1108">
        <v>68</v>
      </c>
      <c r="BH1108" s="34"/>
      <c r="BJ1108" s="34"/>
    </row>
    <row r="1109" spans="1:62" x14ac:dyDescent="0.25">
      <c r="A1109" s="5" t="s">
        <v>281</v>
      </c>
      <c r="B1109" s="5" t="s">
        <v>281</v>
      </c>
      <c r="C1109" s="6"/>
      <c r="D1109" s="27">
        <v>40512</v>
      </c>
      <c r="E1109" s="28">
        <v>334</v>
      </c>
      <c r="F1109" s="15" t="s">
        <v>275</v>
      </c>
      <c r="AT1109" s="40" t="s">
        <v>74</v>
      </c>
      <c r="AU1109" s="40"/>
      <c r="AV1109" s="40"/>
      <c r="AW1109">
        <v>49</v>
      </c>
      <c r="AY1109">
        <v>59</v>
      </c>
    </row>
    <row r="1110" spans="1:62" x14ac:dyDescent="0.25">
      <c r="A1110" s="5" t="s">
        <v>282</v>
      </c>
      <c r="B1110" s="5" t="s">
        <v>282</v>
      </c>
      <c r="C1110" s="6"/>
      <c r="D1110" s="27">
        <v>40632</v>
      </c>
      <c r="E1110" s="28">
        <v>89</v>
      </c>
      <c r="F1110" s="15" t="s">
        <v>275</v>
      </c>
      <c r="AT1110" s="40" t="s">
        <v>74</v>
      </c>
      <c r="AU1110" s="40"/>
      <c r="AV1110" s="40"/>
      <c r="AW1110">
        <v>119</v>
      </c>
    </row>
    <row r="1111" spans="1:62" x14ac:dyDescent="0.25">
      <c r="A1111" s="5" t="s">
        <v>283</v>
      </c>
      <c r="B1111" s="5" t="s">
        <v>283</v>
      </c>
      <c r="C1111" s="6"/>
      <c r="D1111" s="27">
        <v>40674</v>
      </c>
      <c r="E1111" s="28">
        <v>131</v>
      </c>
      <c r="F1111" s="15" t="s">
        <v>275</v>
      </c>
      <c r="AT1111" s="40" t="s">
        <v>74</v>
      </c>
      <c r="AU1111" s="40"/>
      <c r="AV1111" s="40"/>
      <c r="AW1111">
        <v>146</v>
      </c>
      <c r="AY1111">
        <v>177</v>
      </c>
    </row>
    <row r="1112" spans="1:62" x14ac:dyDescent="0.25">
      <c r="A1112" s="5" t="s">
        <v>284</v>
      </c>
      <c r="B1112" s="5" t="s">
        <v>284</v>
      </c>
      <c r="C1112" s="6"/>
      <c r="D1112" s="27">
        <v>40795</v>
      </c>
      <c r="E1112" s="28">
        <v>252</v>
      </c>
      <c r="F1112" s="15" t="s">
        <v>275</v>
      </c>
      <c r="V1112" s="34"/>
      <c r="X1112" s="34"/>
      <c r="AI1112" s="34"/>
      <c r="AJ1112" s="34"/>
      <c r="AO1112" s="34"/>
      <c r="AP1112" s="34"/>
      <c r="AT1112" s="40" t="s">
        <v>74</v>
      </c>
      <c r="AU1112" s="40"/>
      <c r="AV1112" s="40"/>
      <c r="AW1112">
        <v>64</v>
      </c>
      <c r="AY1112">
        <v>85</v>
      </c>
      <c r="BH1112" s="34"/>
      <c r="BJ1112" s="34"/>
    </row>
    <row r="1113" spans="1:62" x14ac:dyDescent="0.25">
      <c r="A1113" s="5" t="s">
        <v>285</v>
      </c>
      <c r="B1113" s="5" t="s">
        <v>285</v>
      </c>
      <c r="C1113" s="6"/>
      <c r="D1113" s="27">
        <v>41004</v>
      </c>
      <c r="E1113" s="28">
        <v>96</v>
      </c>
      <c r="F1113" s="15" t="s">
        <v>275</v>
      </c>
      <c r="AT1113" s="40" t="s">
        <v>74</v>
      </c>
      <c r="AU1113" s="40"/>
      <c r="AV1113" s="40"/>
      <c r="AW1113">
        <v>148</v>
      </c>
      <c r="AY1113">
        <v>189</v>
      </c>
    </row>
    <row r="1114" spans="1:62" x14ac:dyDescent="0.25">
      <c r="A1114" s="5" t="s">
        <v>286</v>
      </c>
      <c r="B1114" s="5" t="s">
        <v>286</v>
      </c>
      <c r="C1114" s="6"/>
      <c r="D1114" s="27">
        <v>41088</v>
      </c>
      <c r="E1114" s="28">
        <v>180</v>
      </c>
      <c r="F1114" s="15" t="s">
        <v>275</v>
      </c>
      <c r="AT1114" s="40" t="s">
        <v>74</v>
      </c>
      <c r="AU1114" s="40"/>
      <c r="AV1114" s="40"/>
      <c r="AW1114">
        <v>109</v>
      </c>
      <c r="AY1114">
        <v>137</v>
      </c>
    </row>
    <row r="1115" spans="1:62" x14ac:dyDescent="0.25">
      <c r="A1115" s="5" t="s">
        <v>287</v>
      </c>
      <c r="B1115" s="5" t="s">
        <v>287</v>
      </c>
      <c r="C1115" s="6"/>
      <c r="D1115" s="27">
        <v>41177</v>
      </c>
      <c r="E1115" s="28">
        <v>269</v>
      </c>
      <c r="F1115" s="15" t="s">
        <v>275</v>
      </c>
      <c r="AI1115" s="40"/>
      <c r="AJ1115" s="40"/>
      <c r="AO1115" s="40"/>
      <c r="AP1115" s="40"/>
      <c r="AT1115" s="40" t="s">
        <v>74</v>
      </c>
      <c r="AU1115" s="40"/>
      <c r="AV1115" s="40"/>
      <c r="AW1115">
        <v>58</v>
      </c>
      <c r="AY1115">
        <v>78</v>
      </c>
      <c r="BH1115" s="40"/>
      <c r="BJ1115" s="40"/>
    </row>
    <row r="1116" spans="1:62" x14ac:dyDescent="0.25">
      <c r="A1116" s="5" t="s">
        <v>288</v>
      </c>
      <c r="B1116" s="5" t="s">
        <v>288</v>
      </c>
      <c r="C1116" s="6"/>
      <c r="D1116" s="27">
        <v>39892</v>
      </c>
      <c r="E1116" s="28">
        <v>79</v>
      </c>
      <c r="F1116" s="15" t="s">
        <v>289</v>
      </c>
      <c r="AP1116" s="40"/>
      <c r="AT1116" s="40" t="s">
        <v>74</v>
      </c>
      <c r="AU1116" s="40"/>
      <c r="AV1116" s="40"/>
      <c r="AW1116">
        <v>154</v>
      </c>
      <c r="AY1116">
        <v>200</v>
      </c>
    </row>
    <row r="1117" spans="1:62" x14ac:dyDescent="0.25">
      <c r="A1117" s="5" t="s">
        <v>290</v>
      </c>
      <c r="B1117" s="5" t="s">
        <v>290</v>
      </c>
      <c r="C1117" s="6"/>
      <c r="D1117" s="27">
        <v>39969</v>
      </c>
      <c r="E1117" s="28">
        <v>156</v>
      </c>
      <c r="F1117" s="15" t="s">
        <v>289</v>
      </c>
      <c r="AT1117" s="40" t="s">
        <v>74</v>
      </c>
      <c r="AU1117" s="40"/>
      <c r="AV1117" s="40"/>
      <c r="AW1117">
        <v>135</v>
      </c>
      <c r="AY1117">
        <v>165</v>
      </c>
    </row>
    <row r="1118" spans="1:62" x14ac:dyDescent="0.25">
      <c r="A1118" s="5" t="s">
        <v>291</v>
      </c>
      <c r="B1118" s="5" t="s">
        <v>291</v>
      </c>
      <c r="C1118" s="6"/>
      <c r="D1118" s="27">
        <v>40049</v>
      </c>
      <c r="E1118" s="28">
        <v>236</v>
      </c>
      <c r="F1118" s="15" t="s">
        <v>289</v>
      </c>
      <c r="AT1118" s="40" t="s">
        <v>74</v>
      </c>
      <c r="AU1118" s="40"/>
      <c r="AV1118" s="40"/>
      <c r="AW1118">
        <v>79</v>
      </c>
      <c r="AY1118">
        <v>103</v>
      </c>
    </row>
    <row r="1119" spans="1:62" x14ac:dyDescent="0.25">
      <c r="A1119" s="5" t="s">
        <v>292</v>
      </c>
      <c r="B1119" s="5" t="s">
        <v>292</v>
      </c>
      <c r="C1119" s="6"/>
      <c r="D1119" s="27">
        <v>40267</v>
      </c>
      <c r="E1119" s="28">
        <v>89</v>
      </c>
      <c r="F1119" s="15" t="s">
        <v>289</v>
      </c>
      <c r="AT1119" s="40" t="s">
        <v>74</v>
      </c>
      <c r="AU1119" s="40"/>
      <c r="AV1119" s="40"/>
      <c r="AW1119">
        <v>135</v>
      </c>
      <c r="AY1119">
        <v>192</v>
      </c>
    </row>
    <row r="1120" spans="1:62" x14ac:dyDescent="0.25">
      <c r="A1120" s="5" t="s">
        <v>293</v>
      </c>
      <c r="B1120" s="5" t="s">
        <v>293</v>
      </c>
      <c r="C1120" s="6"/>
      <c r="D1120" s="27">
        <v>40365</v>
      </c>
      <c r="E1120" s="28">
        <v>187</v>
      </c>
      <c r="F1120" s="15" t="s">
        <v>289</v>
      </c>
      <c r="AP1120" s="40"/>
      <c r="AT1120" s="40" t="s">
        <v>74</v>
      </c>
      <c r="AU1120" s="40"/>
      <c r="AV1120" s="40"/>
      <c r="AW1120">
        <v>108</v>
      </c>
      <c r="AY1120">
        <v>131</v>
      </c>
    </row>
    <row r="1121" spans="1:63" x14ac:dyDescent="0.25">
      <c r="A1121" s="5" t="s">
        <v>294</v>
      </c>
      <c r="B1121" s="5" t="s">
        <v>294</v>
      </c>
      <c r="C1121" s="6"/>
      <c r="D1121" s="27">
        <v>40455</v>
      </c>
      <c r="E1121" s="28">
        <v>277</v>
      </c>
      <c r="F1121" s="15" t="s">
        <v>289</v>
      </c>
      <c r="X1121" s="34"/>
      <c r="AA1121" s="34"/>
      <c r="AI1121" s="34"/>
      <c r="AP1121" s="34"/>
      <c r="AT1121" s="40" t="s">
        <v>74</v>
      </c>
      <c r="AU1121" s="40"/>
      <c r="AV1121" s="40"/>
      <c r="AW1121">
        <v>52</v>
      </c>
      <c r="AY1121">
        <v>70</v>
      </c>
      <c r="BH1121" s="34"/>
    </row>
    <row r="1122" spans="1:63" x14ac:dyDescent="0.25">
      <c r="A1122" s="5" t="s">
        <v>295</v>
      </c>
      <c r="B1122" s="5" t="s">
        <v>295</v>
      </c>
      <c r="C1122" s="6"/>
      <c r="D1122" s="27">
        <v>40512</v>
      </c>
      <c r="E1122" s="28">
        <v>334</v>
      </c>
      <c r="F1122" s="15" t="s">
        <v>289</v>
      </c>
      <c r="AT1122" s="40" t="s">
        <v>74</v>
      </c>
      <c r="AU1122" s="40"/>
      <c r="AV1122" s="40"/>
      <c r="AW1122">
        <v>49</v>
      </c>
      <c r="AY1122">
        <v>59</v>
      </c>
    </row>
    <row r="1123" spans="1:63" x14ac:dyDescent="0.25">
      <c r="A1123" s="5" t="s">
        <v>296</v>
      </c>
      <c r="B1123" s="5" t="s">
        <v>296</v>
      </c>
      <c r="C1123" s="6"/>
      <c r="D1123" s="27">
        <v>40632</v>
      </c>
      <c r="E1123" s="28">
        <v>89</v>
      </c>
      <c r="F1123" s="15" t="s">
        <v>289</v>
      </c>
      <c r="AT1123" s="40" t="s">
        <v>74</v>
      </c>
      <c r="AU1123" s="40"/>
      <c r="AV1123" s="40"/>
      <c r="AW1123">
        <v>124</v>
      </c>
    </row>
    <row r="1124" spans="1:63" x14ac:dyDescent="0.25">
      <c r="A1124" s="5" t="s">
        <v>297</v>
      </c>
      <c r="B1124" s="5" t="s">
        <v>297</v>
      </c>
      <c r="C1124" s="6"/>
      <c r="D1124" s="27">
        <v>40674</v>
      </c>
      <c r="E1124" s="28">
        <v>131</v>
      </c>
      <c r="F1124" s="15" t="s">
        <v>289</v>
      </c>
      <c r="AT1124" s="40" t="s">
        <v>74</v>
      </c>
      <c r="AU1124" s="40"/>
      <c r="AV1124" s="40"/>
      <c r="AW1124">
        <v>155</v>
      </c>
      <c r="AY1124">
        <v>180</v>
      </c>
    </row>
    <row r="1125" spans="1:63" x14ac:dyDescent="0.25">
      <c r="A1125" s="5" t="s">
        <v>298</v>
      </c>
      <c r="B1125" s="5" t="s">
        <v>298</v>
      </c>
      <c r="C1125" s="6"/>
      <c r="D1125" s="27">
        <v>40795</v>
      </c>
      <c r="E1125" s="28">
        <v>252</v>
      </c>
      <c r="F1125" s="15" t="s">
        <v>289</v>
      </c>
      <c r="AP1125" s="34"/>
      <c r="AT1125" s="40" t="s">
        <v>74</v>
      </c>
      <c r="AU1125" s="40"/>
      <c r="AV1125" s="40"/>
      <c r="AW1125">
        <v>67</v>
      </c>
      <c r="AY1125">
        <v>85</v>
      </c>
    </row>
    <row r="1126" spans="1:63" x14ac:dyDescent="0.25">
      <c r="A1126" s="5" t="s">
        <v>299</v>
      </c>
      <c r="B1126" s="5" t="s">
        <v>299</v>
      </c>
      <c r="C1126" s="6"/>
      <c r="D1126" s="27">
        <v>41004</v>
      </c>
      <c r="E1126" s="28">
        <v>96</v>
      </c>
      <c r="F1126" s="15" t="s">
        <v>289</v>
      </c>
      <c r="AT1126" s="40" t="s">
        <v>74</v>
      </c>
      <c r="AU1126" s="40"/>
      <c r="AV1126" s="40"/>
      <c r="AW1126">
        <v>151</v>
      </c>
      <c r="AY1126">
        <v>188</v>
      </c>
    </row>
    <row r="1127" spans="1:63" x14ac:dyDescent="0.25">
      <c r="A1127" s="5" t="s">
        <v>300</v>
      </c>
      <c r="B1127" s="5" t="s">
        <v>300</v>
      </c>
      <c r="C1127" s="6"/>
      <c r="D1127" s="27">
        <v>41088</v>
      </c>
      <c r="E1127" s="28">
        <v>180</v>
      </c>
      <c r="F1127" s="15" t="s">
        <v>289</v>
      </c>
      <c r="AT1127" s="40" t="s">
        <v>74</v>
      </c>
      <c r="AU1127" s="40"/>
      <c r="AV1127" s="40"/>
      <c r="AW1127">
        <v>112</v>
      </c>
      <c r="AY1127">
        <v>139</v>
      </c>
    </row>
    <row r="1128" spans="1:63" x14ac:dyDescent="0.25">
      <c r="A1128" s="5" t="s">
        <v>301</v>
      </c>
      <c r="B1128" s="5" t="s">
        <v>301</v>
      </c>
      <c r="C1128" s="6"/>
      <c r="D1128" s="27">
        <v>41177</v>
      </c>
      <c r="E1128" s="28">
        <v>269</v>
      </c>
      <c r="F1128" s="15" t="s">
        <v>289</v>
      </c>
      <c r="U1128" s="32"/>
      <c r="V1128" s="33"/>
      <c r="AF1128" s="32"/>
      <c r="AG1128" s="40"/>
      <c r="AI1128" s="34"/>
      <c r="AJ1128" s="34"/>
      <c r="AM1128" s="35"/>
      <c r="AO1128" s="34"/>
      <c r="AP1128" s="34"/>
      <c r="AT1128" s="40" t="s">
        <v>74</v>
      </c>
      <c r="AU1128" s="40"/>
      <c r="AV1128" s="40"/>
      <c r="AW1128">
        <v>63</v>
      </c>
      <c r="AY1128">
        <v>81</v>
      </c>
      <c r="BH1128" s="34"/>
      <c r="BJ1128" s="34"/>
      <c r="BK1128" s="33"/>
    </row>
    <row r="1129" spans="1:63" x14ac:dyDescent="0.25">
      <c r="A1129" s="5" t="s">
        <v>302</v>
      </c>
      <c r="B1129" s="5" t="s">
        <v>302</v>
      </c>
      <c r="C1129" s="6"/>
      <c r="D1129" s="27">
        <v>39892</v>
      </c>
      <c r="E1129" s="28">
        <v>79</v>
      </c>
      <c r="F1129" s="15" t="s">
        <v>303</v>
      </c>
      <c r="U1129" s="36"/>
      <c r="V1129" s="37"/>
      <c r="AF1129" s="36"/>
      <c r="AG1129" s="40"/>
      <c r="AM1129" s="38"/>
      <c r="AT1129" t="s">
        <v>74</v>
      </c>
      <c r="AW1129">
        <v>152</v>
      </c>
      <c r="AY1129">
        <v>195</v>
      </c>
      <c r="BK1129" s="39"/>
    </row>
    <row r="1130" spans="1:63" x14ac:dyDescent="0.25">
      <c r="A1130" s="5" t="s">
        <v>304</v>
      </c>
      <c r="B1130" s="5" t="s">
        <v>304</v>
      </c>
      <c r="C1130" s="6"/>
      <c r="D1130" s="27">
        <v>39969</v>
      </c>
      <c r="E1130" s="28">
        <v>156</v>
      </c>
      <c r="F1130" s="15" t="s">
        <v>303</v>
      </c>
      <c r="U1130" s="36"/>
      <c r="V1130" s="37"/>
      <c r="AF1130" s="36"/>
      <c r="AG1130" s="40"/>
      <c r="AM1130" s="38"/>
      <c r="AT1130" t="s">
        <v>74</v>
      </c>
      <c r="AW1130">
        <v>141</v>
      </c>
      <c r="AY1130">
        <v>167</v>
      </c>
      <c r="BK1130" s="40"/>
    </row>
    <row r="1131" spans="1:63" x14ac:dyDescent="0.25">
      <c r="A1131" s="5" t="s">
        <v>305</v>
      </c>
      <c r="B1131" s="5" t="s">
        <v>305</v>
      </c>
      <c r="C1131" s="6"/>
      <c r="D1131" s="27">
        <v>40049</v>
      </c>
      <c r="E1131" s="28">
        <v>236</v>
      </c>
      <c r="F1131" s="15" t="s">
        <v>303</v>
      </c>
      <c r="U1131" s="36"/>
      <c r="V1131" s="37"/>
      <c r="AF1131" s="36"/>
      <c r="AG1131" s="40"/>
      <c r="AM1131" s="38"/>
      <c r="AT1131" t="s">
        <v>74</v>
      </c>
      <c r="AW1131">
        <v>81</v>
      </c>
      <c r="AY1131">
        <v>104</v>
      </c>
      <c r="BK1131" s="40"/>
    </row>
    <row r="1132" spans="1:63" x14ac:dyDescent="0.25">
      <c r="A1132" s="5" t="s">
        <v>306</v>
      </c>
      <c r="B1132" s="5" t="s">
        <v>306</v>
      </c>
      <c r="C1132" s="6"/>
      <c r="D1132" s="27">
        <v>40267</v>
      </c>
      <c r="E1132" s="28">
        <v>89</v>
      </c>
      <c r="F1132" s="15" t="s">
        <v>303</v>
      </c>
      <c r="U1132" s="36"/>
      <c r="V1132" s="37"/>
      <c r="AF1132" s="36"/>
      <c r="AG1132" s="40"/>
      <c r="AM1132" s="38"/>
      <c r="AT1132" t="s">
        <v>74</v>
      </c>
      <c r="AW1132">
        <v>143</v>
      </c>
      <c r="AY1132">
        <v>198</v>
      </c>
      <c r="BK1132" s="40"/>
    </row>
    <row r="1133" spans="1:63" x14ac:dyDescent="0.25">
      <c r="A1133" s="5" t="s">
        <v>307</v>
      </c>
      <c r="B1133" s="5" t="s">
        <v>307</v>
      </c>
      <c r="C1133" s="6"/>
      <c r="D1133" s="27">
        <v>40365</v>
      </c>
      <c r="E1133" s="28">
        <v>187</v>
      </c>
      <c r="F1133" s="15" t="s">
        <v>303</v>
      </c>
      <c r="U1133" s="36"/>
      <c r="V1133" s="37"/>
      <c r="AF1133" s="36"/>
      <c r="AG1133" s="40"/>
      <c r="AM1133" s="38"/>
      <c r="AT1133" t="s">
        <v>74</v>
      </c>
      <c r="AW1133">
        <v>111</v>
      </c>
      <c r="AY1133">
        <v>134</v>
      </c>
      <c r="BK1133" s="40"/>
    </row>
    <row r="1134" spans="1:63" x14ac:dyDescent="0.25">
      <c r="A1134" s="5" t="s">
        <v>308</v>
      </c>
      <c r="B1134" s="5" t="s">
        <v>308</v>
      </c>
      <c r="C1134" s="6"/>
      <c r="D1134" s="27">
        <v>40455</v>
      </c>
      <c r="E1134" s="28">
        <v>277</v>
      </c>
      <c r="F1134" s="15" t="s">
        <v>303</v>
      </c>
      <c r="U1134" s="36"/>
      <c r="V1134" s="37"/>
      <c r="AF1134" s="36"/>
      <c r="AG1134" s="40"/>
      <c r="AM1134" s="38"/>
      <c r="AP1134" s="34"/>
      <c r="AT1134" t="s">
        <v>74</v>
      </c>
      <c r="AW1134">
        <v>55</v>
      </c>
      <c r="AY1134">
        <v>72</v>
      </c>
      <c r="BK1134" s="40"/>
    </row>
    <row r="1135" spans="1:63" x14ac:dyDescent="0.25">
      <c r="A1135" s="5" t="s">
        <v>309</v>
      </c>
      <c r="B1135" s="5" t="s">
        <v>309</v>
      </c>
      <c r="C1135" s="6"/>
      <c r="D1135" s="27">
        <v>40512</v>
      </c>
      <c r="E1135" s="28">
        <v>334</v>
      </c>
      <c r="F1135" s="15" t="s">
        <v>303</v>
      </c>
      <c r="U1135" s="36"/>
      <c r="V1135" s="37"/>
      <c r="AF1135" s="36"/>
      <c r="AG1135" s="40"/>
      <c r="AM1135" s="38"/>
      <c r="AT1135" t="s">
        <v>74</v>
      </c>
      <c r="AW1135">
        <v>49</v>
      </c>
      <c r="AY1135">
        <v>59</v>
      </c>
      <c r="BK1135" s="40"/>
    </row>
    <row r="1136" spans="1:63" x14ac:dyDescent="0.25">
      <c r="A1136" s="5" t="s">
        <v>310</v>
      </c>
      <c r="B1136" s="5" t="s">
        <v>310</v>
      </c>
      <c r="C1136" s="6"/>
      <c r="D1136" s="27">
        <v>40632</v>
      </c>
      <c r="E1136" s="28">
        <v>89</v>
      </c>
      <c r="F1136" s="15" t="s">
        <v>303</v>
      </c>
      <c r="U1136" s="36"/>
      <c r="V1136" s="37"/>
      <c r="AF1136" s="36"/>
      <c r="AG1136" s="40"/>
      <c r="AM1136" s="38"/>
      <c r="AT1136" t="s">
        <v>74</v>
      </c>
      <c r="AW1136">
        <v>140</v>
      </c>
      <c r="BK1136" s="40"/>
    </row>
    <row r="1137" spans="1:63" x14ac:dyDescent="0.25">
      <c r="A1137" s="5" t="s">
        <v>311</v>
      </c>
      <c r="B1137" s="5" t="s">
        <v>311</v>
      </c>
      <c r="C1137" s="6"/>
      <c r="D1137" s="27">
        <v>40674</v>
      </c>
      <c r="E1137" s="28">
        <v>131</v>
      </c>
      <c r="F1137" s="15" t="s">
        <v>303</v>
      </c>
      <c r="U1137" s="36"/>
      <c r="V1137" s="37"/>
      <c r="AF1137" s="36"/>
      <c r="AG1137" s="40"/>
      <c r="AM1137" s="38"/>
      <c r="AT1137" t="s">
        <v>74</v>
      </c>
      <c r="AW1137">
        <v>163</v>
      </c>
      <c r="AY1137">
        <v>184</v>
      </c>
      <c r="BK1137" s="40"/>
    </row>
    <row r="1138" spans="1:63" x14ac:dyDescent="0.25">
      <c r="A1138" s="5" t="s">
        <v>312</v>
      </c>
      <c r="B1138" s="5" t="s">
        <v>312</v>
      </c>
      <c r="C1138" s="6"/>
      <c r="D1138" s="27">
        <v>40795</v>
      </c>
      <c r="E1138" s="28">
        <v>252</v>
      </c>
      <c r="F1138" s="15" t="s">
        <v>303</v>
      </c>
      <c r="U1138" s="36"/>
      <c r="V1138" s="37"/>
      <c r="X1138" s="34"/>
      <c r="AF1138" s="36"/>
      <c r="AG1138" s="40"/>
      <c r="AI1138" s="34"/>
      <c r="AJ1138" s="34"/>
      <c r="AM1138" s="38"/>
      <c r="AO1138" s="34"/>
      <c r="AP1138" s="34"/>
      <c r="AT1138" t="s">
        <v>74</v>
      </c>
      <c r="AW1138">
        <v>71</v>
      </c>
      <c r="AY1138">
        <v>88</v>
      </c>
      <c r="BH1138" s="34"/>
      <c r="BJ1138" s="34"/>
      <c r="BK1138" s="40"/>
    </row>
    <row r="1139" spans="1:63" x14ac:dyDescent="0.25">
      <c r="A1139" s="5" t="s">
        <v>313</v>
      </c>
      <c r="B1139" s="5" t="s">
        <v>313</v>
      </c>
      <c r="C1139" s="6"/>
      <c r="D1139" s="27">
        <v>41004</v>
      </c>
      <c r="E1139" s="28">
        <v>96</v>
      </c>
      <c r="F1139" s="15" t="s">
        <v>303</v>
      </c>
      <c r="U1139" s="36"/>
      <c r="V1139" s="37"/>
      <c r="AF1139" s="36"/>
      <c r="AG1139" s="40"/>
      <c r="AM1139" s="38"/>
      <c r="AT1139" t="s">
        <v>74</v>
      </c>
      <c r="AW1139">
        <v>155</v>
      </c>
      <c r="AY1139">
        <v>191</v>
      </c>
      <c r="BK1139" s="40"/>
    </row>
    <row r="1140" spans="1:63" x14ac:dyDescent="0.25">
      <c r="A1140" s="5" t="s">
        <v>314</v>
      </c>
      <c r="B1140" s="5" t="s">
        <v>314</v>
      </c>
      <c r="C1140" s="6"/>
      <c r="D1140" s="27">
        <v>41088</v>
      </c>
      <c r="E1140" s="28">
        <v>180</v>
      </c>
      <c r="F1140" s="15" t="s">
        <v>303</v>
      </c>
      <c r="U1140" s="36"/>
      <c r="V1140" s="37"/>
      <c r="AF1140" s="36"/>
      <c r="AG1140" s="40"/>
      <c r="AM1140" s="38"/>
      <c r="AT1140" t="s">
        <v>74</v>
      </c>
      <c r="AW1140">
        <v>116</v>
      </c>
      <c r="AY1140">
        <v>141</v>
      </c>
      <c r="BK1140" s="40"/>
    </row>
    <row r="1141" spans="1:63" x14ac:dyDescent="0.25">
      <c r="A1141" s="5" t="s">
        <v>315</v>
      </c>
      <c r="B1141" s="5" t="s">
        <v>315</v>
      </c>
      <c r="C1141" s="6"/>
      <c r="D1141" s="27">
        <v>41177</v>
      </c>
      <c r="E1141" s="28">
        <v>269</v>
      </c>
      <c r="F1141" s="15" t="s">
        <v>303</v>
      </c>
      <c r="U1141" s="36"/>
      <c r="V1141" s="37"/>
      <c r="AF1141" s="36"/>
      <c r="AG1141" s="40"/>
      <c r="AM1141" s="38"/>
      <c r="AT1141" t="s">
        <v>74</v>
      </c>
      <c r="AW1141">
        <v>67</v>
      </c>
      <c r="AY1141">
        <v>84</v>
      </c>
      <c r="BK1141" s="40"/>
    </row>
    <row r="1142" spans="1:63" x14ac:dyDescent="0.25">
      <c r="A1142" s="5" t="s">
        <v>316</v>
      </c>
      <c r="B1142" s="5" t="s">
        <v>316</v>
      </c>
      <c r="C1142" s="6"/>
      <c r="D1142" s="27">
        <v>39892</v>
      </c>
      <c r="E1142" s="28">
        <v>79</v>
      </c>
      <c r="F1142" s="15" t="s">
        <v>317</v>
      </c>
      <c r="U1142" s="36"/>
      <c r="V1142" s="37"/>
      <c r="Z1142" s="40"/>
      <c r="AD1142" s="40"/>
      <c r="AF1142" s="36"/>
      <c r="AG1142" s="40"/>
      <c r="AM1142" s="38"/>
      <c r="AT1142" t="s">
        <v>74</v>
      </c>
      <c r="AW1142">
        <v>180</v>
      </c>
      <c r="AY1142">
        <v>222</v>
      </c>
      <c r="BE1142" s="40"/>
      <c r="BF1142" s="40"/>
      <c r="BK1142" s="40"/>
    </row>
    <row r="1143" spans="1:63" x14ac:dyDescent="0.25">
      <c r="A1143" s="5" t="s">
        <v>318</v>
      </c>
      <c r="B1143" s="5" t="s">
        <v>318</v>
      </c>
      <c r="C1143" s="6"/>
      <c r="D1143" s="27">
        <v>39969</v>
      </c>
      <c r="E1143" s="28">
        <v>156</v>
      </c>
      <c r="F1143" s="15" t="s">
        <v>317</v>
      </c>
      <c r="U1143" s="32"/>
      <c r="V1143" s="33"/>
      <c r="AF1143" s="32"/>
      <c r="AG1143" s="40"/>
      <c r="AM1143" s="35"/>
      <c r="AT1143" t="s">
        <v>74</v>
      </c>
      <c r="AW1143">
        <v>143</v>
      </c>
      <c r="AY1143">
        <v>169</v>
      </c>
      <c r="BK1143" s="40"/>
    </row>
    <row r="1144" spans="1:63" x14ac:dyDescent="0.25">
      <c r="A1144" s="5" t="s">
        <v>319</v>
      </c>
      <c r="B1144" s="5" t="s">
        <v>319</v>
      </c>
      <c r="C1144" s="6"/>
      <c r="D1144" s="27">
        <v>40049</v>
      </c>
      <c r="E1144" s="28">
        <v>236</v>
      </c>
      <c r="F1144" s="15" t="s">
        <v>317</v>
      </c>
      <c r="U1144" s="36"/>
      <c r="V1144" s="37"/>
      <c r="AF1144" s="36"/>
      <c r="AG1144" s="40"/>
      <c r="AM1144" s="38"/>
      <c r="AT1144" t="s">
        <v>74</v>
      </c>
      <c r="AW1144">
        <v>106</v>
      </c>
      <c r="AY1144">
        <v>125</v>
      </c>
      <c r="BK1144" s="39"/>
    </row>
    <row r="1145" spans="1:63" x14ac:dyDescent="0.25">
      <c r="A1145" s="5" t="s">
        <v>320</v>
      </c>
      <c r="B1145" s="5" t="s">
        <v>320</v>
      </c>
      <c r="C1145" s="6"/>
      <c r="D1145" s="27">
        <v>40267</v>
      </c>
      <c r="E1145" s="28">
        <v>89</v>
      </c>
      <c r="F1145" s="15" t="s">
        <v>317</v>
      </c>
      <c r="U1145" s="36"/>
      <c r="V1145" s="37"/>
      <c r="AF1145" s="36"/>
      <c r="AG1145" s="40"/>
      <c r="AM1145" s="38"/>
      <c r="AT1145" t="s">
        <v>74</v>
      </c>
      <c r="AW1145">
        <v>194</v>
      </c>
      <c r="AY1145">
        <v>223</v>
      </c>
      <c r="BK1145" s="40"/>
    </row>
    <row r="1146" spans="1:63" x14ac:dyDescent="0.25">
      <c r="A1146" s="5" t="s">
        <v>321</v>
      </c>
      <c r="B1146" s="5" t="s">
        <v>321</v>
      </c>
      <c r="C1146" s="6"/>
      <c r="D1146" s="27">
        <v>40365</v>
      </c>
      <c r="E1146" s="28">
        <v>187</v>
      </c>
      <c r="F1146" s="15" t="s">
        <v>317</v>
      </c>
      <c r="U1146" s="36"/>
      <c r="V1146" s="37"/>
      <c r="AF1146" s="36"/>
      <c r="AG1146" s="40"/>
      <c r="AM1146" s="38"/>
      <c r="AT1146" t="s">
        <v>74</v>
      </c>
      <c r="AW1146">
        <v>120</v>
      </c>
      <c r="AY1146">
        <v>139</v>
      </c>
      <c r="BK1146" s="40"/>
    </row>
    <row r="1147" spans="1:63" x14ac:dyDescent="0.25">
      <c r="A1147" s="5" t="s">
        <v>322</v>
      </c>
      <c r="B1147" s="5" t="s">
        <v>322</v>
      </c>
      <c r="C1147" s="6"/>
      <c r="D1147" s="27">
        <v>40632</v>
      </c>
      <c r="E1147" s="28">
        <v>89</v>
      </c>
      <c r="F1147" s="15" t="s">
        <v>317</v>
      </c>
      <c r="U1147" s="36"/>
      <c r="V1147" s="37"/>
      <c r="AF1147" s="36"/>
      <c r="AG1147" s="40"/>
      <c r="AM1147" s="38"/>
      <c r="AT1147" t="s">
        <v>74</v>
      </c>
      <c r="AW1147">
        <v>188</v>
      </c>
      <c r="AY1147">
        <v>220</v>
      </c>
      <c r="BK1147" s="40"/>
    </row>
    <row r="1148" spans="1:63" x14ac:dyDescent="0.25">
      <c r="A1148" s="5" t="s">
        <v>323</v>
      </c>
      <c r="B1148" s="5" t="s">
        <v>323</v>
      </c>
      <c r="C1148" s="6"/>
      <c r="D1148" s="27">
        <v>40674</v>
      </c>
      <c r="E1148" s="28">
        <v>131</v>
      </c>
      <c r="F1148" s="15" t="s">
        <v>317</v>
      </c>
      <c r="U1148" s="36"/>
      <c r="V1148" s="37"/>
      <c r="AF1148" s="36"/>
      <c r="AG1148" s="40"/>
      <c r="AM1148" s="38"/>
      <c r="AT1148" t="s">
        <v>74</v>
      </c>
      <c r="AW1148">
        <v>166</v>
      </c>
      <c r="AY1148">
        <v>192</v>
      </c>
      <c r="BK1148" s="40"/>
    </row>
    <row r="1149" spans="1:63" x14ac:dyDescent="0.25">
      <c r="A1149" s="5" t="s">
        <v>324</v>
      </c>
      <c r="B1149" s="5" t="s">
        <v>324</v>
      </c>
      <c r="C1149" s="6"/>
      <c r="D1149" s="27">
        <v>41004</v>
      </c>
      <c r="E1149" s="28">
        <v>96</v>
      </c>
      <c r="F1149" s="15" t="s">
        <v>317</v>
      </c>
      <c r="U1149" s="36"/>
      <c r="V1149" s="37"/>
      <c r="AF1149" s="36"/>
      <c r="AG1149" s="40"/>
      <c r="AM1149" s="38"/>
      <c r="AT1149" t="s">
        <v>74</v>
      </c>
      <c r="AW1149">
        <v>176</v>
      </c>
      <c r="AY1149">
        <v>209</v>
      </c>
      <c r="BK1149" s="40"/>
    </row>
    <row r="1150" spans="1:63" x14ac:dyDescent="0.25">
      <c r="A1150" s="5" t="s">
        <v>325</v>
      </c>
      <c r="B1150" s="5" t="s">
        <v>325</v>
      </c>
      <c r="C1150" s="6"/>
      <c r="D1150" s="27">
        <v>41088</v>
      </c>
      <c r="E1150" s="28">
        <v>180</v>
      </c>
      <c r="F1150" s="15" t="s">
        <v>317</v>
      </c>
      <c r="U1150" s="36"/>
      <c r="V1150" s="37"/>
      <c r="AF1150" s="36"/>
      <c r="AG1150" s="40"/>
      <c r="AM1150" s="38"/>
      <c r="AT1150" t="s">
        <v>74</v>
      </c>
      <c r="AW1150">
        <v>126</v>
      </c>
      <c r="AY1150">
        <v>153</v>
      </c>
      <c r="BK1150" s="40"/>
    </row>
    <row r="1151" spans="1:63" x14ac:dyDescent="0.25">
      <c r="A1151" s="5" t="s">
        <v>326</v>
      </c>
      <c r="B1151" s="5" t="s">
        <v>326</v>
      </c>
      <c r="C1151" s="6"/>
      <c r="D1151" s="27">
        <v>39892</v>
      </c>
      <c r="E1151" s="28">
        <v>79</v>
      </c>
      <c r="F1151" s="15" t="s">
        <v>327</v>
      </c>
      <c r="U1151" s="36"/>
      <c r="V1151" s="37"/>
      <c r="AF1151" s="36"/>
      <c r="AG1151" s="40"/>
      <c r="AM1151" s="38"/>
      <c r="AT1151" t="s">
        <v>74</v>
      </c>
      <c r="AW1151">
        <v>213</v>
      </c>
      <c r="AY1151">
        <v>245</v>
      </c>
      <c r="BK1151" s="40"/>
    </row>
    <row r="1152" spans="1:63" x14ac:dyDescent="0.25">
      <c r="A1152" s="5" t="s">
        <v>328</v>
      </c>
      <c r="B1152" s="5" t="s">
        <v>328</v>
      </c>
      <c r="C1152" s="6"/>
      <c r="D1152" s="27">
        <v>39969</v>
      </c>
      <c r="E1152" s="28">
        <v>156</v>
      </c>
      <c r="F1152" s="15" t="s">
        <v>327</v>
      </c>
      <c r="U1152" s="36"/>
      <c r="V1152" s="37"/>
      <c r="AF1152" s="36"/>
      <c r="AG1152" s="40"/>
      <c r="AM1152" s="38"/>
      <c r="AT1152" t="s">
        <v>74</v>
      </c>
      <c r="AW1152">
        <v>162</v>
      </c>
      <c r="AY1152">
        <v>183</v>
      </c>
      <c r="BK1152" s="40"/>
    </row>
    <row r="1153" spans="1:63" x14ac:dyDescent="0.25">
      <c r="A1153" s="5" t="s">
        <v>329</v>
      </c>
      <c r="B1153" s="5" t="s">
        <v>329</v>
      </c>
      <c r="C1153" s="6"/>
      <c r="D1153" s="27">
        <v>40049</v>
      </c>
      <c r="E1153" s="28">
        <v>236</v>
      </c>
      <c r="F1153" s="15" t="s">
        <v>327</v>
      </c>
      <c r="U1153" s="36"/>
      <c r="V1153" s="37"/>
      <c r="AF1153" s="36"/>
      <c r="AG1153" s="40"/>
      <c r="AM1153" s="38"/>
      <c r="AT1153" t="s">
        <v>74</v>
      </c>
      <c r="AW1153">
        <v>93</v>
      </c>
      <c r="AY1153">
        <v>113</v>
      </c>
      <c r="BK1153" s="40"/>
    </row>
    <row r="1154" spans="1:63" x14ac:dyDescent="0.25">
      <c r="A1154" s="5" t="s">
        <v>330</v>
      </c>
      <c r="B1154" s="5" t="s">
        <v>330</v>
      </c>
      <c r="C1154" s="6"/>
      <c r="D1154" s="27">
        <v>40267</v>
      </c>
      <c r="E1154" s="28">
        <v>89</v>
      </c>
      <c r="F1154" s="15" t="s">
        <v>327</v>
      </c>
      <c r="U1154" s="36"/>
      <c r="V1154" s="37"/>
      <c r="AF1154" s="36"/>
      <c r="AG1154" s="40"/>
      <c r="AM1154" s="38"/>
      <c r="AT1154" t="s">
        <v>74</v>
      </c>
      <c r="AW1154">
        <v>207</v>
      </c>
      <c r="AY1154">
        <v>229</v>
      </c>
      <c r="BK1154" s="40"/>
    </row>
    <row r="1155" spans="1:63" x14ac:dyDescent="0.25">
      <c r="A1155" s="5" t="s">
        <v>331</v>
      </c>
      <c r="B1155" s="5" t="s">
        <v>331</v>
      </c>
      <c r="C1155" s="6"/>
      <c r="D1155" s="27">
        <v>40365</v>
      </c>
      <c r="E1155" s="28">
        <v>187</v>
      </c>
      <c r="F1155" s="15" t="s">
        <v>327</v>
      </c>
      <c r="U1155" s="36"/>
      <c r="V1155" s="37"/>
      <c r="AF1155" s="36"/>
      <c r="AG1155" s="40"/>
      <c r="AM1155" s="38"/>
      <c r="AT1155" t="s">
        <v>74</v>
      </c>
      <c r="AW1155">
        <v>129</v>
      </c>
      <c r="AY1155">
        <v>145</v>
      </c>
      <c r="BK1155" s="40"/>
    </row>
    <row r="1156" spans="1:63" x14ac:dyDescent="0.25">
      <c r="A1156" s="5" t="s">
        <v>332</v>
      </c>
      <c r="B1156" s="5" t="s">
        <v>332</v>
      </c>
      <c r="C1156" s="6"/>
      <c r="D1156" s="27">
        <v>40455</v>
      </c>
      <c r="E1156" s="28">
        <v>277</v>
      </c>
      <c r="F1156" s="15" t="s">
        <v>327</v>
      </c>
      <c r="U1156" s="36"/>
      <c r="V1156" s="37"/>
      <c r="AF1156" s="36"/>
      <c r="AG1156" s="40"/>
      <c r="AM1156" s="38"/>
      <c r="AP1156" s="34"/>
      <c r="AT1156" t="s">
        <v>74</v>
      </c>
      <c r="AW1156">
        <v>67</v>
      </c>
      <c r="AY1156">
        <v>81</v>
      </c>
      <c r="BK1156" s="40"/>
    </row>
    <row r="1157" spans="1:63" x14ac:dyDescent="0.25">
      <c r="A1157" s="5" t="s">
        <v>333</v>
      </c>
      <c r="B1157" s="5" t="s">
        <v>333</v>
      </c>
      <c r="C1157" s="6"/>
      <c r="D1157" s="27">
        <v>40512</v>
      </c>
      <c r="E1157" s="28">
        <v>334</v>
      </c>
      <c r="F1157" s="15" t="s">
        <v>327</v>
      </c>
      <c r="U1157" s="36"/>
      <c r="V1157" s="37"/>
      <c r="Z1157" s="40"/>
      <c r="AD1157" s="40"/>
      <c r="AF1157" s="36"/>
      <c r="AG1157" s="40"/>
      <c r="AM1157" s="38"/>
      <c r="AT1157" t="s">
        <v>74</v>
      </c>
      <c r="AW1157">
        <v>46</v>
      </c>
      <c r="AY1157">
        <v>56</v>
      </c>
      <c r="BE1157" s="40"/>
      <c r="BF1157" s="40"/>
      <c r="BK1157" s="40"/>
    </row>
    <row r="1158" spans="1:63" x14ac:dyDescent="0.25">
      <c r="A1158" s="5" t="s">
        <v>334</v>
      </c>
      <c r="B1158" s="5" t="s">
        <v>334</v>
      </c>
      <c r="C1158" s="6"/>
      <c r="D1158" s="27">
        <v>40632</v>
      </c>
      <c r="E1158" s="28">
        <v>89</v>
      </c>
      <c r="F1158" s="15" t="s">
        <v>327</v>
      </c>
      <c r="U1158" s="32"/>
      <c r="V1158" s="33"/>
      <c r="AF1158" s="32"/>
      <c r="AG1158" s="40"/>
      <c r="AM1158" s="35"/>
      <c r="AT1158" t="s">
        <v>74</v>
      </c>
      <c r="AW1158">
        <v>207</v>
      </c>
      <c r="AY1158">
        <v>231</v>
      </c>
      <c r="BK1158" s="40"/>
    </row>
    <row r="1159" spans="1:63" x14ac:dyDescent="0.25">
      <c r="A1159" s="5" t="s">
        <v>335</v>
      </c>
      <c r="B1159" s="5" t="s">
        <v>335</v>
      </c>
      <c r="C1159" s="6"/>
      <c r="D1159" s="27">
        <v>40674</v>
      </c>
      <c r="E1159" s="28">
        <v>131</v>
      </c>
      <c r="F1159" s="15" t="s">
        <v>327</v>
      </c>
      <c r="U1159" s="36"/>
      <c r="V1159" s="37"/>
      <c r="AF1159" s="36"/>
      <c r="AG1159" s="40"/>
      <c r="AM1159" s="38"/>
      <c r="AT1159" t="s">
        <v>74</v>
      </c>
      <c r="AW1159">
        <v>179</v>
      </c>
      <c r="AY1159">
        <v>200</v>
      </c>
      <c r="BK1159" s="39"/>
    </row>
    <row r="1160" spans="1:63" x14ac:dyDescent="0.25">
      <c r="A1160" s="5" t="s">
        <v>336</v>
      </c>
      <c r="B1160" s="5" t="s">
        <v>336</v>
      </c>
      <c r="C1160" s="6"/>
      <c r="D1160" s="27">
        <v>40795</v>
      </c>
      <c r="E1160" s="28">
        <v>252</v>
      </c>
      <c r="F1160" s="15" t="s">
        <v>327</v>
      </c>
      <c r="U1160" s="36"/>
      <c r="V1160" s="37"/>
      <c r="AF1160" s="36"/>
      <c r="AG1160" s="40"/>
      <c r="AM1160" s="38"/>
      <c r="AT1160" t="s">
        <v>74</v>
      </c>
      <c r="AW1160">
        <v>83</v>
      </c>
      <c r="AY1160">
        <v>101</v>
      </c>
      <c r="BK1160" s="40"/>
    </row>
    <row r="1161" spans="1:63" x14ac:dyDescent="0.25">
      <c r="A1161" s="5" t="s">
        <v>337</v>
      </c>
      <c r="B1161" s="5" t="s">
        <v>337</v>
      </c>
      <c r="C1161" s="6"/>
      <c r="D1161" s="27">
        <v>39892</v>
      </c>
      <c r="E1161" s="28">
        <v>79</v>
      </c>
      <c r="F1161" s="15" t="s">
        <v>338</v>
      </c>
      <c r="U1161" s="36"/>
      <c r="V1161" s="37"/>
      <c r="AF1161" s="36"/>
      <c r="AG1161" s="40"/>
      <c r="AM1161" s="38"/>
      <c r="AT1161" t="s">
        <v>74</v>
      </c>
      <c r="AW1161">
        <v>178</v>
      </c>
      <c r="AY1161">
        <v>220</v>
      </c>
      <c r="BK1161" s="40"/>
    </row>
    <row r="1162" spans="1:63" x14ac:dyDescent="0.25">
      <c r="A1162" s="5" t="s">
        <v>339</v>
      </c>
      <c r="B1162" s="5" t="s">
        <v>339</v>
      </c>
      <c r="C1162" s="6"/>
      <c r="D1162" s="27">
        <v>39969</v>
      </c>
      <c r="E1162" s="28">
        <v>156</v>
      </c>
      <c r="F1162" s="15" t="s">
        <v>338</v>
      </c>
      <c r="U1162" s="36"/>
      <c r="V1162" s="37"/>
      <c r="AF1162" s="36"/>
      <c r="AG1162" s="40"/>
      <c r="AM1162" s="38"/>
      <c r="AT1162" t="s">
        <v>74</v>
      </c>
      <c r="AW1162">
        <v>147</v>
      </c>
      <c r="AY1162">
        <v>172</v>
      </c>
      <c r="BK1162" s="40"/>
    </row>
    <row r="1163" spans="1:63" x14ac:dyDescent="0.25">
      <c r="A1163" s="5" t="s">
        <v>340</v>
      </c>
      <c r="B1163" s="5" t="s">
        <v>340</v>
      </c>
      <c r="C1163" s="6"/>
      <c r="D1163" s="27">
        <v>40049</v>
      </c>
      <c r="E1163" s="28">
        <v>236</v>
      </c>
      <c r="F1163" s="15" t="s">
        <v>338</v>
      </c>
      <c r="U1163" s="36"/>
      <c r="V1163" s="37"/>
      <c r="AF1163" s="36"/>
      <c r="AG1163" s="40"/>
      <c r="AM1163" s="38"/>
      <c r="AT1163" t="s">
        <v>74</v>
      </c>
      <c r="AW1163">
        <v>84</v>
      </c>
      <c r="AY1163">
        <v>107</v>
      </c>
      <c r="BK1163" s="40"/>
    </row>
    <row r="1164" spans="1:63" x14ac:dyDescent="0.25">
      <c r="A1164" s="5" t="s">
        <v>341</v>
      </c>
      <c r="B1164" s="5" t="s">
        <v>341</v>
      </c>
      <c r="C1164" s="6"/>
      <c r="D1164" s="27">
        <v>40267</v>
      </c>
      <c r="E1164" s="28">
        <v>89</v>
      </c>
      <c r="F1164" s="15" t="s">
        <v>338</v>
      </c>
      <c r="U1164" s="36"/>
      <c r="V1164" s="37"/>
      <c r="AF1164" s="36"/>
      <c r="AG1164" s="40"/>
      <c r="AM1164" s="38"/>
      <c r="AT1164" t="s">
        <v>74</v>
      </c>
      <c r="AW1164">
        <v>183</v>
      </c>
      <c r="AY1164">
        <v>214</v>
      </c>
      <c r="BK1164" s="40"/>
    </row>
    <row r="1165" spans="1:63" x14ac:dyDescent="0.25">
      <c r="A1165" s="5" t="s">
        <v>342</v>
      </c>
      <c r="B1165" s="5" t="s">
        <v>342</v>
      </c>
      <c r="C1165" s="6"/>
      <c r="D1165" s="27">
        <v>40365</v>
      </c>
      <c r="E1165" s="28">
        <v>187</v>
      </c>
      <c r="F1165" s="15" t="s">
        <v>338</v>
      </c>
      <c r="U1165" s="36"/>
      <c r="V1165" s="37"/>
      <c r="AF1165" s="36"/>
      <c r="AG1165" s="40"/>
      <c r="AM1165" s="38"/>
      <c r="AT1165" t="s">
        <v>74</v>
      </c>
      <c r="AW1165">
        <v>118</v>
      </c>
      <c r="AY1165">
        <v>138</v>
      </c>
      <c r="BK1165" s="40"/>
    </row>
    <row r="1166" spans="1:63" x14ac:dyDescent="0.25">
      <c r="A1166" s="5" t="s">
        <v>343</v>
      </c>
      <c r="B1166" s="5" t="s">
        <v>343</v>
      </c>
      <c r="C1166" s="6"/>
      <c r="D1166" s="27">
        <v>40455</v>
      </c>
      <c r="E1166" s="28">
        <v>277</v>
      </c>
      <c r="F1166" s="15" t="s">
        <v>338</v>
      </c>
      <c r="U1166" s="36"/>
      <c r="V1166" s="37"/>
      <c r="AF1166" s="36"/>
      <c r="AG1166" s="40"/>
      <c r="AM1166" s="38"/>
      <c r="AP1166" s="34"/>
      <c r="AT1166" t="s">
        <v>74</v>
      </c>
      <c r="AW1166">
        <v>55</v>
      </c>
      <c r="AY1166">
        <v>73</v>
      </c>
      <c r="BK1166" s="40"/>
    </row>
    <row r="1167" spans="1:63" x14ac:dyDescent="0.25">
      <c r="A1167" s="5" t="s">
        <v>344</v>
      </c>
      <c r="B1167" s="5" t="s">
        <v>344</v>
      </c>
      <c r="C1167" s="6"/>
      <c r="D1167" s="27">
        <v>40512</v>
      </c>
      <c r="E1167" s="28">
        <v>334</v>
      </c>
      <c r="F1167" s="15" t="s">
        <v>338</v>
      </c>
      <c r="U1167" s="36"/>
      <c r="V1167" s="37"/>
      <c r="AF1167" s="36"/>
      <c r="AG1167" s="40"/>
      <c r="AM1167" s="38"/>
      <c r="AT1167" t="s">
        <v>74</v>
      </c>
      <c r="AW1167">
        <v>49</v>
      </c>
      <c r="AY1167">
        <v>59</v>
      </c>
      <c r="BK1167" s="40"/>
    </row>
    <row r="1168" spans="1:63" x14ac:dyDescent="0.25">
      <c r="A1168" s="5" t="s">
        <v>345</v>
      </c>
      <c r="B1168" s="5" t="s">
        <v>345</v>
      </c>
      <c r="C1168" s="6"/>
      <c r="D1168" s="27">
        <v>40632</v>
      </c>
      <c r="E1168" s="28">
        <v>89</v>
      </c>
      <c r="F1168" s="15" t="s">
        <v>338</v>
      </c>
      <c r="U1168" s="36"/>
      <c r="V1168" s="37"/>
      <c r="AF1168" s="36"/>
      <c r="AG1168" s="40"/>
      <c r="AM1168" s="38"/>
      <c r="AT1168" t="s">
        <v>74</v>
      </c>
      <c r="AW1168">
        <v>187</v>
      </c>
      <c r="AY1168">
        <v>216</v>
      </c>
      <c r="BK1168" s="40"/>
    </row>
    <row r="1169" spans="1:63" x14ac:dyDescent="0.25">
      <c r="A1169" s="5" t="s">
        <v>346</v>
      </c>
      <c r="B1169" s="5" t="s">
        <v>346</v>
      </c>
      <c r="C1169" s="6"/>
      <c r="D1169" s="27">
        <v>40674</v>
      </c>
      <c r="E1169" s="28">
        <v>131</v>
      </c>
      <c r="F1169" s="15" t="s">
        <v>338</v>
      </c>
      <c r="U1169" s="36"/>
      <c r="V1169" s="37"/>
      <c r="AF1169" s="36"/>
      <c r="AG1169" s="40"/>
      <c r="AM1169" s="38"/>
      <c r="AT1169" t="s">
        <v>74</v>
      </c>
      <c r="AW1169">
        <v>164</v>
      </c>
      <c r="AY1169">
        <v>186</v>
      </c>
      <c r="BK1169" s="40"/>
    </row>
    <row r="1170" spans="1:63" x14ac:dyDescent="0.25">
      <c r="A1170" s="5" t="s">
        <v>347</v>
      </c>
      <c r="B1170" s="5" t="s">
        <v>347</v>
      </c>
      <c r="C1170" s="6"/>
      <c r="D1170" s="27">
        <v>40795</v>
      </c>
      <c r="E1170" s="28">
        <v>252</v>
      </c>
      <c r="F1170" s="15" t="s">
        <v>338</v>
      </c>
      <c r="U1170" s="36"/>
      <c r="V1170" s="37"/>
      <c r="AF1170" s="36"/>
      <c r="AG1170" s="40"/>
      <c r="AM1170" s="38"/>
      <c r="AP1170" s="34"/>
      <c r="AT1170" t="s">
        <v>74</v>
      </c>
      <c r="AW1170">
        <v>74</v>
      </c>
      <c r="AY1170">
        <v>92</v>
      </c>
      <c r="BK1170" s="40"/>
    </row>
    <row r="1171" spans="1:63" x14ac:dyDescent="0.25">
      <c r="A1171" s="5" t="s">
        <v>348</v>
      </c>
      <c r="B1171" s="5" t="s">
        <v>348</v>
      </c>
      <c r="C1171" s="6"/>
      <c r="D1171" s="27">
        <v>41004</v>
      </c>
      <c r="E1171" s="28">
        <v>96</v>
      </c>
      <c r="F1171" s="15" t="s">
        <v>338</v>
      </c>
      <c r="U1171" s="36"/>
      <c r="V1171" s="37"/>
      <c r="AF1171" s="36"/>
      <c r="AG1171" s="40"/>
      <c r="AM1171" s="38"/>
      <c r="AT1171" t="s">
        <v>74</v>
      </c>
      <c r="AW1171">
        <v>176</v>
      </c>
      <c r="AY1171">
        <v>209</v>
      </c>
      <c r="BK1171" s="40"/>
    </row>
    <row r="1172" spans="1:63" x14ac:dyDescent="0.25">
      <c r="A1172" s="5" t="s">
        <v>349</v>
      </c>
      <c r="B1172" s="5" t="s">
        <v>349</v>
      </c>
      <c r="C1172" s="6"/>
      <c r="D1172" s="27">
        <v>41088</v>
      </c>
      <c r="E1172" s="28">
        <v>180</v>
      </c>
      <c r="F1172" s="15" t="s">
        <v>338</v>
      </c>
      <c r="U1172" s="36"/>
      <c r="V1172" s="37"/>
      <c r="Z1172" s="40"/>
      <c r="AD1172" s="40"/>
      <c r="AF1172" s="36"/>
      <c r="AG1172" s="40"/>
      <c r="AM1172" s="38"/>
      <c r="AT1172" t="s">
        <v>74</v>
      </c>
      <c r="AW1172">
        <v>129</v>
      </c>
      <c r="AY1172">
        <v>154</v>
      </c>
      <c r="BE1172" s="40"/>
      <c r="BF1172" s="40"/>
      <c r="BK1172" s="40"/>
    </row>
    <row r="1173" spans="1:63" x14ac:dyDescent="0.25">
      <c r="A1173" s="5" t="s">
        <v>350</v>
      </c>
      <c r="B1173" s="5" t="s">
        <v>350</v>
      </c>
      <c r="C1173" s="6"/>
      <c r="D1173" s="27">
        <v>41177</v>
      </c>
      <c r="E1173" s="28">
        <v>269</v>
      </c>
      <c r="F1173" s="15" t="s">
        <v>338</v>
      </c>
      <c r="U1173" s="32"/>
      <c r="V1173" s="33"/>
      <c r="AF1173" s="32"/>
      <c r="AG1173" s="40"/>
      <c r="AM1173" s="35"/>
      <c r="AP1173" s="34"/>
      <c r="AT1173" t="s">
        <v>74</v>
      </c>
      <c r="AW1173">
        <v>71</v>
      </c>
      <c r="AY1173">
        <v>86</v>
      </c>
      <c r="BK1173" s="40"/>
    </row>
    <row r="1174" spans="1:63" x14ac:dyDescent="0.25">
      <c r="A1174" s="5" t="s">
        <v>351</v>
      </c>
      <c r="B1174" s="5" t="s">
        <v>351</v>
      </c>
      <c r="C1174" s="6"/>
      <c r="D1174" s="27">
        <v>37391</v>
      </c>
      <c r="E1174" s="28">
        <v>135</v>
      </c>
      <c r="F1174" s="15" t="s">
        <v>352</v>
      </c>
      <c r="U1174" s="36"/>
      <c r="V1174" s="37"/>
      <c r="AF1174" s="36"/>
      <c r="AG1174" s="40"/>
      <c r="AM1174" s="38"/>
      <c r="AT1174" t="s">
        <v>74</v>
      </c>
      <c r="AW1174">
        <v>171</v>
      </c>
      <c r="AY1174">
        <v>196</v>
      </c>
      <c r="BK1174" s="39"/>
    </row>
    <row r="1175" spans="1:63" x14ac:dyDescent="0.25">
      <c r="A1175" s="5" t="s">
        <v>353</v>
      </c>
      <c r="B1175" s="5" t="s">
        <v>353</v>
      </c>
      <c r="C1175" s="6"/>
      <c r="D1175" s="27">
        <v>37508</v>
      </c>
      <c r="E1175" s="28">
        <v>252</v>
      </c>
      <c r="F1175" s="15" t="s">
        <v>352</v>
      </c>
      <c r="U1175" s="36"/>
      <c r="V1175" s="37"/>
      <c r="AF1175" s="36"/>
      <c r="AG1175" s="40"/>
      <c r="AM1175" s="38"/>
      <c r="AT1175" t="s">
        <v>74</v>
      </c>
      <c r="AW1175">
        <v>92</v>
      </c>
      <c r="AY1175">
        <v>108</v>
      </c>
      <c r="BK1175" s="40"/>
    </row>
    <row r="1176" spans="1:63" x14ac:dyDescent="0.25">
      <c r="A1176" s="5" t="s">
        <v>354</v>
      </c>
      <c r="B1176" s="5" t="s">
        <v>354</v>
      </c>
      <c r="C1176" s="6"/>
      <c r="D1176" s="27">
        <v>37694</v>
      </c>
      <c r="E1176" s="28">
        <v>73</v>
      </c>
      <c r="F1176" s="15" t="s">
        <v>352</v>
      </c>
      <c r="U1176" s="36"/>
      <c r="V1176" s="37"/>
      <c r="AF1176" s="36"/>
      <c r="AG1176" s="40"/>
      <c r="AM1176" s="38"/>
      <c r="AT1176" t="s">
        <v>74</v>
      </c>
      <c r="AW1176">
        <v>209</v>
      </c>
      <c r="AY1176">
        <v>238</v>
      </c>
      <c r="BK1176" s="40"/>
    </row>
    <row r="1177" spans="1:63" x14ac:dyDescent="0.25">
      <c r="A1177" s="5" t="s">
        <v>355</v>
      </c>
      <c r="B1177" s="5" t="s">
        <v>355</v>
      </c>
      <c r="C1177" s="6"/>
      <c r="D1177" s="27">
        <v>37762</v>
      </c>
      <c r="E1177" s="28">
        <v>141</v>
      </c>
      <c r="F1177" s="15" t="s">
        <v>352</v>
      </c>
      <c r="U1177" s="36"/>
      <c r="V1177" s="37"/>
      <c r="AF1177" s="36"/>
      <c r="AG1177" s="40"/>
      <c r="AM1177" s="38"/>
      <c r="AT1177" t="s">
        <v>74</v>
      </c>
      <c r="AW1177">
        <v>170</v>
      </c>
      <c r="AY1177">
        <v>191</v>
      </c>
      <c r="BK1177" s="40"/>
    </row>
    <row r="1178" spans="1:63" x14ac:dyDescent="0.25">
      <c r="A1178" s="5" t="s">
        <v>356</v>
      </c>
      <c r="B1178" s="5" t="s">
        <v>356</v>
      </c>
      <c r="C1178" s="6"/>
      <c r="D1178" s="27">
        <v>37866</v>
      </c>
      <c r="E1178" s="28">
        <v>245</v>
      </c>
      <c r="F1178" s="15" t="s">
        <v>352</v>
      </c>
      <c r="U1178" s="36"/>
      <c r="V1178" s="37"/>
      <c r="AF1178" s="36"/>
      <c r="AG1178" s="40"/>
      <c r="AM1178" s="38"/>
      <c r="AT1178" t="s">
        <v>74</v>
      </c>
      <c r="AW1178">
        <v>93</v>
      </c>
      <c r="AY1178">
        <v>113</v>
      </c>
      <c r="BK1178" s="40"/>
    </row>
    <row r="1179" spans="1:63" x14ac:dyDescent="0.25">
      <c r="A1179" s="5" t="s">
        <v>357</v>
      </c>
      <c r="B1179" s="5" t="s">
        <v>357</v>
      </c>
      <c r="C1179" s="6"/>
      <c r="D1179" s="27">
        <v>38069</v>
      </c>
      <c r="E1179" s="28">
        <v>83</v>
      </c>
      <c r="F1179" s="15" t="s">
        <v>352</v>
      </c>
      <c r="U1179" s="36"/>
      <c r="V1179" s="37"/>
      <c r="AF1179" s="36"/>
      <c r="AG1179" s="40"/>
      <c r="AM1179" s="38"/>
      <c r="AT1179" t="s">
        <v>74</v>
      </c>
      <c r="AW1179">
        <v>203</v>
      </c>
      <c r="AY1179">
        <v>228</v>
      </c>
      <c r="BK1179" s="40"/>
    </row>
    <row r="1180" spans="1:63" x14ac:dyDescent="0.25">
      <c r="A1180" s="5" t="s">
        <v>358</v>
      </c>
      <c r="B1180" s="5" t="s">
        <v>358</v>
      </c>
      <c r="C1180" s="6"/>
      <c r="D1180" s="27">
        <v>38135</v>
      </c>
      <c r="E1180" s="28">
        <v>149</v>
      </c>
      <c r="F1180" s="15" t="s">
        <v>352</v>
      </c>
      <c r="U1180" s="36"/>
      <c r="V1180" s="37"/>
      <c r="AF1180" s="36"/>
      <c r="AG1180" s="40"/>
      <c r="AM1180" s="38"/>
      <c r="AT1180" t="s">
        <v>74</v>
      </c>
      <c r="AW1180">
        <v>163</v>
      </c>
      <c r="AY1180">
        <v>180</v>
      </c>
      <c r="BK1180" s="40"/>
    </row>
    <row r="1181" spans="1:63" x14ac:dyDescent="0.25">
      <c r="A1181" s="5" t="s">
        <v>359</v>
      </c>
      <c r="B1181" s="5" t="s">
        <v>359</v>
      </c>
      <c r="C1181" s="6"/>
      <c r="D1181" s="27">
        <v>38236</v>
      </c>
      <c r="E1181" s="28">
        <v>250</v>
      </c>
      <c r="F1181" s="15" t="s">
        <v>352</v>
      </c>
      <c r="U1181" s="36"/>
      <c r="V1181" s="37"/>
      <c r="AF1181" s="36"/>
      <c r="AG1181" s="40"/>
      <c r="AM1181" s="38"/>
      <c r="AT1181" t="s">
        <v>74</v>
      </c>
      <c r="AW1181">
        <v>92</v>
      </c>
      <c r="AY1181">
        <v>115</v>
      </c>
      <c r="BK1181" s="40"/>
    </row>
    <row r="1182" spans="1:63" x14ac:dyDescent="0.25">
      <c r="A1182" s="5" t="s">
        <v>360</v>
      </c>
      <c r="B1182" s="5" t="s">
        <v>360</v>
      </c>
      <c r="C1182" s="6"/>
      <c r="D1182" s="27">
        <v>38446</v>
      </c>
      <c r="E1182" s="28">
        <v>94</v>
      </c>
      <c r="F1182" s="15" t="s">
        <v>352</v>
      </c>
      <c r="U1182" s="36"/>
      <c r="V1182" s="37"/>
      <c r="AF1182" s="36"/>
      <c r="AG1182" s="40"/>
      <c r="AM1182" s="38"/>
      <c r="AT1182" t="s">
        <v>74</v>
      </c>
      <c r="AW1182">
        <v>196</v>
      </c>
      <c r="AY1182">
        <v>222</v>
      </c>
      <c r="BK1182" s="40"/>
    </row>
    <row r="1183" spans="1:63" x14ac:dyDescent="0.25">
      <c r="A1183" s="5" t="s">
        <v>361</v>
      </c>
      <c r="B1183" s="5" t="s">
        <v>361</v>
      </c>
      <c r="C1183" s="6"/>
      <c r="D1183" s="27">
        <v>38499</v>
      </c>
      <c r="E1183" s="28">
        <v>147</v>
      </c>
      <c r="F1183" s="15" t="s">
        <v>352</v>
      </c>
      <c r="U1183" s="36"/>
      <c r="V1183" s="37"/>
      <c r="AF1183" s="36"/>
      <c r="AG1183" s="40"/>
      <c r="AM1183" s="38"/>
      <c r="AT1183" t="s">
        <v>74</v>
      </c>
      <c r="AW1183">
        <v>159</v>
      </c>
      <c r="AY1183">
        <v>178</v>
      </c>
      <c r="BK1183" s="40"/>
    </row>
    <row r="1184" spans="1:63" x14ac:dyDescent="0.25">
      <c r="A1184" s="5" t="s">
        <v>362</v>
      </c>
      <c r="B1184" s="5" t="s">
        <v>362</v>
      </c>
      <c r="C1184" s="6"/>
      <c r="D1184" s="27">
        <v>38600</v>
      </c>
      <c r="E1184" s="28">
        <v>248</v>
      </c>
      <c r="F1184" s="15" t="s">
        <v>352</v>
      </c>
      <c r="U1184" s="36"/>
      <c r="V1184" s="37"/>
      <c r="AF1184" s="36"/>
      <c r="AG1184" s="40"/>
      <c r="AM1184" s="38"/>
      <c r="AT1184" t="s">
        <v>74</v>
      </c>
      <c r="AW1184">
        <v>87</v>
      </c>
      <c r="AY1184">
        <v>104</v>
      </c>
      <c r="BK1184" s="40"/>
    </row>
    <row r="1185" spans="1:63" x14ac:dyDescent="0.25">
      <c r="A1185" s="5" t="s">
        <v>363</v>
      </c>
      <c r="B1185" s="5" t="s">
        <v>363</v>
      </c>
      <c r="C1185" s="6"/>
      <c r="D1185" s="27">
        <v>36661</v>
      </c>
      <c r="E1185" s="28">
        <v>136</v>
      </c>
      <c r="F1185" s="15" t="s">
        <v>364</v>
      </c>
      <c r="U1185" s="36"/>
      <c r="V1185" s="37"/>
      <c r="AF1185" s="36"/>
      <c r="AG1185" s="40"/>
      <c r="AM1185" s="38"/>
      <c r="AT1185" t="s">
        <v>74</v>
      </c>
      <c r="AW1185">
        <v>147</v>
      </c>
      <c r="AY1185">
        <v>169</v>
      </c>
      <c r="BK1185" s="40"/>
    </row>
    <row r="1186" spans="1:63" x14ac:dyDescent="0.25">
      <c r="A1186" s="5" t="s">
        <v>365</v>
      </c>
      <c r="B1186" s="5" t="s">
        <v>365</v>
      </c>
      <c r="C1186" s="6"/>
      <c r="D1186" s="27">
        <v>36789</v>
      </c>
      <c r="E1186" s="28">
        <v>264</v>
      </c>
      <c r="F1186" s="15" t="s">
        <v>364</v>
      </c>
      <c r="U1186" s="36"/>
      <c r="V1186" s="37"/>
      <c r="AF1186" s="36"/>
      <c r="AG1186" s="40"/>
      <c r="AM1186" s="38"/>
      <c r="AT1186" t="s">
        <v>74</v>
      </c>
      <c r="AW1186">
        <v>62</v>
      </c>
      <c r="AY1186">
        <v>80</v>
      </c>
      <c r="BK1186" s="40"/>
    </row>
    <row r="1187" spans="1:63" x14ac:dyDescent="0.25">
      <c r="A1187" s="5" t="s">
        <v>366</v>
      </c>
      <c r="B1187" s="5" t="s">
        <v>366</v>
      </c>
      <c r="C1187" s="6"/>
      <c r="D1187" s="27">
        <v>37391</v>
      </c>
      <c r="E1187" s="28">
        <v>135</v>
      </c>
      <c r="F1187" s="15" t="s">
        <v>364</v>
      </c>
      <c r="U1187" s="36"/>
      <c r="V1187" s="37"/>
      <c r="Z1187" s="40"/>
      <c r="AD1187" s="40"/>
      <c r="AF1187" s="36"/>
      <c r="AG1187" s="40"/>
      <c r="AM1187" s="38"/>
      <c r="AT1187" t="s">
        <v>74</v>
      </c>
      <c r="AW1187">
        <v>140</v>
      </c>
      <c r="AY1187">
        <v>170</v>
      </c>
      <c r="BE1187" s="40"/>
      <c r="BF1187" s="40"/>
      <c r="BK1187" s="40"/>
    </row>
    <row r="1188" spans="1:63" x14ac:dyDescent="0.25">
      <c r="A1188" s="5" t="s">
        <v>367</v>
      </c>
      <c r="B1188" s="5" t="s">
        <v>367</v>
      </c>
      <c r="C1188" s="6"/>
      <c r="D1188" s="27">
        <v>37508</v>
      </c>
      <c r="E1188" s="28">
        <v>252</v>
      </c>
      <c r="F1188" s="15" t="s">
        <v>364</v>
      </c>
      <c r="U1188" s="32"/>
      <c r="V1188" s="33"/>
      <c r="X1188" s="34"/>
      <c r="AF1188" s="32"/>
      <c r="AG1188" s="40"/>
      <c r="AI1188" s="34"/>
      <c r="AJ1188" s="34"/>
      <c r="AM1188" s="35"/>
      <c r="AO1188" s="34"/>
      <c r="AP1188" s="34"/>
      <c r="AT1188" t="s">
        <v>74</v>
      </c>
      <c r="AW1188">
        <v>71</v>
      </c>
      <c r="AY1188">
        <v>89</v>
      </c>
      <c r="BH1188" s="34"/>
      <c r="BJ1188" s="34"/>
      <c r="BK1188" s="40"/>
    </row>
    <row r="1189" spans="1:63" x14ac:dyDescent="0.25">
      <c r="A1189" s="5" t="s">
        <v>368</v>
      </c>
      <c r="B1189" s="5" t="s">
        <v>368</v>
      </c>
      <c r="C1189" s="6"/>
      <c r="D1189" s="27">
        <v>37762</v>
      </c>
      <c r="E1189" s="28">
        <v>141</v>
      </c>
      <c r="F1189" s="15" t="s">
        <v>364</v>
      </c>
      <c r="U1189" s="36"/>
      <c r="V1189" s="37"/>
      <c r="AF1189" s="36"/>
      <c r="AG1189" s="40"/>
      <c r="AM1189" s="38"/>
      <c r="AT1189" t="s">
        <v>74</v>
      </c>
      <c r="AW1189">
        <v>144</v>
      </c>
      <c r="AY1189">
        <v>166</v>
      </c>
      <c r="BK1189" s="39"/>
    </row>
    <row r="1190" spans="1:63" x14ac:dyDescent="0.25">
      <c r="A1190" s="5" t="s">
        <v>369</v>
      </c>
      <c r="B1190" s="5" t="s">
        <v>369</v>
      </c>
      <c r="C1190" s="6"/>
      <c r="D1190" s="27">
        <v>37866</v>
      </c>
      <c r="E1190" s="28">
        <v>245</v>
      </c>
      <c r="F1190" s="15" t="s">
        <v>364</v>
      </c>
      <c r="U1190" s="36"/>
      <c r="V1190" s="37"/>
      <c r="X1190" s="34"/>
      <c r="AF1190" s="36"/>
      <c r="AG1190" s="40"/>
      <c r="AI1190" s="34"/>
      <c r="AJ1190" s="34"/>
      <c r="AM1190" s="38"/>
      <c r="AO1190" s="34"/>
      <c r="AP1190" s="34"/>
      <c r="AT1190" t="s">
        <v>74</v>
      </c>
      <c r="AW1190">
        <v>70</v>
      </c>
      <c r="AY1190">
        <v>93</v>
      </c>
      <c r="BH1190" s="34"/>
      <c r="BJ1190" s="34"/>
      <c r="BK1190" s="40"/>
    </row>
    <row r="1191" spans="1:63" x14ac:dyDescent="0.25">
      <c r="A1191" s="5" t="s">
        <v>370</v>
      </c>
      <c r="B1191" s="5" t="s">
        <v>370</v>
      </c>
      <c r="C1191" s="6"/>
      <c r="D1191" s="27">
        <v>38135</v>
      </c>
      <c r="E1191" s="28">
        <v>149</v>
      </c>
      <c r="F1191" s="15" t="s">
        <v>364</v>
      </c>
      <c r="U1191" s="36"/>
      <c r="V1191" s="37"/>
      <c r="AF1191" s="36"/>
      <c r="AG1191" s="40"/>
      <c r="AM1191" s="38"/>
      <c r="AT1191" t="s">
        <v>74</v>
      </c>
      <c r="AW1191">
        <v>145</v>
      </c>
      <c r="AY1191">
        <v>165</v>
      </c>
      <c r="BK1191" s="40"/>
    </row>
    <row r="1192" spans="1:63" x14ac:dyDescent="0.25">
      <c r="A1192" s="5" t="s">
        <v>371</v>
      </c>
      <c r="B1192" s="5" t="s">
        <v>371</v>
      </c>
      <c r="C1192" s="6"/>
      <c r="D1192" s="27">
        <v>38236</v>
      </c>
      <c r="E1192" s="28">
        <v>250</v>
      </c>
      <c r="F1192" s="15" t="s">
        <v>364</v>
      </c>
      <c r="U1192" s="36"/>
      <c r="V1192" s="37"/>
      <c r="AF1192" s="36"/>
      <c r="AG1192" s="40"/>
      <c r="AM1192" s="38"/>
      <c r="AP1192" s="34"/>
      <c r="AT1192" t="s">
        <v>74</v>
      </c>
      <c r="AW1192">
        <v>67</v>
      </c>
      <c r="AY1192">
        <v>86</v>
      </c>
      <c r="BK1192" s="40"/>
    </row>
    <row r="1193" spans="1:63" x14ac:dyDescent="0.25">
      <c r="A1193" s="5" t="s">
        <v>372</v>
      </c>
      <c r="B1193" s="5" t="s">
        <v>372</v>
      </c>
      <c r="C1193" s="6"/>
      <c r="D1193" s="27">
        <v>38446</v>
      </c>
      <c r="E1193" s="28">
        <v>94</v>
      </c>
      <c r="F1193" s="15" t="s">
        <v>364</v>
      </c>
      <c r="U1193" s="36"/>
      <c r="V1193" s="37"/>
      <c r="AF1193" s="36"/>
      <c r="AG1193" s="40"/>
      <c r="AM1193" s="38"/>
      <c r="AT1193" t="s">
        <v>74</v>
      </c>
      <c r="AW1193">
        <v>141</v>
      </c>
      <c r="AY1193">
        <v>180</v>
      </c>
      <c r="BK1193" s="40"/>
    </row>
    <row r="1194" spans="1:63" x14ac:dyDescent="0.25">
      <c r="A1194" s="5" t="s">
        <v>373</v>
      </c>
      <c r="B1194" s="5" t="s">
        <v>373</v>
      </c>
      <c r="C1194" s="6"/>
      <c r="D1194" s="27">
        <v>38499</v>
      </c>
      <c r="E1194" s="28">
        <v>147</v>
      </c>
      <c r="F1194" s="15" t="s">
        <v>364</v>
      </c>
      <c r="U1194" s="36"/>
      <c r="V1194" s="37"/>
      <c r="AF1194" s="36"/>
      <c r="AG1194" s="40"/>
      <c r="AM1194" s="38"/>
      <c r="AT1194" t="s">
        <v>74</v>
      </c>
      <c r="AW1194">
        <v>132</v>
      </c>
      <c r="AY1194">
        <v>161</v>
      </c>
      <c r="BK1194" s="40"/>
    </row>
    <row r="1195" spans="1:63" x14ac:dyDescent="0.25">
      <c r="A1195" s="5" t="s">
        <v>374</v>
      </c>
      <c r="B1195" s="5" t="s">
        <v>374</v>
      </c>
      <c r="C1195" s="6"/>
      <c r="D1195" s="27">
        <v>38600</v>
      </c>
      <c r="E1195" s="28">
        <v>248</v>
      </c>
      <c r="F1195" s="15" t="s">
        <v>364</v>
      </c>
      <c r="U1195" s="36"/>
      <c r="V1195" s="37"/>
      <c r="AF1195" s="36"/>
      <c r="AG1195" s="40"/>
      <c r="AM1195" s="38"/>
      <c r="AP1195" s="34"/>
      <c r="AT1195" t="s">
        <v>74</v>
      </c>
      <c r="AW1195">
        <v>65</v>
      </c>
      <c r="AY1195">
        <v>88</v>
      </c>
      <c r="BK1195" s="40"/>
    </row>
    <row r="1196" spans="1:63" x14ac:dyDescent="0.25">
      <c r="A1196" s="5" t="s">
        <v>375</v>
      </c>
      <c r="B1196" s="5" t="s">
        <v>375</v>
      </c>
      <c r="C1196" s="6"/>
      <c r="D1196" s="27">
        <v>38847</v>
      </c>
      <c r="E1196" s="28">
        <v>130</v>
      </c>
      <c r="F1196" s="15" t="s">
        <v>364</v>
      </c>
      <c r="U1196" s="36"/>
      <c r="V1196" s="37"/>
      <c r="AF1196" s="36"/>
      <c r="AG1196" s="40"/>
      <c r="AM1196" s="38"/>
      <c r="AT1196" t="s">
        <v>74</v>
      </c>
      <c r="AW1196">
        <v>145</v>
      </c>
      <c r="AY1196">
        <v>172</v>
      </c>
      <c r="BK1196" s="40"/>
    </row>
    <row r="1197" spans="1:63" x14ac:dyDescent="0.25">
      <c r="A1197" s="5" t="s">
        <v>376</v>
      </c>
      <c r="B1197" s="5" t="s">
        <v>376</v>
      </c>
      <c r="C1197" s="6"/>
      <c r="D1197" s="27">
        <v>39001</v>
      </c>
      <c r="E1197" s="28">
        <v>284</v>
      </c>
      <c r="F1197" s="15" t="s">
        <v>364</v>
      </c>
      <c r="U1197" s="36"/>
      <c r="V1197" s="37"/>
      <c r="AF1197" s="36"/>
      <c r="AG1197" s="40"/>
      <c r="AM1197" s="38"/>
      <c r="AT1197" t="s">
        <v>74</v>
      </c>
      <c r="AW1197">
        <v>55</v>
      </c>
      <c r="AY1197">
        <v>77</v>
      </c>
      <c r="BK1197" s="40"/>
    </row>
    <row r="1198" spans="1:63" x14ac:dyDescent="0.25">
      <c r="A1198" s="5" t="s">
        <v>377</v>
      </c>
      <c r="B1198" s="5" t="s">
        <v>377</v>
      </c>
      <c r="C1198" s="6"/>
      <c r="D1198" s="27">
        <v>39196</v>
      </c>
      <c r="E1198" s="28">
        <v>114</v>
      </c>
      <c r="F1198" s="15" t="s">
        <v>364</v>
      </c>
      <c r="U1198" s="36"/>
      <c r="V1198" s="37"/>
      <c r="AF1198" s="36"/>
      <c r="AG1198" s="40"/>
      <c r="AM1198" s="38"/>
      <c r="AT1198" t="s">
        <v>74</v>
      </c>
      <c r="AW1198">
        <v>145</v>
      </c>
      <c r="AY1198">
        <v>187</v>
      </c>
      <c r="BK1198" s="40"/>
    </row>
    <row r="1199" spans="1:63" x14ac:dyDescent="0.25">
      <c r="A1199" s="5" t="s">
        <v>378</v>
      </c>
      <c r="B1199" s="5" t="s">
        <v>378</v>
      </c>
      <c r="C1199" s="6"/>
      <c r="D1199" s="27">
        <v>39261</v>
      </c>
      <c r="E1199" s="28">
        <v>179</v>
      </c>
      <c r="F1199" s="15" t="s">
        <v>364</v>
      </c>
      <c r="U1199" s="36"/>
      <c r="V1199" s="37"/>
      <c r="AF1199" s="36"/>
      <c r="AG1199" s="40"/>
      <c r="AM1199" s="38"/>
      <c r="AT1199" t="s">
        <v>74</v>
      </c>
      <c r="AW1199">
        <v>112</v>
      </c>
      <c r="AY1199">
        <v>138</v>
      </c>
      <c r="BK1199" s="40"/>
    </row>
    <row r="1200" spans="1:63" x14ac:dyDescent="0.25">
      <c r="A1200" s="5" t="s">
        <v>379</v>
      </c>
      <c r="B1200" s="5" t="s">
        <v>379</v>
      </c>
      <c r="C1200" s="6"/>
      <c r="D1200" s="27">
        <v>39338</v>
      </c>
      <c r="E1200" s="28">
        <v>256</v>
      </c>
      <c r="F1200" s="15" t="s">
        <v>364</v>
      </c>
      <c r="U1200" s="36"/>
      <c r="V1200" s="37"/>
      <c r="AF1200" s="36"/>
      <c r="AG1200" s="40"/>
      <c r="AM1200" s="38"/>
      <c r="AP1200" s="34"/>
      <c r="AT1200" t="s">
        <v>74</v>
      </c>
      <c r="AW1200">
        <v>64</v>
      </c>
      <c r="AY1200">
        <v>83</v>
      </c>
      <c r="BK1200" s="40"/>
    </row>
    <row r="1201" spans="1:63" x14ac:dyDescent="0.25">
      <c r="A1201" s="5" t="s">
        <v>380</v>
      </c>
      <c r="B1201" s="5" t="s">
        <v>380</v>
      </c>
      <c r="C1201" s="6"/>
      <c r="D1201" s="27">
        <v>39549</v>
      </c>
      <c r="E1201" s="28">
        <v>102</v>
      </c>
      <c r="F1201" s="15" t="s">
        <v>364</v>
      </c>
      <c r="U1201" s="36"/>
      <c r="V1201" s="37"/>
      <c r="AF1201" s="36"/>
      <c r="AG1201" s="40"/>
      <c r="AM1201" s="38"/>
      <c r="AT1201" t="s">
        <v>74</v>
      </c>
      <c r="AW1201">
        <v>159</v>
      </c>
      <c r="AY1201">
        <v>192</v>
      </c>
      <c r="BK1201" s="40"/>
    </row>
    <row r="1202" spans="1:63" x14ac:dyDescent="0.25">
      <c r="A1202" s="5" t="s">
        <v>381</v>
      </c>
      <c r="B1202" s="5" t="s">
        <v>381</v>
      </c>
      <c r="C1202" s="6"/>
      <c r="D1202" s="27">
        <v>39605</v>
      </c>
      <c r="E1202" s="28">
        <v>158</v>
      </c>
      <c r="F1202" s="15" t="s">
        <v>364</v>
      </c>
      <c r="U1202" s="36"/>
      <c r="V1202" s="37"/>
      <c r="Z1202" s="40"/>
      <c r="AD1202" s="40"/>
      <c r="AF1202" s="36"/>
      <c r="AG1202" s="40"/>
      <c r="AM1202" s="38"/>
      <c r="AT1202" t="s">
        <v>74</v>
      </c>
      <c r="AW1202">
        <v>130</v>
      </c>
      <c r="AY1202">
        <v>159</v>
      </c>
      <c r="BE1202" s="40"/>
      <c r="BF1202" s="40"/>
      <c r="BK1202" s="40"/>
    </row>
    <row r="1203" spans="1:63" x14ac:dyDescent="0.25">
      <c r="A1203" s="5" t="s">
        <v>382</v>
      </c>
      <c r="B1203" s="5" t="s">
        <v>382</v>
      </c>
      <c r="C1203" s="6"/>
      <c r="D1203" s="27">
        <v>39702</v>
      </c>
      <c r="E1203" s="28">
        <v>255</v>
      </c>
      <c r="F1203" s="15" t="s">
        <v>364</v>
      </c>
      <c r="U1203" s="32"/>
      <c r="V1203" s="33"/>
      <c r="AF1203" s="32"/>
      <c r="AG1203" s="40"/>
      <c r="AM1203" s="35"/>
      <c r="AT1203" t="s">
        <v>74</v>
      </c>
      <c r="AW1203">
        <v>64</v>
      </c>
      <c r="AY1203">
        <v>81</v>
      </c>
      <c r="BK1203" s="40"/>
    </row>
    <row r="1204" spans="1:63" x14ac:dyDescent="0.25">
      <c r="A1204" s="5" t="s">
        <v>383</v>
      </c>
      <c r="B1204" s="5" t="s">
        <v>383</v>
      </c>
      <c r="C1204" s="6"/>
      <c r="D1204" s="27">
        <v>39892</v>
      </c>
      <c r="E1204" s="28">
        <v>79</v>
      </c>
      <c r="F1204" s="15" t="s">
        <v>364</v>
      </c>
      <c r="U1204" s="36"/>
      <c r="V1204" s="37"/>
      <c r="AF1204" s="36"/>
      <c r="AG1204" s="40"/>
      <c r="AM1204" s="38"/>
      <c r="AT1204" t="s">
        <v>74</v>
      </c>
      <c r="AW1204">
        <v>153</v>
      </c>
      <c r="AY1204">
        <v>196</v>
      </c>
      <c r="BK1204" s="39"/>
    </row>
    <row r="1205" spans="1:63" x14ac:dyDescent="0.25">
      <c r="A1205" s="5" t="s">
        <v>384</v>
      </c>
      <c r="B1205" s="5" t="s">
        <v>384</v>
      </c>
      <c r="C1205" s="6"/>
      <c r="D1205" s="27">
        <v>39969</v>
      </c>
      <c r="E1205" s="28">
        <v>156</v>
      </c>
      <c r="F1205" s="15" t="s">
        <v>364</v>
      </c>
      <c r="U1205" s="36"/>
      <c r="V1205" s="37"/>
      <c r="AF1205" s="36"/>
      <c r="AG1205" s="40"/>
      <c r="AM1205" s="38"/>
      <c r="AT1205" t="s">
        <v>74</v>
      </c>
      <c r="AW1205">
        <v>140</v>
      </c>
      <c r="AY1205">
        <v>168</v>
      </c>
      <c r="BK1205" s="40"/>
    </row>
    <row r="1206" spans="1:63" x14ac:dyDescent="0.25">
      <c r="A1206" s="5" t="s">
        <v>385</v>
      </c>
      <c r="B1206" s="5" t="s">
        <v>385</v>
      </c>
      <c r="C1206" s="6"/>
      <c r="D1206" s="27">
        <v>40049</v>
      </c>
      <c r="E1206" s="28">
        <v>236</v>
      </c>
      <c r="F1206" s="15" t="s">
        <v>364</v>
      </c>
      <c r="U1206" s="36"/>
      <c r="V1206" s="37"/>
      <c r="AF1206" s="36"/>
      <c r="AG1206" s="40"/>
      <c r="AM1206" s="38"/>
      <c r="AT1206" t="s">
        <v>74</v>
      </c>
      <c r="AW1206">
        <v>80</v>
      </c>
      <c r="AY1206">
        <v>104</v>
      </c>
      <c r="BK1206" s="40"/>
    </row>
    <row r="1207" spans="1:63" x14ac:dyDescent="0.25">
      <c r="A1207" s="5" t="s">
        <v>386</v>
      </c>
      <c r="B1207" s="5" t="s">
        <v>386</v>
      </c>
      <c r="C1207" s="6"/>
      <c r="D1207" s="27">
        <v>40267</v>
      </c>
      <c r="E1207" s="28">
        <v>89</v>
      </c>
      <c r="F1207" s="15" t="s">
        <v>364</v>
      </c>
      <c r="U1207" s="36"/>
      <c r="V1207" s="37"/>
      <c r="AF1207" s="36"/>
      <c r="AG1207" s="40"/>
      <c r="AM1207" s="38"/>
      <c r="AT1207" t="s">
        <v>74</v>
      </c>
      <c r="AW1207">
        <v>135</v>
      </c>
      <c r="AY1207">
        <v>192</v>
      </c>
      <c r="BK1207" s="40"/>
    </row>
    <row r="1208" spans="1:63" x14ac:dyDescent="0.25">
      <c r="A1208" s="5" t="s">
        <v>387</v>
      </c>
      <c r="B1208" s="5" t="s">
        <v>387</v>
      </c>
      <c r="C1208" s="6"/>
      <c r="D1208" s="27">
        <v>40365</v>
      </c>
      <c r="E1208" s="28">
        <v>187</v>
      </c>
      <c r="F1208" s="15" t="s">
        <v>364</v>
      </c>
      <c r="U1208" s="36"/>
      <c r="V1208" s="37"/>
      <c r="AF1208" s="36"/>
      <c r="AG1208" s="40"/>
      <c r="AM1208" s="38"/>
      <c r="AT1208" t="s">
        <v>74</v>
      </c>
      <c r="AW1208">
        <v>108</v>
      </c>
      <c r="AY1208">
        <v>131</v>
      </c>
      <c r="BK1208" s="40"/>
    </row>
    <row r="1209" spans="1:63" x14ac:dyDescent="0.25">
      <c r="A1209" s="5" t="s">
        <v>388</v>
      </c>
      <c r="B1209" s="5" t="s">
        <v>388</v>
      </c>
      <c r="C1209" s="6"/>
      <c r="D1209" s="27">
        <v>40455</v>
      </c>
      <c r="E1209" s="28">
        <v>277</v>
      </c>
      <c r="F1209" s="15" t="s">
        <v>364</v>
      </c>
      <c r="U1209" s="36"/>
      <c r="V1209" s="37"/>
      <c r="X1209" s="34"/>
      <c r="AF1209" s="36"/>
      <c r="AG1209" s="40"/>
      <c r="AI1209" s="34"/>
      <c r="AJ1209" s="34"/>
      <c r="AM1209" s="38"/>
      <c r="AO1209" s="34"/>
      <c r="AP1209" s="34"/>
      <c r="AT1209" t="s">
        <v>74</v>
      </c>
      <c r="AW1209">
        <v>52</v>
      </c>
      <c r="AY1209">
        <v>70</v>
      </c>
      <c r="BH1209" s="34"/>
      <c r="BJ1209" s="34"/>
      <c r="BK1209" s="40"/>
    </row>
    <row r="1210" spans="1:63" x14ac:dyDescent="0.25">
      <c r="A1210" s="5" t="s">
        <v>389</v>
      </c>
      <c r="B1210" s="5" t="s">
        <v>389</v>
      </c>
      <c r="C1210" s="6"/>
      <c r="D1210" s="27">
        <v>40512</v>
      </c>
      <c r="E1210" s="28">
        <v>334</v>
      </c>
      <c r="F1210" s="15" t="s">
        <v>364</v>
      </c>
      <c r="U1210" s="36"/>
      <c r="V1210" s="37"/>
      <c r="AF1210" s="36"/>
      <c r="AG1210" s="40"/>
      <c r="AM1210" s="38"/>
      <c r="AT1210" t="s">
        <v>74</v>
      </c>
      <c r="AW1210">
        <v>49</v>
      </c>
      <c r="AY1210">
        <v>59</v>
      </c>
      <c r="BK1210" s="40"/>
    </row>
    <row r="1211" spans="1:63" x14ac:dyDescent="0.25">
      <c r="A1211" s="5" t="s">
        <v>390</v>
      </c>
      <c r="B1211" s="5" t="s">
        <v>390</v>
      </c>
      <c r="C1211" s="6"/>
      <c r="D1211" s="27">
        <v>40632</v>
      </c>
      <c r="E1211" s="28">
        <v>89</v>
      </c>
      <c r="F1211" s="15" t="s">
        <v>364</v>
      </c>
      <c r="U1211" s="36"/>
      <c r="V1211" s="37"/>
      <c r="AF1211" s="36"/>
      <c r="AG1211" s="40"/>
      <c r="AM1211" s="38"/>
      <c r="AT1211" t="s">
        <v>74</v>
      </c>
      <c r="AW1211">
        <v>152</v>
      </c>
      <c r="AY1211">
        <v>209</v>
      </c>
      <c r="BK1211" s="40"/>
    </row>
    <row r="1212" spans="1:63" x14ac:dyDescent="0.25">
      <c r="A1212" s="5" t="s">
        <v>391</v>
      </c>
      <c r="B1212" s="5" t="s">
        <v>391</v>
      </c>
      <c r="C1212" s="6"/>
      <c r="D1212" s="27">
        <v>40674</v>
      </c>
      <c r="E1212" s="28">
        <v>131</v>
      </c>
      <c r="F1212" s="15" t="s">
        <v>364</v>
      </c>
      <c r="U1212" s="36"/>
      <c r="V1212" s="37"/>
      <c r="AF1212" s="36"/>
      <c r="AG1212" s="40"/>
      <c r="AM1212" s="38"/>
      <c r="AT1212" t="s">
        <v>74</v>
      </c>
      <c r="AW1212">
        <v>159</v>
      </c>
      <c r="AY1212">
        <v>185</v>
      </c>
      <c r="BK1212" s="40"/>
    </row>
    <row r="1213" spans="1:63" x14ac:dyDescent="0.25">
      <c r="A1213" s="5" t="s">
        <v>392</v>
      </c>
      <c r="B1213" s="5" t="s">
        <v>392</v>
      </c>
      <c r="C1213" s="6"/>
      <c r="D1213" s="27">
        <v>40795</v>
      </c>
      <c r="E1213" s="28">
        <v>252</v>
      </c>
      <c r="F1213" s="15" t="s">
        <v>364</v>
      </c>
      <c r="U1213" s="36"/>
      <c r="V1213" s="37"/>
      <c r="X1213" s="34"/>
      <c r="AF1213" s="36"/>
      <c r="AG1213" s="40"/>
      <c r="AI1213" s="34"/>
      <c r="AJ1213" s="34"/>
      <c r="AM1213" s="38"/>
      <c r="AO1213" s="34"/>
      <c r="AP1213" s="34"/>
      <c r="AT1213" t="s">
        <v>74</v>
      </c>
      <c r="AW1213">
        <v>70</v>
      </c>
      <c r="AY1213">
        <v>87</v>
      </c>
      <c r="BH1213" s="34"/>
      <c r="BJ1213" s="34"/>
      <c r="BK1213" s="40"/>
    </row>
    <row r="1214" spans="1:63" x14ac:dyDescent="0.25">
      <c r="A1214" s="5" t="s">
        <v>393</v>
      </c>
      <c r="B1214" s="5" t="s">
        <v>393</v>
      </c>
      <c r="C1214" s="6"/>
      <c r="D1214" s="27">
        <v>41004</v>
      </c>
      <c r="E1214" s="28">
        <v>96</v>
      </c>
      <c r="F1214" s="15" t="s">
        <v>364</v>
      </c>
      <c r="U1214" s="36"/>
      <c r="V1214" s="37"/>
      <c r="AF1214" s="36"/>
      <c r="AG1214" s="40"/>
      <c r="AM1214" s="38"/>
      <c r="AT1214" t="s">
        <v>74</v>
      </c>
      <c r="AW1214">
        <v>148</v>
      </c>
      <c r="AY1214">
        <v>188</v>
      </c>
      <c r="BK1214" s="40"/>
    </row>
    <row r="1215" spans="1:63" x14ac:dyDescent="0.25">
      <c r="A1215" s="5" t="s">
        <v>394</v>
      </c>
      <c r="B1215" s="5" t="s">
        <v>394</v>
      </c>
      <c r="C1215" s="6"/>
      <c r="D1215" s="27">
        <v>41088</v>
      </c>
      <c r="E1215" s="28">
        <v>180</v>
      </c>
      <c r="F1215" s="15" t="s">
        <v>364</v>
      </c>
      <c r="U1215" s="36"/>
      <c r="V1215" s="37"/>
      <c r="AF1215" s="36"/>
      <c r="AG1215" s="40"/>
      <c r="AM1215" s="38"/>
      <c r="AT1215" t="s">
        <v>74</v>
      </c>
      <c r="AW1215">
        <v>115</v>
      </c>
      <c r="AY1215">
        <v>140</v>
      </c>
      <c r="BK1215" s="40"/>
    </row>
    <row r="1216" spans="1:63" x14ac:dyDescent="0.25">
      <c r="A1216" s="5" t="s">
        <v>395</v>
      </c>
      <c r="B1216" s="5" t="s">
        <v>395</v>
      </c>
      <c r="C1216" s="6"/>
      <c r="D1216" s="27">
        <v>41177</v>
      </c>
      <c r="E1216" s="28">
        <v>269</v>
      </c>
      <c r="F1216" s="15" t="s">
        <v>364</v>
      </c>
      <c r="U1216" s="36"/>
      <c r="V1216" s="37"/>
      <c r="AF1216" s="36"/>
      <c r="AG1216" s="40"/>
      <c r="AM1216" s="38"/>
      <c r="AT1216" t="s">
        <v>74</v>
      </c>
      <c r="AW1216">
        <v>66</v>
      </c>
      <c r="AY1216">
        <v>83</v>
      </c>
      <c r="BK1216" s="40"/>
    </row>
    <row r="1217" spans="1:63" x14ac:dyDescent="0.25">
      <c r="A1217" s="5" t="s">
        <v>396</v>
      </c>
      <c r="B1217" s="5" t="s">
        <v>396</v>
      </c>
      <c r="C1217" s="6"/>
      <c r="D1217" s="27">
        <v>37762</v>
      </c>
      <c r="E1217" s="28">
        <v>141</v>
      </c>
      <c r="F1217" s="15" t="s">
        <v>397</v>
      </c>
      <c r="U1217" s="36"/>
      <c r="V1217" s="37"/>
      <c r="Z1217" s="40"/>
      <c r="AD1217" s="40"/>
      <c r="AF1217" s="36"/>
      <c r="AG1217" s="40"/>
      <c r="AM1217" s="38"/>
      <c r="AT1217" t="s">
        <v>74</v>
      </c>
      <c r="AW1217">
        <v>168</v>
      </c>
      <c r="AY1217">
        <v>186</v>
      </c>
      <c r="BE1217" s="40"/>
      <c r="BF1217" s="40"/>
      <c r="BK1217" s="40"/>
    </row>
    <row r="1218" spans="1:63" x14ac:dyDescent="0.25">
      <c r="A1218" s="5" t="s">
        <v>398</v>
      </c>
      <c r="B1218" s="5" t="s">
        <v>398</v>
      </c>
      <c r="C1218" s="6"/>
      <c r="D1218" s="27">
        <v>38069</v>
      </c>
      <c r="E1218" s="28">
        <v>83</v>
      </c>
      <c r="F1218" s="15" t="s">
        <v>397</v>
      </c>
      <c r="U1218" s="32"/>
      <c r="V1218" s="33"/>
      <c r="AF1218" s="32"/>
      <c r="AG1218" s="40"/>
      <c r="AM1218" s="35"/>
      <c r="AT1218" t="s">
        <v>74</v>
      </c>
      <c r="AW1218">
        <v>207</v>
      </c>
      <c r="AY1218">
        <v>231</v>
      </c>
      <c r="BK1218" s="40"/>
    </row>
    <row r="1219" spans="1:63" x14ac:dyDescent="0.25">
      <c r="A1219" s="5" t="s">
        <v>399</v>
      </c>
      <c r="B1219" s="5" t="s">
        <v>399</v>
      </c>
      <c r="C1219" s="6"/>
      <c r="D1219" s="27">
        <v>38135</v>
      </c>
      <c r="E1219" s="28">
        <v>149</v>
      </c>
      <c r="F1219" s="15" t="s">
        <v>397</v>
      </c>
      <c r="U1219" s="36"/>
      <c r="V1219" s="37"/>
      <c r="AF1219" s="36"/>
      <c r="AG1219" s="40"/>
      <c r="AM1219" s="38"/>
      <c r="AT1219" t="s">
        <v>74</v>
      </c>
      <c r="AW1219">
        <v>162</v>
      </c>
      <c r="AY1219">
        <v>180</v>
      </c>
      <c r="BK1219" s="39"/>
    </row>
    <row r="1220" spans="1:63" x14ac:dyDescent="0.25">
      <c r="A1220" s="5" t="s">
        <v>400</v>
      </c>
      <c r="B1220" s="5" t="s">
        <v>400</v>
      </c>
      <c r="C1220" s="6"/>
      <c r="D1220" s="27">
        <v>38446</v>
      </c>
      <c r="E1220" s="28">
        <v>94</v>
      </c>
      <c r="F1220" s="15" t="s">
        <v>397</v>
      </c>
      <c r="U1220" s="36"/>
      <c r="V1220" s="37"/>
      <c r="AF1220" s="36"/>
      <c r="AG1220" s="40"/>
      <c r="AM1220" s="38"/>
      <c r="AT1220" t="s">
        <v>74</v>
      </c>
      <c r="AW1220">
        <v>202</v>
      </c>
      <c r="AY1220">
        <v>224</v>
      </c>
      <c r="BK1220" s="40"/>
    </row>
    <row r="1221" spans="1:63" x14ac:dyDescent="0.25">
      <c r="A1221" s="5" t="s">
        <v>401</v>
      </c>
      <c r="B1221" s="5" t="s">
        <v>401</v>
      </c>
      <c r="C1221" s="6"/>
      <c r="D1221" s="27">
        <v>38499</v>
      </c>
      <c r="E1221" s="28">
        <v>147</v>
      </c>
      <c r="F1221" s="15" t="s">
        <v>397</v>
      </c>
      <c r="U1221" s="36"/>
      <c r="V1221" s="37"/>
      <c r="AF1221" s="36"/>
      <c r="AG1221" s="40"/>
      <c r="AM1221" s="38"/>
      <c r="AT1221" t="s">
        <v>74</v>
      </c>
      <c r="AW1221">
        <v>159</v>
      </c>
      <c r="AY1221">
        <v>178</v>
      </c>
      <c r="BK1221" s="40"/>
    </row>
    <row r="1222" spans="1:63" x14ac:dyDescent="0.25">
      <c r="A1222" s="5" t="s">
        <v>402</v>
      </c>
      <c r="B1222" s="5" t="s">
        <v>402</v>
      </c>
      <c r="C1222" s="6"/>
      <c r="D1222" s="27">
        <v>38789</v>
      </c>
      <c r="E1222" s="28">
        <v>72</v>
      </c>
      <c r="F1222" s="15" t="s">
        <v>397</v>
      </c>
      <c r="U1222" s="36"/>
      <c r="V1222" s="37"/>
      <c r="AF1222" s="36"/>
      <c r="AG1222" s="40"/>
      <c r="AM1222" s="38"/>
      <c r="AT1222" t="s">
        <v>74</v>
      </c>
      <c r="AW1222">
        <v>206</v>
      </c>
      <c r="AY1222">
        <v>235</v>
      </c>
      <c r="BK1222" s="40"/>
    </row>
    <row r="1223" spans="1:63" x14ac:dyDescent="0.25">
      <c r="A1223" s="5" t="s">
        <v>403</v>
      </c>
      <c r="B1223" s="5" t="s">
        <v>403</v>
      </c>
      <c r="C1223" s="6"/>
      <c r="D1223" s="27">
        <v>38847</v>
      </c>
      <c r="E1223" s="28">
        <v>130</v>
      </c>
      <c r="F1223" s="15" t="s">
        <v>397</v>
      </c>
      <c r="U1223" s="36"/>
      <c r="V1223" s="37"/>
      <c r="AF1223" s="36"/>
      <c r="AG1223" s="40"/>
      <c r="AM1223" s="38"/>
      <c r="AT1223" t="s">
        <v>74</v>
      </c>
      <c r="AW1223">
        <v>178</v>
      </c>
      <c r="AY1223">
        <v>199</v>
      </c>
      <c r="BK1223" s="40"/>
    </row>
    <row r="1224" spans="1:63" x14ac:dyDescent="0.25">
      <c r="A1224" s="5" t="s">
        <v>415</v>
      </c>
      <c r="B1224" s="5" t="s">
        <v>415</v>
      </c>
      <c r="C1224" s="6"/>
      <c r="D1224" s="73">
        <v>36588</v>
      </c>
      <c r="E1224" s="30">
        <v>63</v>
      </c>
      <c r="F1224" s="15" t="s">
        <v>405</v>
      </c>
      <c r="U1224" s="36"/>
      <c r="V1224" s="37"/>
      <c r="AF1224" s="36"/>
      <c r="AG1224" s="40"/>
      <c r="AM1224" s="38"/>
      <c r="AT1224" t="s">
        <v>74</v>
      </c>
      <c r="AW1224">
        <v>220</v>
      </c>
      <c r="AY1224">
        <v>253</v>
      </c>
      <c r="BK1224" s="40"/>
    </row>
    <row r="1225" spans="1:63" x14ac:dyDescent="0.25">
      <c r="A1225" s="5" t="s">
        <v>404</v>
      </c>
      <c r="B1225" s="5" t="s">
        <v>404</v>
      </c>
      <c r="C1225" s="6"/>
      <c r="D1225" s="27">
        <v>36661</v>
      </c>
      <c r="E1225" s="28">
        <v>136</v>
      </c>
      <c r="F1225" s="15" t="s">
        <v>405</v>
      </c>
      <c r="U1225" s="36"/>
      <c r="V1225" s="37"/>
      <c r="AF1225" s="36"/>
      <c r="AG1225" s="40"/>
      <c r="AM1225" s="38"/>
      <c r="AT1225" t="s">
        <v>74</v>
      </c>
      <c r="AW1225">
        <v>171</v>
      </c>
      <c r="AY1225">
        <v>199</v>
      </c>
      <c r="BK1225" s="40"/>
    </row>
    <row r="1226" spans="1:63" x14ac:dyDescent="0.25">
      <c r="A1226" s="5" t="s">
        <v>406</v>
      </c>
      <c r="B1226" s="5" t="s">
        <v>406</v>
      </c>
      <c r="C1226" s="6"/>
      <c r="D1226" s="27">
        <v>36990</v>
      </c>
      <c r="E1226" s="28">
        <v>99</v>
      </c>
      <c r="F1226" s="15" t="s">
        <v>405</v>
      </c>
      <c r="U1226" s="36"/>
      <c r="V1226" s="37"/>
      <c r="AF1226" s="36"/>
      <c r="AG1226" s="40"/>
      <c r="AM1226" s="38"/>
      <c r="AT1226" t="s">
        <v>74</v>
      </c>
      <c r="AW1226">
        <v>191</v>
      </c>
      <c r="AY1226">
        <v>218</v>
      </c>
      <c r="BK1226" s="40"/>
    </row>
    <row r="1227" spans="1:63" x14ac:dyDescent="0.25">
      <c r="A1227" s="5" t="s">
        <v>407</v>
      </c>
      <c r="B1227" s="5" t="s">
        <v>407</v>
      </c>
      <c r="C1227" s="6"/>
      <c r="D1227" s="27">
        <v>37057</v>
      </c>
      <c r="E1227" s="28">
        <v>166</v>
      </c>
      <c r="F1227" s="15" t="s">
        <v>405</v>
      </c>
      <c r="U1227" s="36"/>
      <c r="V1227" s="37"/>
      <c r="AF1227" s="36"/>
      <c r="AG1227" s="40"/>
      <c r="AM1227" s="38"/>
      <c r="AT1227" t="s">
        <v>74</v>
      </c>
      <c r="AW1227">
        <v>144</v>
      </c>
      <c r="AY1227">
        <v>166</v>
      </c>
      <c r="BK1227" s="40"/>
    </row>
    <row r="1228" spans="1:63" x14ac:dyDescent="0.25">
      <c r="A1228" s="5" t="s">
        <v>408</v>
      </c>
      <c r="B1228" s="5" t="s">
        <v>408</v>
      </c>
      <c r="C1228" s="6"/>
      <c r="D1228" s="27">
        <v>37112</v>
      </c>
      <c r="E1228" s="28">
        <v>221</v>
      </c>
      <c r="F1228" s="15" t="s">
        <v>405</v>
      </c>
      <c r="U1228" s="36"/>
      <c r="V1228" s="37"/>
      <c r="AF1228" s="36"/>
      <c r="AG1228" s="40"/>
      <c r="AM1228" s="38"/>
      <c r="AT1228" t="s">
        <v>74</v>
      </c>
      <c r="AW1228">
        <v>108</v>
      </c>
      <c r="AY1228">
        <v>125</v>
      </c>
      <c r="BK1228" s="40"/>
    </row>
    <row r="1229" spans="1:63" x14ac:dyDescent="0.25">
      <c r="A1229" s="5" t="s">
        <v>409</v>
      </c>
      <c r="B1229" s="5" t="s">
        <v>409</v>
      </c>
      <c r="C1229" s="6"/>
      <c r="D1229" s="27">
        <v>37322</v>
      </c>
      <c r="E1229" s="28">
        <v>66</v>
      </c>
      <c r="F1229" s="15" t="s">
        <v>405</v>
      </c>
      <c r="U1229" s="36"/>
      <c r="V1229" s="37"/>
      <c r="AF1229" s="36"/>
      <c r="AG1229" s="40"/>
      <c r="AM1229" s="38"/>
      <c r="AT1229" t="s">
        <v>74</v>
      </c>
      <c r="AW1229">
        <v>218</v>
      </c>
      <c r="AY1229">
        <v>248</v>
      </c>
      <c r="BK1229" s="40"/>
    </row>
    <row r="1230" spans="1:63" x14ac:dyDescent="0.25">
      <c r="A1230" s="5" t="s">
        <v>410</v>
      </c>
      <c r="B1230" s="5" t="s">
        <v>410</v>
      </c>
      <c r="C1230" s="6"/>
      <c r="D1230" s="27">
        <v>37391</v>
      </c>
      <c r="E1230" s="28">
        <v>135</v>
      </c>
      <c r="F1230" s="15" t="s">
        <v>405</v>
      </c>
      <c r="U1230" s="36"/>
      <c r="V1230" s="37"/>
      <c r="AF1230" s="36"/>
      <c r="AG1230" s="40"/>
      <c r="AM1230" s="38"/>
      <c r="AT1230" t="s">
        <v>74</v>
      </c>
      <c r="AW1230">
        <v>169</v>
      </c>
      <c r="AY1230">
        <v>196</v>
      </c>
      <c r="BK1230" s="40"/>
    </row>
    <row r="1231" spans="1:63" x14ac:dyDescent="0.25">
      <c r="A1231" s="5" t="s">
        <v>411</v>
      </c>
      <c r="B1231" s="5" t="s">
        <v>411</v>
      </c>
      <c r="C1231" s="6"/>
      <c r="D1231" s="27">
        <v>37694</v>
      </c>
      <c r="E1231" s="28">
        <v>73</v>
      </c>
      <c r="F1231" s="15" t="s">
        <v>405</v>
      </c>
      <c r="U1231" s="36"/>
      <c r="V1231" s="37"/>
      <c r="AF1231" s="36"/>
      <c r="AG1231" s="40"/>
      <c r="AM1231" s="38"/>
      <c r="AT1231" t="s">
        <v>74</v>
      </c>
      <c r="AW1231">
        <v>209</v>
      </c>
      <c r="AY1231">
        <v>239</v>
      </c>
      <c r="BK1231" s="40"/>
    </row>
    <row r="1232" spans="1:63" x14ac:dyDescent="0.25">
      <c r="A1232" s="5" t="s">
        <v>412</v>
      </c>
      <c r="B1232" s="5" t="s">
        <v>412</v>
      </c>
      <c r="C1232" s="6"/>
      <c r="D1232" s="27">
        <v>37762</v>
      </c>
      <c r="E1232" s="28">
        <v>141</v>
      </c>
      <c r="F1232" s="15" t="s">
        <v>405</v>
      </c>
      <c r="U1232" s="36"/>
      <c r="V1232" s="37"/>
      <c r="Z1232" s="40"/>
      <c r="AD1232" s="40"/>
      <c r="AF1232" s="36"/>
      <c r="AG1232" s="40"/>
      <c r="AM1232" s="38"/>
      <c r="AT1232" t="s">
        <v>74</v>
      </c>
      <c r="AW1232">
        <v>168</v>
      </c>
      <c r="AY1232">
        <v>186</v>
      </c>
      <c r="BE1232" s="40"/>
      <c r="BF1232" s="40"/>
      <c r="BK1232" s="40"/>
    </row>
    <row r="1233" spans="1:63" x14ac:dyDescent="0.25">
      <c r="A1233" s="5" t="s">
        <v>413</v>
      </c>
      <c r="B1233" s="5" t="s">
        <v>413</v>
      </c>
      <c r="C1233" s="6"/>
      <c r="D1233" s="27">
        <v>38069</v>
      </c>
      <c r="E1233" s="28">
        <v>83</v>
      </c>
      <c r="F1233" s="15" t="s">
        <v>405</v>
      </c>
      <c r="U1233" s="32"/>
      <c r="V1233" s="33"/>
      <c r="AF1233" s="32"/>
      <c r="AG1233" s="40"/>
      <c r="AM1233" s="35"/>
      <c r="AT1233" t="s">
        <v>74</v>
      </c>
      <c r="AW1233">
        <v>212</v>
      </c>
      <c r="AY1233">
        <v>233</v>
      </c>
      <c r="BK1233" s="40"/>
    </row>
    <row r="1234" spans="1:63" x14ac:dyDescent="0.25">
      <c r="A1234" s="5" t="s">
        <v>414</v>
      </c>
      <c r="B1234" s="5" t="s">
        <v>414</v>
      </c>
      <c r="C1234" s="6"/>
      <c r="D1234" s="27">
        <v>38135</v>
      </c>
      <c r="E1234" s="28">
        <v>149</v>
      </c>
      <c r="F1234" s="15" t="s">
        <v>405</v>
      </c>
      <c r="U1234" s="36"/>
      <c r="V1234" s="37"/>
      <c r="AF1234" s="36"/>
      <c r="AG1234" s="40"/>
      <c r="AM1234" s="38"/>
      <c r="AT1234" t="s">
        <v>74</v>
      </c>
      <c r="AW1234">
        <v>161</v>
      </c>
      <c r="AY1234">
        <v>179</v>
      </c>
      <c r="BK1234" s="39"/>
    </row>
    <row r="1235" spans="1:63" x14ac:dyDescent="0.25">
      <c r="A1235" s="5" t="s">
        <v>416</v>
      </c>
      <c r="B1235" s="5" t="s">
        <v>416</v>
      </c>
      <c r="C1235" s="6"/>
      <c r="D1235" s="27">
        <v>39196</v>
      </c>
      <c r="E1235" s="28">
        <v>114</v>
      </c>
      <c r="F1235" s="15" t="s">
        <v>417</v>
      </c>
      <c r="U1235" s="36"/>
      <c r="V1235" s="37"/>
      <c r="AF1235" s="36"/>
      <c r="AG1235" s="40"/>
      <c r="AM1235" s="38"/>
      <c r="AT1235" t="s">
        <v>74</v>
      </c>
      <c r="AW1235">
        <v>192</v>
      </c>
      <c r="AY1235">
        <v>220</v>
      </c>
      <c r="BK1235" s="40"/>
    </row>
    <row r="1236" spans="1:63" x14ac:dyDescent="0.25">
      <c r="A1236" s="5" t="s">
        <v>418</v>
      </c>
      <c r="B1236" s="5" t="s">
        <v>418</v>
      </c>
      <c r="C1236" s="6"/>
      <c r="D1236" s="27">
        <v>39261</v>
      </c>
      <c r="E1236" s="28">
        <v>179</v>
      </c>
      <c r="F1236" s="15" t="s">
        <v>417</v>
      </c>
      <c r="U1236" s="36"/>
      <c r="V1236" s="37"/>
      <c r="AF1236" s="36"/>
      <c r="AG1236" s="40"/>
      <c r="AM1236" s="38"/>
      <c r="AT1236" t="s">
        <v>74</v>
      </c>
      <c r="AW1236">
        <v>140</v>
      </c>
      <c r="AY1236">
        <v>160</v>
      </c>
      <c r="BK1236" s="40"/>
    </row>
    <row r="1237" spans="1:63" x14ac:dyDescent="0.25">
      <c r="A1237" s="5" t="s">
        <v>419</v>
      </c>
      <c r="B1237" s="5" t="s">
        <v>419</v>
      </c>
      <c r="C1237" s="6"/>
      <c r="D1237" s="27">
        <v>39549</v>
      </c>
      <c r="E1237" s="28">
        <v>102</v>
      </c>
      <c r="F1237" s="15" t="s">
        <v>417</v>
      </c>
      <c r="U1237" s="36"/>
      <c r="V1237" s="37"/>
      <c r="AF1237" s="36"/>
      <c r="AG1237" s="40"/>
      <c r="AM1237" s="38"/>
      <c r="AT1237" t="s">
        <v>74</v>
      </c>
      <c r="AW1237">
        <v>198</v>
      </c>
      <c r="AY1237">
        <v>221</v>
      </c>
      <c r="BK1237" s="40"/>
    </row>
    <row r="1238" spans="1:63" x14ac:dyDescent="0.25">
      <c r="A1238" s="5" t="s">
        <v>420</v>
      </c>
      <c r="B1238" s="5" t="s">
        <v>420</v>
      </c>
      <c r="C1238" s="6"/>
      <c r="D1238" s="27">
        <v>39605</v>
      </c>
      <c r="E1238" s="28">
        <v>158</v>
      </c>
      <c r="F1238" s="15" t="s">
        <v>417</v>
      </c>
      <c r="U1238" s="36"/>
      <c r="V1238" s="37"/>
      <c r="AF1238" s="36"/>
      <c r="AG1238" s="40"/>
      <c r="AM1238" s="38"/>
      <c r="AT1238" t="s">
        <v>74</v>
      </c>
      <c r="AW1238">
        <v>158</v>
      </c>
      <c r="AY1238">
        <v>176</v>
      </c>
      <c r="BK1238" s="40"/>
    </row>
    <row r="1239" spans="1:63" x14ac:dyDescent="0.25">
      <c r="A1239" s="5" t="s">
        <v>421</v>
      </c>
      <c r="B1239" s="5" t="s">
        <v>421</v>
      </c>
      <c r="C1239" s="6"/>
      <c r="D1239" s="27">
        <v>39892</v>
      </c>
      <c r="E1239" s="28">
        <v>79</v>
      </c>
      <c r="F1239" s="15" t="s">
        <v>417</v>
      </c>
      <c r="U1239" s="36"/>
      <c r="V1239" s="37"/>
      <c r="AF1239" s="36"/>
      <c r="AG1239" s="40"/>
      <c r="AM1239" s="38"/>
      <c r="AT1239" t="s">
        <v>74</v>
      </c>
      <c r="AW1239">
        <v>208</v>
      </c>
      <c r="AY1239">
        <v>242</v>
      </c>
      <c r="BK1239" s="40"/>
    </row>
    <row r="1240" spans="1:63" x14ac:dyDescent="0.25">
      <c r="A1240" s="5" t="s">
        <v>422</v>
      </c>
      <c r="B1240" s="5" t="s">
        <v>422</v>
      </c>
      <c r="C1240" s="6"/>
      <c r="D1240" s="27">
        <v>39969</v>
      </c>
      <c r="E1240" s="28">
        <v>156</v>
      </c>
      <c r="F1240" s="15" t="s">
        <v>417</v>
      </c>
      <c r="U1240" s="36"/>
      <c r="V1240" s="37"/>
      <c r="AF1240" s="36"/>
      <c r="AG1240" s="40"/>
      <c r="AM1240" s="38"/>
      <c r="AT1240" t="s">
        <v>74</v>
      </c>
      <c r="AW1240">
        <v>166</v>
      </c>
      <c r="AY1240">
        <v>189</v>
      </c>
      <c r="BK1240" s="40"/>
    </row>
    <row r="1241" spans="1:63" x14ac:dyDescent="0.25">
      <c r="A1241" s="5" t="s">
        <v>423</v>
      </c>
      <c r="B1241" s="5" t="s">
        <v>423</v>
      </c>
      <c r="C1241" s="6"/>
      <c r="D1241" s="27">
        <v>39196</v>
      </c>
      <c r="E1241" s="28">
        <v>114</v>
      </c>
      <c r="F1241" s="15" t="s">
        <v>424</v>
      </c>
      <c r="U1241" s="36"/>
      <c r="V1241" s="37"/>
      <c r="AF1241" s="36"/>
      <c r="AG1241" s="40"/>
      <c r="AM1241" s="38"/>
      <c r="AT1241" t="s">
        <v>74</v>
      </c>
      <c r="AW1241">
        <v>193</v>
      </c>
      <c r="AY1241">
        <v>219</v>
      </c>
      <c r="BK1241" s="40"/>
    </row>
    <row r="1242" spans="1:63" x14ac:dyDescent="0.25">
      <c r="A1242" s="5" t="s">
        <v>425</v>
      </c>
      <c r="B1242" s="5" t="s">
        <v>425</v>
      </c>
      <c r="C1242" s="6"/>
      <c r="D1242" s="27">
        <v>39261</v>
      </c>
      <c r="E1242" s="28">
        <v>179</v>
      </c>
      <c r="F1242" s="15" t="s">
        <v>424</v>
      </c>
      <c r="U1242" s="36"/>
      <c r="V1242" s="37"/>
      <c r="AF1242" s="36"/>
      <c r="AG1242" s="40"/>
      <c r="AM1242" s="38"/>
      <c r="AT1242" t="s">
        <v>74</v>
      </c>
      <c r="AW1242">
        <v>136</v>
      </c>
      <c r="AY1242">
        <v>156</v>
      </c>
      <c r="BK1242" s="40"/>
    </row>
    <row r="1243" spans="1:63" x14ac:dyDescent="0.25">
      <c r="A1243" s="5" t="s">
        <v>426</v>
      </c>
      <c r="B1243" s="5" t="s">
        <v>426</v>
      </c>
      <c r="C1243" s="6"/>
      <c r="D1243" s="27">
        <v>39338</v>
      </c>
      <c r="E1243" s="28">
        <v>256</v>
      </c>
      <c r="F1243" s="15" t="s">
        <v>424</v>
      </c>
      <c r="U1243" s="36"/>
      <c r="V1243" s="37"/>
      <c r="AF1243" s="36"/>
      <c r="AG1243" s="40"/>
      <c r="AM1243" s="38"/>
      <c r="AT1243" t="s">
        <v>74</v>
      </c>
      <c r="AW1243">
        <v>84</v>
      </c>
      <c r="AY1243">
        <v>102</v>
      </c>
      <c r="BK1243" s="40"/>
    </row>
    <row r="1244" spans="1:63" x14ac:dyDescent="0.25">
      <c r="A1244" s="5" t="s">
        <v>427</v>
      </c>
      <c r="B1244" s="5" t="s">
        <v>427</v>
      </c>
      <c r="C1244" s="6"/>
      <c r="D1244" s="27">
        <v>39549</v>
      </c>
      <c r="E1244" s="28">
        <v>102</v>
      </c>
      <c r="F1244" s="15" t="s">
        <v>424</v>
      </c>
      <c r="U1244" s="36"/>
      <c r="V1244" s="37"/>
      <c r="AF1244" s="36"/>
      <c r="AG1244" s="40"/>
      <c r="AM1244" s="38"/>
      <c r="AT1244" t="s">
        <v>74</v>
      </c>
      <c r="AW1244">
        <v>198</v>
      </c>
      <c r="AY1244">
        <v>221</v>
      </c>
      <c r="BK1244" s="40"/>
    </row>
    <row r="1245" spans="1:63" x14ac:dyDescent="0.25">
      <c r="A1245" s="5" t="s">
        <v>428</v>
      </c>
      <c r="B1245" s="5" t="s">
        <v>428</v>
      </c>
      <c r="C1245" s="6"/>
      <c r="D1245" s="27">
        <v>39605</v>
      </c>
      <c r="E1245" s="28">
        <v>158</v>
      </c>
      <c r="F1245" s="15" t="s">
        <v>424</v>
      </c>
      <c r="U1245" s="36"/>
      <c r="V1245" s="37"/>
      <c r="AF1245" s="36"/>
      <c r="AG1245" s="40"/>
      <c r="AM1245" s="38"/>
      <c r="AT1245" t="s">
        <v>74</v>
      </c>
      <c r="AW1245">
        <v>157</v>
      </c>
      <c r="AY1245">
        <v>175</v>
      </c>
      <c r="BK1245" s="40"/>
    </row>
    <row r="1246" spans="1:63" x14ac:dyDescent="0.25">
      <c r="A1246" s="5" t="s">
        <v>429</v>
      </c>
      <c r="B1246" s="5" t="s">
        <v>429</v>
      </c>
      <c r="C1246" s="6"/>
      <c r="D1246" s="27">
        <v>39702</v>
      </c>
      <c r="E1246" s="28">
        <v>255</v>
      </c>
      <c r="F1246" s="15" t="s">
        <v>424</v>
      </c>
      <c r="U1246" s="36"/>
      <c r="V1246" s="37"/>
      <c r="AF1246" s="36"/>
      <c r="AG1246" s="40"/>
      <c r="AM1246" s="38"/>
      <c r="AT1246" t="s">
        <v>74</v>
      </c>
      <c r="AW1246">
        <v>82</v>
      </c>
      <c r="AY1246">
        <v>100</v>
      </c>
      <c r="BK1246" s="40"/>
    </row>
    <row r="1247" spans="1:63" x14ac:dyDescent="0.25">
      <c r="A1247" s="5" t="s">
        <v>430</v>
      </c>
      <c r="B1247" s="5" t="s">
        <v>430</v>
      </c>
      <c r="C1247" s="6"/>
      <c r="D1247" s="27">
        <v>39892</v>
      </c>
      <c r="E1247" s="28">
        <v>79</v>
      </c>
      <c r="F1247" s="15" t="s">
        <v>424</v>
      </c>
      <c r="U1247" s="36"/>
      <c r="V1247" s="37"/>
      <c r="Z1247" s="40"/>
      <c r="AD1247" s="40"/>
      <c r="AF1247" s="36"/>
      <c r="AG1247" s="40"/>
      <c r="AM1247" s="38"/>
      <c r="AT1247" t="s">
        <v>74</v>
      </c>
      <c r="AW1247">
        <v>210</v>
      </c>
      <c r="AY1247">
        <v>243</v>
      </c>
      <c r="BE1247" s="40"/>
      <c r="BF1247" s="40"/>
      <c r="BK1247" s="40"/>
    </row>
    <row r="1248" spans="1:63" x14ac:dyDescent="0.25">
      <c r="A1248" s="5" t="s">
        <v>431</v>
      </c>
      <c r="B1248" s="5" t="s">
        <v>431</v>
      </c>
      <c r="C1248" s="6"/>
      <c r="D1248" s="27">
        <v>39969</v>
      </c>
      <c r="E1248" s="28">
        <v>156</v>
      </c>
      <c r="F1248" s="15" t="s">
        <v>424</v>
      </c>
      <c r="U1248" s="32"/>
      <c r="V1248" s="33"/>
      <c r="AF1248" s="32"/>
      <c r="AG1248" s="40"/>
      <c r="AM1248" s="35"/>
      <c r="AT1248" t="s">
        <v>74</v>
      </c>
      <c r="AW1248">
        <v>164</v>
      </c>
      <c r="AY1248">
        <v>188</v>
      </c>
      <c r="BK1248" s="40"/>
    </row>
    <row r="1249" spans="1:63" x14ac:dyDescent="0.25">
      <c r="A1249" s="5" t="s">
        <v>432</v>
      </c>
      <c r="B1249" s="5" t="s">
        <v>432</v>
      </c>
      <c r="C1249" s="6"/>
      <c r="D1249" s="27">
        <v>40049</v>
      </c>
      <c r="E1249" s="28">
        <v>236</v>
      </c>
      <c r="F1249" s="15" t="s">
        <v>424</v>
      </c>
      <c r="U1249" s="36"/>
      <c r="V1249" s="37"/>
      <c r="AF1249" s="36"/>
      <c r="AG1249" s="40"/>
      <c r="AM1249" s="38"/>
      <c r="AT1249" t="s">
        <v>74</v>
      </c>
      <c r="AW1249">
        <v>100</v>
      </c>
      <c r="AY1249">
        <v>121</v>
      </c>
      <c r="BK1249" s="39"/>
    </row>
    <row r="1250" spans="1:63" x14ac:dyDescent="0.25">
      <c r="A1250" s="5" t="s">
        <v>433</v>
      </c>
      <c r="B1250" s="5" t="s">
        <v>433</v>
      </c>
      <c r="C1250" s="6"/>
      <c r="D1250" s="27">
        <v>39892</v>
      </c>
      <c r="E1250" s="28">
        <v>79</v>
      </c>
      <c r="F1250" s="15" t="s">
        <v>434</v>
      </c>
      <c r="U1250" s="36"/>
      <c r="V1250" s="37"/>
      <c r="AF1250" s="36"/>
      <c r="AG1250" s="40"/>
      <c r="AM1250" s="38"/>
      <c r="AT1250" t="s">
        <v>74</v>
      </c>
      <c r="AW1250">
        <v>161</v>
      </c>
      <c r="AY1250">
        <v>208</v>
      </c>
      <c r="BK1250" s="40"/>
    </row>
    <row r="1251" spans="1:63" x14ac:dyDescent="0.25">
      <c r="A1251" s="5" t="s">
        <v>435</v>
      </c>
      <c r="B1251" s="5" t="s">
        <v>435</v>
      </c>
      <c r="C1251" s="6"/>
      <c r="D1251" s="27">
        <v>39969</v>
      </c>
      <c r="E1251" s="28">
        <v>156</v>
      </c>
      <c r="F1251" s="15" t="s">
        <v>434</v>
      </c>
      <c r="U1251" s="36"/>
      <c r="V1251" s="37"/>
      <c r="AF1251" s="36"/>
      <c r="AG1251" s="40"/>
      <c r="AM1251" s="38"/>
      <c r="AT1251" t="s">
        <v>74</v>
      </c>
      <c r="AW1251">
        <v>139</v>
      </c>
      <c r="AY1251">
        <v>167</v>
      </c>
      <c r="BK1251" s="40"/>
    </row>
    <row r="1252" spans="1:63" x14ac:dyDescent="0.25">
      <c r="A1252" s="5" t="s">
        <v>436</v>
      </c>
      <c r="B1252" s="5" t="s">
        <v>436</v>
      </c>
      <c r="C1252" s="6"/>
      <c r="D1252" s="27">
        <v>40049</v>
      </c>
      <c r="E1252" s="28">
        <v>236</v>
      </c>
      <c r="F1252" s="15" t="s">
        <v>434</v>
      </c>
      <c r="U1252" s="36"/>
      <c r="V1252" s="37"/>
      <c r="AF1252" s="36"/>
      <c r="AG1252" s="40"/>
      <c r="AM1252" s="38"/>
      <c r="AT1252" t="s">
        <v>74</v>
      </c>
      <c r="AW1252">
        <v>80</v>
      </c>
      <c r="AY1252">
        <v>104</v>
      </c>
      <c r="BK1252" s="40"/>
    </row>
    <row r="1253" spans="1:63" x14ac:dyDescent="0.25">
      <c r="A1253" s="5" t="s">
        <v>437</v>
      </c>
      <c r="B1253" s="5" t="s">
        <v>437</v>
      </c>
      <c r="C1253" s="6"/>
      <c r="D1253" s="27">
        <v>40267</v>
      </c>
      <c r="E1253" s="28">
        <v>89</v>
      </c>
      <c r="F1253" s="15" t="s">
        <v>434</v>
      </c>
      <c r="U1253" s="36"/>
      <c r="V1253" s="37"/>
      <c r="AF1253" s="36"/>
      <c r="AG1253" s="40"/>
      <c r="AM1253" s="38"/>
      <c r="AT1253" t="s">
        <v>74</v>
      </c>
      <c r="AW1253">
        <v>129</v>
      </c>
      <c r="AY1253">
        <v>186</v>
      </c>
      <c r="BK1253" s="40"/>
    </row>
    <row r="1254" spans="1:63" x14ac:dyDescent="0.25">
      <c r="A1254" s="5" t="s">
        <v>438</v>
      </c>
      <c r="B1254" s="5" t="s">
        <v>438</v>
      </c>
      <c r="C1254" s="6"/>
      <c r="D1254" s="27">
        <v>40365</v>
      </c>
      <c r="E1254" s="28">
        <v>187</v>
      </c>
      <c r="F1254" s="15" t="s">
        <v>434</v>
      </c>
      <c r="U1254" s="36"/>
      <c r="V1254" s="37"/>
      <c r="AF1254" s="36"/>
      <c r="AG1254" s="40"/>
      <c r="AM1254" s="38"/>
      <c r="AT1254" t="s">
        <v>74</v>
      </c>
      <c r="AW1254">
        <v>108</v>
      </c>
      <c r="AY1254">
        <v>131</v>
      </c>
      <c r="BK1254" s="40"/>
    </row>
    <row r="1255" spans="1:63" x14ac:dyDescent="0.25">
      <c r="A1255" s="5" t="s">
        <v>439</v>
      </c>
      <c r="B1255" s="5" t="s">
        <v>439</v>
      </c>
      <c r="C1255" s="6"/>
      <c r="D1255" s="27">
        <v>40455</v>
      </c>
      <c r="E1255" s="28">
        <v>277</v>
      </c>
      <c r="F1255" s="15" t="s">
        <v>434</v>
      </c>
      <c r="U1255" s="36"/>
      <c r="V1255" s="37"/>
      <c r="AF1255" s="36"/>
      <c r="AG1255" s="40"/>
      <c r="AI1255" s="34"/>
      <c r="AM1255" s="38"/>
      <c r="AP1255" s="34"/>
      <c r="AT1255" t="s">
        <v>74</v>
      </c>
      <c r="AW1255">
        <v>52</v>
      </c>
      <c r="AY1255">
        <v>69</v>
      </c>
      <c r="BH1255" s="34"/>
      <c r="BK1255" s="40"/>
    </row>
    <row r="1256" spans="1:63" x14ac:dyDescent="0.25">
      <c r="A1256" s="5" t="s">
        <v>440</v>
      </c>
      <c r="B1256" s="5" t="s">
        <v>440</v>
      </c>
      <c r="C1256" s="6"/>
      <c r="D1256" s="27">
        <v>40512</v>
      </c>
      <c r="E1256" s="28">
        <v>334</v>
      </c>
      <c r="F1256" s="15" t="s">
        <v>434</v>
      </c>
      <c r="U1256" s="36"/>
      <c r="V1256" s="37"/>
      <c r="AF1256" s="36"/>
      <c r="AG1256" s="40"/>
      <c r="AM1256" s="38"/>
      <c r="AT1256" t="s">
        <v>74</v>
      </c>
      <c r="AW1256">
        <v>49</v>
      </c>
      <c r="AY1256">
        <v>59</v>
      </c>
      <c r="BK1256" s="40"/>
    </row>
    <row r="1257" spans="1:63" x14ac:dyDescent="0.25">
      <c r="A1257" s="5" t="s">
        <v>441</v>
      </c>
      <c r="B1257" s="5" t="s">
        <v>441</v>
      </c>
      <c r="C1257" s="6"/>
      <c r="D1257" s="27">
        <v>40632</v>
      </c>
      <c r="E1257" s="28">
        <v>89</v>
      </c>
      <c r="F1257" s="15" t="s">
        <v>434</v>
      </c>
      <c r="U1257" s="36"/>
      <c r="V1257" s="37"/>
      <c r="AF1257" s="36"/>
      <c r="AG1257" s="40"/>
      <c r="AM1257" s="38"/>
      <c r="AT1257" t="s">
        <v>74</v>
      </c>
      <c r="AW1257">
        <v>132</v>
      </c>
      <c r="BK1257" s="40"/>
    </row>
    <row r="1258" spans="1:63" x14ac:dyDescent="0.25">
      <c r="A1258" s="5" t="s">
        <v>442</v>
      </c>
      <c r="B1258" s="5" t="s">
        <v>442</v>
      </c>
      <c r="C1258" s="6"/>
      <c r="D1258" s="27">
        <v>40674</v>
      </c>
      <c r="E1258" s="28">
        <v>131</v>
      </c>
      <c r="F1258" s="15" t="s">
        <v>434</v>
      </c>
      <c r="U1258" s="36"/>
      <c r="V1258" s="37"/>
      <c r="AF1258" s="36"/>
      <c r="AG1258" s="40"/>
      <c r="AM1258" s="38"/>
      <c r="AT1258" t="s">
        <v>74</v>
      </c>
      <c r="AW1258">
        <v>154</v>
      </c>
      <c r="AY1258">
        <v>179</v>
      </c>
      <c r="BK1258" s="40"/>
    </row>
    <row r="1259" spans="1:63" x14ac:dyDescent="0.25">
      <c r="A1259" s="5" t="s">
        <v>443</v>
      </c>
      <c r="B1259" s="5" t="s">
        <v>443</v>
      </c>
      <c r="C1259" s="6"/>
      <c r="D1259" s="27">
        <v>40795</v>
      </c>
      <c r="E1259" s="28">
        <v>252</v>
      </c>
      <c r="F1259" s="15" t="s">
        <v>434</v>
      </c>
      <c r="U1259" s="36"/>
      <c r="V1259" s="37"/>
      <c r="AF1259" s="36"/>
      <c r="AG1259" s="40"/>
      <c r="AI1259" s="34"/>
      <c r="AJ1259" s="34"/>
      <c r="AM1259" s="38"/>
      <c r="AO1259" s="34"/>
      <c r="AP1259" s="34"/>
      <c r="AT1259" t="s">
        <v>74</v>
      </c>
      <c r="AW1259">
        <v>69</v>
      </c>
      <c r="AY1259">
        <v>86</v>
      </c>
      <c r="BH1259" s="34"/>
      <c r="BJ1259" s="34"/>
      <c r="BK1259" s="40"/>
    </row>
    <row r="1260" spans="1:63" x14ac:dyDescent="0.25">
      <c r="A1260" s="5" t="s">
        <v>444</v>
      </c>
      <c r="B1260" s="5" t="s">
        <v>444</v>
      </c>
      <c r="C1260" s="6"/>
      <c r="D1260" s="27">
        <v>41004</v>
      </c>
      <c r="E1260" s="28">
        <v>96</v>
      </c>
      <c r="F1260" s="15" t="s">
        <v>434</v>
      </c>
      <c r="U1260" s="36"/>
      <c r="V1260" s="37"/>
      <c r="AF1260" s="36"/>
      <c r="AG1260" s="40"/>
      <c r="AM1260" s="38"/>
      <c r="AT1260" t="s">
        <v>74</v>
      </c>
      <c r="AW1260">
        <v>147</v>
      </c>
      <c r="AY1260">
        <v>183</v>
      </c>
      <c r="BK1260" s="40"/>
    </row>
    <row r="1261" spans="1:63" x14ac:dyDescent="0.25">
      <c r="A1261" s="5" t="s">
        <v>445</v>
      </c>
      <c r="B1261" s="5" t="s">
        <v>445</v>
      </c>
      <c r="C1261" s="6"/>
      <c r="D1261" s="27">
        <v>41088</v>
      </c>
      <c r="E1261" s="28">
        <v>180</v>
      </c>
      <c r="F1261" s="15" t="s">
        <v>434</v>
      </c>
      <c r="U1261" s="36"/>
      <c r="V1261" s="37"/>
      <c r="AF1261" s="36"/>
      <c r="AG1261" s="40"/>
      <c r="AM1261" s="38"/>
      <c r="AT1261" t="s">
        <v>74</v>
      </c>
      <c r="AW1261">
        <v>115</v>
      </c>
      <c r="AY1261">
        <v>140</v>
      </c>
      <c r="BK1261" s="40"/>
    </row>
    <row r="1262" spans="1:63" x14ac:dyDescent="0.25">
      <c r="A1262" s="5" t="s">
        <v>446</v>
      </c>
      <c r="B1262" s="5" t="s">
        <v>446</v>
      </c>
      <c r="C1262" s="6"/>
      <c r="D1262" s="27">
        <v>41177</v>
      </c>
      <c r="E1262" s="28">
        <v>269</v>
      </c>
      <c r="F1262" s="15" t="s">
        <v>434</v>
      </c>
      <c r="U1262" s="36"/>
      <c r="V1262" s="37"/>
      <c r="Z1262" s="40"/>
      <c r="AD1262" s="40"/>
      <c r="AF1262" s="36"/>
      <c r="AG1262" s="40"/>
      <c r="AM1262" s="38"/>
      <c r="AT1262" t="s">
        <v>74</v>
      </c>
      <c r="AW1262">
        <v>64</v>
      </c>
      <c r="AY1262">
        <v>82</v>
      </c>
      <c r="BE1262" s="40"/>
      <c r="BF1262" s="40"/>
      <c r="BK1262" s="40"/>
    </row>
    <row r="1263" spans="1:63" x14ac:dyDescent="0.25">
      <c r="A1263" s="5" t="s">
        <v>447</v>
      </c>
      <c r="B1263" s="5" t="s">
        <v>447</v>
      </c>
      <c r="C1263" s="6"/>
      <c r="D1263" s="27">
        <v>38499</v>
      </c>
      <c r="E1263" s="28">
        <v>147</v>
      </c>
      <c r="F1263" s="15" t="s">
        <v>448</v>
      </c>
      <c r="U1263" s="32"/>
      <c r="V1263" s="33"/>
      <c r="AF1263" s="32"/>
      <c r="AG1263" s="40"/>
      <c r="AM1263" s="35"/>
      <c r="AT1263" t="s">
        <v>74</v>
      </c>
      <c r="AW1263">
        <v>158</v>
      </c>
      <c r="AY1263">
        <v>177</v>
      </c>
      <c r="BK1263" s="40"/>
    </row>
    <row r="1264" spans="1:63" x14ac:dyDescent="0.25">
      <c r="A1264" s="5" t="s">
        <v>449</v>
      </c>
      <c r="B1264" s="5" t="s">
        <v>449</v>
      </c>
      <c r="C1264" s="6"/>
      <c r="D1264" s="27">
        <v>38600</v>
      </c>
      <c r="E1264" s="28">
        <v>248</v>
      </c>
      <c r="F1264" s="15" t="s">
        <v>448</v>
      </c>
      <c r="U1264" s="36"/>
      <c r="V1264" s="37"/>
      <c r="AF1264" s="36"/>
      <c r="AG1264" s="40"/>
      <c r="AM1264" s="38"/>
      <c r="AT1264" t="s">
        <v>74</v>
      </c>
      <c r="AW1264">
        <v>75</v>
      </c>
      <c r="AY1264">
        <v>94</v>
      </c>
      <c r="BK1264" s="39"/>
    </row>
    <row r="1265" spans="1:63" x14ac:dyDescent="0.25">
      <c r="A1265" s="5" t="s">
        <v>450</v>
      </c>
      <c r="B1265" s="5" t="s">
        <v>450</v>
      </c>
      <c r="C1265" s="6"/>
      <c r="D1265" s="27">
        <v>39001</v>
      </c>
      <c r="E1265" s="28">
        <v>284</v>
      </c>
      <c r="F1265" s="15" t="s">
        <v>448</v>
      </c>
      <c r="U1265" s="36"/>
      <c r="V1265" s="37"/>
      <c r="AF1265" s="36"/>
      <c r="AG1265" s="40"/>
      <c r="AM1265" s="38"/>
      <c r="AT1265" t="s">
        <v>74</v>
      </c>
      <c r="AW1265">
        <v>62</v>
      </c>
      <c r="AY1265">
        <v>85</v>
      </c>
      <c r="BK1265" s="40"/>
    </row>
    <row r="1266" spans="1:63" x14ac:dyDescent="0.25">
      <c r="A1266" s="5" t="s">
        <v>451</v>
      </c>
      <c r="B1266" s="5" t="s">
        <v>451</v>
      </c>
      <c r="C1266" s="6"/>
      <c r="D1266" s="27">
        <v>39338</v>
      </c>
      <c r="E1266" s="28">
        <v>256</v>
      </c>
      <c r="F1266" s="15" t="s">
        <v>448</v>
      </c>
      <c r="U1266" s="36"/>
      <c r="V1266" s="37"/>
      <c r="X1266" s="34"/>
      <c r="AF1266" s="36"/>
      <c r="AG1266" s="40"/>
      <c r="AI1266" s="34"/>
      <c r="AJ1266" s="34"/>
      <c r="AM1266" s="38"/>
      <c r="AO1266" s="34"/>
      <c r="AP1266" s="34"/>
      <c r="AT1266" t="s">
        <v>74</v>
      </c>
      <c r="AW1266">
        <v>73</v>
      </c>
      <c r="AY1266">
        <v>91</v>
      </c>
      <c r="BH1266" s="34"/>
      <c r="BJ1266" s="34"/>
      <c r="BK1266" s="40"/>
    </row>
    <row r="1267" spans="1:63" x14ac:dyDescent="0.25">
      <c r="A1267" s="5" t="s">
        <v>452</v>
      </c>
      <c r="B1267" s="5" t="s">
        <v>452</v>
      </c>
      <c r="C1267" s="6"/>
      <c r="D1267" s="27">
        <v>40267</v>
      </c>
      <c r="E1267" s="28">
        <v>89</v>
      </c>
      <c r="F1267" s="15" t="s">
        <v>448</v>
      </c>
      <c r="U1267" s="36"/>
      <c r="V1267" s="37"/>
      <c r="AF1267" s="36"/>
      <c r="AG1267" s="40"/>
      <c r="AM1267" s="38"/>
      <c r="AT1267" t="s">
        <v>74</v>
      </c>
      <c r="AW1267">
        <v>201</v>
      </c>
      <c r="AY1267">
        <v>225</v>
      </c>
      <c r="BK1267" s="40"/>
    </row>
    <row r="1268" spans="1:63" x14ac:dyDescent="0.25">
      <c r="A1268" s="5" t="s">
        <v>453</v>
      </c>
      <c r="B1268" s="5" t="s">
        <v>453</v>
      </c>
      <c r="C1268" s="6"/>
      <c r="D1268" s="27">
        <v>40365</v>
      </c>
      <c r="E1268" s="28">
        <v>187</v>
      </c>
      <c r="F1268" s="15" t="s">
        <v>448</v>
      </c>
      <c r="U1268" s="36"/>
      <c r="V1268" s="37"/>
      <c r="AF1268" s="36"/>
      <c r="AG1268" s="40"/>
      <c r="AM1268" s="38"/>
      <c r="AT1268" t="s">
        <v>74</v>
      </c>
      <c r="AW1268">
        <v>126</v>
      </c>
      <c r="AY1268">
        <v>144</v>
      </c>
      <c r="BK1268" s="40"/>
    </row>
    <row r="1269" spans="1:63" x14ac:dyDescent="0.25">
      <c r="A1269" s="5" t="s">
        <v>454</v>
      </c>
      <c r="B1269" s="5" t="s">
        <v>454</v>
      </c>
      <c r="C1269" s="6"/>
      <c r="D1269" s="27">
        <v>40455</v>
      </c>
      <c r="E1269" s="28">
        <v>277</v>
      </c>
      <c r="F1269" s="15" t="s">
        <v>448</v>
      </c>
      <c r="U1269" s="36"/>
      <c r="V1269" s="37"/>
      <c r="AF1269" s="36"/>
      <c r="AG1269" s="40"/>
      <c r="AI1269" s="34"/>
      <c r="AJ1269" s="34"/>
      <c r="AM1269" s="38"/>
      <c r="AO1269" s="34"/>
      <c r="AP1269" s="34"/>
      <c r="AT1269" t="s">
        <v>74</v>
      </c>
      <c r="AW1269">
        <v>62</v>
      </c>
      <c r="AY1269">
        <v>78</v>
      </c>
      <c r="BH1269" s="34"/>
      <c r="BJ1269" s="34"/>
      <c r="BK1269" s="40"/>
    </row>
    <row r="1270" spans="1:63" x14ac:dyDescent="0.25">
      <c r="A1270" s="5" t="s">
        <v>455</v>
      </c>
      <c r="B1270" s="5" t="s">
        <v>455</v>
      </c>
      <c r="C1270" s="6"/>
      <c r="D1270" s="27">
        <v>40512</v>
      </c>
      <c r="E1270" s="28">
        <v>334</v>
      </c>
      <c r="F1270" s="15" t="s">
        <v>448</v>
      </c>
      <c r="U1270" s="36"/>
      <c r="V1270" s="37"/>
      <c r="AF1270" s="36"/>
      <c r="AG1270" s="40"/>
      <c r="AM1270" s="38"/>
      <c r="AT1270" t="s">
        <v>74</v>
      </c>
      <c r="AW1270">
        <v>49</v>
      </c>
      <c r="AY1270">
        <v>59</v>
      </c>
      <c r="BK1270" s="40"/>
    </row>
    <row r="1271" spans="1:63" x14ac:dyDescent="0.25">
      <c r="A1271" s="5" t="s">
        <v>456</v>
      </c>
      <c r="B1271" s="5" t="s">
        <v>456</v>
      </c>
      <c r="C1271" s="6"/>
      <c r="D1271" s="27">
        <v>40632</v>
      </c>
      <c r="E1271" s="28">
        <v>89</v>
      </c>
      <c r="F1271" s="15" t="s">
        <v>448</v>
      </c>
      <c r="U1271" s="36"/>
      <c r="V1271" s="37"/>
      <c r="AF1271" s="36"/>
      <c r="AG1271" s="40"/>
      <c r="AM1271" s="38"/>
      <c r="AT1271" t="s">
        <v>74</v>
      </c>
      <c r="AW1271">
        <v>199</v>
      </c>
      <c r="AY1271">
        <v>225</v>
      </c>
      <c r="BK1271" s="40"/>
    </row>
    <row r="1272" spans="1:63" x14ac:dyDescent="0.25">
      <c r="A1272" s="5" t="s">
        <v>457</v>
      </c>
      <c r="B1272" s="5" t="s">
        <v>457</v>
      </c>
      <c r="C1272" s="6"/>
      <c r="D1272" s="27">
        <v>40674</v>
      </c>
      <c r="E1272" s="28">
        <v>131</v>
      </c>
      <c r="F1272" s="15" t="s">
        <v>448</v>
      </c>
      <c r="U1272" s="36"/>
      <c r="V1272" s="37"/>
      <c r="AF1272" s="36"/>
      <c r="AG1272" s="40"/>
      <c r="AM1272" s="38"/>
      <c r="AT1272" t="s">
        <v>74</v>
      </c>
      <c r="AW1272">
        <v>174</v>
      </c>
      <c r="AY1272">
        <v>199</v>
      </c>
      <c r="BK1272" s="40"/>
    </row>
    <row r="1273" spans="1:63" x14ac:dyDescent="0.25">
      <c r="A1273" s="5" t="s">
        <v>458</v>
      </c>
      <c r="B1273" s="5" t="s">
        <v>458</v>
      </c>
      <c r="C1273" s="6"/>
      <c r="D1273" s="27">
        <v>40795</v>
      </c>
      <c r="E1273" s="28">
        <v>252</v>
      </c>
      <c r="F1273" s="15" t="s">
        <v>448</v>
      </c>
      <c r="U1273" s="36"/>
      <c r="V1273" s="37"/>
      <c r="AF1273" s="36"/>
      <c r="AG1273" s="40"/>
      <c r="AM1273" s="38"/>
      <c r="AT1273" t="s">
        <v>74</v>
      </c>
      <c r="AW1273">
        <v>82</v>
      </c>
      <c r="AY1273">
        <v>99</v>
      </c>
      <c r="BK1273" s="40"/>
    </row>
    <row r="1274" spans="1:63" x14ac:dyDescent="0.25">
      <c r="A1274" s="5" t="s">
        <v>459</v>
      </c>
      <c r="B1274" s="5" t="s">
        <v>459</v>
      </c>
      <c r="C1274" s="6"/>
      <c r="D1274" s="27">
        <v>39549</v>
      </c>
      <c r="E1274" s="28">
        <v>102</v>
      </c>
      <c r="F1274" s="15" t="s">
        <v>460</v>
      </c>
      <c r="U1274" s="36"/>
      <c r="V1274" s="37"/>
      <c r="AF1274" s="36"/>
      <c r="AG1274" s="40"/>
      <c r="AM1274" s="38"/>
      <c r="AT1274" t="s">
        <v>74</v>
      </c>
      <c r="AW1274">
        <v>189</v>
      </c>
      <c r="AY1274">
        <v>216</v>
      </c>
      <c r="BK1274" s="40"/>
    </row>
    <row r="1275" spans="1:63" x14ac:dyDescent="0.25">
      <c r="A1275" s="5" t="s">
        <v>461</v>
      </c>
      <c r="B1275" s="5" t="s">
        <v>461</v>
      </c>
      <c r="C1275" s="6"/>
      <c r="D1275" s="27">
        <v>39605</v>
      </c>
      <c r="E1275" s="28">
        <v>158</v>
      </c>
      <c r="F1275" s="15" t="s">
        <v>460</v>
      </c>
      <c r="U1275" s="36"/>
      <c r="V1275" s="37"/>
      <c r="AF1275" s="36"/>
      <c r="AG1275" s="40"/>
      <c r="AM1275" s="38"/>
      <c r="AT1275" t="s">
        <v>74</v>
      </c>
      <c r="AW1275">
        <v>153</v>
      </c>
      <c r="AY1275">
        <v>170</v>
      </c>
      <c r="BK1275" s="40"/>
    </row>
    <row r="1276" spans="1:63" x14ac:dyDescent="0.25">
      <c r="A1276" s="5" t="s">
        <v>462</v>
      </c>
      <c r="B1276" s="5" t="s">
        <v>462</v>
      </c>
      <c r="C1276" s="6"/>
      <c r="D1276" s="27">
        <v>39702</v>
      </c>
      <c r="E1276" s="28">
        <v>255</v>
      </c>
      <c r="F1276" s="15" t="s">
        <v>460</v>
      </c>
      <c r="U1276" s="36"/>
      <c r="V1276" s="37"/>
      <c r="AF1276" s="36"/>
      <c r="AG1276" s="40"/>
      <c r="AM1276" s="38"/>
      <c r="AP1276" s="34"/>
      <c r="AT1276" t="s">
        <v>74</v>
      </c>
      <c r="AW1276">
        <v>74</v>
      </c>
      <c r="AY1276">
        <v>87</v>
      </c>
      <c r="BK1276" s="40"/>
    </row>
    <row r="1277" spans="1:63" x14ac:dyDescent="0.25">
      <c r="A1277" s="5" t="s">
        <v>463</v>
      </c>
      <c r="B1277" s="5" t="s">
        <v>463</v>
      </c>
      <c r="C1277" s="6"/>
      <c r="D1277" s="27">
        <v>39892</v>
      </c>
      <c r="E1277" s="28">
        <v>79</v>
      </c>
      <c r="F1277" s="15" t="s">
        <v>460</v>
      </c>
      <c r="U1277" s="36"/>
      <c r="V1277" s="37"/>
      <c r="Z1277" s="40"/>
      <c r="AD1277" s="40"/>
      <c r="AF1277" s="36"/>
      <c r="AG1277" s="40"/>
      <c r="AM1277" s="38"/>
      <c r="AT1277" t="s">
        <v>74</v>
      </c>
      <c r="AW1277">
        <v>188</v>
      </c>
      <c r="AY1277">
        <v>225</v>
      </c>
      <c r="BE1277" s="40"/>
      <c r="BF1277" s="40"/>
      <c r="BK1277" s="40"/>
    </row>
    <row r="1278" spans="1:63" x14ac:dyDescent="0.25">
      <c r="A1278" s="5" t="s">
        <v>464</v>
      </c>
      <c r="B1278" s="5" t="s">
        <v>464</v>
      </c>
      <c r="C1278" s="6"/>
      <c r="D1278" s="27">
        <v>39969</v>
      </c>
      <c r="E1278" s="28">
        <v>156</v>
      </c>
      <c r="F1278" s="15" t="s">
        <v>460</v>
      </c>
      <c r="U1278" s="32"/>
      <c r="V1278" s="33"/>
      <c r="AF1278" s="32"/>
      <c r="AG1278" s="40"/>
      <c r="AM1278" s="35"/>
      <c r="AT1278" t="s">
        <v>74</v>
      </c>
      <c r="AW1278">
        <v>159</v>
      </c>
      <c r="AY1278">
        <v>182</v>
      </c>
      <c r="BK1278" s="40"/>
    </row>
    <row r="1279" spans="1:63" x14ac:dyDescent="0.25">
      <c r="A1279" s="5" t="s">
        <v>465</v>
      </c>
      <c r="B1279" s="5" t="s">
        <v>465</v>
      </c>
      <c r="C1279" s="6"/>
      <c r="D1279" s="27">
        <v>40049</v>
      </c>
      <c r="E1279" s="28">
        <v>236</v>
      </c>
      <c r="F1279" s="15" t="s">
        <v>460</v>
      </c>
      <c r="U1279" s="36"/>
      <c r="V1279" s="37"/>
      <c r="AF1279" s="36"/>
      <c r="AG1279" s="40"/>
      <c r="AM1279" s="38"/>
      <c r="AT1279" t="s">
        <v>74</v>
      </c>
      <c r="AW1279">
        <v>94</v>
      </c>
      <c r="AY1279">
        <v>115</v>
      </c>
      <c r="BK1279" s="39"/>
    </row>
    <row r="1280" spans="1:63" x14ac:dyDescent="0.25">
      <c r="A1280" s="5" t="s">
        <v>466</v>
      </c>
      <c r="B1280" s="5" t="s">
        <v>466</v>
      </c>
      <c r="C1280" s="6"/>
      <c r="D1280" s="27">
        <v>40267</v>
      </c>
      <c r="E1280" s="28">
        <v>89</v>
      </c>
      <c r="F1280" s="15" t="s">
        <v>460</v>
      </c>
      <c r="U1280" s="36"/>
      <c r="V1280" s="37"/>
      <c r="AF1280" s="36"/>
      <c r="AG1280" s="40"/>
      <c r="AM1280" s="38"/>
      <c r="AT1280" t="s">
        <v>74</v>
      </c>
      <c r="AW1280">
        <v>199</v>
      </c>
      <c r="AY1280">
        <v>224</v>
      </c>
      <c r="BK1280" s="40"/>
    </row>
    <row r="1281" spans="1:63" x14ac:dyDescent="0.25">
      <c r="A1281" s="5" t="s">
        <v>467</v>
      </c>
      <c r="B1281" s="5" t="s">
        <v>467</v>
      </c>
      <c r="C1281" s="6"/>
      <c r="D1281" s="27">
        <v>40365</v>
      </c>
      <c r="E1281" s="28">
        <v>187</v>
      </c>
      <c r="F1281" s="15" t="s">
        <v>460</v>
      </c>
      <c r="U1281" s="36"/>
      <c r="V1281" s="37"/>
      <c r="AF1281" s="36"/>
      <c r="AG1281" s="40"/>
      <c r="AM1281" s="38"/>
      <c r="AT1281" t="s">
        <v>74</v>
      </c>
      <c r="AW1281">
        <v>129</v>
      </c>
      <c r="AY1281">
        <v>145</v>
      </c>
      <c r="BK1281" s="40"/>
    </row>
    <row r="1282" spans="1:63" x14ac:dyDescent="0.25">
      <c r="A1282" s="5" t="s">
        <v>468</v>
      </c>
      <c r="B1282" s="5" t="s">
        <v>468</v>
      </c>
      <c r="C1282" s="6"/>
      <c r="D1282" s="27">
        <v>40455</v>
      </c>
      <c r="E1282" s="28">
        <v>277</v>
      </c>
      <c r="F1282" s="15" t="s">
        <v>460</v>
      </c>
      <c r="U1282" s="36"/>
      <c r="V1282" s="37"/>
      <c r="AF1282" s="36"/>
      <c r="AG1282" s="40"/>
      <c r="AM1282" s="38"/>
      <c r="AP1282" s="34"/>
      <c r="AT1282" t="s">
        <v>74</v>
      </c>
      <c r="AW1282">
        <v>71</v>
      </c>
      <c r="AY1282">
        <v>85</v>
      </c>
      <c r="BK1282" s="40"/>
    </row>
    <row r="1283" spans="1:63" x14ac:dyDescent="0.25">
      <c r="A1283" s="5" t="s">
        <v>469</v>
      </c>
      <c r="B1283" s="5" t="s">
        <v>469</v>
      </c>
      <c r="C1283" s="6"/>
      <c r="D1283" s="27">
        <v>40512</v>
      </c>
      <c r="E1283" s="28">
        <v>334</v>
      </c>
      <c r="F1283" s="15" t="s">
        <v>460</v>
      </c>
      <c r="U1283" s="36"/>
      <c r="V1283" s="37"/>
      <c r="AF1283" s="36"/>
      <c r="AG1283" s="40"/>
      <c r="AM1283" s="38"/>
      <c r="AP1283" s="34"/>
      <c r="AT1283" t="s">
        <v>74</v>
      </c>
      <c r="AW1283">
        <v>73</v>
      </c>
      <c r="AY1283">
        <v>83</v>
      </c>
      <c r="BK1283" s="40"/>
    </row>
    <row r="1284" spans="1:63" x14ac:dyDescent="0.25">
      <c r="A1284" s="5" t="s">
        <v>470</v>
      </c>
      <c r="B1284" s="5" t="s">
        <v>470</v>
      </c>
      <c r="C1284" s="6"/>
      <c r="D1284" s="27">
        <v>36661</v>
      </c>
      <c r="E1284" s="28">
        <v>136</v>
      </c>
      <c r="F1284" s="15" t="s">
        <v>471</v>
      </c>
      <c r="U1284" s="36"/>
      <c r="V1284" s="37"/>
      <c r="AF1284" s="36"/>
      <c r="AG1284" s="40"/>
      <c r="AM1284" s="38"/>
      <c r="AT1284" t="s">
        <v>74</v>
      </c>
      <c r="AW1284">
        <v>176</v>
      </c>
      <c r="AY1284">
        <v>203</v>
      </c>
      <c r="BK1284" s="40"/>
    </row>
    <row r="1285" spans="1:63" x14ac:dyDescent="0.25">
      <c r="A1285" s="5" t="s">
        <v>472</v>
      </c>
      <c r="B1285" s="5" t="s">
        <v>472</v>
      </c>
      <c r="C1285" s="6"/>
      <c r="D1285" s="27">
        <v>36990</v>
      </c>
      <c r="E1285" s="28">
        <v>99</v>
      </c>
      <c r="F1285" s="15" t="s">
        <v>471</v>
      </c>
      <c r="U1285" s="36"/>
      <c r="V1285" s="37"/>
      <c r="AF1285" s="36"/>
      <c r="AG1285" s="40"/>
      <c r="AM1285" s="38"/>
      <c r="AT1285" t="s">
        <v>74</v>
      </c>
      <c r="AW1285">
        <v>196</v>
      </c>
      <c r="AY1285">
        <v>220</v>
      </c>
      <c r="BK1285" s="40"/>
    </row>
    <row r="1286" spans="1:63" x14ac:dyDescent="0.25">
      <c r="A1286" s="5" t="s">
        <v>473</v>
      </c>
      <c r="B1286" s="5" t="s">
        <v>473</v>
      </c>
      <c r="C1286" s="6"/>
      <c r="D1286" s="27">
        <v>37057</v>
      </c>
      <c r="E1286" s="28">
        <v>166</v>
      </c>
      <c r="F1286" s="15" t="s">
        <v>471</v>
      </c>
      <c r="U1286" s="36"/>
      <c r="V1286" s="37"/>
      <c r="AF1286" s="36"/>
      <c r="AG1286" s="40"/>
      <c r="AM1286" s="38"/>
      <c r="AT1286" t="s">
        <v>74</v>
      </c>
      <c r="AW1286">
        <v>149</v>
      </c>
      <c r="AY1286">
        <v>169</v>
      </c>
      <c r="BK1286" s="40"/>
    </row>
    <row r="1287" spans="1:63" x14ac:dyDescent="0.25">
      <c r="A1287" s="5" t="s">
        <v>474</v>
      </c>
      <c r="B1287" s="5" t="s">
        <v>474</v>
      </c>
      <c r="C1287" s="6"/>
      <c r="D1287" s="27">
        <v>37322</v>
      </c>
      <c r="E1287" s="28">
        <v>66</v>
      </c>
      <c r="F1287" s="15" t="s">
        <v>471</v>
      </c>
      <c r="U1287" s="36"/>
      <c r="V1287" s="37"/>
      <c r="AF1287" s="36"/>
      <c r="AG1287" s="40"/>
      <c r="AM1287" s="38"/>
      <c r="AT1287" t="s">
        <v>74</v>
      </c>
      <c r="AW1287">
        <v>218</v>
      </c>
      <c r="AY1287">
        <v>247</v>
      </c>
      <c r="BK1287" s="40"/>
    </row>
    <row r="1288" spans="1:63" x14ac:dyDescent="0.25">
      <c r="A1288" s="5" t="s">
        <v>475</v>
      </c>
      <c r="B1288" s="5" t="s">
        <v>475</v>
      </c>
      <c r="C1288" s="6"/>
      <c r="D1288" s="27">
        <v>37391</v>
      </c>
      <c r="E1288" s="28">
        <v>135</v>
      </c>
      <c r="F1288" s="15" t="s">
        <v>471</v>
      </c>
      <c r="U1288" s="36"/>
      <c r="V1288" s="37"/>
      <c r="AF1288" s="36"/>
      <c r="AG1288" s="40"/>
      <c r="AM1288" s="38"/>
      <c r="AT1288" t="s">
        <v>74</v>
      </c>
      <c r="AW1288">
        <v>178</v>
      </c>
      <c r="AY1288">
        <v>200</v>
      </c>
      <c r="BK1288" s="40"/>
    </row>
    <row r="1289" spans="1:63" x14ac:dyDescent="0.25">
      <c r="A1289" s="5" t="s">
        <v>476</v>
      </c>
      <c r="B1289" s="5" t="s">
        <v>476</v>
      </c>
      <c r="C1289" s="6"/>
      <c r="D1289" s="27">
        <v>37694</v>
      </c>
      <c r="E1289" s="28">
        <v>73</v>
      </c>
      <c r="F1289" s="15" t="s">
        <v>471</v>
      </c>
      <c r="U1289" s="36"/>
      <c r="V1289" s="37"/>
      <c r="AF1289" s="36"/>
      <c r="AG1289" s="40"/>
      <c r="AM1289" s="38"/>
      <c r="AT1289" t="s">
        <v>74</v>
      </c>
      <c r="AW1289">
        <v>216</v>
      </c>
      <c r="AY1289">
        <v>242</v>
      </c>
      <c r="BK1289" s="40"/>
    </row>
    <row r="1290" spans="1:63" x14ac:dyDescent="0.25">
      <c r="A1290" s="5" t="s">
        <v>477</v>
      </c>
      <c r="B1290" s="5" t="s">
        <v>477</v>
      </c>
      <c r="C1290" s="6"/>
      <c r="D1290" s="27">
        <v>37762</v>
      </c>
      <c r="E1290" s="28">
        <v>141</v>
      </c>
      <c r="F1290" s="15" t="s">
        <v>471</v>
      </c>
      <c r="U1290" s="36"/>
      <c r="V1290" s="37"/>
      <c r="AF1290" s="36"/>
      <c r="AG1290" s="40"/>
      <c r="AM1290" s="38"/>
      <c r="AT1290" t="s">
        <v>74</v>
      </c>
      <c r="AW1290">
        <v>171</v>
      </c>
      <c r="AY1290">
        <v>192</v>
      </c>
      <c r="BK1290" s="40"/>
    </row>
    <row r="1291" spans="1:63" x14ac:dyDescent="0.25">
      <c r="A1291" s="5" t="s">
        <v>478</v>
      </c>
      <c r="B1291" s="5" t="s">
        <v>478</v>
      </c>
      <c r="C1291" s="6"/>
      <c r="D1291" s="27">
        <v>38069</v>
      </c>
      <c r="E1291" s="28">
        <v>83</v>
      </c>
      <c r="F1291" s="15" t="s">
        <v>471</v>
      </c>
      <c r="U1291" s="36"/>
      <c r="V1291" s="37"/>
      <c r="AF1291" s="36"/>
      <c r="AG1291" s="40"/>
      <c r="AM1291" s="38"/>
      <c r="AT1291" t="s">
        <v>74</v>
      </c>
      <c r="AW1291">
        <v>212</v>
      </c>
      <c r="AY1291">
        <v>232</v>
      </c>
      <c r="BK1291" s="40"/>
    </row>
    <row r="1292" spans="1:63" x14ac:dyDescent="0.25">
      <c r="A1292" s="5" t="s">
        <v>479</v>
      </c>
      <c r="B1292" s="5" t="s">
        <v>479</v>
      </c>
      <c r="C1292" s="6"/>
      <c r="D1292" s="27">
        <v>38135</v>
      </c>
      <c r="E1292" s="28">
        <v>149</v>
      </c>
      <c r="F1292" s="15" t="s">
        <v>471</v>
      </c>
      <c r="U1292" s="36"/>
      <c r="V1292" s="37"/>
      <c r="Z1292" s="40"/>
      <c r="AD1292" s="40"/>
      <c r="AF1292" s="36"/>
      <c r="AG1292" s="40"/>
      <c r="AM1292" s="38"/>
      <c r="AT1292" t="s">
        <v>74</v>
      </c>
      <c r="AW1292">
        <v>163</v>
      </c>
      <c r="AY1292">
        <v>183</v>
      </c>
      <c r="BE1292" s="40"/>
      <c r="BF1292" s="40"/>
      <c r="BK1292" s="40"/>
    </row>
    <row r="1293" spans="1:63" x14ac:dyDescent="0.25">
      <c r="A1293" s="5" t="s">
        <v>480</v>
      </c>
      <c r="B1293" s="5" t="s">
        <v>480</v>
      </c>
      <c r="C1293" s="6"/>
      <c r="D1293" s="27">
        <v>37762</v>
      </c>
      <c r="E1293" s="28">
        <v>141</v>
      </c>
      <c r="F1293" s="15" t="s">
        <v>481</v>
      </c>
      <c r="U1293" s="32"/>
      <c r="V1293" s="33"/>
      <c r="AF1293" s="32"/>
      <c r="AG1293" s="40"/>
      <c r="AM1293" s="35"/>
      <c r="AT1293" t="s">
        <v>74</v>
      </c>
      <c r="AW1293">
        <v>168</v>
      </c>
      <c r="AY1293">
        <v>186</v>
      </c>
      <c r="BK1293" s="40"/>
    </row>
    <row r="1294" spans="1:63" x14ac:dyDescent="0.25">
      <c r="A1294" s="5" t="s">
        <v>482</v>
      </c>
      <c r="B1294" s="5" t="s">
        <v>482</v>
      </c>
      <c r="C1294" s="6"/>
      <c r="D1294" s="27">
        <v>38069</v>
      </c>
      <c r="E1294" s="28">
        <v>83</v>
      </c>
      <c r="F1294" s="15" t="s">
        <v>481</v>
      </c>
      <c r="U1294" s="36"/>
      <c r="V1294" s="37"/>
      <c r="AF1294" s="36"/>
      <c r="AG1294" s="40"/>
      <c r="AM1294" s="38"/>
      <c r="AT1294" t="s">
        <v>74</v>
      </c>
      <c r="AW1294">
        <v>207</v>
      </c>
      <c r="AY1294">
        <v>229</v>
      </c>
      <c r="BK1294" s="39"/>
    </row>
    <row r="1295" spans="1:63" x14ac:dyDescent="0.25">
      <c r="A1295" s="5" t="s">
        <v>483</v>
      </c>
      <c r="B1295" s="5" t="s">
        <v>483</v>
      </c>
      <c r="C1295" s="6"/>
      <c r="D1295" s="27">
        <v>38135</v>
      </c>
      <c r="E1295" s="28">
        <v>149</v>
      </c>
      <c r="F1295" s="15" t="s">
        <v>481</v>
      </c>
      <c r="U1295" s="36"/>
      <c r="V1295" s="37"/>
      <c r="AF1295" s="36"/>
      <c r="AG1295" s="40"/>
      <c r="AM1295" s="38"/>
      <c r="AT1295" t="s">
        <v>74</v>
      </c>
      <c r="AW1295">
        <v>163</v>
      </c>
      <c r="AY1295">
        <v>181</v>
      </c>
      <c r="BK1295" s="40"/>
    </row>
    <row r="1296" spans="1:63" x14ac:dyDescent="0.25">
      <c r="A1296" s="5" t="s">
        <v>484</v>
      </c>
      <c r="B1296" s="5" t="s">
        <v>484</v>
      </c>
      <c r="C1296" s="6"/>
      <c r="D1296" s="27">
        <v>38446</v>
      </c>
      <c r="E1296" s="28">
        <v>94</v>
      </c>
      <c r="F1296" s="15" t="s">
        <v>481</v>
      </c>
      <c r="U1296" s="36"/>
      <c r="V1296" s="37"/>
      <c r="AF1296" s="36"/>
      <c r="AG1296" s="40"/>
      <c r="AM1296" s="38"/>
      <c r="AT1296" t="s">
        <v>74</v>
      </c>
      <c r="AW1296">
        <v>195</v>
      </c>
      <c r="AY1296">
        <v>222</v>
      </c>
      <c r="BK1296" s="40"/>
    </row>
    <row r="1297" spans="1:63" x14ac:dyDescent="0.25">
      <c r="A1297" s="5" t="s">
        <v>485</v>
      </c>
      <c r="B1297" s="5" t="s">
        <v>485</v>
      </c>
      <c r="C1297" s="6"/>
      <c r="D1297" s="27">
        <v>38499</v>
      </c>
      <c r="E1297" s="28">
        <v>147</v>
      </c>
      <c r="F1297" s="15" t="s">
        <v>481</v>
      </c>
      <c r="U1297" s="36"/>
      <c r="V1297" s="37"/>
      <c r="AF1297" s="36"/>
      <c r="AG1297" s="40"/>
      <c r="AM1297" s="38"/>
      <c r="AT1297" t="s">
        <v>74</v>
      </c>
      <c r="AW1297">
        <v>159</v>
      </c>
      <c r="AY1297">
        <v>177</v>
      </c>
      <c r="BK1297" s="40"/>
    </row>
    <row r="1298" spans="1:63" x14ac:dyDescent="0.25">
      <c r="A1298" s="5" t="s">
        <v>486</v>
      </c>
      <c r="B1298" s="5" t="s">
        <v>486</v>
      </c>
      <c r="C1298" s="6"/>
      <c r="D1298" s="27">
        <v>38789</v>
      </c>
      <c r="E1298" s="28">
        <v>72</v>
      </c>
      <c r="F1298" s="15" t="s">
        <v>481</v>
      </c>
      <c r="U1298" s="36"/>
      <c r="V1298" s="37"/>
      <c r="AF1298" s="36"/>
      <c r="AG1298" s="40"/>
      <c r="AM1298" s="38"/>
      <c r="AT1298" t="s">
        <v>74</v>
      </c>
      <c r="AW1298">
        <v>200</v>
      </c>
      <c r="AY1298">
        <v>229</v>
      </c>
      <c r="BK1298" s="40"/>
    </row>
    <row r="1299" spans="1:63" x14ac:dyDescent="0.25">
      <c r="A1299" s="5" t="s">
        <v>487</v>
      </c>
      <c r="B1299" s="5" t="s">
        <v>487</v>
      </c>
      <c r="C1299" s="6"/>
      <c r="D1299" s="27">
        <v>38847</v>
      </c>
      <c r="E1299" s="28">
        <v>130</v>
      </c>
      <c r="F1299" s="15" t="s">
        <v>481</v>
      </c>
      <c r="U1299" s="36"/>
      <c r="V1299" s="37"/>
      <c r="AF1299" s="36"/>
      <c r="AG1299" s="40"/>
      <c r="AM1299" s="38"/>
      <c r="AT1299" t="s">
        <v>74</v>
      </c>
      <c r="AW1299">
        <v>177</v>
      </c>
      <c r="AY1299">
        <v>198</v>
      </c>
      <c r="BK1299" s="40"/>
    </row>
    <row r="1300" spans="1:63" x14ac:dyDescent="0.25">
      <c r="A1300" s="5" t="s">
        <v>488</v>
      </c>
      <c r="B1300" s="5" t="s">
        <v>488</v>
      </c>
      <c r="C1300" s="6"/>
      <c r="D1300" s="27">
        <v>39892</v>
      </c>
      <c r="E1300" s="28">
        <v>79</v>
      </c>
      <c r="F1300" s="15" t="s">
        <v>489</v>
      </c>
      <c r="U1300" s="36"/>
      <c r="V1300" s="37"/>
      <c r="AF1300" s="36"/>
      <c r="AG1300" s="40"/>
      <c r="AM1300" s="38"/>
      <c r="AT1300" t="s">
        <v>74</v>
      </c>
      <c r="AW1300">
        <v>154</v>
      </c>
      <c r="AY1300">
        <v>200</v>
      </c>
      <c r="BK1300" s="40"/>
    </row>
    <row r="1301" spans="1:63" x14ac:dyDescent="0.25">
      <c r="A1301" s="5" t="s">
        <v>490</v>
      </c>
      <c r="B1301" s="5" t="s">
        <v>490</v>
      </c>
      <c r="C1301" s="6"/>
      <c r="D1301" s="27">
        <v>39969</v>
      </c>
      <c r="E1301" s="28">
        <v>156</v>
      </c>
      <c r="F1301" s="15" t="s">
        <v>489</v>
      </c>
      <c r="U1301" s="36"/>
      <c r="V1301" s="37"/>
      <c r="AF1301" s="36"/>
      <c r="AG1301" s="40"/>
      <c r="AM1301" s="38"/>
      <c r="AT1301" t="s">
        <v>74</v>
      </c>
      <c r="AW1301">
        <v>140</v>
      </c>
      <c r="AY1301">
        <v>167</v>
      </c>
      <c r="BK1301" s="40"/>
    </row>
    <row r="1302" spans="1:63" x14ac:dyDescent="0.25">
      <c r="A1302" s="5" t="s">
        <v>491</v>
      </c>
      <c r="B1302" s="5" t="s">
        <v>491</v>
      </c>
      <c r="C1302" s="6"/>
      <c r="D1302" s="27">
        <v>40049</v>
      </c>
      <c r="E1302" s="28">
        <v>236</v>
      </c>
      <c r="F1302" s="15" t="s">
        <v>489</v>
      </c>
      <c r="U1302" s="36"/>
      <c r="V1302" s="37"/>
      <c r="AF1302" s="36"/>
      <c r="AG1302" s="40"/>
      <c r="AM1302" s="38"/>
      <c r="AT1302" t="s">
        <v>74</v>
      </c>
      <c r="AW1302">
        <v>81</v>
      </c>
      <c r="AY1302">
        <v>104</v>
      </c>
      <c r="BK1302" s="40"/>
    </row>
    <row r="1303" spans="1:63" x14ac:dyDescent="0.25">
      <c r="A1303" s="5" t="s">
        <v>492</v>
      </c>
      <c r="B1303" s="5" t="s">
        <v>492</v>
      </c>
      <c r="C1303" s="6"/>
      <c r="D1303" s="27">
        <v>40267</v>
      </c>
      <c r="E1303" s="28">
        <v>89</v>
      </c>
      <c r="F1303" s="15" t="s">
        <v>489</v>
      </c>
      <c r="U1303" s="36"/>
      <c r="V1303" s="37"/>
      <c r="AF1303" s="36"/>
      <c r="AG1303" s="40"/>
      <c r="AM1303" s="38"/>
      <c r="AT1303" t="s">
        <v>74</v>
      </c>
      <c r="AW1303">
        <v>146</v>
      </c>
      <c r="AY1303">
        <v>196</v>
      </c>
      <c r="BK1303" s="40"/>
    </row>
    <row r="1304" spans="1:63" x14ac:dyDescent="0.25">
      <c r="A1304" s="5" t="s">
        <v>493</v>
      </c>
      <c r="B1304" s="5" t="s">
        <v>493</v>
      </c>
      <c r="C1304" s="6"/>
      <c r="D1304" s="27">
        <v>40365</v>
      </c>
      <c r="E1304" s="28">
        <v>187</v>
      </c>
      <c r="F1304" s="15" t="s">
        <v>489</v>
      </c>
      <c r="U1304" s="36"/>
      <c r="V1304" s="37"/>
      <c r="AF1304" s="36"/>
      <c r="AG1304" s="40"/>
      <c r="AM1304" s="38"/>
      <c r="AT1304" t="s">
        <v>74</v>
      </c>
      <c r="AW1304">
        <v>109</v>
      </c>
      <c r="AY1304">
        <v>132</v>
      </c>
      <c r="BK1304" s="40"/>
    </row>
    <row r="1305" spans="1:63" x14ac:dyDescent="0.25">
      <c r="A1305" s="5" t="s">
        <v>494</v>
      </c>
      <c r="B1305" s="5" t="s">
        <v>494</v>
      </c>
      <c r="C1305" s="6"/>
      <c r="D1305" s="27">
        <v>40455</v>
      </c>
      <c r="E1305" s="28">
        <v>277</v>
      </c>
      <c r="F1305" s="15" t="s">
        <v>489</v>
      </c>
      <c r="U1305" s="36"/>
      <c r="V1305" s="37"/>
      <c r="AA1305" s="34"/>
      <c r="AF1305" s="36"/>
      <c r="AG1305" s="40"/>
      <c r="AM1305" s="38"/>
      <c r="AP1305" s="34"/>
      <c r="AT1305" t="s">
        <v>74</v>
      </c>
      <c r="AW1305">
        <v>54</v>
      </c>
      <c r="AY1305">
        <v>72</v>
      </c>
      <c r="BK1305" s="40"/>
    </row>
    <row r="1306" spans="1:63" x14ac:dyDescent="0.25">
      <c r="A1306" s="5" t="s">
        <v>495</v>
      </c>
      <c r="B1306" s="5" t="s">
        <v>495</v>
      </c>
      <c r="C1306" s="6"/>
      <c r="D1306" s="27">
        <v>40512</v>
      </c>
      <c r="E1306" s="28">
        <v>334</v>
      </c>
      <c r="F1306" s="15" t="s">
        <v>489</v>
      </c>
      <c r="U1306" s="36"/>
      <c r="V1306" s="37"/>
      <c r="AF1306" s="36"/>
      <c r="AG1306" s="40"/>
      <c r="AM1306" s="38"/>
      <c r="AT1306" t="s">
        <v>74</v>
      </c>
      <c r="AW1306">
        <v>49</v>
      </c>
      <c r="AY1306">
        <v>59</v>
      </c>
      <c r="BK1306" s="40"/>
    </row>
    <row r="1307" spans="1:63" x14ac:dyDescent="0.25">
      <c r="A1307" s="5" t="s">
        <v>496</v>
      </c>
      <c r="B1307" s="5" t="s">
        <v>496</v>
      </c>
      <c r="C1307" s="6"/>
      <c r="D1307" s="27">
        <v>40632</v>
      </c>
      <c r="E1307" s="28">
        <v>89</v>
      </c>
      <c r="F1307" s="15" t="s">
        <v>489</v>
      </c>
      <c r="U1307" s="36"/>
      <c r="V1307" s="37"/>
      <c r="Z1307" s="40"/>
      <c r="AD1307" s="40"/>
      <c r="AF1307" s="36"/>
      <c r="AG1307" s="40"/>
      <c r="AM1307" s="38"/>
      <c r="AT1307" t="s">
        <v>74</v>
      </c>
      <c r="AW1307">
        <v>124</v>
      </c>
      <c r="BE1307" s="40"/>
      <c r="BF1307" s="40"/>
      <c r="BK1307" s="40"/>
    </row>
    <row r="1308" spans="1:63" x14ac:dyDescent="0.25">
      <c r="A1308" s="5" t="s">
        <v>497</v>
      </c>
      <c r="B1308" s="5" t="s">
        <v>497</v>
      </c>
      <c r="C1308" s="6"/>
      <c r="D1308" s="27">
        <v>40674</v>
      </c>
      <c r="E1308" s="28">
        <v>131</v>
      </c>
      <c r="F1308" s="15" t="s">
        <v>489</v>
      </c>
      <c r="U1308" s="32"/>
      <c r="V1308" s="33"/>
      <c r="AF1308" s="32"/>
      <c r="AG1308" s="40"/>
      <c r="AM1308" s="35"/>
      <c r="AT1308" t="s">
        <v>74</v>
      </c>
      <c r="AW1308">
        <v>158</v>
      </c>
      <c r="AY1308">
        <v>183</v>
      </c>
      <c r="BK1308" s="40"/>
    </row>
    <row r="1309" spans="1:63" x14ac:dyDescent="0.25">
      <c r="A1309" s="5" t="s">
        <v>498</v>
      </c>
      <c r="B1309" s="5" t="s">
        <v>498</v>
      </c>
      <c r="C1309" s="6"/>
      <c r="D1309" s="27">
        <v>40795</v>
      </c>
      <c r="E1309" s="28">
        <v>252</v>
      </c>
      <c r="F1309" s="15" t="s">
        <v>489</v>
      </c>
      <c r="U1309" s="36"/>
      <c r="V1309" s="37"/>
      <c r="X1309" s="34"/>
      <c r="AF1309" s="36"/>
      <c r="AG1309" s="40"/>
      <c r="AI1309" s="34"/>
      <c r="AJ1309" s="34"/>
      <c r="AM1309" s="38"/>
      <c r="AO1309" s="34"/>
      <c r="AP1309" s="34"/>
      <c r="AT1309" t="s">
        <v>74</v>
      </c>
      <c r="AW1309">
        <v>69</v>
      </c>
      <c r="AY1309">
        <v>86</v>
      </c>
      <c r="BH1309" s="34"/>
      <c r="BJ1309" s="34"/>
      <c r="BK1309" s="39"/>
    </row>
    <row r="1310" spans="1:63" x14ac:dyDescent="0.25">
      <c r="A1310" s="5" t="s">
        <v>499</v>
      </c>
      <c r="B1310" s="5" t="s">
        <v>499</v>
      </c>
      <c r="C1310" s="6"/>
      <c r="D1310" s="27">
        <v>41004</v>
      </c>
      <c r="E1310" s="28">
        <v>96</v>
      </c>
      <c r="F1310" s="15" t="s">
        <v>489</v>
      </c>
      <c r="U1310" s="36"/>
      <c r="V1310" s="37"/>
      <c r="AF1310" s="36"/>
      <c r="AG1310" s="40"/>
      <c r="AM1310" s="38"/>
      <c r="AT1310" t="s">
        <v>74</v>
      </c>
      <c r="AW1310">
        <v>152</v>
      </c>
      <c r="AY1310">
        <v>189</v>
      </c>
      <c r="BK1310" s="40"/>
    </row>
    <row r="1311" spans="1:63" x14ac:dyDescent="0.25">
      <c r="A1311" s="5" t="s">
        <v>500</v>
      </c>
      <c r="B1311" s="5" t="s">
        <v>500</v>
      </c>
      <c r="C1311" s="6"/>
      <c r="D1311" s="27">
        <v>41088</v>
      </c>
      <c r="E1311" s="28">
        <v>180</v>
      </c>
      <c r="F1311" s="15" t="s">
        <v>489</v>
      </c>
      <c r="U1311" s="36"/>
      <c r="V1311" s="37"/>
      <c r="AF1311" s="36"/>
      <c r="AG1311" s="40"/>
      <c r="AM1311" s="38"/>
      <c r="AT1311" t="s">
        <v>74</v>
      </c>
      <c r="AW1311">
        <v>111</v>
      </c>
      <c r="AY1311">
        <v>138</v>
      </c>
      <c r="BK1311" s="40"/>
    </row>
    <row r="1312" spans="1:63" x14ac:dyDescent="0.25">
      <c r="A1312" s="5" t="s">
        <v>501</v>
      </c>
      <c r="B1312" s="5" t="s">
        <v>501</v>
      </c>
      <c r="C1312" s="6"/>
      <c r="D1312" s="27">
        <v>41177</v>
      </c>
      <c r="E1312" s="28">
        <v>269</v>
      </c>
      <c r="F1312" s="15" t="s">
        <v>489</v>
      </c>
      <c r="U1312" s="36"/>
      <c r="V1312" s="37"/>
      <c r="AF1312" s="36"/>
      <c r="AG1312" s="40"/>
      <c r="AM1312" s="38"/>
      <c r="AT1312" t="s">
        <v>74</v>
      </c>
      <c r="AW1312">
        <v>66</v>
      </c>
      <c r="AY1312">
        <v>83</v>
      </c>
      <c r="BK1312" s="40"/>
    </row>
    <row r="1313" spans="1:63" x14ac:dyDescent="0.25">
      <c r="A1313" s="5" t="s">
        <v>502</v>
      </c>
      <c r="B1313" s="5" t="s">
        <v>502</v>
      </c>
      <c r="C1313" s="6"/>
      <c r="D1313" s="27">
        <v>36661</v>
      </c>
      <c r="E1313" s="28">
        <v>136</v>
      </c>
      <c r="F1313" s="15" t="s">
        <v>503</v>
      </c>
      <c r="U1313" s="36"/>
      <c r="V1313" s="37"/>
      <c r="AF1313" s="36"/>
      <c r="AG1313" s="40"/>
      <c r="AM1313" s="38"/>
      <c r="AT1313" t="s">
        <v>74</v>
      </c>
      <c r="AW1313">
        <v>174</v>
      </c>
      <c r="AY1313">
        <v>201</v>
      </c>
      <c r="BK1313" s="40"/>
    </row>
    <row r="1314" spans="1:63" x14ac:dyDescent="0.25">
      <c r="A1314" s="5" t="s">
        <v>504</v>
      </c>
      <c r="B1314" s="5" t="s">
        <v>504</v>
      </c>
      <c r="C1314" s="6"/>
      <c r="D1314" s="27">
        <v>36990</v>
      </c>
      <c r="E1314" s="28">
        <v>99</v>
      </c>
      <c r="F1314" s="15" t="s">
        <v>503</v>
      </c>
      <c r="U1314" s="36"/>
      <c r="V1314" s="37"/>
      <c r="AF1314" s="36"/>
      <c r="AG1314" s="40"/>
      <c r="AM1314" s="38"/>
      <c r="AT1314" t="s">
        <v>74</v>
      </c>
      <c r="AW1314">
        <v>195</v>
      </c>
      <c r="AY1314">
        <v>220</v>
      </c>
      <c r="BK1314" s="40"/>
    </row>
    <row r="1315" spans="1:63" x14ac:dyDescent="0.25">
      <c r="A1315" s="5" t="s">
        <v>505</v>
      </c>
      <c r="B1315" s="5" t="s">
        <v>505</v>
      </c>
      <c r="C1315" s="6"/>
      <c r="D1315" s="27">
        <v>37057</v>
      </c>
      <c r="E1315" s="28">
        <v>166</v>
      </c>
      <c r="F1315" s="15" t="s">
        <v>503</v>
      </c>
      <c r="U1315" s="36"/>
      <c r="V1315" s="37"/>
      <c r="AF1315" s="36"/>
      <c r="AG1315" s="40"/>
      <c r="AM1315" s="38"/>
      <c r="AT1315" t="s">
        <v>74</v>
      </c>
      <c r="AW1315">
        <v>147</v>
      </c>
      <c r="AY1315">
        <v>168</v>
      </c>
      <c r="BK1315" s="40"/>
    </row>
    <row r="1316" spans="1:63" x14ac:dyDescent="0.25">
      <c r="A1316" s="5" t="s">
        <v>506</v>
      </c>
      <c r="B1316" s="5" t="s">
        <v>506</v>
      </c>
      <c r="C1316" s="6"/>
      <c r="D1316" s="27">
        <v>37322</v>
      </c>
      <c r="E1316" s="28">
        <v>66</v>
      </c>
      <c r="F1316" s="15" t="s">
        <v>503</v>
      </c>
      <c r="U1316" s="36"/>
      <c r="V1316" s="37"/>
      <c r="AF1316" s="36"/>
      <c r="AG1316" s="40"/>
      <c r="AM1316" s="38"/>
      <c r="AT1316" t="s">
        <v>74</v>
      </c>
      <c r="AW1316">
        <v>222</v>
      </c>
      <c r="AY1316">
        <v>250</v>
      </c>
      <c r="BK1316" s="40"/>
    </row>
    <row r="1317" spans="1:63" x14ac:dyDescent="0.25">
      <c r="A1317" s="5" t="s">
        <v>507</v>
      </c>
      <c r="B1317" s="5" t="s">
        <v>507</v>
      </c>
      <c r="C1317" s="6"/>
      <c r="D1317" s="27">
        <v>37391</v>
      </c>
      <c r="E1317" s="28">
        <v>135</v>
      </c>
      <c r="F1317" s="15" t="s">
        <v>503</v>
      </c>
      <c r="U1317" s="36"/>
      <c r="V1317" s="37"/>
      <c r="AF1317" s="36"/>
      <c r="AG1317" s="40"/>
      <c r="AM1317" s="38"/>
      <c r="AT1317" t="s">
        <v>74</v>
      </c>
      <c r="AW1317">
        <v>177</v>
      </c>
      <c r="AY1317">
        <v>199</v>
      </c>
      <c r="BK1317" s="40"/>
    </row>
    <row r="1318" spans="1:63" x14ac:dyDescent="0.25">
      <c r="A1318" s="5" t="s">
        <v>508</v>
      </c>
      <c r="B1318" s="5" t="s">
        <v>508</v>
      </c>
      <c r="C1318" s="6"/>
      <c r="D1318" s="27">
        <v>37694</v>
      </c>
      <c r="E1318" s="28">
        <v>73</v>
      </c>
      <c r="F1318" s="15" t="s">
        <v>503</v>
      </c>
      <c r="U1318" s="36"/>
      <c r="V1318" s="37"/>
      <c r="AF1318" s="36"/>
      <c r="AG1318" s="40"/>
      <c r="AM1318" s="38"/>
      <c r="AT1318" t="s">
        <v>74</v>
      </c>
      <c r="AW1318">
        <v>215</v>
      </c>
      <c r="AY1318">
        <v>241</v>
      </c>
      <c r="BK1318" s="40"/>
    </row>
    <row r="1319" spans="1:63" x14ac:dyDescent="0.25">
      <c r="A1319" s="5" t="s">
        <v>509</v>
      </c>
      <c r="B1319" s="5" t="s">
        <v>509</v>
      </c>
      <c r="C1319" s="6"/>
      <c r="D1319" s="27">
        <v>37762</v>
      </c>
      <c r="E1319" s="28">
        <v>141</v>
      </c>
      <c r="F1319" s="15" t="s">
        <v>503</v>
      </c>
      <c r="U1319" s="36"/>
      <c r="V1319" s="37"/>
      <c r="AF1319" s="36"/>
      <c r="AG1319" s="40"/>
      <c r="AM1319" s="38"/>
      <c r="AT1319" t="s">
        <v>74</v>
      </c>
      <c r="AW1319">
        <v>171</v>
      </c>
      <c r="AY1319">
        <v>193</v>
      </c>
      <c r="BK1319" s="40"/>
    </row>
    <row r="1320" spans="1:63" x14ac:dyDescent="0.25">
      <c r="A1320" s="5" t="s">
        <v>510</v>
      </c>
      <c r="B1320" s="5" t="s">
        <v>510</v>
      </c>
      <c r="C1320" s="6"/>
      <c r="D1320" s="80">
        <v>38069</v>
      </c>
      <c r="E1320" s="28">
        <v>83</v>
      </c>
      <c r="F1320" s="15" t="s">
        <v>503</v>
      </c>
      <c r="U1320" s="36"/>
      <c r="V1320" s="37"/>
      <c r="AF1320" s="36"/>
      <c r="AG1320" s="40"/>
      <c r="AM1320" s="38"/>
      <c r="AT1320" t="s">
        <v>74</v>
      </c>
      <c r="AW1320">
        <v>212</v>
      </c>
      <c r="AY1320">
        <v>233</v>
      </c>
      <c r="BK1320" s="40"/>
    </row>
    <row r="1321" spans="1:63" x14ac:dyDescent="0.25">
      <c r="A1321" s="5" t="s">
        <v>511</v>
      </c>
      <c r="B1321" s="5" t="s">
        <v>511</v>
      </c>
      <c r="C1321" s="6"/>
      <c r="D1321" s="27">
        <v>38135</v>
      </c>
      <c r="E1321" s="28">
        <v>149</v>
      </c>
      <c r="F1321" s="15" t="s">
        <v>503</v>
      </c>
      <c r="U1321" s="36"/>
      <c r="V1321" s="37"/>
      <c r="AF1321" s="36"/>
      <c r="AG1321" s="40"/>
      <c r="AM1321" s="38"/>
      <c r="AT1321" t="s">
        <v>74</v>
      </c>
      <c r="AW1321">
        <v>164</v>
      </c>
      <c r="AY1321">
        <v>183</v>
      </c>
      <c r="BK1321" s="40"/>
    </row>
    <row r="1322" spans="1:63" x14ac:dyDescent="0.25">
      <c r="A1322" s="5" t="s">
        <v>512</v>
      </c>
      <c r="B1322" s="5" t="s">
        <v>512</v>
      </c>
      <c r="C1322" s="6"/>
      <c r="D1322" s="27">
        <v>37391</v>
      </c>
      <c r="E1322" s="28">
        <v>135</v>
      </c>
      <c r="F1322" s="15" t="s">
        <v>513</v>
      </c>
      <c r="U1322" s="36"/>
      <c r="V1322" s="37"/>
      <c r="Z1322" s="40"/>
      <c r="AD1322" s="40"/>
      <c r="AF1322" s="36"/>
      <c r="AG1322" s="40"/>
      <c r="AM1322" s="38"/>
      <c r="AT1322" t="s">
        <v>74</v>
      </c>
      <c r="AW1322">
        <v>159</v>
      </c>
      <c r="AY1322">
        <v>184</v>
      </c>
      <c r="BE1322" s="40"/>
      <c r="BF1322" s="40"/>
      <c r="BK1322" s="40"/>
    </row>
    <row r="1323" spans="1:63" x14ac:dyDescent="0.25">
      <c r="A1323" s="5" t="s">
        <v>514</v>
      </c>
      <c r="B1323" s="5" t="s">
        <v>514</v>
      </c>
      <c r="C1323" s="6"/>
      <c r="D1323" s="27">
        <v>37508</v>
      </c>
      <c r="E1323" s="28">
        <v>252</v>
      </c>
      <c r="F1323" s="15" t="s">
        <v>513</v>
      </c>
      <c r="U1323" s="32"/>
      <c r="V1323" s="33"/>
      <c r="AF1323" s="32"/>
      <c r="AG1323" s="40"/>
      <c r="AM1323" s="35"/>
      <c r="AT1323" t="s">
        <v>74</v>
      </c>
      <c r="AW1323">
        <v>79</v>
      </c>
      <c r="AY1323">
        <v>97</v>
      </c>
      <c r="BK1323" s="40"/>
    </row>
    <row r="1324" spans="1:63" x14ac:dyDescent="0.25">
      <c r="A1324" s="5" t="s">
        <v>515</v>
      </c>
      <c r="B1324" s="5" t="s">
        <v>515</v>
      </c>
      <c r="C1324" s="6"/>
      <c r="D1324" s="27">
        <v>37762</v>
      </c>
      <c r="E1324" s="28">
        <v>141</v>
      </c>
      <c r="F1324" s="15" t="s">
        <v>513</v>
      </c>
      <c r="U1324" s="36"/>
      <c r="V1324" s="37"/>
      <c r="AF1324" s="36"/>
      <c r="AG1324" s="40"/>
      <c r="AM1324" s="38"/>
      <c r="AT1324" t="s">
        <v>74</v>
      </c>
      <c r="AW1324">
        <v>154</v>
      </c>
      <c r="AY1324">
        <v>176</v>
      </c>
      <c r="BK1324" s="39"/>
    </row>
    <row r="1325" spans="1:63" x14ac:dyDescent="0.25">
      <c r="A1325" s="5" t="s">
        <v>516</v>
      </c>
      <c r="B1325" s="5" t="s">
        <v>516</v>
      </c>
      <c r="C1325" s="6"/>
      <c r="D1325" s="27">
        <v>37866</v>
      </c>
      <c r="E1325" s="28">
        <v>245</v>
      </c>
      <c r="F1325" s="15" t="s">
        <v>513</v>
      </c>
      <c r="U1325" s="36"/>
      <c r="V1325" s="37"/>
      <c r="AF1325" s="36"/>
      <c r="AG1325" s="40"/>
      <c r="AM1325" s="38"/>
      <c r="AT1325" t="s">
        <v>74</v>
      </c>
      <c r="AW1325">
        <v>76</v>
      </c>
      <c r="AY1325">
        <v>99</v>
      </c>
      <c r="BK1325" s="40"/>
    </row>
    <row r="1326" spans="1:63" x14ac:dyDescent="0.25">
      <c r="A1326" s="5" t="s">
        <v>517</v>
      </c>
      <c r="B1326" s="5" t="s">
        <v>517</v>
      </c>
      <c r="C1326" s="6"/>
      <c r="D1326" s="27">
        <v>38135</v>
      </c>
      <c r="E1326" s="28">
        <v>149</v>
      </c>
      <c r="F1326" s="15" t="s">
        <v>513</v>
      </c>
      <c r="U1326" s="36"/>
      <c r="V1326" s="37"/>
      <c r="AF1326" s="36"/>
      <c r="AG1326" s="40"/>
      <c r="AM1326" s="38"/>
      <c r="AT1326" t="s">
        <v>74</v>
      </c>
      <c r="AW1326">
        <v>156</v>
      </c>
      <c r="AY1326">
        <v>172</v>
      </c>
      <c r="BK1326" s="40"/>
    </row>
    <row r="1327" spans="1:63" x14ac:dyDescent="0.25">
      <c r="A1327" s="5" t="s">
        <v>518</v>
      </c>
      <c r="B1327" s="5" t="s">
        <v>518</v>
      </c>
      <c r="C1327" s="6"/>
      <c r="D1327" s="27">
        <v>38236</v>
      </c>
      <c r="E1327" s="28">
        <v>250</v>
      </c>
      <c r="F1327" s="15" t="s">
        <v>513</v>
      </c>
      <c r="U1327" s="36"/>
      <c r="V1327" s="37"/>
      <c r="AF1327" s="36"/>
      <c r="AG1327" s="40"/>
      <c r="AM1327" s="38"/>
      <c r="AP1327" s="34"/>
      <c r="AT1327" t="s">
        <v>74</v>
      </c>
      <c r="AW1327">
        <v>71</v>
      </c>
      <c r="AY1327">
        <v>92</v>
      </c>
      <c r="BK1327" s="40"/>
    </row>
    <row r="1328" spans="1:63" x14ac:dyDescent="0.25">
      <c r="A1328" s="5" t="s">
        <v>519</v>
      </c>
      <c r="B1328" s="5" t="s">
        <v>519</v>
      </c>
      <c r="C1328" s="6"/>
      <c r="D1328" s="27">
        <v>39892</v>
      </c>
      <c r="E1328" s="28">
        <v>79</v>
      </c>
      <c r="F1328" s="15" t="s">
        <v>513</v>
      </c>
      <c r="U1328" s="36"/>
      <c r="V1328" s="37"/>
      <c r="AF1328" s="36"/>
      <c r="AG1328" s="40"/>
      <c r="AM1328" s="38"/>
      <c r="AT1328" t="s">
        <v>74</v>
      </c>
      <c r="AW1328">
        <v>168</v>
      </c>
      <c r="AY1328">
        <v>211</v>
      </c>
      <c r="BK1328" s="40"/>
    </row>
    <row r="1329" spans="1:63" x14ac:dyDescent="0.25">
      <c r="A1329" s="5" t="s">
        <v>520</v>
      </c>
      <c r="B1329" s="5" t="s">
        <v>520</v>
      </c>
      <c r="C1329" s="6"/>
      <c r="D1329" s="27">
        <v>39969</v>
      </c>
      <c r="E1329" s="28">
        <v>156</v>
      </c>
      <c r="F1329" s="15" t="s">
        <v>513</v>
      </c>
      <c r="U1329" s="36"/>
      <c r="V1329" s="37"/>
      <c r="AF1329" s="36"/>
      <c r="AG1329" s="40"/>
      <c r="AM1329" s="38"/>
      <c r="AT1329" t="s">
        <v>74</v>
      </c>
      <c r="AW1329">
        <v>146</v>
      </c>
      <c r="AY1329">
        <v>172</v>
      </c>
      <c r="BK1329" s="40"/>
    </row>
    <row r="1330" spans="1:63" x14ac:dyDescent="0.25">
      <c r="A1330" s="5" t="s">
        <v>521</v>
      </c>
      <c r="B1330" s="5" t="s">
        <v>521</v>
      </c>
      <c r="C1330" s="6"/>
      <c r="D1330" s="27">
        <v>40049</v>
      </c>
      <c r="E1330" s="28">
        <v>236</v>
      </c>
      <c r="F1330" s="15" t="s">
        <v>513</v>
      </c>
      <c r="U1330" s="36"/>
      <c r="V1330" s="37"/>
      <c r="AF1330" s="36"/>
      <c r="AG1330" s="40"/>
      <c r="AM1330" s="38"/>
      <c r="AT1330" t="s">
        <v>74</v>
      </c>
      <c r="AW1330">
        <v>92</v>
      </c>
      <c r="AY1330">
        <v>112</v>
      </c>
      <c r="BK1330" s="40"/>
    </row>
    <row r="1331" spans="1:63" x14ac:dyDescent="0.25">
      <c r="A1331" s="5" t="s">
        <v>522</v>
      </c>
      <c r="B1331" s="5" t="s">
        <v>522</v>
      </c>
      <c r="C1331" s="6"/>
      <c r="D1331" s="27">
        <v>40267</v>
      </c>
      <c r="E1331" s="28">
        <v>89</v>
      </c>
      <c r="F1331" s="15" t="s">
        <v>513</v>
      </c>
      <c r="U1331" s="36"/>
      <c r="V1331" s="37"/>
      <c r="AF1331" s="36"/>
      <c r="AG1331" s="40"/>
      <c r="AM1331" s="38"/>
      <c r="AT1331" t="s">
        <v>74</v>
      </c>
      <c r="AW1331">
        <v>162</v>
      </c>
      <c r="AY1331">
        <v>216</v>
      </c>
      <c r="BK1331" s="40"/>
    </row>
    <row r="1332" spans="1:63" x14ac:dyDescent="0.25">
      <c r="A1332" s="5" t="s">
        <v>523</v>
      </c>
      <c r="B1332" s="5" t="s">
        <v>523</v>
      </c>
      <c r="C1332" s="6"/>
      <c r="D1332" s="27">
        <v>40365</v>
      </c>
      <c r="E1332" s="28">
        <v>187</v>
      </c>
      <c r="F1332" s="15" t="s">
        <v>513</v>
      </c>
      <c r="U1332" s="36"/>
      <c r="V1332" s="37"/>
      <c r="AF1332" s="36"/>
      <c r="AG1332" s="40"/>
      <c r="AM1332" s="38"/>
      <c r="AT1332" t="s">
        <v>74</v>
      </c>
      <c r="AW1332">
        <v>119</v>
      </c>
      <c r="AY1332">
        <v>139</v>
      </c>
      <c r="BK1332" s="40"/>
    </row>
    <row r="1333" spans="1:63" x14ac:dyDescent="0.25">
      <c r="A1333" s="5" t="s">
        <v>524</v>
      </c>
      <c r="B1333" s="5" t="s">
        <v>524</v>
      </c>
      <c r="C1333" s="6"/>
      <c r="D1333" s="27">
        <v>40455</v>
      </c>
      <c r="E1333" s="28">
        <v>277</v>
      </c>
      <c r="F1333" s="15" t="s">
        <v>513</v>
      </c>
      <c r="U1333" s="36"/>
      <c r="V1333" s="37"/>
      <c r="AF1333" s="36"/>
      <c r="AG1333" s="40"/>
      <c r="AM1333" s="38"/>
      <c r="AT1333" t="s">
        <v>74</v>
      </c>
      <c r="AW1333">
        <v>62</v>
      </c>
      <c r="AY1333">
        <v>77</v>
      </c>
      <c r="BK1333" s="40"/>
    </row>
    <row r="1334" spans="1:63" x14ac:dyDescent="0.25">
      <c r="A1334" s="5" t="s">
        <v>525</v>
      </c>
      <c r="B1334" s="5" t="s">
        <v>525</v>
      </c>
      <c r="C1334" s="6"/>
      <c r="D1334" s="27">
        <v>40512</v>
      </c>
      <c r="E1334" s="28">
        <v>334</v>
      </c>
      <c r="F1334" s="15" t="s">
        <v>513</v>
      </c>
      <c r="U1334" s="36"/>
      <c r="V1334" s="37"/>
      <c r="AF1334" s="36"/>
      <c r="AG1334" s="40"/>
      <c r="AM1334" s="38"/>
      <c r="AT1334" t="s">
        <v>74</v>
      </c>
      <c r="AW1334">
        <v>49</v>
      </c>
      <c r="AY1334">
        <v>59</v>
      </c>
      <c r="BK1334" s="40"/>
    </row>
    <row r="1335" spans="1:63" x14ac:dyDescent="0.25">
      <c r="A1335" s="5" t="s">
        <v>526</v>
      </c>
      <c r="B1335" s="5" t="s">
        <v>526</v>
      </c>
      <c r="C1335" s="6"/>
      <c r="D1335" s="27">
        <v>40632</v>
      </c>
      <c r="E1335" s="28">
        <v>89</v>
      </c>
      <c r="F1335" s="15" t="s">
        <v>513</v>
      </c>
      <c r="U1335" s="36"/>
      <c r="V1335" s="37"/>
      <c r="AF1335" s="36"/>
      <c r="AG1335" s="40"/>
      <c r="AM1335" s="38"/>
      <c r="AT1335" t="s">
        <v>74</v>
      </c>
      <c r="AW1335">
        <v>158</v>
      </c>
      <c r="AY1335">
        <v>216</v>
      </c>
      <c r="BK1335" s="40"/>
    </row>
    <row r="1336" spans="1:63" x14ac:dyDescent="0.25">
      <c r="A1336" s="5" t="s">
        <v>527</v>
      </c>
      <c r="B1336" s="5" t="s">
        <v>527</v>
      </c>
      <c r="C1336" s="6"/>
      <c r="D1336" s="27">
        <v>40674</v>
      </c>
      <c r="E1336" s="28">
        <v>131</v>
      </c>
      <c r="F1336" s="15" t="s">
        <v>513</v>
      </c>
      <c r="U1336" s="36"/>
      <c r="V1336" s="37"/>
      <c r="AF1336" s="36"/>
      <c r="AG1336" s="40"/>
      <c r="AM1336" s="38"/>
      <c r="AT1336" t="s">
        <v>74</v>
      </c>
      <c r="AW1336">
        <v>165</v>
      </c>
      <c r="AY1336">
        <v>192</v>
      </c>
      <c r="BK1336" s="40"/>
    </row>
    <row r="1337" spans="1:63" x14ac:dyDescent="0.25">
      <c r="A1337" s="5" t="s">
        <v>528</v>
      </c>
      <c r="B1337" s="5" t="s">
        <v>528</v>
      </c>
      <c r="C1337" s="6"/>
      <c r="D1337" s="27">
        <v>40795</v>
      </c>
      <c r="E1337" s="28">
        <v>252</v>
      </c>
      <c r="F1337" s="15" t="s">
        <v>513</v>
      </c>
      <c r="U1337" s="36"/>
      <c r="V1337" s="37"/>
      <c r="Z1337" s="40"/>
      <c r="AD1337" s="40"/>
      <c r="AF1337" s="36"/>
      <c r="AG1337" s="40"/>
      <c r="AM1337" s="38"/>
      <c r="AT1337" t="s">
        <v>74</v>
      </c>
      <c r="AW1337">
        <v>75</v>
      </c>
      <c r="AY1337">
        <v>92</v>
      </c>
      <c r="BE1337" s="40"/>
      <c r="BF1337" s="40"/>
      <c r="BK1337" s="40"/>
    </row>
    <row r="1338" spans="1:63" x14ac:dyDescent="0.25">
      <c r="A1338" s="5" t="s">
        <v>529</v>
      </c>
      <c r="B1338" s="5" t="s">
        <v>529</v>
      </c>
      <c r="C1338" s="6"/>
      <c r="D1338" s="27">
        <v>41004</v>
      </c>
      <c r="E1338" s="28">
        <v>96</v>
      </c>
      <c r="F1338" s="15" t="s">
        <v>513</v>
      </c>
      <c r="U1338" s="32"/>
      <c r="V1338" s="33"/>
      <c r="AF1338" s="32"/>
      <c r="AG1338" s="40"/>
      <c r="AM1338" s="35"/>
      <c r="AT1338" t="s">
        <v>74</v>
      </c>
      <c r="AW1338">
        <v>172</v>
      </c>
      <c r="AY1338">
        <v>205</v>
      </c>
      <c r="BK1338" s="40"/>
    </row>
    <row r="1339" spans="1:63" x14ac:dyDescent="0.25">
      <c r="A1339" s="5" t="s">
        <v>530</v>
      </c>
      <c r="B1339" s="5" t="s">
        <v>530</v>
      </c>
      <c r="C1339" s="6"/>
      <c r="D1339" s="27">
        <v>41088</v>
      </c>
      <c r="E1339" s="28">
        <v>180</v>
      </c>
      <c r="F1339" s="15" t="s">
        <v>513</v>
      </c>
      <c r="U1339" s="36"/>
      <c r="V1339" s="37"/>
      <c r="AF1339" s="36"/>
      <c r="AG1339" s="40"/>
      <c r="AM1339" s="38"/>
      <c r="AT1339" t="s">
        <v>74</v>
      </c>
      <c r="AW1339">
        <v>129</v>
      </c>
      <c r="AY1339">
        <v>154</v>
      </c>
      <c r="BK1339" s="39"/>
    </row>
    <row r="1340" spans="1:63" x14ac:dyDescent="0.25">
      <c r="A1340" s="5" t="s">
        <v>531</v>
      </c>
      <c r="B1340" s="5" t="s">
        <v>531</v>
      </c>
      <c r="C1340" s="6"/>
      <c r="D1340" s="27">
        <v>41177</v>
      </c>
      <c r="E1340" s="28">
        <v>269</v>
      </c>
      <c r="F1340" s="15" t="s">
        <v>513</v>
      </c>
      <c r="U1340" s="36"/>
      <c r="V1340" s="37"/>
      <c r="X1340" s="34"/>
      <c r="AF1340" s="36"/>
      <c r="AG1340" s="40"/>
      <c r="AI1340" s="34"/>
      <c r="AJ1340" s="34"/>
      <c r="AM1340" s="38"/>
      <c r="AO1340" s="34"/>
      <c r="AP1340" s="34"/>
      <c r="AT1340" t="s">
        <v>74</v>
      </c>
      <c r="AW1340">
        <v>73</v>
      </c>
      <c r="AY1340">
        <v>89</v>
      </c>
      <c r="BH1340" s="34"/>
      <c r="BJ1340" s="34"/>
      <c r="BK1340" s="40"/>
    </row>
    <row r="1341" spans="1:63" x14ac:dyDescent="0.25">
      <c r="A1341" s="5" t="s">
        <v>532</v>
      </c>
      <c r="B1341" s="5" t="s">
        <v>532</v>
      </c>
      <c r="C1341" s="6"/>
      <c r="D1341" s="27">
        <v>38446</v>
      </c>
      <c r="E1341" s="28">
        <v>94</v>
      </c>
      <c r="F1341" s="15" t="s">
        <v>533</v>
      </c>
      <c r="U1341" s="36"/>
      <c r="V1341" s="37"/>
      <c r="AF1341" s="36"/>
      <c r="AG1341" s="40"/>
      <c r="AM1341" s="38"/>
      <c r="AT1341" t="s">
        <v>74</v>
      </c>
      <c r="AW1341">
        <v>197</v>
      </c>
      <c r="AY1341">
        <v>223</v>
      </c>
      <c r="BK1341" s="40"/>
    </row>
    <row r="1342" spans="1:63" x14ac:dyDescent="0.25">
      <c r="A1342" s="5" t="s">
        <v>534</v>
      </c>
      <c r="B1342" s="5" t="s">
        <v>534</v>
      </c>
      <c r="C1342" s="6"/>
      <c r="D1342" s="27">
        <v>38499</v>
      </c>
      <c r="E1342" s="28">
        <v>147</v>
      </c>
      <c r="F1342" s="15" t="s">
        <v>533</v>
      </c>
      <c r="U1342" s="36"/>
      <c r="V1342" s="37"/>
      <c r="AF1342" s="36"/>
      <c r="AG1342" s="40"/>
      <c r="AM1342" s="38"/>
      <c r="AT1342" t="s">
        <v>74</v>
      </c>
      <c r="AW1342">
        <v>162</v>
      </c>
      <c r="AY1342">
        <v>182</v>
      </c>
      <c r="BK1342" s="40"/>
    </row>
    <row r="1343" spans="1:63" x14ac:dyDescent="0.25">
      <c r="A1343" s="5" t="s">
        <v>535</v>
      </c>
      <c r="B1343" s="5" t="s">
        <v>535</v>
      </c>
      <c r="C1343" s="6"/>
      <c r="D1343" s="27">
        <v>38789</v>
      </c>
      <c r="E1343" s="28">
        <v>72</v>
      </c>
      <c r="F1343" s="15" t="s">
        <v>533</v>
      </c>
      <c r="U1343" s="36"/>
      <c r="V1343" s="37"/>
      <c r="AF1343" s="36"/>
      <c r="AG1343" s="40"/>
      <c r="AM1343" s="38"/>
      <c r="AT1343" t="s">
        <v>74</v>
      </c>
      <c r="AW1343">
        <v>207</v>
      </c>
      <c r="AY1343">
        <v>239</v>
      </c>
      <c r="BK1343" s="40"/>
    </row>
    <row r="1344" spans="1:63" x14ac:dyDescent="0.25">
      <c r="A1344" s="5" t="s">
        <v>536</v>
      </c>
      <c r="B1344" s="5" t="s">
        <v>536</v>
      </c>
      <c r="C1344" s="6"/>
      <c r="D1344" s="27">
        <v>38847</v>
      </c>
      <c r="E1344" s="28">
        <v>130</v>
      </c>
      <c r="F1344" s="15" t="s">
        <v>533</v>
      </c>
      <c r="U1344" s="36"/>
      <c r="V1344" s="37"/>
      <c r="AF1344" s="36"/>
      <c r="AG1344" s="40"/>
      <c r="AM1344" s="38"/>
      <c r="AT1344" t="s">
        <v>74</v>
      </c>
      <c r="AW1344">
        <v>180</v>
      </c>
      <c r="AY1344">
        <v>201</v>
      </c>
      <c r="BK1344" s="40"/>
    </row>
    <row r="1345" spans="1:63" x14ac:dyDescent="0.25">
      <c r="A1345" s="5" t="s">
        <v>537</v>
      </c>
      <c r="B1345" s="5" t="s">
        <v>537</v>
      </c>
      <c r="C1345" s="6"/>
      <c r="D1345" s="27">
        <v>39549</v>
      </c>
      <c r="E1345" s="28">
        <v>102</v>
      </c>
      <c r="F1345" s="15" t="s">
        <v>533</v>
      </c>
      <c r="U1345" s="36"/>
      <c r="V1345" s="37"/>
      <c r="AF1345" s="36"/>
      <c r="AG1345" s="40"/>
      <c r="AM1345" s="38"/>
      <c r="AT1345" t="s">
        <v>74</v>
      </c>
      <c r="AW1345">
        <v>199</v>
      </c>
      <c r="AY1345">
        <v>222</v>
      </c>
      <c r="BK1345" s="40"/>
    </row>
    <row r="1346" spans="1:63" x14ac:dyDescent="0.25">
      <c r="A1346" s="5" t="s">
        <v>538</v>
      </c>
      <c r="B1346" s="5" t="s">
        <v>538</v>
      </c>
      <c r="C1346" s="6"/>
      <c r="D1346" s="27">
        <v>39605</v>
      </c>
      <c r="E1346" s="28">
        <v>158</v>
      </c>
      <c r="F1346" s="15" t="s">
        <v>533</v>
      </c>
      <c r="U1346" s="36"/>
      <c r="V1346" s="37"/>
      <c r="AF1346" s="36"/>
      <c r="AG1346" s="40"/>
      <c r="AM1346" s="38"/>
      <c r="AT1346" t="s">
        <v>74</v>
      </c>
      <c r="AW1346">
        <v>157</v>
      </c>
      <c r="AY1346">
        <v>175</v>
      </c>
      <c r="BK1346" s="40"/>
    </row>
    <row r="1347" spans="1:63" x14ac:dyDescent="0.25">
      <c r="A1347" s="5" t="s">
        <v>539</v>
      </c>
      <c r="B1347" s="5" t="s">
        <v>539</v>
      </c>
      <c r="C1347" s="6"/>
      <c r="D1347" s="27">
        <v>36588</v>
      </c>
      <c r="E1347" s="28">
        <v>63</v>
      </c>
      <c r="F1347" s="15" t="s">
        <v>540</v>
      </c>
      <c r="U1347" s="36"/>
      <c r="V1347" s="37"/>
      <c r="AF1347" s="36"/>
      <c r="AG1347" s="40"/>
      <c r="AM1347" s="38"/>
      <c r="AT1347" t="s">
        <v>74</v>
      </c>
      <c r="AW1347">
        <v>219</v>
      </c>
      <c r="AY1347">
        <v>253</v>
      </c>
      <c r="BK1347" s="40"/>
    </row>
    <row r="1348" spans="1:63" x14ac:dyDescent="0.25">
      <c r="A1348" s="5" t="s">
        <v>541</v>
      </c>
      <c r="B1348" s="5" t="s">
        <v>541</v>
      </c>
      <c r="C1348" s="6"/>
      <c r="D1348" s="27">
        <v>36661</v>
      </c>
      <c r="E1348" s="28">
        <v>136</v>
      </c>
      <c r="F1348" s="15" t="s">
        <v>540</v>
      </c>
      <c r="U1348" s="36"/>
      <c r="V1348" s="37"/>
      <c r="AF1348" s="36"/>
      <c r="AG1348" s="40"/>
      <c r="AM1348" s="38"/>
      <c r="AT1348" t="s">
        <v>74</v>
      </c>
      <c r="AW1348">
        <v>173</v>
      </c>
      <c r="AY1348">
        <v>201</v>
      </c>
      <c r="BK1348" s="40"/>
    </row>
    <row r="1349" spans="1:63" x14ac:dyDescent="0.25">
      <c r="A1349" s="5" t="s">
        <v>542</v>
      </c>
      <c r="B1349" s="5" t="s">
        <v>542</v>
      </c>
      <c r="C1349" s="6"/>
      <c r="D1349" s="27">
        <v>36990</v>
      </c>
      <c r="E1349" s="28">
        <v>99</v>
      </c>
      <c r="F1349" s="15" t="s">
        <v>540</v>
      </c>
      <c r="U1349" s="36"/>
      <c r="V1349" s="37"/>
      <c r="AF1349" s="36"/>
      <c r="AG1349" s="40"/>
      <c r="AM1349" s="38"/>
      <c r="AT1349" t="s">
        <v>74</v>
      </c>
      <c r="AW1349">
        <v>192</v>
      </c>
      <c r="AY1349">
        <v>217</v>
      </c>
      <c r="BK1349" s="40"/>
    </row>
    <row r="1350" spans="1:63" x14ac:dyDescent="0.25">
      <c r="A1350" s="5" t="s">
        <v>543</v>
      </c>
      <c r="B1350" s="5" t="s">
        <v>543</v>
      </c>
      <c r="C1350" s="6"/>
      <c r="D1350" s="27">
        <v>37057</v>
      </c>
      <c r="E1350" s="28">
        <v>166</v>
      </c>
      <c r="F1350" s="15" t="s">
        <v>540</v>
      </c>
      <c r="U1350" s="36"/>
      <c r="V1350" s="37"/>
      <c r="AF1350" s="36"/>
      <c r="AG1350" s="40"/>
      <c r="AM1350" s="38"/>
      <c r="AT1350" t="s">
        <v>74</v>
      </c>
      <c r="AW1350">
        <v>146</v>
      </c>
      <c r="AY1350">
        <v>167</v>
      </c>
      <c r="BK1350" s="40"/>
    </row>
    <row r="1351" spans="1:63" x14ac:dyDescent="0.25">
      <c r="A1351" s="5" t="s">
        <v>544</v>
      </c>
      <c r="B1351" s="5" t="s">
        <v>544</v>
      </c>
      <c r="C1351" s="6"/>
      <c r="D1351" s="27">
        <v>37322</v>
      </c>
      <c r="E1351" s="28">
        <v>66</v>
      </c>
      <c r="F1351" s="15" t="s">
        <v>540</v>
      </c>
      <c r="U1351" s="36"/>
      <c r="V1351" s="37"/>
      <c r="AF1351" s="36"/>
      <c r="AG1351" s="40"/>
      <c r="AM1351" s="38"/>
      <c r="AT1351" t="s">
        <v>74</v>
      </c>
      <c r="AW1351">
        <v>217</v>
      </c>
      <c r="AY1351">
        <v>246</v>
      </c>
      <c r="BK1351" s="40"/>
    </row>
    <row r="1352" spans="1:63" x14ac:dyDescent="0.25">
      <c r="A1352" s="5" t="s">
        <v>545</v>
      </c>
      <c r="B1352" s="5" t="s">
        <v>545</v>
      </c>
      <c r="C1352" s="6"/>
      <c r="D1352" s="27">
        <v>37391</v>
      </c>
      <c r="E1352" s="28">
        <v>135</v>
      </c>
      <c r="F1352" s="15" t="s">
        <v>540</v>
      </c>
      <c r="U1352" s="36"/>
      <c r="V1352" s="37"/>
      <c r="Z1352" s="40"/>
      <c r="AD1352" s="40"/>
      <c r="AF1352" s="36"/>
      <c r="AG1352" s="40"/>
      <c r="AM1352" s="38"/>
      <c r="AT1352" t="s">
        <v>74</v>
      </c>
      <c r="AW1352">
        <v>175</v>
      </c>
      <c r="AY1352">
        <v>198</v>
      </c>
      <c r="BE1352" s="40"/>
      <c r="BF1352" s="40"/>
      <c r="BK1352" s="40"/>
    </row>
    <row r="1353" spans="1:63" x14ac:dyDescent="0.25">
      <c r="A1353" s="5" t="s">
        <v>546</v>
      </c>
      <c r="B1353" s="5" t="s">
        <v>546</v>
      </c>
      <c r="C1353" s="6"/>
      <c r="D1353" s="27">
        <v>37694</v>
      </c>
      <c r="E1353" s="28">
        <v>73</v>
      </c>
      <c r="F1353" s="15" t="s">
        <v>540</v>
      </c>
      <c r="U1353" s="32"/>
      <c r="V1353" s="33"/>
      <c r="AF1353" s="32"/>
      <c r="AG1353" s="40"/>
      <c r="AM1353" s="35"/>
      <c r="AT1353" t="s">
        <v>74</v>
      </c>
      <c r="AW1353">
        <v>213</v>
      </c>
      <c r="AY1353">
        <v>239</v>
      </c>
      <c r="BK1353" s="40"/>
    </row>
    <row r="1354" spans="1:63" x14ac:dyDescent="0.25">
      <c r="A1354" s="5" t="s">
        <v>547</v>
      </c>
      <c r="B1354" s="5" t="s">
        <v>547</v>
      </c>
      <c r="C1354" s="6"/>
      <c r="D1354" s="27">
        <v>37762</v>
      </c>
      <c r="E1354" s="28">
        <v>141</v>
      </c>
      <c r="F1354" s="15" t="s">
        <v>540</v>
      </c>
      <c r="U1354" s="36"/>
      <c r="V1354" s="37"/>
      <c r="AF1354" s="36"/>
      <c r="AG1354" s="40"/>
      <c r="AM1354" s="38"/>
      <c r="AT1354" t="s">
        <v>74</v>
      </c>
      <c r="AW1354">
        <v>169</v>
      </c>
      <c r="AY1354">
        <v>188</v>
      </c>
      <c r="BK1354" s="39"/>
    </row>
    <row r="1355" spans="1:63" x14ac:dyDescent="0.25">
      <c r="A1355" s="5" t="s">
        <v>548</v>
      </c>
      <c r="B1355" s="5" t="s">
        <v>548</v>
      </c>
      <c r="C1355" s="6"/>
      <c r="D1355" s="27">
        <v>38069</v>
      </c>
      <c r="E1355" s="28">
        <v>83</v>
      </c>
      <c r="F1355" s="15" t="s">
        <v>540</v>
      </c>
      <c r="U1355" s="36"/>
      <c r="V1355" s="37"/>
      <c r="AF1355" s="36"/>
      <c r="AG1355" s="40"/>
      <c r="AM1355" s="38"/>
      <c r="AT1355" t="s">
        <v>74</v>
      </c>
      <c r="AW1355">
        <v>211</v>
      </c>
      <c r="AY1355">
        <v>232</v>
      </c>
      <c r="BK1355" s="40"/>
    </row>
    <row r="1356" spans="1:63" x14ac:dyDescent="0.25">
      <c r="A1356" s="5" t="s">
        <v>549</v>
      </c>
      <c r="B1356" s="5" t="s">
        <v>549</v>
      </c>
      <c r="C1356" s="6"/>
      <c r="D1356" s="27">
        <v>38135</v>
      </c>
      <c r="E1356" s="28">
        <v>149</v>
      </c>
      <c r="F1356" s="15" t="s">
        <v>540</v>
      </c>
      <c r="U1356" s="36"/>
      <c r="V1356" s="37"/>
      <c r="AF1356" s="36"/>
      <c r="AG1356" s="40"/>
      <c r="AM1356" s="38"/>
      <c r="AT1356" t="s">
        <v>74</v>
      </c>
      <c r="AW1356">
        <v>161</v>
      </c>
      <c r="AY1356">
        <v>178</v>
      </c>
      <c r="BK1356" s="40"/>
    </row>
    <row r="1357" spans="1:63" x14ac:dyDescent="0.25">
      <c r="A1357" s="5" t="s">
        <v>550</v>
      </c>
      <c r="B1357" s="5" t="s">
        <v>550</v>
      </c>
      <c r="C1357" s="6"/>
      <c r="D1357" s="27">
        <v>39892</v>
      </c>
      <c r="E1357" s="28">
        <v>79</v>
      </c>
      <c r="F1357" s="15" t="s">
        <v>551</v>
      </c>
      <c r="U1357" s="36"/>
      <c r="V1357" s="37"/>
      <c r="AF1357" s="36"/>
      <c r="AG1357" s="40"/>
      <c r="AM1357" s="38"/>
      <c r="AT1357" t="s">
        <v>74</v>
      </c>
      <c r="AW1357">
        <v>158</v>
      </c>
      <c r="AY1357">
        <v>202</v>
      </c>
      <c r="BK1357" s="40"/>
    </row>
    <row r="1358" spans="1:63" x14ac:dyDescent="0.25">
      <c r="A1358" s="5" t="s">
        <v>552</v>
      </c>
      <c r="B1358" s="5" t="s">
        <v>552</v>
      </c>
      <c r="C1358" s="6"/>
      <c r="D1358" s="27">
        <v>39969</v>
      </c>
      <c r="E1358" s="28">
        <v>156</v>
      </c>
      <c r="F1358" s="15" t="s">
        <v>551</v>
      </c>
      <c r="U1358" s="36"/>
      <c r="V1358" s="37"/>
      <c r="AF1358" s="36"/>
      <c r="AG1358" s="40"/>
      <c r="AM1358" s="38"/>
      <c r="AT1358" t="s">
        <v>74</v>
      </c>
      <c r="AW1358">
        <v>137</v>
      </c>
      <c r="AY1358">
        <v>166</v>
      </c>
      <c r="BK1358" s="40"/>
    </row>
    <row r="1359" spans="1:63" x14ac:dyDescent="0.25">
      <c r="A1359" s="5" t="s">
        <v>553</v>
      </c>
      <c r="B1359" s="5" t="s">
        <v>553</v>
      </c>
      <c r="C1359" s="6"/>
      <c r="D1359" s="27">
        <v>40049</v>
      </c>
      <c r="E1359" s="28">
        <v>236</v>
      </c>
      <c r="F1359" s="15" t="s">
        <v>551</v>
      </c>
      <c r="U1359" s="36"/>
      <c r="V1359" s="37"/>
      <c r="AF1359" s="36"/>
      <c r="AG1359" s="40"/>
      <c r="AM1359" s="38"/>
      <c r="AT1359" t="s">
        <v>74</v>
      </c>
      <c r="AW1359">
        <v>79</v>
      </c>
      <c r="AY1359">
        <v>103</v>
      </c>
      <c r="BK1359" s="40"/>
    </row>
    <row r="1360" spans="1:63" x14ac:dyDescent="0.25">
      <c r="A1360" s="5" t="s">
        <v>554</v>
      </c>
      <c r="B1360" s="5" t="s">
        <v>554</v>
      </c>
      <c r="C1360" s="6"/>
      <c r="D1360" s="27">
        <v>40267</v>
      </c>
      <c r="E1360" s="28">
        <v>89</v>
      </c>
      <c r="F1360" s="15" t="s">
        <v>551</v>
      </c>
      <c r="U1360" s="36"/>
      <c r="V1360" s="37"/>
      <c r="AF1360" s="36"/>
      <c r="AG1360" s="40"/>
      <c r="AM1360" s="38"/>
      <c r="AT1360" t="s">
        <v>74</v>
      </c>
      <c r="AW1360">
        <v>165</v>
      </c>
      <c r="AY1360">
        <v>208</v>
      </c>
      <c r="BK1360" s="40"/>
    </row>
    <row r="1361" spans="1:63" x14ac:dyDescent="0.25">
      <c r="A1361" s="5" t="s">
        <v>555</v>
      </c>
      <c r="B1361" s="5" t="s">
        <v>555</v>
      </c>
      <c r="C1361" s="6"/>
      <c r="D1361" s="27">
        <v>40365</v>
      </c>
      <c r="E1361" s="28">
        <v>187</v>
      </c>
      <c r="F1361" s="15" t="s">
        <v>551</v>
      </c>
      <c r="U1361" s="36"/>
      <c r="V1361" s="37"/>
      <c r="AF1361" s="36"/>
      <c r="AG1361" s="40"/>
      <c r="AM1361" s="38"/>
      <c r="AT1361" t="s">
        <v>74</v>
      </c>
      <c r="AW1361">
        <v>113</v>
      </c>
      <c r="AY1361">
        <v>135</v>
      </c>
      <c r="BK1361" s="40"/>
    </row>
    <row r="1362" spans="1:63" x14ac:dyDescent="0.25">
      <c r="A1362" s="5" t="s">
        <v>556</v>
      </c>
      <c r="B1362" s="5" t="s">
        <v>556</v>
      </c>
      <c r="C1362" s="6"/>
      <c r="D1362" s="27">
        <v>40455</v>
      </c>
      <c r="E1362" s="28">
        <v>277</v>
      </c>
      <c r="F1362" s="15" t="s">
        <v>551</v>
      </c>
      <c r="U1362" s="36"/>
      <c r="V1362" s="37"/>
      <c r="AF1362" s="36"/>
      <c r="AG1362" s="40"/>
      <c r="AI1362" s="34"/>
      <c r="AJ1362" s="34"/>
      <c r="AM1362" s="38"/>
      <c r="AO1362" s="34"/>
      <c r="AP1362" s="34"/>
      <c r="AT1362" t="s">
        <v>74</v>
      </c>
      <c r="AW1362">
        <v>54</v>
      </c>
      <c r="AY1362">
        <v>72</v>
      </c>
      <c r="BH1362" s="34"/>
      <c r="BJ1362" s="34"/>
      <c r="BK1362" s="40"/>
    </row>
    <row r="1363" spans="1:63" x14ac:dyDescent="0.25">
      <c r="A1363" s="5" t="s">
        <v>557</v>
      </c>
      <c r="B1363" s="5" t="s">
        <v>557</v>
      </c>
      <c r="C1363" s="6"/>
      <c r="D1363" s="27">
        <v>40512</v>
      </c>
      <c r="E1363" s="28">
        <v>334</v>
      </c>
      <c r="F1363" s="15" t="s">
        <v>551</v>
      </c>
      <c r="U1363" s="36"/>
      <c r="V1363" s="37"/>
      <c r="AF1363" s="36"/>
      <c r="AG1363" s="40"/>
      <c r="AM1363" s="38"/>
      <c r="AT1363" t="s">
        <v>74</v>
      </c>
      <c r="AW1363">
        <v>49</v>
      </c>
      <c r="AY1363">
        <v>59</v>
      </c>
      <c r="BK1363" s="40"/>
    </row>
    <row r="1364" spans="1:63" x14ac:dyDescent="0.25">
      <c r="A1364" s="5" t="s">
        <v>558</v>
      </c>
      <c r="B1364" s="5" t="s">
        <v>558</v>
      </c>
      <c r="C1364" s="6"/>
      <c r="D1364" s="27">
        <v>40632</v>
      </c>
      <c r="E1364" s="28">
        <v>89</v>
      </c>
      <c r="F1364" s="15" t="s">
        <v>551</v>
      </c>
      <c r="U1364" s="36"/>
      <c r="V1364" s="37"/>
      <c r="AF1364" s="36"/>
      <c r="AG1364" s="40"/>
      <c r="AM1364" s="38"/>
      <c r="AT1364" t="s">
        <v>74</v>
      </c>
      <c r="AW1364">
        <v>174</v>
      </c>
      <c r="AY1364">
        <v>212</v>
      </c>
      <c r="BK1364" s="40"/>
    </row>
    <row r="1365" spans="1:63" x14ac:dyDescent="0.25">
      <c r="A1365" s="5" t="s">
        <v>559</v>
      </c>
      <c r="B1365" s="5" t="s">
        <v>559</v>
      </c>
      <c r="C1365" s="6"/>
      <c r="D1365" s="27">
        <v>40674</v>
      </c>
      <c r="E1365" s="28">
        <v>131</v>
      </c>
      <c r="F1365" s="15" t="s">
        <v>551</v>
      </c>
      <c r="U1365" s="36"/>
      <c r="V1365" s="37"/>
      <c r="AF1365" s="36"/>
      <c r="AG1365" s="40"/>
      <c r="AM1365" s="38"/>
      <c r="AT1365" t="s">
        <v>74</v>
      </c>
      <c r="AW1365">
        <v>160</v>
      </c>
      <c r="AY1365">
        <v>184</v>
      </c>
      <c r="BK1365" s="40"/>
    </row>
    <row r="1366" spans="1:63" x14ac:dyDescent="0.25">
      <c r="A1366" s="5" t="s">
        <v>560</v>
      </c>
      <c r="B1366" s="5" t="s">
        <v>560</v>
      </c>
      <c r="C1366" s="6"/>
      <c r="D1366" s="27">
        <v>40795</v>
      </c>
      <c r="E1366" s="28">
        <v>252</v>
      </c>
      <c r="F1366" s="15" t="s">
        <v>551</v>
      </c>
      <c r="U1366" s="36"/>
      <c r="V1366" s="37"/>
      <c r="AF1366" s="36"/>
      <c r="AG1366" s="40"/>
      <c r="AM1366" s="38"/>
      <c r="AP1366" s="34"/>
      <c r="AT1366" t="s">
        <v>74</v>
      </c>
      <c r="AW1366">
        <v>73</v>
      </c>
      <c r="AY1366">
        <v>92</v>
      </c>
      <c r="BK1366" s="40"/>
    </row>
    <row r="1367" spans="1:63" x14ac:dyDescent="0.25">
      <c r="A1367" s="5" t="s">
        <v>561</v>
      </c>
      <c r="B1367" s="5" t="s">
        <v>561</v>
      </c>
      <c r="C1367" s="6"/>
      <c r="D1367" s="27">
        <v>41004</v>
      </c>
      <c r="E1367" s="28">
        <v>96</v>
      </c>
      <c r="F1367" s="15" t="s">
        <v>551</v>
      </c>
      <c r="U1367" s="36"/>
      <c r="V1367" s="37"/>
      <c r="Z1367" s="40"/>
      <c r="AD1367" s="40"/>
      <c r="AF1367" s="36"/>
      <c r="AG1367" s="40"/>
      <c r="AM1367" s="38"/>
      <c r="AT1367" t="s">
        <v>74</v>
      </c>
      <c r="AW1367">
        <v>162</v>
      </c>
      <c r="AY1367">
        <v>198</v>
      </c>
      <c r="BE1367" s="40"/>
      <c r="BF1367" s="40"/>
      <c r="BK1367" s="40"/>
    </row>
    <row r="1368" spans="1:63" x14ac:dyDescent="0.25">
      <c r="A1368" s="5" t="s">
        <v>562</v>
      </c>
      <c r="B1368" s="5" t="s">
        <v>562</v>
      </c>
      <c r="C1368" s="6"/>
      <c r="D1368" s="27">
        <v>41088</v>
      </c>
      <c r="E1368" s="28">
        <v>180</v>
      </c>
      <c r="F1368" s="15" t="s">
        <v>551</v>
      </c>
      <c r="U1368" s="40"/>
      <c r="V1368" s="40"/>
      <c r="AF1368" s="40"/>
      <c r="AG1368" s="40"/>
      <c r="AM1368" s="40"/>
      <c r="AT1368" t="s">
        <v>74</v>
      </c>
      <c r="AW1368">
        <v>120</v>
      </c>
      <c r="AY1368">
        <v>145</v>
      </c>
      <c r="BK1368" s="40"/>
    </row>
    <row r="1369" spans="1:63" x14ac:dyDescent="0.25">
      <c r="A1369" s="5" t="s">
        <v>563</v>
      </c>
      <c r="B1369" s="5" t="s">
        <v>563</v>
      </c>
      <c r="C1369" s="6"/>
      <c r="D1369" s="27">
        <v>41177</v>
      </c>
      <c r="E1369" s="28">
        <v>269</v>
      </c>
      <c r="F1369" s="15" t="s">
        <v>551</v>
      </c>
      <c r="U1369" s="40"/>
      <c r="V1369" s="40"/>
      <c r="AF1369" s="40"/>
      <c r="AG1369" s="40"/>
      <c r="AI1369" s="34"/>
      <c r="AJ1369" s="34"/>
      <c r="AM1369" s="40"/>
      <c r="AO1369" s="34"/>
      <c r="AP1369" s="34"/>
      <c r="AT1369" t="s">
        <v>74</v>
      </c>
      <c r="AW1369">
        <v>67</v>
      </c>
      <c r="AY1369">
        <v>84</v>
      </c>
      <c r="BH1369" s="34"/>
      <c r="BJ1369" s="34"/>
      <c r="BK1369" s="40"/>
    </row>
    <row r="1370" spans="1:63" x14ac:dyDescent="0.25">
      <c r="A1370" s="5" t="s">
        <v>565</v>
      </c>
      <c r="B1370" s="5" t="s">
        <v>565</v>
      </c>
      <c r="C1370" s="6"/>
      <c r="D1370" s="14"/>
      <c r="E1370" s="14"/>
      <c r="F1370" s="15"/>
      <c r="U1370" s="40">
        <v>623.1</v>
      </c>
      <c r="V1370" s="40"/>
      <c r="Y1370" s="3">
        <v>1.8200000000000001E-2</v>
      </c>
      <c r="Z1370">
        <v>31</v>
      </c>
      <c r="AA1370">
        <v>4.25</v>
      </c>
      <c r="AB1370">
        <v>7550</v>
      </c>
      <c r="AC1370">
        <v>10.4</v>
      </c>
      <c r="AD1370">
        <v>233</v>
      </c>
      <c r="AF1370" s="40"/>
      <c r="AG1370" s="40"/>
      <c r="AM1370" s="40"/>
      <c r="AT1370" t="s">
        <v>74</v>
      </c>
      <c r="BA1370">
        <v>90</v>
      </c>
    </row>
    <row r="1371" spans="1:63" x14ac:dyDescent="0.25">
      <c r="A1371" s="5" t="s">
        <v>566</v>
      </c>
      <c r="B1371" s="5" t="s">
        <v>566</v>
      </c>
      <c r="C1371" s="6"/>
      <c r="D1371" s="14"/>
      <c r="E1371" s="14"/>
      <c r="F1371" s="15"/>
      <c r="U1371" s="40">
        <v>796.1</v>
      </c>
      <c r="V1371" s="40"/>
      <c r="Y1371" s="3">
        <v>1.2500000000000001E-2</v>
      </c>
      <c r="Z1371">
        <v>45</v>
      </c>
      <c r="AA1371">
        <v>4.2699999999999996</v>
      </c>
      <c r="AB1371">
        <v>7562</v>
      </c>
      <c r="AC1371">
        <v>7.1</v>
      </c>
      <c r="AD1371">
        <v>343</v>
      </c>
      <c r="AF1371" s="40"/>
      <c r="AG1371" s="40"/>
      <c r="AM1371" s="40"/>
      <c r="AT1371" t="s">
        <v>74</v>
      </c>
      <c r="BA1371">
        <v>90</v>
      </c>
    </row>
    <row r="1372" spans="1:63" x14ac:dyDescent="0.25">
      <c r="A1372" s="5" t="s">
        <v>567</v>
      </c>
      <c r="B1372" s="5" t="s">
        <v>567</v>
      </c>
      <c r="C1372" s="6"/>
      <c r="D1372" s="14"/>
      <c r="E1372" s="14"/>
      <c r="F1372" s="15"/>
      <c r="U1372" s="40">
        <v>602</v>
      </c>
      <c r="V1372" s="40"/>
      <c r="Y1372" s="3">
        <v>2.12E-2</v>
      </c>
      <c r="Z1372">
        <v>28</v>
      </c>
      <c r="AA1372">
        <v>4.5199999999999996</v>
      </c>
      <c r="AB1372">
        <v>7618</v>
      </c>
      <c r="AC1372">
        <v>12.1</v>
      </c>
      <c r="AD1372">
        <v>213</v>
      </c>
      <c r="AF1372" s="40"/>
      <c r="AG1372" s="40"/>
      <c r="AM1372" s="40"/>
      <c r="AT1372" t="s">
        <v>74</v>
      </c>
      <c r="BA1372">
        <v>90</v>
      </c>
    </row>
    <row r="1373" spans="1:63" x14ac:dyDescent="0.25">
      <c r="A1373" s="5" t="s">
        <v>568</v>
      </c>
      <c r="B1373" s="5" t="s">
        <v>568</v>
      </c>
      <c r="C1373" s="6"/>
      <c r="D1373" s="14"/>
      <c r="E1373" s="14"/>
      <c r="F1373" s="15"/>
      <c r="U1373" s="40">
        <v>830</v>
      </c>
      <c r="V1373" s="40"/>
      <c r="Y1373" s="3">
        <v>1.7899999999999999E-2</v>
      </c>
      <c r="Z1373">
        <v>42</v>
      </c>
      <c r="AA1373">
        <v>6.66</v>
      </c>
      <c r="AB1373">
        <v>8815</v>
      </c>
      <c r="AC1373">
        <v>10.199999999999999</v>
      </c>
      <c r="AD1373">
        <v>372</v>
      </c>
      <c r="AF1373" s="40"/>
      <c r="AG1373" s="40"/>
      <c r="AM1373" s="40"/>
      <c r="AT1373" t="s">
        <v>74</v>
      </c>
      <c r="BA1373">
        <v>90</v>
      </c>
    </row>
    <row r="1374" spans="1:63" x14ac:dyDescent="0.25">
      <c r="A1374" s="5" t="s">
        <v>569</v>
      </c>
      <c r="B1374" s="5" t="s">
        <v>569</v>
      </c>
      <c r="C1374" s="6"/>
      <c r="D1374" s="14"/>
      <c r="E1374" s="14"/>
      <c r="F1374" s="15"/>
      <c r="U1374" s="40">
        <v>700.4</v>
      </c>
      <c r="V1374" s="40"/>
      <c r="Y1374" s="3">
        <v>2.4E-2</v>
      </c>
      <c r="Z1374">
        <v>26</v>
      </c>
      <c r="AA1374">
        <v>5.55</v>
      </c>
      <c r="AB1374">
        <v>8813</v>
      </c>
      <c r="AC1374">
        <v>13.7</v>
      </c>
      <c r="AD1374">
        <v>231</v>
      </c>
      <c r="AF1374" s="40"/>
      <c r="AG1374" s="40"/>
      <c r="AM1374" s="40"/>
      <c r="AT1374" t="s">
        <v>74</v>
      </c>
      <c r="BA1374">
        <v>90</v>
      </c>
      <c r="BK1374" s="40"/>
    </row>
    <row r="1375" spans="1:63" x14ac:dyDescent="0.25">
      <c r="A1375" s="5" t="s">
        <v>570</v>
      </c>
      <c r="B1375" s="5" t="s">
        <v>570</v>
      </c>
      <c r="C1375" s="6"/>
      <c r="D1375" s="14"/>
      <c r="E1375" s="14"/>
      <c r="F1375" s="15"/>
      <c r="U1375" s="40">
        <v>950.8</v>
      </c>
      <c r="V1375" s="40"/>
      <c r="Y1375" s="3">
        <v>1.6799999999999999E-2</v>
      </c>
      <c r="Z1375">
        <v>42</v>
      </c>
      <c r="AA1375">
        <v>6.7</v>
      </c>
      <c r="AB1375">
        <v>9582</v>
      </c>
      <c r="AC1375">
        <v>9.6</v>
      </c>
      <c r="AD1375">
        <v>398</v>
      </c>
      <c r="AF1375" s="40"/>
      <c r="AG1375" s="40"/>
      <c r="AM1375" s="40"/>
      <c r="AT1375" t="s">
        <v>74</v>
      </c>
      <c r="BA1375">
        <v>90</v>
      </c>
      <c r="BK1375" s="40"/>
    </row>
    <row r="1376" spans="1:63" x14ac:dyDescent="0.25">
      <c r="A1376" s="5" t="s">
        <v>571</v>
      </c>
      <c r="B1376" s="5" t="s">
        <v>571</v>
      </c>
      <c r="C1376" s="6"/>
      <c r="D1376" s="14"/>
      <c r="E1376" s="14"/>
      <c r="F1376" s="15"/>
      <c r="U1376" s="40">
        <v>741</v>
      </c>
      <c r="V1376" s="40"/>
      <c r="Y1376" s="3">
        <v>2.9600000000000001E-2</v>
      </c>
      <c r="Z1376">
        <v>24</v>
      </c>
      <c r="AA1376">
        <v>6.64</v>
      </c>
      <c r="AB1376">
        <v>9399</v>
      </c>
      <c r="AC1376">
        <v>16.899999999999999</v>
      </c>
      <c r="AD1376">
        <v>224</v>
      </c>
      <c r="AF1376" s="40"/>
      <c r="AG1376" s="40"/>
      <c r="AM1376" s="40"/>
      <c r="AT1376" t="s">
        <v>74</v>
      </c>
      <c r="BA1376">
        <v>90</v>
      </c>
    </row>
    <row r="1377" spans="1:63" x14ac:dyDescent="0.25">
      <c r="A1377" s="5" t="s">
        <v>572</v>
      </c>
      <c r="B1377" s="5" t="s">
        <v>572</v>
      </c>
      <c r="C1377" s="6"/>
      <c r="D1377" s="14"/>
      <c r="E1377" s="14"/>
      <c r="F1377" s="15"/>
      <c r="U1377" s="40">
        <v>1055</v>
      </c>
      <c r="V1377" s="40"/>
      <c r="Y1377" s="3">
        <v>2.1100000000000001E-2</v>
      </c>
      <c r="Z1377">
        <v>39</v>
      </c>
      <c r="AA1377">
        <v>9.24</v>
      </c>
      <c r="AB1377">
        <v>11354</v>
      </c>
      <c r="AC1377">
        <v>12</v>
      </c>
      <c r="AD1377">
        <v>439</v>
      </c>
      <c r="AF1377" s="40"/>
      <c r="AG1377" s="40"/>
      <c r="AM1377" s="40"/>
      <c r="AT1377" t="s">
        <v>74</v>
      </c>
      <c r="BA1377">
        <v>90</v>
      </c>
    </row>
    <row r="1378" spans="1:63" x14ac:dyDescent="0.25">
      <c r="A1378" s="5" t="s">
        <v>564</v>
      </c>
      <c r="B1378" s="5" t="s">
        <v>564</v>
      </c>
      <c r="C1378" s="6"/>
      <c r="D1378" s="14"/>
      <c r="E1378" s="14"/>
      <c r="F1378" s="15"/>
      <c r="U1378" s="40">
        <v>391.7</v>
      </c>
      <c r="V1378" s="40"/>
      <c r="Y1378" s="3">
        <v>3.2800000000000003E-2</v>
      </c>
      <c r="Z1378">
        <v>26</v>
      </c>
      <c r="AA1378">
        <v>2.89</v>
      </c>
      <c r="AB1378">
        <v>3419</v>
      </c>
      <c r="AC1378">
        <v>18.7</v>
      </c>
      <c r="AD1378">
        <v>88</v>
      </c>
      <c r="AF1378" s="40"/>
      <c r="AG1378" s="40"/>
      <c r="AM1378" s="40"/>
      <c r="AT1378" t="s">
        <v>74</v>
      </c>
      <c r="BA1378">
        <v>90</v>
      </c>
      <c r="BK1378" s="40"/>
    </row>
    <row r="1379" spans="1:63" x14ac:dyDescent="0.25">
      <c r="A1379" s="5" t="s">
        <v>573</v>
      </c>
      <c r="B1379" s="5" t="s">
        <v>573</v>
      </c>
      <c r="C1379" s="6"/>
      <c r="D1379" s="14"/>
      <c r="E1379" s="14"/>
      <c r="F1379" s="15"/>
      <c r="U1379" s="40">
        <v>704.2</v>
      </c>
      <c r="V1379" s="40"/>
      <c r="Y1379" s="3">
        <v>1.8100000000000002E-2</v>
      </c>
      <c r="Z1379">
        <v>33.4</v>
      </c>
      <c r="AA1379">
        <v>4.72</v>
      </c>
      <c r="AB1379">
        <v>7802</v>
      </c>
      <c r="AC1379">
        <v>10.3</v>
      </c>
      <c r="AD1379">
        <v>261</v>
      </c>
      <c r="AF1379" s="40"/>
      <c r="AG1379" s="40"/>
      <c r="AM1379" s="40"/>
      <c r="AT1379" t="s">
        <v>74</v>
      </c>
      <c r="BA1379">
        <v>90</v>
      </c>
    </row>
    <row r="1380" spans="1:63" x14ac:dyDescent="0.25">
      <c r="A1380" s="5" t="s">
        <v>574</v>
      </c>
      <c r="B1380" s="5" t="s">
        <v>574</v>
      </c>
      <c r="C1380" s="6"/>
      <c r="D1380" s="14"/>
      <c r="E1380" s="14"/>
      <c r="F1380" s="15"/>
      <c r="U1380" s="40">
        <v>383</v>
      </c>
      <c r="V1380" s="40"/>
      <c r="Y1380" s="3">
        <v>2.98E-2</v>
      </c>
      <c r="Z1380">
        <v>27</v>
      </c>
      <c r="AA1380">
        <v>3.52</v>
      </c>
      <c r="AB1380">
        <v>4381</v>
      </c>
      <c r="AC1380">
        <v>17</v>
      </c>
      <c r="AD1380">
        <v>118</v>
      </c>
      <c r="AF1380" s="40"/>
      <c r="AG1380" s="40"/>
      <c r="AM1380" s="40"/>
      <c r="AT1380" t="s">
        <v>74</v>
      </c>
      <c r="BA1380">
        <v>90</v>
      </c>
    </row>
    <row r="1381" spans="1:63" x14ac:dyDescent="0.25">
      <c r="A1381" s="5" t="s">
        <v>575</v>
      </c>
      <c r="B1381" s="5" t="s">
        <v>575</v>
      </c>
      <c r="C1381" s="6"/>
      <c r="D1381" s="14"/>
      <c r="E1381" s="14"/>
      <c r="F1381" s="15"/>
      <c r="U1381" s="40">
        <v>846</v>
      </c>
      <c r="V1381" s="40"/>
      <c r="Y1381" s="3">
        <v>2.3300000000000001E-2</v>
      </c>
      <c r="Z1381">
        <v>33.4</v>
      </c>
      <c r="AA1381">
        <v>6.42</v>
      </c>
      <c r="AB1381">
        <v>8758</v>
      </c>
      <c r="AC1381">
        <v>13.3</v>
      </c>
      <c r="AD1381">
        <v>275</v>
      </c>
      <c r="AF1381" s="40"/>
      <c r="AG1381" s="40"/>
      <c r="AM1381" s="40"/>
      <c r="AT1381" t="s">
        <v>74</v>
      </c>
      <c r="BA1381">
        <v>90</v>
      </c>
    </row>
    <row r="1382" spans="1:63" x14ac:dyDescent="0.25">
      <c r="A1382" s="5" t="s">
        <v>576</v>
      </c>
      <c r="B1382" s="5" t="s">
        <v>576</v>
      </c>
      <c r="C1382" s="6"/>
      <c r="D1382" s="14"/>
      <c r="E1382" s="14"/>
      <c r="F1382" s="15"/>
      <c r="U1382" s="40">
        <v>440.6</v>
      </c>
      <c r="V1382" s="40"/>
      <c r="Y1382" s="3">
        <v>3.2500000000000001E-2</v>
      </c>
      <c r="Z1382">
        <v>24</v>
      </c>
      <c r="AA1382">
        <v>3.41</v>
      </c>
      <c r="AB1382">
        <v>4375</v>
      </c>
      <c r="AC1382">
        <v>18.5</v>
      </c>
      <c r="AD1382">
        <v>105</v>
      </c>
      <c r="AF1382" s="40"/>
      <c r="AG1382" s="40"/>
      <c r="AM1382" s="40"/>
      <c r="AT1382" t="s">
        <v>74</v>
      </c>
      <c r="BA1382">
        <v>90</v>
      </c>
    </row>
    <row r="1383" spans="1:63" x14ac:dyDescent="0.25">
      <c r="A1383" s="5" t="s">
        <v>577</v>
      </c>
      <c r="B1383" s="5" t="s">
        <v>577</v>
      </c>
      <c r="C1383" s="6"/>
      <c r="D1383" s="14"/>
      <c r="E1383" s="14"/>
      <c r="F1383" s="15"/>
      <c r="U1383" s="40">
        <v>700</v>
      </c>
      <c r="V1383" s="40"/>
      <c r="Y1383" s="3">
        <v>2.4E-2</v>
      </c>
      <c r="Z1383">
        <v>33.4</v>
      </c>
      <c r="AA1383">
        <v>5.7</v>
      </c>
      <c r="AB1383">
        <v>7102</v>
      </c>
      <c r="AC1383">
        <v>13.7</v>
      </c>
      <c r="AD1383">
        <v>237</v>
      </c>
      <c r="AF1383" s="40"/>
      <c r="AG1383" s="40"/>
      <c r="AM1383" s="40"/>
      <c r="AT1383" t="s">
        <v>74</v>
      </c>
      <c r="BA1383">
        <v>90</v>
      </c>
      <c r="BK1383" s="40"/>
    </row>
    <row r="1384" spans="1:63" x14ac:dyDescent="0.25">
      <c r="A1384" s="5" t="s">
        <v>578</v>
      </c>
      <c r="B1384" s="5" t="s">
        <v>578</v>
      </c>
      <c r="C1384" s="6"/>
      <c r="D1384" s="14"/>
      <c r="E1384" s="14"/>
      <c r="F1384" s="15"/>
      <c r="U1384" s="40">
        <v>479</v>
      </c>
      <c r="V1384" s="40"/>
      <c r="Y1384" s="3">
        <v>3.0499999999999999E-2</v>
      </c>
      <c r="Z1384">
        <v>24</v>
      </c>
      <c r="AA1384">
        <v>4.67</v>
      </c>
      <c r="AB1384">
        <v>6367</v>
      </c>
      <c r="AC1384">
        <v>17.399999999999999</v>
      </c>
      <c r="AD1384">
        <v>153</v>
      </c>
      <c r="AF1384" s="40"/>
      <c r="AG1384" s="40"/>
      <c r="AM1384" s="40"/>
      <c r="AT1384" t="s">
        <v>74</v>
      </c>
      <c r="BA1384">
        <v>90</v>
      </c>
      <c r="BK1384" s="40"/>
    </row>
    <row r="1385" spans="1:63" x14ac:dyDescent="0.25">
      <c r="A1385" s="5" t="s">
        <v>579</v>
      </c>
      <c r="B1385" s="5" t="s">
        <v>579</v>
      </c>
      <c r="C1385" s="6"/>
      <c r="D1385" s="14"/>
      <c r="E1385" s="14"/>
      <c r="F1385" s="15"/>
      <c r="U1385" s="40">
        <v>676</v>
      </c>
      <c r="V1385" s="40"/>
      <c r="Y1385" s="3">
        <v>3.0200000000000001E-2</v>
      </c>
      <c r="Z1385">
        <v>31.4</v>
      </c>
      <c r="AA1385">
        <v>7.18</v>
      </c>
      <c r="AB1385">
        <v>7573</v>
      </c>
      <c r="AC1385">
        <v>17.2</v>
      </c>
      <c r="AD1385">
        <v>238</v>
      </c>
      <c r="AF1385" s="40"/>
      <c r="AG1385" s="40"/>
      <c r="AM1385" s="40"/>
      <c r="AT1385" t="s">
        <v>74</v>
      </c>
      <c r="BA1385">
        <v>90</v>
      </c>
    </row>
    <row r="1386" spans="1:63" x14ac:dyDescent="0.25">
      <c r="A1386" s="5" t="s">
        <v>580</v>
      </c>
      <c r="B1386" s="5" t="s">
        <v>580</v>
      </c>
      <c r="C1386" s="6"/>
      <c r="D1386" s="14"/>
      <c r="E1386" s="14"/>
      <c r="F1386" s="15"/>
      <c r="U1386" s="40">
        <v>757.4</v>
      </c>
      <c r="V1386" s="40"/>
      <c r="Y1386" s="3">
        <v>1.89E-2</v>
      </c>
      <c r="Z1386">
        <v>41</v>
      </c>
      <c r="AA1386">
        <v>5.12</v>
      </c>
      <c r="AB1386">
        <v>6634</v>
      </c>
      <c r="AC1386">
        <v>10.8</v>
      </c>
      <c r="AD1386">
        <v>270</v>
      </c>
      <c r="AF1386" s="40"/>
      <c r="AG1386" s="40"/>
      <c r="AM1386" s="40"/>
      <c r="AT1386" t="s">
        <v>74</v>
      </c>
      <c r="BA1386">
        <v>90</v>
      </c>
    </row>
    <row r="1387" spans="1:63" x14ac:dyDescent="0.25">
      <c r="A1387" s="5" t="s">
        <v>581</v>
      </c>
      <c r="B1387" s="5" t="s">
        <v>581</v>
      </c>
      <c r="C1387" s="6"/>
      <c r="D1387" s="14"/>
      <c r="E1387" s="14"/>
      <c r="F1387" s="15"/>
      <c r="U1387" s="40">
        <v>786.9</v>
      </c>
      <c r="V1387" s="40"/>
      <c r="Y1387" s="3">
        <v>1.7500000000000002E-2</v>
      </c>
      <c r="Z1387">
        <v>53</v>
      </c>
      <c r="AA1387">
        <v>5.46</v>
      </c>
      <c r="AB1387">
        <v>5911</v>
      </c>
      <c r="AC1387">
        <v>10</v>
      </c>
      <c r="AD1387">
        <v>311</v>
      </c>
      <c r="AF1387" s="40"/>
      <c r="AG1387" s="40"/>
      <c r="AM1387" s="40"/>
      <c r="AT1387" t="s">
        <v>74</v>
      </c>
      <c r="BA1387">
        <v>90</v>
      </c>
    </row>
    <row r="1388" spans="1:63" x14ac:dyDescent="0.25">
      <c r="A1388" s="5" t="s">
        <v>582</v>
      </c>
      <c r="B1388" s="5" t="s">
        <v>582</v>
      </c>
      <c r="C1388" s="6"/>
      <c r="D1388" s="14"/>
      <c r="E1388" s="14"/>
      <c r="F1388" s="15"/>
      <c r="U1388" s="40">
        <v>624</v>
      </c>
      <c r="V1388" s="40"/>
      <c r="Y1388" s="3">
        <v>2.1899999999999999E-2</v>
      </c>
      <c r="Z1388">
        <v>38</v>
      </c>
      <c r="AA1388">
        <v>5.48</v>
      </c>
      <c r="AB1388">
        <v>6505</v>
      </c>
      <c r="AC1388">
        <v>12.5</v>
      </c>
      <c r="AD1388">
        <v>250</v>
      </c>
      <c r="AF1388" s="40"/>
      <c r="AG1388" s="40"/>
      <c r="AM1388" s="40"/>
      <c r="AT1388" t="s">
        <v>74</v>
      </c>
      <c r="BA1388">
        <v>90</v>
      </c>
    </row>
    <row r="1389" spans="1:63" x14ac:dyDescent="0.25">
      <c r="A1389" s="5" t="s">
        <v>583</v>
      </c>
      <c r="B1389" s="5" t="s">
        <v>583</v>
      </c>
      <c r="C1389" s="6"/>
      <c r="D1389" s="14"/>
      <c r="E1389" s="14"/>
      <c r="F1389" s="15"/>
      <c r="U1389" s="40">
        <v>782</v>
      </c>
      <c r="V1389" s="40"/>
      <c r="Y1389" s="3">
        <v>2.07E-2</v>
      </c>
      <c r="Z1389">
        <v>48</v>
      </c>
      <c r="AA1389">
        <v>7.1</v>
      </c>
      <c r="AB1389">
        <v>7206</v>
      </c>
      <c r="AC1389">
        <v>11.8</v>
      </c>
      <c r="AD1389">
        <v>343</v>
      </c>
      <c r="AF1389" s="40"/>
      <c r="AG1389" s="40"/>
      <c r="AM1389" s="40"/>
      <c r="AT1389" t="s">
        <v>74</v>
      </c>
      <c r="BA1389">
        <v>90</v>
      </c>
      <c r="BK1389" s="40"/>
    </row>
    <row r="1390" spans="1:63" x14ac:dyDescent="0.25">
      <c r="A1390" s="5" t="s">
        <v>584</v>
      </c>
      <c r="B1390" s="5" t="s">
        <v>584</v>
      </c>
      <c r="C1390" s="6"/>
      <c r="D1390" s="14"/>
      <c r="E1390" s="14"/>
      <c r="F1390" s="15"/>
      <c r="U1390" s="40">
        <v>709.6</v>
      </c>
      <c r="V1390" s="40"/>
      <c r="Y1390" s="3">
        <v>2.5999999999999999E-2</v>
      </c>
      <c r="Z1390">
        <v>35</v>
      </c>
      <c r="AA1390">
        <v>6.7</v>
      </c>
      <c r="AB1390">
        <v>7428</v>
      </c>
      <c r="AC1390">
        <v>14.8</v>
      </c>
      <c r="AD1390">
        <v>258</v>
      </c>
      <c r="AF1390" s="40"/>
      <c r="AG1390" s="40"/>
      <c r="AM1390" s="40"/>
      <c r="AT1390" t="s">
        <v>74</v>
      </c>
      <c r="BA1390">
        <v>90</v>
      </c>
      <c r="BK1390" s="40"/>
    </row>
    <row r="1391" spans="1:63" x14ac:dyDescent="0.25">
      <c r="A1391" s="5" t="s">
        <v>585</v>
      </c>
      <c r="B1391" s="5" t="s">
        <v>585</v>
      </c>
      <c r="C1391" s="6"/>
      <c r="D1391" s="14"/>
      <c r="E1391" s="14"/>
      <c r="F1391" s="15"/>
      <c r="U1391" s="40">
        <v>881.9</v>
      </c>
      <c r="V1391" s="40"/>
      <c r="Y1391" s="3">
        <v>2.0500000000000001E-2</v>
      </c>
      <c r="Z1391">
        <v>46</v>
      </c>
      <c r="AA1391">
        <v>6.81</v>
      </c>
      <c r="AB1391">
        <v>7278</v>
      </c>
      <c r="AC1391">
        <v>11.7</v>
      </c>
      <c r="AD1391">
        <v>332</v>
      </c>
      <c r="AF1391" s="40"/>
      <c r="AG1391" s="40"/>
      <c r="AM1391" s="40"/>
      <c r="AT1391" t="s">
        <v>74</v>
      </c>
      <c r="BA1391">
        <v>90</v>
      </c>
    </row>
    <row r="1392" spans="1:63" x14ac:dyDescent="0.25">
      <c r="A1392" s="5" t="s">
        <v>586</v>
      </c>
      <c r="B1392" s="5" t="s">
        <v>586</v>
      </c>
      <c r="C1392" s="6"/>
      <c r="D1392" s="14"/>
      <c r="E1392" s="14"/>
      <c r="F1392" s="15"/>
      <c r="U1392" s="40">
        <v>697</v>
      </c>
      <c r="V1392" s="40"/>
      <c r="Y1392" s="3">
        <v>2.46E-2</v>
      </c>
      <c r="Z1392">
        <v>35</v>
      </c>
      <c r="AA1392">
        <v>6.24</v>
      </c>
      <c r="AB1392">
        <v>7187</v>
      </c>
      <c r="AC1392">
        <v>14</v>
      </c>
      <c r="AD1392">
        <v>254</v>
      </c>
      <c r="AF1392" s="40"/>
      <c r="AG1392" s="40"/>
      <c r="AM1392" s="40"/>
      <c r="AT1392" t="s">
        <v>74</v>
      </c>
      <c r="BA1392">
        <v>90</v>
      </c>
    </row>
    <row r="1393" spans="1:63" x14ac:dyDescent="0.25">
      <c r="A1393" s="5" t="s">
        <v>587</v>
      </c>
      <c r="B1393" s="5" t="s">
        <v>587</v>
      </c>
      <c r="C1393" s="6"/>
      <c r="D1393" s="14"/>
      <c r="E1393" s="14"/>
      <c r="F1393" s="15"/>
      <c r="U1393" s="40">
        <v>906</v>
      </c>
      <c r="V1393" s="40"/>
      <c r="Y1393" s="3">
        <v>2.46E-2</v>
      </c>
      <c r="Z1393">
        <v>48</v>
      </c>
      <c r="AA1393">
        <v>8.82</v>
      </c>
      <c r="AB1393">
        <v>7547</v>
      </c>
      <c r="AC1393">
        <v>14</v>
      </c>
      <c r="AD1393">
        <v>359</v>
      </c>
      <c r="AF1393" s="40"/>
      <c r="AG1393" s="40"/>
      <c r="AM1393" s="40"/>
      <c r="AT1393" t="s">
        <v>74</v>
      </c>
      <c r="BA1393">
        <v>90</v>
      </c>
      <c r="BK1393" s="40"/>
    </row>
    <row r="1394" spans="1:63" x14ac:dyDescent="0.25">
      <c r="A1394" s="5" t="s">
        <v>588</v>
      </c>
      <c r="B1394" s="5" t="s">
        <v>588</v>
      </c>
      <c r="C1394" s="6"/>
      <c r="D1394" s="14"/>
      <c r="E1394" s="14"/>
      <c r="F1394" s="15"/>
      <c r="U1394" s="40">
        <v>345.6</v>
      </c>
      <c r="V1394" s="40"/>
      <c r="Y1394" s="3">
        <v>3.0200000000000001E-2</v>
      </c>
      <c r="Z1394">
        <v>20</v>
      </c>
      <c r="AA1394">
        <v>3.35</v>
      </c>
      <c r="AB1394">
        <v>3500</v>
      </c>
      <c r="AC1394">
        <v>17.2</v>
      </c>
      <c r="AD1394">
        <v>111</v>
      </c>
      <c r="AF1394" s="40"/>
      <c r="AG1394" s="40"/>
      <c r="AM1394" s="40"/>
      <c r="AT1394" t="s">
        <v>74</v>
      </c>
      <c r="BA1394">
        <v>90</v>
      </c>
    </row>
    <row r="1395" spans="1:63" x14ac:dyDescent="0.25">
      <c r="A1395" s="5" t="s">
        <v>589</v>
      </c>
      <c r="B1395" s="5" t="s">
        <v>589</v>
      </c>
      <c r="C1395" s="6"/>
      <c r="D1395" s="14"/>
      <c r="E1395" s="14"/>
      <c r="F1395" s="15"/>
      <c r="U1395" s="40">
        <v>480.6</v>
      </c>
      <c r="V1395" s="40"/>
      <c r="Y1395" s="3">
        <v>2.12E-2</v>
      </c>
      <c r="Z1395">
        <v>39</v>
      </c>
      <c r="AA1395">
        <v>3.8</v>
      </c>
      <c r="AB1395">
        <v>4600</v>
      </c>
      <c r="AC1395">
        <v>12.1</v>
      </c>
      <c r="AD1395">
        <v>179</v>
      </c>
      <c r="AF1395" s="40"/>
      <c r="AG1395" s="40"/>
      <c r="AM1395" s="40"/>
      <c r="AT1395" t="s">
        <v>74</v>
      </c>
      <c r="BA1395">
        <v>90</v>
      </c>
    </row>
    <row r="1396" spans="1:63" x14ac:dyDescent="0.25">
      <c r="A1396" s="5" t="s">
        <v>590</v>
      </c>
      <c r="B1396" s="5" t="s">
        <v>590</v>
      </c>
      <c r="C1396" s="6"/>
      <c r="D1396" s="14"/>
      <c r="E1396" s="14"/>
      <c r="F1396" s="15"/>
      <c r="U1396" s="40">
        <v>488.1</v>
      </c>
      <c r="V1396" s="40"/>
      <c r="Y1396" s="3">
        <v>2.58E-2</v>
      </c>
      <c r="Z1396">
        <v>32</v>
      </c>
      <c r="AA1396">
        <v>4.28</v>
      </c>
      <c r="AB1396">
        <v>5181</v>
      </c>
      <c r="AC1396">
        <v>14.7</v>
      </c>
      <c r="AD1396">
        <v>166</v>
      </c>
      <c r="AF1396" s="40"/>
      <c r="AG1396" s="40"/>
      <c r="AM1396" s="40"/>
      <c r="AT1396" t="s">
        <v>74</v>
      </c>
      <c r="BA1396">
        <v>90</v>
      </c>
    </row>
    <row r="1397" spans="1:63" x14ac:dyDescent="0.25">
      <c r="A1397" s="5" t="s">
        <v>591</v>
      </c>
      <c r="B1397" s="5" t="s">
        <v>591</v>
      </c>
      <c r="C1397" s="6"/>
      <c r="D1397" s="14"/>
      <c r="E1397" s="14"/>
      <c r="F1397" s="15"/>
      <c r="U1397" s="40">
        <v>681.4</v>
      </c>
      <c r="V1397" s="40"/>
      <c r="Y1397" s="3">
        <v>2.12E-2</v>
      </c>
      <c r="Z1397">
        <v>39.9</v>
      </c>
      <c r="AA1397">
        <v>5.16</v>
      </c>
      <c r="AB1397">
        <v>6105</v>
      </c>
      <c r="AC1397">
        <v>12.1</v>
      </c>
      <c r="AD1397">
        <v>243</v>
      </c>
      <c r="AF1397" s="40"/>
      <c r="AG1397" s="40"/>
      <c r="AM1397" s="40"/>
      <c r="AT1397" t="s">
        <v>74</v>
      </c>
      <c r="BA1397">
        <v>90</v>
      </c>
    </row>
    <row r="1398" spans="1:63" x14ac:dyDescent="0.25">
      <c r="A1398" s="5" t="s">
        <v>592</v>
      </c>
      <c r="B1398" s="5" t="s">
        <v>592</v>
      </c>
      <c r="C1398" s="6"/>
      <c r="D1398" s="14"/>
      <c r="E1398" s="14"/>
      <c r="F1398" s="15"/>
      <c r="U1398" s="40">
        <v>443</v>
      </c>
      <c r="V1398" s="40"/>
      <c r="Y1398" s="3">
        <v>2.47E-2</v>
      </c>
      <c r="Z1398">
        <v>32</v>
      </c>
      <c r="AA1398">
        <v>3.78</v>
      </c>
      <c r="AB1398">
        <v>4769</v>
      </c>
      <c r="AC1398">
        <v>14.1</v>
      </c>
      <c r="AD1398">
        <v>153</v>
      </c>
      <c r="AF1398" s="40"/>
      <c r="AG1398" s="40"/>
      <c r="AM1398" s="40"/>
      <c r="AT1398" t="s">
        <v>74</v>
      </c>
      <c r="BA1398">
        <v>90</v>
      </c>
      <c r="BK1398" s="40"/>
    </row>
    <row r="1399" spans="1:63" x14ac:dyDescent="0.25">
      <c r="A1399" s="5" t="s">
        <v>593</v>
      </c>
      <c r="B1399" s="5" t="s">
        <v>593</v>
      </c>
      <c r="C1399" s="6"/>
      <c r="D1399" s="14"/>
      <c r="E1399" s="14"/>
      <c r="F1399" s="15"/>
      <c r="U1399" s="40">
        <v>649</v>
      </c>
      <c r="V1399" s="40"/>
      <c r="Y1399" s="3">
        <v>2.4400000000000002E-2</v>
      </c>
      <c r="Z1399">
        <v>36.4</v>
      </c>
      <c r="AA1399">
        <v>5.78</v>
      </c>
      <c r="AB1399">
        <v>6500</v>
      </c>
      <c r="AC1399">
        <v>13.9</v>
      </c>
      <c r="AD1399">
        <v>237</v>
      </c>
      <c r="AF1399" s="40"/>
      <c r="AG1399" s="40"/>
      <c r="AM1399" s="40"/>
      <c r="AT1399" t="s">
        <v>74</v>
      </c>
      <c r="BA1399">
        <v>90</v>
      </c>
      <c r="BK1399" s="40"/>
    </row>
    <row r="1400" spans="1:63" x14ac:dyDescent="0.25">
      <c r="A1400" s="5" t="s">
        <v>594</v>
      </c>
      <c r="B1400" s="5" t="s">
        <v>594</v>
      </c>
      <c r="C1400" s="6"/>
      <c r="D1400" s="14"/>
      <c r="E1400" s="14"/>
      <c r="F1400" s="15"/>
      <c r="U1400" s="40">
        <v>466.4</v>
      </c>
      <c r="V1400" s="40"/>
      <c r="Y1400" s="3">
        <v>3.2500000000000001E-2</v>
      </c>
      <c r="Z1400">
        <v>27</v>
      </c>
      <c r="AA1400">
        <v>3.6</v>
      </c>
      <c r="AB1400">
        <v>4122</v>
      </c>
      <c r="AC1400">
        <v>18.5</v>
      </c>
      <c r="AD1400">
        <v>111</v>
      </c>
      <c r="AF1400" s="40"/>
      <c r="AG1400" s="40"/>
      <c r="AM1400" s="40"/>
      <c r="AT1400" t="s">
        <v>74</v>
      </c>
      <c r="BA1400">
        <v>90</v>
      </c>
    </row>
    <row r="1401" spans="1:63" x14ac:dyDescent="0.25">
      <c r="A1401" s="5" t="s">
        <v>595</v>
      </c>
      <c r="B1401" s="5" t="s">
        <v>595</v>
      </c>
      <c r="C1401" s="6"/>
      <c r="D1401" s="14"/>
      <c r="E1401" s="14"/>
      <c r="F1401" s="15"/>
      <c r="U1401" s="40"/>
      <c r="V1401" s="40"/>
      <c r="Y1401" s="3">
        <v>2.3900000000000001E-2</v>
      </c>
      <c r="AC1401">
        <v>13.6</v>
      </c>
      <c r="AF1401" s="40"/>
      <c r="AG1401" s="40"/>
      <c r="AM1401" s="40"/>
      <c r="AT1401" t="s">
        <v>74</v>
      </c>
      <c r="BA1401">
        <v>90</v>
      </c>
    </row>
    <row r="1402" spans="1:63" x14ac:dyDescent="0.25">
      <c r="A1402" s="5" t="s">
        <v>596</v>
      </c>
      <c r="B1402" s="5" t="s">
        <v>596</v>
      </c>
      <c r="C1402" s="6"/>
      <c r="D1402" s="14"/>
      <c r="E1402" s="14"/>
      <c r="F1402" s="15"/>
      <c r="U1402" s="40">
        <v>449</v>
      </c>
      <c r="V1402" s="40"/>
      <c r="Y1402" s="3">
        <v>3.09E-2</v>
      </c>
      <c r="Z1402">
        <v>27</v>
      </c>
      <c r="AA1402">
        <v>3.67</v>
      </c>
      <c r="AB1402">
        <v>4404</v>
      </c>
      <c r="AC1402">
        <v>17.600000000000001</v>
      </c>
      <c r="AD1402">
        <v>119</v>
      </c>
      <c r="AF1402" s="40"/>
      <c r="AG1402" s="40"/>
      <c r="AM1402" s="40"/>
      <c r="AT1402" t="s">
        <v>74</v>
      </c>
      <c r="BA1402">
        <v>90</v>
      </c>
    </row>
    <row r="1403" spans="1:63" x14ac:dyDescent="0.25">
      <c r="A1403" s="5" t="s">
        <v>597</v>
      </c>
      <c r="B1403" s="5" t="s">
        <v>597</v>
      </c>
      <c r="C1403" s="6"/>
      <c r="D1403" s="14"/>
      <c r="E1403" s="14"/>
      <c r="F1403" s="15"/>
      <c r="U1403" s="40">
        <v>642</v>
      </c>
      <c r="V1403" s="40"/>
      <c r="Y1403" s="3">
        <v>2.7699999999999999E-2</v>
      </c>
      <c r="Z1403">
        <v>38.9</v>
      </c>
      <c r="AA1403">
        <v>6.54</v>
      </c>
      <c r="AB1403">
        <v>6057</v>
      </c>
      <c r="AC1403">
        <v>15.8</v>
      </c>
      <c r="AD1403">
        <v>236</v>
      </c>
      <c r="AF1403" s="40"/>
      <c r="AG1403" s="40"/>
      <c r="AM1403" s="40"/>
      <c r="AT1403" t="s">
        <v>74</v>
      </c>
      <c r="BA1403">
        <v>90</v>
      </c>
    </row>
    <row r="1404" spans="1:63" x14ac:dyDescent="0.25">
      <c r="A1404" s="66" t="s">
        <v>1009</v>
      </c>
      <c r="B1404" s="66" t="s">
        <v>1009</v>
      </c>
      <c r="C1404" s="71"/>
      <c r="D1404" s="27">
        <v>35166</v>
      </c>
      <c r="E1404" s="27"/>
      <c r="F1404" s="40" t="s">
        <v>666</v>
      </c>
      <c r="U1404" s="40"/>
      <c r="V1404" s="40"/>
      <c r="AF1404" s="40"/>
      <c r="AG1404" s="40"/>
      <c r="AM1404" s="40"/>
      <c r="AP1404" s="34"/>
      <c r="AT1404" s="59" t="s">
        <v>74</v>
      </c>
      <c r="AU1404" s="59"/>
      <c r="AV1404" s="59"/>
      <c r="AX1404">
        <v>87</v>
      </c>
      <c r="BK1404" s="40"/>
    </row>
    <row r="1405" spans="1:63" x14ac:dyDescent="0.25">
      <c r="A1405" s="66" t="s">
        <v>1027</v>
      </c>
      <c r="B1405" s="66" t="s">
        <v>1027</v>
      </c>
      <c r="C1405" s="71"/>
      <c r="D1405" s="27">
        <v>35232</v>
      </c>
      <c r="E1405" s="27"/>
      <c r="F1405" s="40" t="s">
        <v>666</v>
      </c>
      <c r="U1405" s="40"/>
      <c r="V1405" s="40"/>
      <c r="AF1405" s="40"/>
      <c r="AG1405" s="40"/>
      <c r="AM1405" s="40"/>
      <c r="AT1405" s="59" t="s">
        <v>74</v>
      </c>
      <c r="AU1405" s="59"/>
      <c r="AV1405" s="59"/>
      <c r="AX1405">
        <v>82</v>
      </c>
      <c r="BK1405" s="40"/>
    </row>
    <row r="1406" spans="1:63" x14ac:dyDescent="0.25">
      <c r="A1406" s="66" t="s">
        <v>1021</v>
      </c>
      <c r="B1406" s="66" t="s">
        <v>1021</v>
      </c>
      <c r="C1406" s="71"/>
      <c r="D1406" s="27">
        <v>35206</v>
      </c>
      <c r="E1406" s="27"/>
      <c r="F1406" s="40" t="s">
        <v>666</v>
      </c>
      <c r="U1406" s="40"/>
      <c r="V1406" s="40"/>
      <c r="AF1406" s="40"/>
      <c r="AG1406" s="40"/>
      <c r="AM1406" s="40"/>
      <c r="AT1406" s="59" t="s">
        <v>74</v>
      </c>
      <c r="AU1406" s="59"/>
      <c r="AV1406" s="59"/>
      <c r="AX1406">
        <v>82</v>
      </c>
    </row>
    <row r="1407" spans="1:63" x14ac:dyDescent="0.25">
      <c r="A1407" s="66" t="s">
        <v>1015</v>
      </c>
      <c r="B1407" s="66" t="s">
        <v>1015</v>
      </c>
      <c r="C1407" s="71"/>
      <c r="D1407" s="27">
        <v>35191</v>
      </c>
      <c r="E1407" s="27"/>
      <c r="F1407" s="40" t="s">
        <v>666</v>
      </c>
      <c r="U1407" s="40"/>
      <c r="V1407" s="40"/>
      <c r="AF1407" s="40"/>
      <c r="AG1407" s="40"/>
      <c r="AM1407" s="40"/>
      <c r="AT1407" s="59" t="s">
        <v>74</v>
      </c>
      <c r="AU1407" s="59"/>
      <c r="AV1407" s="59"/>
      <c r="AX1407">
        <v>84</v>
      </c>
    </row>
    <row r="1408" spans="1:63" x14ac:dyDescent="0.25">
      <c r="A1408" s="66" t="s">
        <v>1012</v>
      </c>
      <c r="B1408" s="66" t="s">
        <v>1012</v>
      </c>
      <c r="C1408" s="71"/>
      <c r="D1408" s="27">
        <v>35166</v>
      </c>
      <c r="E1408" s="27"/>
      <c r="F1408" s="40" t="s">
        <v>994</v>
      </c>
      <c r="U1408" s="40"/>
      <c r="V1408" s="40"/>
      <c r="AF1408" s="40"/>
      <c r="AG1408" s="40"/>
      <c r="AI1408" s="34"/>
      <c r="AM1408" s="40"/>
      <c r="AP1408" s="34"/>
      <c r="AT1408" s="59" t="s">
        <v>74</v>
      </c>
      <c r="AU1408" s="59"/>
      <c r="AV1408" s="59"/>
      <c r="AX1408">
        <v>69</v>
      </c>
      <c r="BH1408" s="34"/>
      <c r="BK1408" s="40"/>
    </row>
    <row r="1409" spans="1:63" x14ac:dyDescent="0.25">
      <c r="A1409" s="66" t="s">
        <v>1030</v>
      </c>
      <c r="B1409" s="66" t="s">
        <v>1030</v>
      </c>
      <c r="C1409" s="71"/>
      <c r="D1409" s="27">
        <v>35232</v>
      </c>
      <c r="E1409" s="27"/>
      <c r="F1409" s="40" t="s">
        <v>994</v>
      </c>
      <c r="U1409" s="40"/>
      <c r="V1409" s="40"/>
      <c r="AF1409" s="40"/>
      <c r="AG1409" s="40"/>
      <c r="AM1409" s="40"/>
      <c r="AT1409" s="59" t="s">
        <v>74</v>
      </c>
      <c r="AU1409" s="59"/>
      <c r="AV1409" s="59"/>
      <c r="AX1409">
        <v>72</v>
      </c>
    </row>
    <row r="1410" spans="1:63" x14ac:dyDescent="0.25">
      <c r="A1410" s="66" t="s">
        <v>1024</v>
      </c>
      <c r="B1410" s="66" t="s">
        <v>1024</v>
      </c>
      <c r="C1410" s="71"/>
      <c r="D1410" s="27">
        <v>35206</v>
      </c>
      <c r="E1410" s="27"/>
      <c r="F1410" s="40" t="s">
        <v>994</v>
      </c>
      <c r="U1410" s="40"/>
      <c r="V1410" s="40"/>
      <c r="AF1410" s="40"/>
      <c r="AG1410" s="40"/>
      <c r="AM1410" s="40"/>
      <c r="AT1410" s="59" t="s">
        <v>74</v>
      </c>
      <c r="AU1410" s="59"/>
      <c r="AV1410" s="59"/>
      <c r="AX1410">
        <v>74</v>
      </c>
    </row>
    <row r="1411" spans="1:63" x14ac:dyDescent="0.25">
      <c r="A1411" s="66" t="s">
        <v>1018</v>
      </c>
      <c r="B1411" s="66" t="s">
        <v>1018</v>
      </c>
      <c r="C1411" s="71"/>
      <c r="D1411" s="27">
        <v>35191</v>
      </c>
      <c r="E1411" s="27"/>
      <c r="F1411" s="40" t="s">
        <v>994</v>
      </c>
      <c r="U1411" s="40"/>
      <c r="V1411" s="40"/>
      <c r="AF1411" s="40"/>
      <c r="AG1411" s="40"/>
      <c r="AM1411" s="40"/>
      <c r="AT1411" s="59" t="s">
        <v>74</v>
      </c>
      <c r="AU1411" s="59"/>
      <c r="AV1411" s="59"/>
      <c r="AX1411">
        <v>72</v>
      </c>
    </row>
    <row r="1412" spans="1:63" x14ac:dyDescent="0.25">
      <c r="A1412" s="66" t="s">
        <v>1008</v>
      </c>
      <c r="B1412" s="66" t="s">
        <v>1008</v>
      </c>
      <c r="C1412" s="71"/>
      <c r="D1412" s="27">
        <v>35166</v>
      </c>
      <c r="E1412" s="27"/>
      <c r="F1412" s="40" t="s">
        <v>609</v>
      </c>
      <c r="U1412" s="40"/>
      <c r="V1412" s="40"/>
      <c r="AF1412" s="40"/>
      <c r="AG1412" s="40"/>
      <c r="AM1412" s="40"/>
      <c r="AT1412" s="59" t="s">
        <v>74</v>
      </c>
      <c r="AU1412" s="59"/>
      <c r="AV1412" s="59"/>
      <c r="AX1412">
        <v>52</v>
      </c>
    </row>
    <row r="1413" spans="1:63" x14ac:dyDescent="0.25">
      <c r="A1413" s="66" t="s">
        <v>1026</v>
      </c>
      <c r="B1413" s="66" t="s">
        <v>1026</v>
      </c>
      <c r="C1413" s="71"/>
      <c r="D1413" s="27">
        <v>35232</v>
      </c>
      <c r="E1413" s="27"/>
      <c r="F1413" s="40" t="s">
        <v>609</v>
      </c>
      <c r="U1413" s="40"/>
      <c r="V1413" s="40"/>
      <c r="X1413" s="34"/>
      <c r="AF1413" s="40"/>
      <c r="AG1413" s="40"/>
      <c r="AI1413" s="34"/>
      <c r="AM1413" s="40"/>
      <c r="AP1413" s="34"/>
      <c r="AT1413" s="59" t="s">
        <v>74</v>
      </c>
      <c r="AU1413" s="59"/>
      <c r="AV1413" s="59"/>
      <c r="AX1413">
        <v>69</v>
      </c>
      <c r="BH1413" s="34"/>
      <c r="BK1413" s="40"/>
    </row>
    <row r="1414" spans="1:63" x14ac:dyDescent="0.25">
      <c r="A1414" s="66" t="s">
        <v>1020</v>
      </c>
      <c r="B1414" s="66" t="s">
        <v>1020</v>
      </c>
      <c r="C1414" s="71"/>
      <c r="D1414" s="27">
        <v>35206</v>
      </c>
      <c r="E1414" s="27"/>
      <c r="F1414" s="40" t="s">
        <v>609</v>
      </c>
      <c r="U1414" s="40"/>
      <c r="V1414" s="40"/>
      <c r="AF1414" s="40"/>
      <c r="AG1414" s="40"/>
      <c r="AM1414" s="40"/>
      <c r="AT1414" s="59" t="s">
        <v>74</v>
      </c>
      <c r="AU1414" s="59"/>
      <c r="AV1414" s="59"/>
      <c r="AX1414">
        <v>67</v>
      </c>
      <c r="BK1414" s="40"/>
    </row>
    <row r="1415" spans="1:63" x14ac:dyDescent="0.25">
      <c r="A1415" s="66" t="s">
        <v>1014</v>
      </c>
      <c r="B1415" s="66" t="s">
        <v>1014</v>
      </c>
      <c r="C1415" s="71"/>
      <c r="D1415" s="27">
        <v>35191</v>
      </c>
      <c r="E1415" s="27"/>
      <c r="F1415" s="40" t="s">
        <v>609</v>
      </c>
      <c r="U1415" s="40"/>
      <c r="V1415" s="40"/>
      <c r="AF1415" s="40"/>
      <c r="AG1415" s="40"/>
      <c r="AM1415" s="40"/>
      <c r="AT1415" s="59" t="s">
        <v>74</v>
      </c>
      <c r="AU1415" s="59"/>
      <c r="AV1415" s="59"/>
      <c r="AX1415">
        <v>63</v>
      </c>
    </row>
    <row r="1416" spans="1:63" x14ac:dyDescent="0.25">
      <c r="A1416" s="66" t="s">
        <v>1013</v>
      </c>
      <c r="B1416" s="66" t="s">
        <v>1013</v>
      </c>
      <c r="C1416" s="71"/>
      <c r="D1416" s="27">
        <v>35166</v>
      </c>
      <c r="E1416" s="27"/>
      <c r="F1416" s="40" t="s">
        <v>289</v>
      </c>
      <c r="U1416" s="40"/>
      <c r="V1416" s="40"/>
      <c r="AF1416" s="40"/>
      <c r="AG1416" s="40"/>
      <c r="AM1416" s="40"/>
      <c r="AT1416" s="59" t="s">
        <v>74</v>
      </c>
      <c r="AU1416" s="59"/>
      <c r="AV1416" s="59"/>
      <c r="AX1416">
        <v>64</v>
      </c>
    </row>
    <row r="1417" spans="1:63" x14ac:dyDescent="0.25">
      <c r="A1417" s="66" t="s">
        <v>1031</v>
      </c>
      <c r="B1417" s="66" t="s">
        <v>1031</v>
      </c>
      <c r="C1417" s="71"/>
      <c r="D1417" s="27">
        <v>35232</v>
      </c>
      <c r="E1417" s="27"/>
      <c r="F1417" s="40" t="s">
        <v>289</v>
      </c>
      <c r="U1417" s="40"/>
      <c r="V1417" s="40"/>
      <c r="AF1417" s="40"/>
      <c r="AG1417" s="40"/>
      <c r="AI1417" s="34"/>
      <c r="AJ1417" s="34"/>
      <c r="AM1417" s="40"/>
      <c r="AO1417" s="34"/>
      <c r="AP1417" s="34"/>
      <c r="AT1417" s="59" t="s">
        <v>74</v>
      </c>
      <c r="AU1417" s="59"/>
      <c r="AV1417" s="59"/>
      <c r="AX1417">
        <v>70</v>
      </c>
      <c r="BH1417" s="34"/>
      <c r="BJ1417" s="34"/>
    </row>
    <row r="1418" spans="1:63" x14ac:dyDescent="0.25">
      <c r="A1418" s="66" t="s">
        <v>1025</v>
      </c>
      <c r="B1418" s="66" t="s">
        <v>1025</v>
      </c>
      <c r="C1418" s="71"/>
      <c r="D1418" s="27">
        <v>35206</v>
      </c>
      <c r="E1418" s="27"/>
      <c r="F1418" s="40" t="s">
        <v>289</v>
      </c>
      <c r="U1418" s="40"/>
      <c r="V1418" s="40"/>
      <c r="AF1418" s="40"/>
      <c r="AG1418" s="40"/>
      <c r="AM1418" s="40"/>
      <c r="AP1418" s="34"/>
      <c r="AT1418" s="59" t="s">
        <v>74</v>
      </c>
      <c r="AU1418" s="59"/>
      <c r="AV1418" s="59"/>
      <c r="AX1418">
        <v>71</v>
      </c>
      <c r="BK1418" s="40"/>
    </row>
    <row r="1419" spans="1:63" x14ac:dyDescent="0.25">
      <c r="A1419" s="66" t="s">
        <v>1019</v>
      </c>
      <c r="B1419" s="66" t="s">
        <v>1019</v>
      </c>
      <c r="C1419" s="71"/>
      <c r="D1419" s="27">
        <v>35191</v>
      </c>
      <c r="E1419" s="27"/>
      <c r="F1419" s="40" t="s">
        <v>289</v>
      </c>
      <c r="U1419" s="40"/>
      <c r="V1419" s="40"/>
      <c r="AF1419" s="40"/>
      <c r="AG1419" s="40"/>
      <c r="AM1419" s="40"/>
      <c r="AT1419" s="59" t="s">
        <v>74</v>
      </c>
      <c r="AU1419" s="59"/>
      <c r="AV1419" s="59"/>
      <c r="AX1419">
        <v>64</v>
      </c>
      <c r="BK1419" s="40"/>
    </row>
    <row r="1420" spans="1:63" x14ac:dyDescent="0.25">
      <c r="A1420" s="66" t="s">
        <v>1010</v>
      </c>
      <c r="B1420" s="66" t="s">
        <v>1010</v>
      </c>
      <c r="C1420" s="71"/>
      <c r="D1420" s="27">
        <v>35166</v>
      </c>
      <c r="E1420" s="27"/>
      <c r="F1420" s="40" t="s">
        <v>990</v>
      </c>
      <c r="U1420" s="40"/>
      <c r="V1420" s="40"/>
      <c r="AF1420" s="40"/>
      <c r="AG1420" s="40"/>
      <c r="AM1420" s="40"/>
      <c r="AT1420" s="59" t="s">
        <v>74</v>
      </c>
      <c r="AU1420" s="59"/>
      <c r="AV1420" s="59"/>
      <c r="AX1420">
        <v>80</v>
      </c>
      <c r="BK1420" s="40"/>
    </row>
    <row r="1421" spans="1:63" x14ac:dyDescent="0.25">
      <c r="A1421" s="66" t="s">
        <v>1028</v>
      </c>
      <c r="B1421" s="66" t="s">
        <v>1028</v>
      </c>
      <c r="C1421" s="71"/>
      <c r="D1421" s="27">
        <v>35232</v>
      </c>
      <c r="E1421" s="27"/>
      <c r="F1421" s="40" t="s">
        <v>990</v>
      </c>
      <c r="U1421" s="40"/>
      <c r="V1421" s="40"/>
      <c r="AF1421" s="40"/>
      <c r="AG1421" s="40"/>
      <c r="AM1421" s="40"/>
      <c r="AT1421" s="59" t="s">
        <v>74</v>
      </c>
      <c r="AU1421" s="59"/>
      <c r="AV1421" s="59"/>
      <c r="AX1421">
        <v>89</v>
      </c>
    </row>
    <row r="1422" spans="1:63" x14ac:dyDescent="0.25">
      <c r="A1422" s="66" t="s">
        <v>1022</v>
      </c>
      <c r="B1422" s="66" t="s">
        <v>1022</v>
      </c>
      <c r="C1422" s="71"/>
      <c r="D1422" s="27">
        <v>35206</v>
      </c>
      <c r="E1422" s="27"/>
      <c r="F1422" s="40" t="s">
        <v>990</v>
      </c>
      <c r="U1422" s="40"/>
      <c r="V1422" s="34"/>
      <c r="X1422" s="34"/>
      <c r="AF1422" s="40"/>
      <c r="AG1422" s="40"/>
      <c r="AI1422" s="34"/>
      <c r="AJ1422" s="34"/>
      <c r="AM1422" s="40"/>
      <c r="AO1422" s="34"/>
      <c r="AP1422" s="34"/>
      <c r="AT1422" s="59" t="s">
        <v>74</v>
      </c>
      <c r="AU1422" s="59"/>
      <c r="AV1422" s="59"/>
      <c r="AX1422">
        <v>86</v>
      </c>
      <c r="BH1422" s="34"/>
      <c r="BJ1422" s="34"/>
    </row>
    <row r="1423" spans="1:63" x14ac:dyDescent="0.25">
      <c r="A1423" s="66" t="s">
        <v>1016</v>
      </c>
      <c r="B1423" s="66" t="s">
        <v>1016</v>
      </c>
      <c r="C1423" s="71"/>
      <c r="D1423" s="27">
        <v>35191</v>
      </c>
      <c r="E1423" s="27"/>
      <c r="F1423" s="40" t="s">
        <v>990</v>
      </c>
      <c r="U1423" s="40"/>
      <c r="V1423" s="40"/>
      <c r="AF1423" s="40"/>
      <c r="AG1423" s="40"/>
      <c r="AM1423" s="40"/>
      <c r="AT1423" s="59" t="s">
        <v>74</v>
      </c>
      <c r="AU1423" s="59"/>
      <c r="AV1423" s="59"/>
      <c r="AX1423">
        <v>91</v>
      </c>
      <c r="BK1423" s="40"/>
    </row>
    <row r="1424" spans="1:63" x14ac:dyDescent="0.25">
      <c r="A1424" s="66" t="s">
        <v>1011</v>
      </c>
      <c r="B1424" s="66" t="s">
        <v>1011</v>
      </c>
      <c r="C1424" s="71"/>
      <c r="D1424" s="27">
        <v>35166</v>
      </c>
      <c r="E1424" s="27"/>
      <c r="F1424" s="40" t="s">
        <v>992</v>
      </c>
      <c r="U1424" s="40"/>
      <c r="V1424" s="40"/>
      <c r="AF1424" s="40"/>
      <c r="AG1424" s="40"/>
      <c r="AM1424" s="40"/>
      <c r="AT1424" s="59" t="s">
        <v>74</v>
      </c>
      <c r="AU1424" s="59"/>
      <c r="AV1424" s="59"/>
      <c r="AX1424">
        <v>113</v>
      </c>
    </row>
    <row r="1425" spans="1:79" x14ac:dyDescent="0.25">
      <c r="A1425" s="66" t="s">
        <v>1029</v>
      </c>
      <c r="B1425" s="66" t="s">
        <v>1029</v>
      </c>
      <c r="C1425" s="71"/>
      <c r="D1425" s="27">
        <v>35232</v>
      </c>
      <c r="E1425" s="27"/>
      <c r="F1425" s="40" t="s">
        <v>992</v>
      </c>
      <c r="U1425" s="40"/>
      <c r="V1425" s="40"/>
      <c r="AF1425" s="40"/>
      <c r="AG1425" s="40"/>
      <c r="AI1425" s="34"/>
      <c r="AJ1425" s="34"/>
      <c r="AM1425" s="40"/>
      <c r="AO1425" s="34"/>
      <c r="AP1425" s="34"/>
      <c r="AT1425" s="59" t="s">
        <v>74</v>
      </c>
      <c r="AU1425" s="59"/>
      <c r="AV1425" s="59"/>
      <c r="AX1425">
        <v>82</v>
      </c>
      <c r="BH1425" s="34"/>
      <c r="BJ1425" s="34"/>
    </row>
    <row r="1426" spans="1:79" x14ac:dyDescent="0.25">
      <c r="A1426" s="66" t="s">
        <v>1023</v>
      </c>
      <c r="B1426" s="66" t="s">
        <v>1023</v>
      </c>
      <c r="C1426" s="71"/>
      <c r="D1426" s="27">
        <v>35206</v>
      </c>
      <c r="E1426" s="27"/>
      <c r="F1426" s="40" t="s">
        <v>992</v>
      </c>
      <c r="U1426" s="40"/>
      <c r="V1426" s="40"/>
      <c r="AA1426" s="40"/>
      <c r="AF1426" s="40"/>
      <c r="AG1426" s="40"/>
      <c r="AM1426" s="40"/>
      <c r="AT1426" s="59" t="s">
        <v>74</v>
      </c>
      <c r="AU1426" s="59"/>
      <c r="AV1426" s="59"/>
      <c r="AX1426">
        <v>96</v>
      </c>
    </row>
    <row r="1427" spans="1:79" x14ac:dyDescent="0.25">
      <c r="A1427" s="66" t="s">
        <v>1017</v>
      </c>
      <c r="B1427" s="66" t="s">
        <v>1017</v>
      </c>
      <c r="C1427" s="71"/>
      <c r="D1427" s="27">
        <v>35191</v>
      </c>
      <c r="E1427" s="27"/>
      <c r="F1427" s="40" t="s">
        <v>992</v>
      </c>
      <c r="U1427" s="40"/>
      <c r="V1427" s="40"/>
      <c r="AA1427" s="40"/>
      <c r="AF1427" s="40"/>
      <c r="AG1427" s="40"/>
      <c r="AM1427" s="40"/>
      <c r="AT1427" s="59" t="s">
        <v>74</v>
      </c>
      <c r="AU1427" s="59"/>
      <c r="AV1427" s="59"/>
      <c r="AX1427">
        <v>79</v>
      </c>
    </row>
    <row r="1428" spans="1:79" x14ac:dyDescent="0.25">
      <c r="A1428" s="5" t="s">
        <v>598</v>
      </c>
      <c r="B1428" s="5" t="s">
        <v>598</v>
      </c>
      <c r="C1428" s="6">
        <v>39973</v>
      </c>
      <c r="D1428" s="14"/>
      <c r="E1428" s="14"/>
      <c r="F1428" s="15" t="s">
        <v>599</v>
      </c>
      <c r="S1428">
        <v>3.125</v>
      </c>
      <c r="U1428" s="40"/>
      <c r="V1428" s="40"/>
      <c r="AA1428" s="40"/>
      <c r="AF1428" s="40"/>
      <c r="AG1428" s="40"/>
      <c r="AM1428" s="40"/>
      <c r="BA1428">
        <v>23.125</v>
      </c>
      <c r="BK1428" s="40"/>
      <c r="BL1428">
        <v>5.875</v>
      </c>
    </row>
    <row r="1429" spans="1:79" x14ac:dyDescent="0.25">
      <c r="A1429" s="5" t="s">
        <v>598</v>
      </c>
      <c r="B1429" s="5" t="s">
        <v>598</v>
      </c>
      <c r="C1429" s="6">
        <v>40000</v>
      </c>
      <c r="D1429" s="14"/>
      <c r="E1429" s="14"/>
      <c r="F1429" s="15" t="s">
        <v>599</v>
      </c>
      <c r="S1429">
        <v>3.5</v>
      </c>
      <c r="U1429" s="40"/>
      <c r="V1429" s="40"/>
      <c r="AA1429" s="40"/>
      <c r="AF1429" s="40"/>
      <c r="AG1429" s="40"/>
      <c r="AM1429" s="40"/>
      <c r="BA1429">
        <v>23.5</v>
      </c>
      <c r="BK1429" s="40"/>
      <c r="BL1429">
        <v>8.6374999999999993</v>
      </c>
    </row>
    <row r="1430" spans="1:79" x14ac:dyDescent="0.25">
      <c r="A1430" s="5" t="s">
        <v>598</v>
      </c>
      <c r="B1430" s="5" t="s">
        <v>598</v>
      </c>
      <c r="C1430" s="6">
        <v>40031</v>
      </c>
      <c r="D1430" s="14"/>
      <c r="E1430" s="14"/>
      <c r="F1430" s="15" t="s">
        <v>599</v>
      </c>
      <c r="U1430" s="40"/>
      <c r="V1430" s="40"/>
      <c r="AA1430" s="40"/>
      <c r="AF1430" s="40"/>
      <c r="AG1430" s="40"/>
      <c r="AM1430" s="40"/>
      <c r="BA1430">
        <v>56.125</v>
      </c>
      <c r="BL1430">
        <v>9.4</v>
      </c>
    </row>
    <row r="1431" spans="1:79" x14ac:dyDescent="0.25">
      <c r="A1431" s="5" t="s">
        <v>598</v>
      </c>
      <c r="B1431" s="5" t="s">
        <v>598</v>
      </c>
      <c r="C1431" s="6">
        <v>40039</v>
      </c>
      <c r="D1431" s="14"/>
      <c r="E1431" s="14"/>
      <c r="F1431" s="15" t="s">
        <v>599</v>
      </c>
      <c r="U1431" s="40"/>
      <c r="V1431" s="40"/>
      <c r="AA1431" s="40"/>
      <c r="AF1431" s="40"/>
      <c r="AG1431" s="40"/>
      <c r="AM1431" s="40"/>
      <c r="BA1431">
        <v>64.0625</v>
      </c>
      <c r="BL1431">
        <v>9.6999999999999993</v>
      </c>
    </row>
    <row r="1432" spans="1:79" x14ac:dyDescent="0.25">
      <c r="A1432" s="5" t="s">
        <v>598</v>
      </c>
      <c r="B1432" s="5" t="s">
        <v>598</v>
      </c>
      <c r="C1432" s="6">
        <v>40049</v>
      </c>
      <c r="D1432" s="14"/>
      <c r="E1432" s="14"/>
      <c r="F1432" s="15" t="s">
        <v>599</v>
      </c>
      <c r="U1432" s="40"/>
      <c r="V1432" s="40"/>
      <c r="AF1432" s="40"/>
      <c r="AG1432" s="40"/>
      <c r="AM1432" s="40"/>
      <c r="BA1432">
        <v>74.0625</v>
      </c>
      <c r="BL1432">
        <v>9.8000000000000007</v>
      </c>
    </row>
    <row r="1433" spans="1:79" x14ac:dyDescent="0.25">
      <c r="A1433" s="5" t="s">
        <v>598</v>
      </c>
      <c r="B1433" s="5" t="s">
        <v>598</v>
      </c>
      <c r="C1433" s="6">
        <v>40070</v>
      </c>
      <c r="D1433" s="14"/>
      <c r="E1433" s="14"/>
      <c r="F1433" s="15" t="s">
        <v>599</v>
      </c>
      <c r="U1433" s="40"/>
      <c r="V1433" s="40"/>
      <c r="AF1433" s="40"/>
      <c r="AG1433" s="40"/>
      <c r="AM1433" s="40"/>
      <c r="BA1433">
        <v>83.75</v>
      </c>
      <c r="BL1433">
        <v>9.8333333333333304</v>
      </c>
    </row>
    <row r="1434" spans="1:79" x14ac:dyDescent="0.25">
      <c r="A1434" s="5" t="s">
        <v>598</v>
      </c>
      <c r="B1434" s="5" t="s">
        <v>598</v>
      </c>
      <c r="C1434" s="6">
        <v>40087</v>
      </c>
      <c r="D1434" s="14"/>
      <c r="E1434" s="14"/>
      <c r="F1434" s="15" t="s">
        <v>599</v>
      </c>
      <c r="U1434" s="40"/>
      <c r="V1434" s="40"/>
      <c r="AF1434" s="40"/>
      <c r="AG1434" s="40"/>
      <c r="AM1434" s="40"/>
      <c r="BA1434">
        <v>88.375</v>
      </c>
      <c r="BK1434" s="40"/>
    </row>
    <row r="1435" spans="1:79" x14ac:dyDescent="0.25">
      <c r="A1435" s="68" t="s">
        <v>600</v>
      </c>
      <c r="B1435" s="68" t="s">
        <v>600</v>
      </c>
      <c r="C1435" s="14">
        <v>39973</v>
      </c>
      <c r="D1435" s="14"/>
      <c r="E1435" s="14"/>
      <c r="F1435" s="15" t="s">
        <v>601</v>
      </c>
      <c r="S1435">
        <v>3.5</v>
      </c>
      <c r="U1435" s="40"/>
      <c r="V1435" s="40"/>
      <c r="AF1435" s="40"/>
      <c r="AG1435" s="40"/>
      <c r="AM1435" s="40"/>
      <c r="BA1435">
        <v>23.5</v>
      </c>
      <c r="BK1435" s="40"/>
      <c r="BL1435">
        <v>5.5</v>
      </c>
      <c r="BM1435" s="40"/>
      <c r="BN1435" s="40"/>
      <c r="BO1435" s="40"/>
      <c r="BP1435" s="40"/>
      <c r="BQ1435" s="40"/>
      <c r="BR1435" s="40"/>
      <c r="BS1435" s="40"/>
      <c r="BT1435" s="40"/>
      <c r="BU1435" s="40"/>
      <c r="BV1435" s="40"/>
      <c r="BW1435" s="40"/>
      <c r="BX1435" s="40"/>
      <c r="BY1435" s="40"/>
      <c r="BZ1435" s="40"/>
      <c r="CA1435" s="40"/>
    </row>
    <row r="1436" spans="1:79" x14ac:dyDescent="0.25">
      <c r="A1436" s="5" t="s">
        <v>600</v>
      </c>
      <c r="B1436" s="5" t="s">
        <v>600</v>
      </c>
      <c r="C1436" s="6">
        <v>40000</v>
      </c>
      <c r="D1436" s="14"/>
      <c r="E1436" s="14"/>
      <c r="F1436" s="15" t="s">
        <v>601</v>
      </c>
      <c r="S1436">
        <v>4.625</v>
      </c>
      <c r="U1436" s="40"/>
      <c r="V1436" s="40"/>
      <c r="AF1436" s="40"/>
      <c r="AG1436" s="40"/>
      <c r="AM1436" s="40"/>
      <c r="BA1436">
        <v>24.625</v>
      </c>
      <c r="BL1436">
        <v>8</v>
      </c>
    </row>
    <row r="1437" spans="1:79" x14ac:dyDescent="0.25">
      <c r="A1437" s="5" t="s">
        <v>600</v>
      </c>
      <c r="B1437" s="5" t="s">
        <v>600</v>
      </c>
      <c r="C1437" s="6">
        <v>40031</v>
      </c>
      <c r="D1437" s="14"/>
      <c r="E1437" s="14"/>
      <c r="F1437" s="15" t="s">
        <v>601</v>
      </c>
      <c r="U1437" s="40"/>
      <c r="V1437" s="40"/>
      <c r="AF1437" s="40"/>
      <c r="AG1437" s="40"/>
      <c r="AM1437" s="40"/>
      <c r="BA1437">
        <v>63.625</v>
      </c>
      <c r="BL1437">
        <v>8.3333333333333304</v>
      </c>
    </row>
    <row r="1438" spans="1:79" x14ac:dyDescent="0.25">
      <c r="A1438" s="5" t="s">
        <v>600</v>
      </c>
      <c r="B1438" s="5" t="s">
        <v>600</v>
      </c>
      <c r="C1438" s="6">
        <v>40039</v>
      </c>
      <c r="D1438" s="14"/>
      <c r="E1438" s="14"/>
      <c r="F1438" s="15" t="s">
        <v>601</v>
      </c>
      <c r="U1438" s="40"/>
      <c r="V1438" s="40"/>
      <c r="AF1438" s="40"/>
      <c r="AG1438" s="40"/>
      <c r="AM1438" s="40"/>
      <c r="BA1438">
        <v>68.125</v>
      </c>
      <c r="BK1438" s="40"/>
      <c r="BL1438">
        <v>8.5</v>
      </c>
    </row>
    <row r="1439" spans="1:79" x14ac:dyDescent="0.25">
      <c r="A1439" s="5" t="s">
        <v>600</v>
      </c>
      <c r="B1439" s="5" t="s">
        <v>600</v>
      </c>
      <c r="C1439" s="6">
        <v>40049</v>
      </c>
      <c r="D1439" s="14"/>
      <c r="E1439" s="14"/>
      <c r="F1439" s="15" t="s">
        <v>601</v>
      </c>
      <c r="U1439" s="40"/>
      <c r="V1439" s="40"/>
      <c r="AF1439" s="40"/>
      <c r="AG1439" s="40"/>
      <c r="AM1439" s="40"/>
      <c r="BA1439">
        <v>71.212500000000006</v>
      </c>
      <c r="BL1439">
        <v>8.5</v>
      </c>
    </row>
    <row r="1440" spans="1:79" x14ac:dyDescent="0.25">
      <c r="A1440" s="5" t="s">
        <v>600</v>
      </c>
      <c r="B1440" s="5" t="s">
        <v>600</v>
      </c>
      <c r="C1440" s="6">
        <v>40070</v>
      </c>
      <c r="D1440" s="14"/>
      <c r="E1440" s="14"/>
      <c r="F1440" s="15" t="s">
        <v>601</v>
      </c>
      <c r="S1440">
        <v>8.5</v>
      </c>
      <c r="U1440" s="40"/>
      <c r="V1440" s="40"/>
      <c r="AF1440" s="40"/>
      <c r="AG1440" s="40"/>
      <c r="AM1440" s="40"/>
      <c r="BA1440">
        <v>83.625</v>
      </c>
    </row>
    <row r="1441" spans="1:64" x14ac:dyDescent="0.25">
      <c r="A1441" s="5" t="s">
        <v>600</v>
      </c>
      <c r="B1441" s="5" t="s">
        <v>600</v>
      </c>
      <c r="C1441" s="6">
        <v>40087</v>
      </c>
      <c r="D1441" s="14"/>
      <c r="E1441" s="14"/>
      <c r="F1441" s="15" t="s">
        <v>601</v>
      </c>
      <c r="U1441" s="40"/>
      <c r="V1441" s="40"/>
      <c r="AF1441" s="40"/>
      <c r="AG1441" s="40"/>
      <c r="AM1441" s="40"/>
      <c r="BA1441">
        <v>90.25</v>
      </c>
    </row>
    <row r="1442" spans="1:64" x14ac:dyDescent="0.25">
      <c r="A1442" s="5" t="s">
        <v>604</v>
      </c>
      <c r="B1442" s="5" t="s">
        <v>604</v>
      </c>
      <c r="C1442" s="6">
        <v>39973</v>
      </c>
      <c r="D1442" s="14"/>
      <c r="E1442" s="14"/>
      <c r="F1442" s="15" t="s">
        <v>605</v>
      </c>
      <c r="S1442">
        <v>3.625</v>
      </c>
      <c r="U1442" s="40"/>
      <c r="V1442" s="40"/>
      <c r="AF1442" s="40"/>
      <c r="AG1442" s="40"/>
      <c r="AM1442" s="40"/>
      <c r="BA1442">
        <v>23.75</v>
      </c>
      <c r="BL1442">
        <v>6</v>
      </c>
    </row>
    <row r="1443" spans="1:64" x14ac:dyDescent="0.25">
      <c r="A1443" s="5" t="s">
        <v>604</v>
      </c>
      <c r="B1443" s="5" t="s">
        <v>604</v>
      </c>
      <c r="C1443" s="6">
        <v>40000</v>
      </c>
      <c r="D1443" s="14"/>
      <c r="E1443" s="14"/>
      <c r="F1443" s="15" t="s">
        <v>605</v>
      </c>
      <c r="S1443">
        <v>5</v>
      </c>
      <c r="U1443" s="40"/>
      <c r="V1443" s="40"/>
      <c r="AF1443" s="40"/>
      <c r="AG1443" s="40"/>
      <c r="AM1443" s="40"/>
      <c r="BA1443">
        <v>25</v>
      </c>
      <c r="BK1443" s="40"/>
      <c r="BL1443">
        <v>7.8875000000000002</v>
      </c>
    </row>
    <row r="1444" spans="1:64" x14ac:dyDescent="0.25">
      <c r="A1444" s="5" t="s">
        <v>604</v>
      </c>
      <c r="B1444" s="5" t="s">
        <v>604</v>
      </c>
      <c r="C1444" s="6">
        <v>40031</v>
      </c>
      <c r="D1444" s="14"/>
      <c r="E1444" s="14"/>
      <c r="F1444" s="15" t="s">
        <v>605</v>
      </c>
      <c r="U1444" s="40"/>
      <c r="V1444" s="40"/>
      <c r="AF1444" s="40"/>
      <c r="AG1444" s="40"/>
      <c r="AM1444" s="40"/>
      <c r="BA1444">
        <v>62.024999999999999</v>
      </c>
      <c r="BK1444" s="40"/>
      <c r="BL1444">
        <v>8.25</v>
      </c>
    </row>
    <row r="1445" spans="1:64" x14ac:dyDescent="0.25">
      <c r="A1445" s="5" t="s">
        <v>604</v>
      </c>
      <c r="B1445" s="5" t="s">
        <v>604</v>
      </c>
      <c r="C1445" s="6">
        <v>40039</v>
      </c>
      <c r="D1445" s="14"/>
      <c r="E1445" s="14"/>
      <c r="F1445" s="15" t="s">
        <v>605</v>
      </c>
      <c r="U1445" s="40"/>
      <c r="V1445" s="40"/>
      <c r="AF1445" s="40"/>
      <c r="AG1445" s="40"/>
      <c r="AM1445" s="40"/>
      <c r="BA1445">
        <v>67.474999999999994</v>
      </c>
      <c r="BL1445">
        <v>8.3333333333333304</v>
      </c>
    </row>
    <row r="1446" spans="1:64" x14ac:dyDescent="0.25">
      <c r="A1446" s="5" t="s">
        <v>604</v>
      </c>
      <c r="B1446" s="5" t="s">
        <v>604</v>
      </c>
      <c r="C1446" s="6">
        <v>40049</v>
      </c>
      <c r="D1446" s="14"/>
      <c r="E1446" s="14"/>
      <c r="F1446" s="15" t="s">
        <v>605</v>
      </c>
      <c r="U1446" s="40"/>
      <c r="V1446" s="40"/>
      <c r="AF1446" s="40"/>
      <c r="AG1446" s="40"/>
      <c r="AM1446" s="40"/>
      <c r="BA1446">
        <v>75.0625</v>
      </c>
      <c r="BL1446">
        <v>8.3333333333333304</v>
      </c>
    </row>
    <row r="1447" spans="1:64" x14ac:dyDescent="0.25">
      <c r="A1447" s="5" t="s">
        <v>604</v>
      </c>
      <c r="B1447" s="5" t="s">
        <v>604</v>
      </c>
      <c r="C1447" s="6">
        <v>40070</v>
      </c>
      <c r="D1447" s="14"/>
      <c r="E1447" s="14"/>
      <c r="F1447" s="15" t="s">
        <v>605</v>
      </c>
      <c r="U1447" s="40"/>
      <c r="V1447" s="40"/>
      <c r="AF1447" s="40"/>
      <c r="AG1447" s="40"/>
      <c r="AM1447" s="40"/>
      <c r="BA1447">
        <v>84.375</v>
      </c>
      <c r="BL1447">
        <v>8.6666666666666696</v>
      </c>
    </row>
    <row r="1448" spans="1:64" x14ac:dyDescent="0.25">
      <c r="A1448" s="5" t="s">
        <v>604</v>
      </c>
      <c r="B1448" s="5" t="s">
        <v>604</v>
      </c>
      <c r="C1448" s="6">
        <v>40087</v>
      </c>
      <c r="D1448" s="14"/>
      <c r="E1448" s="14"/>
      <c r="F1448" s="15" t="s">
        <v>605</v>
      </c>
      <c r="U1448" s="40"/>
      <c r="V1448" s="40"/>
      <c r="AF1448" s="40"/>
      <c r="AG1448" s="40"/>
      <c r="AM1448" s="40"/>
      <c r="BA1448">
        <v>89.125</v>
      </c>
    </row>
    <row r="1449" spans="1:64" x14ac:dyDescent="0.25">
      <c r="A1449" s="5" t="s">
        <v>602</v>
      </c>
      <c r="B1449" s="5" t="s">
        <v>602</v>
      </c>
      <c r="C1449" s="6">
        <v>39973</v>
      </c>
      <c r="D1449" s="14"/>
      <c r="E1449" s="14"/>
      <c r="F1449" s="15" t="s">
        <v>603</v>
      </c>
      <c r="S1449">
        <v>4.625</v>
      </c>
      <c r="U1449" s="40"/>
      <c r="V1449" s="40"/>
      <c r="AF1449" s="40"/>
      <c r="AG1449" s="40"/>
      <c r="AM1449" s="40"/>
      <c r="BA1449">
        <v>24.625</v>
      </c>
      <c r="BK1449" s="40"/>
      <c r="BL1449">
        <v>5.625</v>
      </c>
    </row>
    <row r="1450" spans="1:64" x14ac:dyDescent="0.25">
      <c r="A1450" s="5" t="s">
        <v>602</v>
      </c>
      <c r="B1450" s="5" t="s">
        <v>602</v>
      </c>
      <c r="C1450" s="6">
        <v>40000</v>
      </c>
      <c r="D1450" s="14"/>
      <c r="E1450" s="14"/>
      <c r="F1450" s="15" t="s">
        <v>603</v>
      </c>
      <c r="S1450">
        <v>5.375</v>
      </c>
      <c r="U1450" s="40"/>
      <c r="V1450" s="40"/>
      <c r="AF1450" s="40"/>
      <c r="AG1450" s="40"/>
      <c r="AM1450" s="40"/>
      <c r="BA1450">
        <v>25.375</v>
      </c>
      <c r="BK1450" s="40"/>
      <c r="BL1450">
        <v>8.8874999999999993</v>
      </c>
    </row>
    <row r="1451" spans="1:64" x14ac:dyDescent="0.25">
      <c r="A1451" s="5" t="s">
        <v>602</v>
      </c>
      <c r="B1451" s="5" t="s">
        <v>602</v>
      </c>
      <c r="C1451" s="6">
        <v>40031</v>
      </c>
      <c r="D1451" s="14"/>
      <c r="E1451" s="14"/>
      <c r="F1451" s="15" t="s">
        <v>603</v>
      </c>
      <c r="U1451" s="40"/>
      <c r="V1451" s="40"/>
      <c r="AF1451" s="40"/>
      <c r="AG1451" s="40"/>
      <c r="AM1451" s="40"/>
      <c r="AP1451" s="40"/>
      <c r="AT1451" s="40"/>
      <c r="AU1451" s="40"/>
      <c r="AV1451" s="40"/>
      <c r="BA1451">
        <v>46</v>
      </c>
      <c r="BL1451">
        <v>10.862500000000001</v>
      </c>
    </row>
    <row r="1452" spans="1:64" x14ac:dyDescent="0.25">
      <c r="A1452" s="5" t="s">
        <v>602</v>
      </c>
      <c r="B1452" s="5" t="s">
        <v>602</v>
      </c>
      <c r="C1452" s="6">
        <v>40039</v>
      </c>
      <c r="D1452" s="14"/>
      <c r="E1452" s="14"/>
      <c r="F1452" s="15" t="s">
        <v>603</v>
      </c>
      <c r="U1452" s="40"/>
      <c r="V1452" s="40"/>
      <c r="AF1452" s="40"/>
      <c r="AG1452" s="40"/>
      <c r="AM1452" s="40"/>
      <c r="AT1452" s="40"/>
      <c r="AU1452" s="40"/>
      <c r="AV1452" s="40"/>
      <c r="BA1452">
        <v>54</v>
      </c>
      <c r="BL1452">
        <v>11.237500000000001</v>
      </c>
    </row>
    <row r="1453" spans="1:64" x14ac:dyDescent="0.25">
      <c r="A1453" s="5" t="s">
        <v>602</v>
      </c>
      <c r="B1453" s="5" t="s">
        <v>602</v>
      </c>
      <c r="C1453" s="6">
        <v>40049</v>
      </c>
      <c r="D1453" s="14"/>
      <c r="E1453" s="14"/>
      <c r="F1453" s="15" t="s">
        <v>603</v>
      </c>
      <c r="U1453" s="40"/>
      <c r="V1453" s="40"/>
      <c r="AF1453" s="40"/>
      <c r="AG1453" s="40"/>
      <c r="AM1453" s="40"/>
      <c r="AT1453" s="40"/>
      <c r="AU1453" s="40"/>
      <c r="AV1453" s="40"/>
      <c r="BA1453">
        <v>65.375</v>
      </c>
      <c r="BK1453" s="40"/>
      <c r="BL1453">
        <v>11.375</v>
      </c>
    </row>
    <row r="1454" spans="1:64" x14ac:dyDescent="0.25">
      <c r="A1454" s="5" t="s">
        <v>602</v>
      </c>
      <c r="B1454" s="5" t="s">
        <v>602</v>
      </c>
      <c r="C1454" s="6">
        <v>40070</v>
      </c>
      <c r="D1454" s="14"/>
      <c r="E1454" s="14"/>
      <c r="F1454" s="15" t="s">
        <v>603</v>
      </c>
      <c r="U1454" s="40"/>
      <c r="V1454" s="40"/>
      <c r="AF1454" s="40"/>
      <c r="AG1454" s="40"/>
      <c r="AM1454" s="40"/>
      <c r="AT1454" s="40"/>
      <c r="AU1454" s="40"/>
      <c r="AV1454" s="40"/>
      <c r="BA1454">
        <v>83.25</v>
      </c>
      <c r="BL1454">
        <v>11.375</v>
      </c>
    </row>
    <row r="1455" spans="1:64" x14ac:dyDescent="0.25">
      <c r="A1455" s="5" t="s">
        <v>602</v>
      </c>
      <c r="B1455" s="5" t="s">
        <v>602</v>
      </c>
      <c r="C1455" s="6">
        <v>40087</v>
      </c>
      <c r="D1455" s="14"/>
      <c r="E1455" s="14"/>
      <c r="F1455" s="15" t="s">
        <v>603</v>
      </c>
      <c r="U1455" s="40"/>
      <c r="V1455" s="40"/>
      <c r="AF1455" s="40"/>
      <c r="AG1455" s="40"/>
      <c r="AI1455" s="40"/>
      <c r="AM1455" s="40"/>
      <c r="AP1455" s="40"/>
      <c r="AT1455" s="40"/>
      <c r="AU1455" s="40"/>
      <c r="AV1455" s="40"/>
      <c r="BA1455">
        <v>88.875</v>
      </c>
      <c r="BH1455" s="40"/>
    </row>
    <row r="1456" spans="1:64" x14ac:dyDescent="0.25">
      <c r="A1456" s="5" t="s">
        <v>606</v>
      </c>
      <c r="B1456" s="5" t="s">
        <v>606</v>
      </c>
      <c r="C1456" s="6">
        <v>39973</v>
      </c>
      <c r="D1456" s="14"/>
      <c r="E1456" s="14"/>
      <c r="F1456" s="15" t="s">
        <v>607</v>
      </c>
      <c r="S1456">
        <v>2.75</v>
      </c>
      <c r="U1456" s="40"/>
      <c r="V1456" s="40"/>
      <c r="AF1456" s="40"/>
      <c r="AG1456" s="40"/>
      <c r="AM1456" s="40"/>
      <c r="AT1456" s="40"/>
      <c r="AU1456" s="40"/>
      <c r="AV1456" s="40"/>
      <c r="BA1456">
        <v>22.75</v>
      </c>
      <c r="BL1456">
        <v>6.625</v>
      </c>
    </row>
    <row r="1457" spans="1:64" x14ac:dyDescent="0.25">
      <c r="A1457" s="5" t="s">
        <v>606</v>
      </c>
      <c r="B1457" s="5" t="s">
        <v>606</v>
      </c>
      <c r="C1457" s="6">
        <v>40000</v>
      </c>
      <c r="D1457" s="14"/>
      <c r="E1457" s="14"/>
      <c r="F1457" s="15" t="s">
        <v>607</v>
      </c>
      <c r="S1457">
        <v>3</v>
      </c>
      <c r="U1457" s="40"/>
      <c r="V1457" s="40"/>
      <c r="AF1457" s="40"/>
      <c r="AG1457" s="40"/>
      <c r="AM1457" s="40"/>
      <c r="AT1457" s="40"/>
      <c r="AU1457" s="40"/>
      <c r="AV1457" s="40"/>
      <c r="BA1457">
        <v>23</v>
      </c>
      <c r="BL1457">
        <v>8.125</v>
      </c>
    </row>
    <row r="1458" spans="1:64" x14ac:dyDescent="0.25">
      <c r="A1458" s="5" t="s">
        <v>606</v>
      </c>
      <c r="B1458" s="5" t="s">
        <v>606</v>
      </c>
      <c r="C1458" s="6">
        <v>40031</v>
      </c>
      <c r="D1458" s="14"/>
      <c r="E1458" s="14"/>
      <c r="F1458" s="15" t="s">
        <v>607</v>
      </c>
      <c r="U1458" s="40"/>
      <c r="V1458" s="40"/>
      <c r="AF1458" s="40"/>
      <c r="AG1458" s="40"/>
      <c r="AM1458" s="40"/>
      <c r="AT1458" s="40"/>
      <c r="AU1458" s="40"/>
      <c r="AV1458" s="40"/>
      <c r="BA1458">
        <v>72.525000000000006</v>
      </c>
      <c r="BK1458" s="40"/>
      <c r="BL1458">
        <v>8.6666666666666696</v>
      </c>
    </row>
    <row r="1459" spans="1:64" x14ac:dyDescent="0.25">
      <c r="A1459" s="5" t="s">
        <v>606</v>
      </c>
      <c r="B1459" s="5" t="s">
        <v>606</v>
      </c>
      <c r="C1459" s="6">
        <v>40039</v>
      </c>
      <c r="D1459" s="14"/>
      <c r="E1459" s="14"/>
      <c r="F1459" s="15" t="s">
        <v>607</v>
      </c>
      <c r="U1459" s="40"/>
      <c r="V1459" s="40"/>
      <c r="AF1459" s="40"/>
      <c r="AG1459" s="40"/>
      <c r="AM1459" s="40"/>
      <c r="AT1459" s="40"/>
      <c r="AU1459" s="40"/>
      <c r="AV1459" s="40"/>
      <c r="BA1459">
        <v>77.2</v>
      </c>
      <c r="BK1459" s="40"/>
      <c r="BL1459">
        <v>9</v>
      </c>
    </row>
    <row r="1460" spans="1:64" x14ac:dyDescent="0.25">
      <c r="A1460" s="5" t="s">
        <v>606</v>
      </c>
      <c r="B1460" s="5" t="s">
        <v>606</v>
      </c>
      <c r="C1460" s="6">
        <v>40049</v>
      </c>
      <c r="D1460" s="14"/>
      <c r="E1460" s="14"/>
      <c r="F1460" s="15" t="s">
        <v>607</v>
      </c>
      <c r="U1460" s="40"/>
      <c r="V1460" s="40"/>
      <c r="X1460" s="40"/>
      <c r="AF1460" s="40"/>
      <c r="AG1460" s="40"/>
      <c r="AI1460" s="40"/>
      <c r="AM1460" s="40"/>
      <c r="AP1460" s="40"/>
      <c r="AT1460" s="40"/>
      <c r="AU1460" s="40"/>
      <c r="AV1460" s="40"/>
      <c r="BA1460">
        <v>84.75</v>
      </c>
      <c r="BH1460" s="40"/>
      <c r="BL1460">
        <v>9</v>
      </c>
    </row>
    <row r="1461" spans="1:64" x14ac:dyDescent="0.25">
      <c r="A1461" s="5" t="s">
        <v>606</v>
      </c>
      <c r="B1461" s="5" t="s">
        <v>606</v>
      </c>
      <c r="C1461" s="6">
        <v>40070</v>
      </c>
      <c r="D1461" s="14"/>
      <c r="E1461" s="14"/>
      <c r="F1461" s="15" t="s">
        <v>607</v>
      </c>
      <c r="U1461" s="40"/>
      <c r="V1461" s="40"/>
      <c r="AF1461" s="40"/>
      <c r="AG1461" s="40"/>
      <c r="AM1461" s="40"/>
      <c r="AT1461" s="40"/>
      <c r="AU1461" s="40"/>
      <c r="AV1461" s="40"/>
      <c r="BA1461">
        <v>88.875</v>
      </c>
    </row>
    <row r="1462" spans="1:64" x14ac:dyDescent="0.25">
      <c r="A1462" s="5" t="s">
        <v>606</v>
      </c>
      <c r="B1462" s="5" t="s">
        <v>606</v>
      </c>
      <c r="C1462" s="6">
        <v>40087</v>
      </c>
      <c r="D1462" s="14"/>
      <c r="E1462" s="14"/>
      <c r="F1462" s="15" t="s">
        <v>607</v>
      </c>
      <c r="U1462" s="40"/>
      <c r="V1462" s="40"/>
      <c r="AF1462" s="40"/>
      <c r="AG1462" s="40"/>
      <c r="AM1462" s="40"/>
      <c r="AT1462" s="40"/>
      <c r="AU1462" s="40"/>
      <c r="AV1462" s="40"/>
      <c r="BA1462">
        <v>92.3333333333333</v>
      </c>
    </row>
    <row r="1463" spans="1:64" x14ac:dyDescent="0.25">
      <c r="A1463" s="5" t="s">
        <v>608</v>
      </c>
      <c r="B1463" s="5" t="s">
        <v>608</v>
      </c>
      <c r="C1463" s="6">
        <v>39973</v>
      </c>
      <c r="D1463" s="14"/>
      <c r="E1463" s="14"/>
      <c r="F1463" s="15" t="s">
        <v>609</v>
      </c>
      <c r="S1463">
        <v>3.875</v>
      </c>
      <c r="U1463" s="40"/>
      <c r="V1463" s="40"/>
      <c r="AF1463" s="40"/>
      <c r="AG1463" s="40"/>
      <c r="AM1463" s="40"/>
      <c r="AT1463" s="40"/>
      <c r="AU1463" s="40"/>
      <c r="AV1463" s="40"/>
      <c r="BA1463">
        <v>23.875</v>
      </c>
      <c r="BL1463">
        <v>5.875</v>
      </c>
    </row>
    <row r="1464" spans="1:64" x14ac:dyDescent="0.25">
      <c r="A1464" s="5" t="s">
        <v>608</v>
      </c>
      <c r="B1464" s="5" t="s">
        <v>608</v>
      </c>
      <c r="C1464" s="6">
        <v>40000</v>
      </c>
      <c r="D1464" s="14"/>
      <c r="E1464" s="14"/>
      <c r="F1464" s="15" t="s">
        <v>609</v>
      </c>
      <c r="S1464">
        <v>4.1666666666666696</v>
      </c>
      <c r="U1464" s="40"/>
      <c r="V1464" s="40"/>
      <c r="AF1464" s="40"/>
      <c r="AG1464" s="40"/>
      <c r="AI1464" s="40"/>
      <c r="AJ1464" s="40"/>
      <c r="AM1464" s="40"/>
      <c r="AO1464" s="40"/>
      <c r="AP1464" s="40"/>
      <c r="AT1464" s="40"/>
      <c r="AU1464" s="40"/>
      <c r="AV1464" s="40"/>
      <c r="BA1464">
        <v>24.1666666666667</v>
      </c>
      <c r="BH1464" s="40"/>
      <c r="BJ1464" s="40"/>
      <c r="BK1464" s="40"/>
      <c r="BL1464">
        <v>8.7833333333333297</v>
      </c>
    </row>
    <row r="1465" spans="1:64" x14ac:dyDescent="0.25">
      <c r="A1465" s="5" t="s">
        <v>608</v>
      </c>
      <c r="B1465" s="5" t="s">
        <v>608</v>
      </c>
      <c r="C1465" s="6">
        <v>40031</v>
      </c>
      <c r="D1465" s="14"/>
      <c r="E1465" s="14"/>
      <c r="F1465" s="15" t="s">
        <v>609</v>
      </c>
      <c r="U1465" s="40"/>
      <c r="V1465" s="40"/>
      <c r="AF1465" s="40"/>
      <c r="AG1465" s="40"/>
      <c r="AM1465" s="40"/>
      <c r="AP1465" s="40"/>
      <c r="AT1465" s="40"/>
      <c r="AU1465" s="40"/>
      <c r="AV1465" s="40"/>
      <c r="BA1465">
        <v>55</v>
      </c>
      <c r="BK1465" s="40"/>
      <c r="BL1465">
        <v>10</v>
      </c>
    </row>
    <row r="1466" spans="1:64" x14ac:dyDescent="0.25">
      <c r="A1466" s="5" t="s">
        <v>608</v>
      </c>
      <c r="B1466" s="5" t="s">
        <v>608</v>
      </c>
      <c r="C1466" s="6">
        <v>40039</v>
      </c>
      <c r="D1466" s="14"/>
      <c r="E1466" s="14"/>
      <c r="F1466" s="15" t="s">
        <v>609</v>
      </c>
      <c r="U1466" s="40"/>
      <c r="V1466" s="40"/>
      <c r="AF1466" s="40"/>
      <c r="AG1466" s="40"/>
      <c r="AM1466" s="40"/>
      <c r="AT1466" s="40"/>
      <c r="AU1466" s="40"/>
      <c r="AV1466" s="40"/>
      <c r="BA1466">
        <v>64.875</v>
      </c>
      <c r="BL1466">
        <v>10</v>
      </c>
    </row>
    <row r="1467" spans="1:64" x14ac:dyDescent="0.25">
      <c r="A1467" s="5" t="s">
        <v>608</v>
      </c>
      <c r="B1467" s="5" t="s">
        <v>608</v>
      </c>
      <c r="C1467" s="6">
        <v>40049</v>
      </c>
      <c r="D1467" s="14"/>
      <c r="E1467" s="14"/>
      <c r="F1467" s="15" t="s">
        <v>609</v>
      </c>
      <c r="U1467" s="40"/>
      <c r="V1467" s="40"/>
      <c r="AF1467" s="40"/>
      <c r="AG1467" s="40"/>
      <c r="AM1467" s="40"/>
      <c r="AT1467" s="40"/>
      <c r="AU1467" s="40"/>
      <c r="AV1467" s="40"/>
      <c r="BA1467">
        <v>71.875</v>
      </c>
      <c r="BL1467">
        <v>10</v>
      </c>
    </row>
    <row r="1468" spans="1:64" x14ac:dyDescent="0.25">
      <c r="A1468" s="5" t="s">
        <v>608</v>
      </c>
      <c r="B1468" s="5" t="s">
        <v>608</v>
      </c>
      <c r="C1468" s="6">
        <v>40070</v>
      </c>
      <c r="D1468" s="14"/>
      <c r="E1468" s="14"/>
      <c r="F1468" s="15" t="s">
        <v>609</v>
      </c>
      <c r="S1468">
        <v>9</v>
      </c>
      <c r="U1468" s="40"/>
      <c r="V1468" s="40"/>
      <c r="AF1468" s="40"/>
      <c r="AG1468" s="40"/>
      <c r="AM1468" s="40"/>
      <c r="AT1468" s="40"/>
      <c r="AU1468" s="40"/>
      <c r="AV1468" s="40"/>
      <c r="BA1468">
        <v>85.125</v>
      </c>
      <c r="BK1468" s="40"/>
    </row>
    <row r="1469" spans="1:64" x14ac:dyDescent="0.25">
      <c r="A1469" s="5" t="s">
        <v>608</v>
      </c>
      <c r="B1469" s="5" t="s">
        <v>608</v>
      </c>
      <c r="C1469" s="6">
        <v>40087</v>
      </c>
      <c r="D1469" s="14"/>
      <c r="E1469" s="14"/>
      <c r="F1469" s="15" t="s">
        <v>609</v>
      </c>
      <c r="U1469" s="40"/>
      <c r="V1469" s="40"/>
      <c r="X1469" s="40"/>
      <c r="AF1469" s="40"/>
      <c r="AG1469" s="40"/>
      <c r="AI1469" s="40"/>
      <c r="AJ1469" s="40"/>
      <c r="AM1469" s="40"/>
      <c r="AO1469" s="40"/>
      <c r="AP1469" s="40"/>
      <c r="AT1469" s="40"/>
      <c r="AU1469" s="40"/>
      <c r="AV1469" s="40"/>
      <c r="BA1469">
        <v>89.1666666666667</v>
      </c>
      <c r="BH1469" s="40"/>
      <c r="BJ1469" s="40"/>
    </row>
    <row r="1470" spans="1:64" x14ac:dyDescent="0.25">
      <c r="A1470" s="5" t="s">
        <v>610</v>
      </c>
      <c r="B1470" s="5" t="s">
        <v>610</v>
      </c>
      <c r="C1470" s="6">
        <v>39973</v>
      </c>
      <c r="D1470" s="14"/>
      <c r="E1470" s="14"/>
      <c r="F1470" s="15" t="s">
        <v>289</v>
      </c>
      <c r="S1470">
        <v>3.875</v>
      </c>
      <c r="U1470" s="40"/>
      <c r="V1470" s="40"/>
      <c r="AF1470" s="40"/>
      <c r="AG1470" s="40"/>
      <c r="AM1470" s="40"/>
      <c r="AT1470" s="40"/>
      <c r="AU1470" s="40"/>
      <c r="AV1470" s="40"/>
      <c r="BA1470">
        <v>23.875</v>
      </c>
      <c r="BL1470">
        <v>5.9375</v>
      </c>
    </row>
    <row r="1471" spans="1:64" x14ac:dyDescent="0.25">
      <c r="A1471" s="5" t="s">
        <v>610</v>
      </c>
      <c r="B1471" s="5" t="s">
        <v>610</v>
      </c>
      <c r="C1471" s="6">
        <v>40000</v>
      </c>
      <c r="D1471" s="14"/>
      <c r="E1471" s="14"/>
      <c r="F1471" s="15" t="s">
        <v>289</v>
      </c>
      <c r="S1471">
        <v>4.5</v>
      </c>
      <c r="U1471" s="40"/>
      <c r="V1471" s="40"/>
      <c r="AF1471" s="40"/>
      <c r="AG1471" s="40"/>
      <c r="AM1471" s="40"/>
      <c r="AT1471" s="40"/>
      <c r="AU1471" s="40"/>
      <c r="AV1471" s="40"/>
      <c r="BA1471">
        <v>24.5</v>
      </c>
      <c r="BL1471">
        <v>8.2375000000000007</v>
      </c>
    </row>
    <row r="1472" spans="1:64" x14ac:dyDescent="0.25">
      <c r="A1472" s="5" t="s">
        <v>610</v>
      </c>
      <c r="B1472" s="5" t="s">
        <v>610</v>
      </c>
      <c r="C1472" s="6">
        <v>40031</v>
      </c>
      <c r="D1472" s="14"/>
      <c r="E1472" s="14"/>
      <c r="F1472" s="15" t="s">
        <v>289</v>
      </c>
      <c r="U1472" s="40"/>
      <c r="V1472" s="40"/>
      <c r="AF1472" s="40"/>
      <c r="AG1472" s="40"/>
      <c r="AI1472" s="40"/>
      <c r="AJ1472" s="40"/>
      <c r="AM1472" s="40"/>
      <c r="AO1472" s="40"/>
      <c r="AP1472" s="40"/>
      <c r="AT1472" s="40"/>
      <c r="AU1472" s="40"/>
      <c r="AV1472" s="40"/>
      <c r="BA1472">
        <v>61.375</v>
      </c>
      <c r="BH1472" s="40"/>
      <c r="BJ1472" s="40"/>
      <c r="BL1472">
        <v>9</v>
      </c>
    </row>
    <row r="1473" spans="1:64" x14ac:dyDescent="0.25">
      <c r="A1473" s="5" t="s">
        <v>610</v>
      </c>
      <c r="B1473" s="5" t="s">
        <v>610</v>
      </c>
      <c r="C1473" s="6">
        <v>40039</v>
      </c>
      <c r="D1473" s="14"/>
      <c r="E1473" s="14"/>
      <c r="F1473" s="15" t="s">
        <v>289</v>
      </c>
      <c r="U1473" s="40"/>
      <c r="V1473" s="40"/>
      <c r="AF1473" s="40"/>
      <c r="AG1473" s="40"/>
      <c r="AM1473" s="40"/>
      <c r="AT1473" s="40"/>
      <c r="AU1473" s="40"/>
      <c r="AV1473" s="40"/>
      <c r="BA1473">
        <v>67</v>
      </c>
      <c r="BK1473" s="40"/>
      <c r="BL1473">
        <v>9</v>
      </c>
    </row>
    <row r="1474" spans="1:64" x14ac:dyDescent="0.25">
      <c r="A1474" s="5" t="s">
        <v>610</v>
      </c>
      <c r="B1474" s="5" t="s">
        <v>610</v>
      </c>
      <c r="C1474" s="6">
        <v>40049</v>
      </c>
      <c r="D1474" s="14"/>
      <c r="E1474" s="14"/>
      <c r="F1474" s="15" t="s">
        <v>289</v>
      </c>
      <c r="U1474" s="40"/>
      <c r="V1474" s="40"/>
      <c r="AF1474" s="40"/>
      <c r="AG1474" s="40"/>
      <c r="AM1474" s="40"/>
      <c r="AT1474" s="40"/>
      <c r="AU1474" s="40"/>
      <c r="AV1474" s="40"/>
      <c r="BA1474">
        <v>73.875</v>
      </c>
      <c r="BK1474" s="40"/>
      <c r="BL1474">
        <v>9</v>
      </c>
    </row>
    <row r="1475" spans="1:64" x14ac:dyDescent="0.25">
      <c r="A1475" s="5" t="s">
        <v>610</v>
      </c>
      <c r="B1475" s="5" t="s">
        <v>610</v>
      </c>
      <c r="C1475" s="6">
        <v>40070</v>
      </c>
      <c r="D1475" s="14"/>
      <c r="E1475" s="14"/>
      <c r="F1475" s="15" t="s">
        <v>289</v>
      </c>
      <c r="U1475" s="40"/>
      <c r="V1475" s="40"/>
      <c r="AF1475" s="40"/>
      <c r="AG1475" s="40"/>
      <c r="AM1475" s="40"/>
      <c r="BA1475">
        <v>84.25</v>
      </c>
      <c r="BL1475">
        <v>9</v>
      </c>
    </row>
    <row r="1476" spans="1:64" x14ac:dyDescent="0.25">
      <c r="A1476" s="5" t="s">
        <v>610</v>
      </c>
      <c r="B1476" s="5" t="s">
        <v>610</v>
      </c>
      <c r="C1476" s="6">
        <v>40087</v>
      </c>
      <c r="D1476" s="14"/>
      <c r="E1476" s="14"/>
      <c r="F1476" s="15" t="s">
        <v>289</v>
      </c>
      <c r="U1476" s="40"/>
      <c r="V1476" s="40"/>
      <c r="AA1476" s="40"/>
      <c r="AF1476" s="40"/>
      <c r="AG1476" s="40"/>
      <c r="AM1476" s="40"/>
      <c r="BA1476">
        <v>91.25</v>
      </c>
    </row>
    <row r="1477" spans="1:64" x14ac:dyDescent="0.25">
      <c r="A1477" s="5" t="s">
        <v>611</v>
      </c>
      <c r="B1477" s="5" t="s">
        <v>611</v>
      </c>
      <c r="C1477" s="6">
        <v>39973</v>
      </c>
      <c r="D1477" s="14"/>
      <c r="E1477" s="14"/>
      <c r="F1477" s="15" t="s">
        <v>612</v>
      </c>
      <c r="S1477">
        <v>2.875</v>
      </c>
      <c r="U1477" s="40"/>
      <c r="V1477" s="40"/>
      <c r="AA1477" s="40"/>
      <c r="AF1477" s="40"/>
      <c r="AG1477" s="40"/>
      <c r="AM1477" s="40"/>
      <c r="BA1477">
        <v>22.875</v>
      </c>
      <c r="BL1477">
        <v>6</v>
      </c>
    </row>
    <row r="1478" spans="1:64" x14ac:dyDescent="0.25">
      <c r="A1478" s="5" t="s">
        <v>611</v>
      </c>
      <c r="B1478" s="5" t="s">
        <v>611</v>
      </c>
      <c r="C1478" s="6">
        <v>40000</v>
      </c>
      <c r="D1478" s="14"/>
      <c r="E1478" s="14"/>
      <c r="F1478" s="15" t="s">
        <v>612</v>
      </c>
      <c r="S1478">
        <v>4.625</v>
      </c>
      <c r="U1478" s="40"/>
      <c r="V1478" s="40"/>
      <c r="AA1478" s="40"/>
      <c r="AF1478" s="40"/>
      <c r="AG1478" s="40"/>
      <c r="AM1478" s="40"/>
      <c r="BA1478">
        <v>24.625</v>
      </c>
      <c r="BL1478">
        <v>8.7750000000000004</v>
      </c>
    </row>
    <row r="1479" spans="1:64" x14ac:dyDescent="0.25">
      <c r="A1479" s="5" t="s">
        <v>611</v>
      </c>
      <c r="B1479" s="5" t="s">
        <v>611</v>
      </c>
      <c r="C1479" s="6">
        <v>40031</v>
      </c>
      <c r="D1479" s="14"/>
      <c r="E1479" s="14"/>
      <c r="F1479" s="15" t="s">
        <v>612</v>
      </c>
      <c r="U1479" s="40"/>
      <c r="V1479" s="40"/>
      <c r="AA1479" s="40"/>
      <c r="AF1479" s="40"/>
      <c r="AG1479" s="40"/>
      <c r="AM1479" s="40"/>
      <c r="BA1479">
        <v>37.375</v>
      </c>
      <c r="BK1479" s="40"/>
      <c r="BL1479">
        <v>9.7874999999999996</v>
      </c>
    </row>
    <row r="1480" spans="1:64" x14ac:dyDescent="0.25">
      <c r="A1480" s="5" t="s">
        <v>611</v>
      </c>
      <c r="B1480" s="5" t="s">
        <v>611</v>
      </c>
      <c r="C1480" s="6">
        <v>40039</v>
      </c>
      <c r="D1480" s="14"/>
      <c r="E1480" s="14"/>
      <c r="F1480" s="15" t="s">
        <v>612</v>
      </c>
      <c r="U1480" s="40"/>
      <c r="V1480" s="40"/>
      <c r="AA1480" s="40"/>
      <c r="AF1480" s="40"/>
      <c r="AG1480" s="40"/>
      <c r="AM1480" s="40"/>
      <c r="BA1480">
        <v>43.75</v>
      </c>
      <c r="BL1480">
        <v>10.025</v>
      </c>
    </row>
    <row r="1481" spans="1:64" x14ac:dyDescent="0.25">
      <c r="A1481" s="5" t="s">
        <v>611</v>
      </c>
      <c r="B1481" s="5" t="s">
        <v>611</v>
      </c>
      <c r="C1481" s="6">
        <v>40049</v>
      </c>
      <c r="D1481" s="14"/>
      <c r="E1481" s="14"/>
      <c r="F1481" s="15" t="s">
        <v>612</v>
      </c>
      <c r="U1481" s="40"/>
      <c r="V1481" s="40"/>
      <c r="AA1481" s="40"/>
      <c r="AF1481" s="40"/>
      <c r="AG1481" s="40"/>
      <c r="AM1481" s="40"/>
      <c r="BA1481">
        <v>53.5</v>
      </c>
      <c r="BL1481">
        <v>10.25</v>
      </c>
    </row>
    <row r="1482" spans="1:64" x14ac:dyDescent="0.25">
      <c r="A1482" s="5" t="s">
        <v>611</v>
      </c>
      <c r="B1482" s="5" t="s">
        <v>611</v>
      </c>
      <c r="C1482" s="6">
        <v>40070</v>
      </c>
      <c r="D1482" s="14"/>
      <c r="E1482" s="14"/>
      <c r="F1482" s="15" t="s">
        <v>612</v>
      </c>
      <c r="U1482" s="40"/>
      <c r="V1482" s="40"/>
      <c r="AF1482" s="40"/>
      <c r="AG1482" s="40"/>
      <c r="AM1482" s="40"/>
      <c r="BA1482">
        <v>67.9375</v>
      </c>
      <c r="BL1482">
        <v>10.5</v>
      </c>
    </row>
    <row r="1483" spans="1:64" x14ac:dyDescent="0.25">
      <c r="A1483" s="5" t="s">
        <v>611</v>
      </c>
      <c r="B1483" s="5" t="s">
        <v>611</v>
      </c>
      <c r="C1483" s="6">
        <v>40087</v>
      </c>
      <c r="D1483" s="14"/>
      <c r="E1483" s="14"/>
      <c r="F1483" s="15" t="s">
        <v>612</v>
      </c>
      <c r="U1483" s="40"/>
      <c r="V1483" s="40"/>
      <c r="AF1483" s="40"/>
      <c r="AG1483" s="40"/>
      <c r="AM1483" s="40"/>
      <c r="BA1483">
        <v>83.142857142857096</v>
      </c>
      <c r="BK1483" s="40"/>
    </row>
    <row r="1484" spans="1:64" x14ac:dyDescent="0.25">
      <c r="A1484" s="5" t="s">
        <v>613</v>
      </c>
      <c r="B1484" s="5" t="s">
        <v>613</v>
      </c>
      <c r="C1484" s="6">
        <v>39973</v>
      </c>
      <c r="D1484" s="14"/>
      <c r="E1484" s="14"/>
      <c r="F1484" s="15" t="s">
        <v>614</v>
      </c>
      <c r="S1484">
        <v>5.5</v>
      </c>
      <c r="U1484" s="40"/>
      <c r="V1484" s="40"/>
      <c r="AF1484" s="40"/>
      <c r="AG1484" s="40"/>
      <c r="AM1484" s="40"/>
      <c r="BA1484">
        <v>25.5</v>
      </c>
      <c r="BL1484">
        <v>5.625</v>
      </c>
    </row>
    <row r="1485" spans="1:64" x14ac:dyDescent="0.25">
      <c r="A1485" s="5" t="s">
        <v>613</v>
      </c>
      <c r="B1485" s="5" t="s">
        <v>613</v>
      </c>
      <c r="C1485" s="6">
        <v>40000</v>
      </c>
      <c r="D1485" s="14"/>
      <c r="E1485" s="14"/>
      <c r="F1485" s="15" t="s">
        <v>614</v>
      </c>
      <c r="S1485">
        <v>5.8571428571428603</v>
      </c>
      <c r="U1485" s="40"/>
      <c r="V1485" s="40"/>
      <c r="AF1485" s="40"/>
      <c r="AG1485" s="40"/>
      <c r="AM1485" s="40"/>
      <c r="BA1485">
        <v>25.8571428571429</v>
      </c>
      <c r="BL1485">
        <v>7.6571428571428601</v>
      </c>
    </row>
    <row r="1486" spans="1:64" x14ac:dyDescent="0.25">
      <c r="A1486" s="5" t="s">
        <v>613</v>
      </c>
      <c r="B1486" s="5" t="s">
        <v>613</v>
      </c>
      <c r="C1486" s="6">
        <v>40031</v>
      </c>
      <c r="D1486" s="14"/>
      <c r="E1486" s="14"/>
      <c r="F1486" s="15" t="s">
        <v>614</v>
      </c>
      <c r="U1486" s="40"/>
      <c r="V1486" s="40"/>
      <c r="AF1486" s="40"/>
      <c r="AG1486" s="40"/>
      <c r="AM1486" s="40"/>
      <c r="BA1486">
        <v>30.5</v>
      </c>
      <c r="BL1486">
        <v>10.64</v>
      </c>
    </row>
    <row r="1487" spans="1:64" x14ac:dyDescent="0.25">
      <c r="A1487" s="5" t="s">
        <v>613</v>
      </c>
      <c r="B1487" s="5" t="s">
        <v>613</v>
      </c>
      <c r="C1487" s="6">
        <v>40039</v>
      </c>
      <c r="D1487" s="14"/>
      <c r="E1487" s="14"/>
      <c r="F1487" s="15" t="s">
        <v>614</v>
      </c>
      <c r="U1487" s="40"/>
      <c r="V1487" s="40"/>
      <c r="AF1487" s="40"/>
      <c r="AG1487" s="40"/>
      <c r="AM1487" s="40"/>
      <c r="BA1487">
        <v>30.8333333333333</v>
      </c>
      <c r="BL1487">
        <v>11.38</v>
      </c>
    </row>
    <row r="1488" spans="1:64" x14ac:dyDescent="0.25">
      <c r="A1488" s="5" t="s">
        <v>613</v>
      </c>
      <c r="B1488" s="5" t="s">
        <v>613</v>
      </c>
      <c r="C1488" s="6">
        <v>40049</v>
      </c>
      <c r="D1488" s="14"/>
      <c r="E1488" s="14"/>
      <c r="F1488" s="15" t="s">
        <v>614</v>
      </c>
      <c r="U1488" s="40"/>
      <c r="V1488" s="40"/>
      <c r="AF1488" s="40"/>
      <c r="AG1488" s="40"/>
      <c r="AM1488" s="40"/>
      <c r="BA1488">
        <v>31.571428571428601</v>
      </c>
      <c r="BK1488" s="40"/>
      <c r="BL1488">
        <v>12.175000000000001</v>
      </c>
    </row>
    <row r="1489" spans="1:79" x14ac:dyDescent="0.25">
      <c r="A1489" s="5" t="s">
        <v>613</v>
      </c>
      <c r="B1489" s="5" t="s">
        <v>613</v>
      </c>
      <c r="C1489" s="6">
        <v>40070</v>
      </c>
      <c r="D1489" s="14"/>
      <c r="E1489" s="14"/>
      <c r="F1489" s="15" t="s">
        <v>614</v>
      </c>
      <c r="U1489" s="40"/>
      <c r="V1489" s="40"/>
      <c r="AF1489" s="40"/>
      <c r="AG1489" s="40"/>
      <c r="AM1489" s="40"/>
      <c r="BA1489">
        <v>32.428571428571402</v>
      </c>
      <c r="BK1489" s="40"/>
      <c r="BL1489">
        <v>14.36</v>
      </c>
    </row>
    <row r="1490" spans="1:79" x14ac:dyDescent="0.25">
      <c r="A1490" s="5" t="s">
        <v>613</v>
      </c>
      <c r="B1490" s="5" t="s">
        <v>613</v>
      </c>
      <c r="C1490" s="6">
        <v>40087</v>
      </c>
      <c r="D1490" s="14"/>
      <c r="E1490" s="14"/>
      <c r="F1490" s="15" t="s">
        <v>614</v>
      </c>
      <c r="U1490" s="40"/>
      <c r="V1490" s="40"/>
      <c r="AF1490" s="40"/>
      <c r="AG1490" s="40"/>
      <c r="AM1490" s="40"/>
      <c r="BA1490">
        <v>39.571428571428598</v>
      </c>
    </row>
    <row r="1491" spans="1:79" x14ac:dyDescent="0.25">
      <c r="A1491" s="5" t="s">
        <v>615</v>
      </c>
      <c r="B1491" s="5" t="s">
        <v>615</v>
      </c>
      <c r="C1491" s="6">
        <v>39973</v>
      </c>
      <c r="D1491" s="14"/>
      <c r="E1491" s="14"/>
      <c r="F1491" s="15" t="s">
        <v>616</v>
      </c>
      <c r="S1491">
        <v>4.375</v>
      </c>
      <c r="U1491" s="40"/>
      <c r="V1491" s="40"/>
      <c r="AF1491" s="40"/>
      <c r="AG1491" s="40"/>
      <c r="AM1491" s="40"/>
      <c r="BA1491">
        <v>24.375</v>
      </c>
      <c r="BL1491">
        <v>6.25</v>
      </c>
    </row>
    <row r="1492" spans="1:79" x14ac:dyDescent="0.25">
      <c r="A1492" s="5" t="s">
        <v>615</v>
      </c>
      <c r="B1492" s="5" t="s">
        <v>615</v>
      </c>
      <c r="C1492" s="6">
        <v>40000</v>
      </c>
      <c r="D1492" s="14"/>
      <c r="E1492" s="14"/>
      <c r="F1492" s="15" t="s">
        <v>616</v>
      </c>
      <c r="S1492">
        <v>4.375</v>
      </c>
      <c r="U1492" s="40"/>
      <c r="V1492" s="40"/>
      <c r="AF1492" s="40"/>
      <c r="AG1492" s="40"/>
      <c r="AM1492" s="40"/>
      <c r="BA1492">
        <v>24.375</v>
      </c>
      <c r="BL1492">
        <v>9.0374999999999996</v>
      </c>
    </row>
    <row r="1493" spans="1:79" x14ac:dyDescent="0.25">
      <c r="A1493" s="5" t="s">
        <v>615</v>
      </c>
      <c r="B1493" s="5" t="s">
        <v>615</v>
      </c>
      <c r="C1493" s="6">
        <v>40031</v>
      </c>
      <c r="D1493" s="14"/>
      <c r="E1493" s="14"/>
      <c r="F1493" s="15" t="s">
        <v>616</v>
      </c>
      <c r="U1493" s="40"/>
      <c r="V1493" s="40"/>
      <c r="AF1493" s="40"/>
      <c r="AG1493" s="40"/>
      <c r="AM1493" s="40"/>
      <c r="BA1493">
        <v>66.3</v>
      </c>
      <c r="BL1493">
        <v>9.5</v>
      </c>
    </row>
    <row r="1494" spans="1:79" x14ac:dyDescent="0.25">
      <c r="A1494" s="5" t="s">
        <v>615</v>
      </c>
      <c r="B1494" s="5" t="s">
        <v>615</v>
      </c>
      <c r="C1494" s="6">
        <v>40039</v>
      </c>
      <c r="D1494" s="14"/>
      <c r="E1494" s="14"/>
      <c r="F1494" s="15" t="s">
        <v>616</v>
      </c>
      <c r="U1494" s="40"/>
      <c r="V1494" s="40"/>
      <c r="AF1494" s="40"/>
      <c r="AG1494" s="40"/>
      <c r="AM1494" s="40"/>
      <c r="BA1494">
        <v>72.125</v>
      </c>
      <c r="BK1494" s="40"/>
      <c r="BL1494">
        <v>9.6666666666666696</v>
      </c>
    </row>
    <row r="1495" spans="1:79" x14ac:dyDescent="0.25">
      <c r="A1495" s="5" t="s">
        <v>615</v>
      </c>
      <c r="B1495" s="5" t="s">
        <v>615</v>
      </c>
      <c r="C1495" s="6">
        <v>40049</v>
      </c>
      <c r="D1495" s="14"/>
      <c r="E1495" s="14"/>
      <c r="F1495" s="15" t="s">
        <v>616</v>
      </c>
      <c r="U1495" s="40"/>
      <c r="V1495" s="40"/>
      <c r="AF1495" s="40"/>
      <c r="AG1495" s="40"/>
      <c r="AM1495" s="40"/>
      <c r="BA1495">
        <v>80.75</v>
      </c>
      <c r="BL1495">
        <v>9.6666666666666696</v>
      </c>
    </row>
    <row r="1496" spans="1:79" x14ac:dyDescent="0.25">
      <c r="A1496" s="5" t="s">
        <v>615</v>
      </c>
      <c r="B1496" s="5" t="s">
        <v>615</v>
      </c>
      <c r="C1496" s="6">
        <v>40070</v>
      </c>
      <c r="D1496" s="14"/>
      <c r="E1496" s="14"/>
      <c r="F1496" s="15" t="s">
        <v>616</v>
      </c>
      <c r="U1496" s="40"/>
      <c r="V1496" s="40"/>
      <c r="AF1496" s="40"/>
      <c r="AG1496" s="40"/>
      <c r="AM1496" s="40"/>
      <c r="BA1496">
        <v>85.375</v>
      </c>
    </row>
    <row r="1497" spans="1:79" x14ac:dyDescent="0.25">
      <c r="A1497" s="5" t="s">
        <v>615</v>
      </c>
      <c r="B1497" s="5" t="s">
        <v>615</v>
      </c>
      <c r="C1497" s="6">
        <v>40087</v>
      </c>
      <c r="D1497" s="14"/>
      <c r="E1497" s="14"/>
      <c r="F1497" s="15" t="s">
        <v>616</v>
      </c>
      <c r="U1497" s="40"/>
      <c r="V1497" s="40"/>
      <c r="AF1497" s="40"/>
      <c r="AG1497" s="40"/>
      <c r="AM1497" s="40"/>
      <c r="BA1497">
        <v>92</v>
      </c>
    </row>
    <row r="1498" spans="1:79" x14ac:dyDescent="0.25">
      <c r="A1498" s="5" t="s">
        <v>617</v>
      </c>
      <c r="B1498" s="5" t="s">
        <v>617</v>
      </c>
      <c r="C1498" s="6">
        <v>39973</v>
      </c>
      <c r="D1498" s="14"/>
      <c r="E1498" s="14"/>
      <c r="F1498" s="15" t="s">
        <v>618</v>
      </c>
      <c r="S1498">
        <v>3</v>
      </c>
      <c r="U1498" s="40"/>
      <c r="V1498" s="40"/>
      <c r="AF1498" s="40"/>
      <c r="AG1498" s="40"/>
      <c r="AM1498" s="40"/>
      <c r="BA1498">
        <v>23</v>
      </c>
      <c r="BL1498">
        <v>6.4375</v>
      </c>
    </row>
    <row r="1499" spans="1:79" x14ac:dyDescent="0.25">
      <c r="A1499" s="5" t="s">
        <v>617</v>
      </c>
      <c r="B1499" s="5" t="s">
        <v>617</v>
      </c>
      <c r="C1499" s="6">
        <v>40000</v>
      </c>
      <c r="D1499" s="14"/>
      <c r="E1499" s="14"/>
      <c r="F1499" s="15" t="s">
        <v>618</v>
      </c>
      <c r="S1499">
        <v>3.625</v>
      </c>
      <c r="U1499" s="40"/>
      <c r="V1499" s="40"/>
      <c r="AF1499" s="40"/>
      <c r="AG1499" s="40"/>
      <c r="AM1499" s="40"/>
      <c r="BA1499">
        <v>23.625</v>
      </c>
      <c r="BL1499">
        <v>8.4250000000000007</v>
      </c>
    </row>
    <row r="1500" spans="1:79" x14ac:dyDescent="0.25">
      <c r="A1500" s="5" t="s">
        <v>617</v>
      </c>
      <c r="B1500" s="5" t="s">
        <v>617</v>
      </c>
      <c r="C1500" s="6">
        <v>40031</v>
      </c>
      <c r="D1500" s="14"/>
      <c r="E1500" s="14"/>
      <c r="F1500" s="15" t="s">
        <v>618</v>
      </c>
      <c r="U1500" s="40"/>
      <c r="V1500" s="40"/>
      <c r="AF1500" s="40"/>
      <c r="AG1500" s="40"/>
      <c r="AM1500" s="40"/>
      <c r="BA1500">
        <v>67.174999999999997</v>
      </c>
      <c r="BL1500">
        <v>8.5</v>
      </c>
    </row>
    <row r="1501" spans="1:79" x14ac:dyDescent="0.25">
      <c r="A1501" s="5" t="s">
        <v>617</v>
      </c>
      <c r="B1501" s="5" t="s">
        <v>617</v>
      </c>
      <c r="C1501" s="6">
        <v>40039</v>
      </c>
      <c r="D1501" s="14"/>
      <c r="E1501" s="14"/>
      <c r="F1501" s="15" t="s">
        <v>618</v>
      </c>
      <c r="U1501" s="40"/>
      <c r="V1501" s="40"/>
      <c r="AF1501" s="40"/>
      <c r="AG1501" s="40"/>
      <c r="AM1501" s="40"/>
      <c r="BA1501">
        <v>71.7</v>
      </c>
      <c r="BL1501">
        <v>8.5</v>
      </c>
    </row>
    <row r="1502" spans="1:79" x14ac:dyDescent="0.25">
      <c r="A1502" s="5" t="s">
        <v>617</v>
      </c>
      <c r="B1502" s="5" t="s">
        <v>617</v>
      </c>
      <c r="C1502" s="6">
        <v>40049</v>
      </c>
      <c r="D1502" s="14"/>
      <c r="E1502" s="14"/>
      <c r="F1502" s="15" t="s">
        <v>618</v>
      </c>
      <c r="U1502" s="40"/>
      <c r="V1502" s="40"/>
      <c r="AF1502" s="40"/>
      <c r="AG1502" s="40"/>
      <c r="AM1502" s="40"/>
      <c r="BA1502">
        <v>82.125</v>
      </c>
      <c r="BL1502">
        <v>8.5</v>
      </c>
    </row>
    <row r="1503" spans="1:79" x14ac:dyDescent="0.25">
      <c r="A1503" s="68" t="s">
        <v>617</v>
      </c>
      <c r="B1503" s="68" t="s">
        <v>617</v>
      </c>
      <c r="C1503" s="14">
        <v>40070</v>
      </c>
      <c r="D1503" s="14"/>
      <c r="E1503" s="14"/>
      <c r="F1503" s="15" t="s">
        <v>618</v>
      </c>
      <c r="U1503" s="40"/>
      <c r="V1503" s="40"/>
      <c r="AF1503" s="40"/>
      <c r="AG1503" s="40"/>
      <c r="AM1503" s="40"/>
      <c r="BA1503">
        <v>86.25</v>
      </c>
      <c r="BK1503" s="40"/>
      <c r="BL1503">
        <v>8.8571428571428594</v>
      </c>
      <c r="BM1503" s="40"/>
      <c r="BN1503" s="40"/>
      <c r="BO1503" s="40"/>
      <c r="BP1503" s="40"/>
      <c r="BQ1503" s="40"/>
      <c r="BR1503" s="40"/>
      <c r="BS1503" s="40"/>
      <c r="BT1503" s="40"/>
      <c r="BU1503" s="40"/>
      <c r="BV1503" s="40"/>
      <c r="BW1503" s="40"/>
      <c r="BX1503" s="40"/>
      <c r="BY1503" s="40"/>
      <c r="BZ1503" s="40"/>
      <c r="CA1503" s="40"/>
    </row>
    <row r="1504" spans="1:79" x14ac:dyDescent="0.25">
      <c r="A1504" s="5" t="s">
        <v>617</v>
      </c>
      <c r="B1504" s="5" t="s">
        <v>617</v>
      </c>
      <c r="C1504" s="6">
        <v>40087</v>
      </c>
      <c r="D1504" s="14"/>
      <c r="E1504" s="14"/>
      <c r="F1504" s="15" t="s">
        <v>618</v>
      </c>
      <c r="U1504" s="40"/>
      <c r="V1504" s="40"/>
      <c r="AF1504" s="40"/>
      <c r="AG1504" s="40"/>
      <c r="AM1504" s="40"/>
      <c r="BA1504">
        <v>92</v>
      </c>
      <c r="BK1504" s="40"/>
    </row>
    <row r="1505" spans="1:64" x14ac:dyDescent="0.25">
      <c r="A1505" s="5" t="s">
        <v>619</v>
      </c>
      <c r="B1505" s="5" t="s">
        <v>619</v>
      </c>
      <c r="C1505" s="6">
        <v>39973</v>
      </c>
      <c r="D1505" s="14"/>
      <c r="E1505" s="14"/>
      <c r="F1505" s="15" t="s">
        <v>620</v>
      </c>
      <c r="S1505">
        <v>6.125</v>
      </c>
      <c r="U1505" s="34"/>
      <c r="V1505" s="34"/>
      <c r="AF1505" s="34"/>
      <c r="AG1505" s="40"/>
      <c r="AM1505" s="34"/>
      <c r="BA1505">
        <v>25.428571428571399</v>
      </c>
      <c r="BK1505" s="34"/>
      <c r="BL1505">
        <v>5.5625</v>
      </c>
    </row>
    <row r="1506" spans="1:64" x14ac:dyDescent="0.25">
      <c r="A1506" s="5" t="s">
        <v>619</v>
      </c>
      <c r="B1506" s="5" t="s">
        <v>619</v>
      </c>
      <c r="C1506" s="6">
        <v>40000</v>
      </c>
      <c r="D1506" s="14"/>
      <c r="E1506" s="14"/>
      <c r="F1506" s="15" t="s">
        <v>620</v>
      </c>
      <c r="S1506">
        <v>4.5</v>
      </c>
      <c r="U1506" s="34"/>
      <c r="V1506" s="34"/>
      <c r="AF1506" s="34"/>
      <c r="AG1506" s="40"/>
      <c r="AM1506" s="34"/>
      <c r="BA1506">
        <v>24.5</v>
      </c>
      <c r="BK1506" s="34"/>
      <c r="BL1506">
        <v>8.0749999999999993</v>
      </c>
    </row>
    <row r="1507" spans="1:64" x14ac:dyDescent="0.25">
      <c r="A1507" s="5" t="s">
        <v>619</v>
      </c>
      <c r="B1507" s="5" t="s">
        <v>619</v>
      </c>
      <c r="C1507" s="6">
        <v>40031</v>
      </c>
      <c r="D1507" s="14"/>
      <c r="E1507" s="14"/>
      <c r="F1507" s="15" t="s">
        <v>620</v>
      </c>
      <c r="U1507" s="34"/>
      <c r="V1507" s="34"/>
      <c r="AF1507" s="34"/>
      <c r="AG1507" s="40"/>
      <c r="AM1507" s="34"/>
      <c r="BA1507">
        <v>31.75</v>
      </c>
      <c r="BL1507">
        <v>10.828571428571401</v>
      </c>
    </row>
    <row r="1508" spans="1:64" x14ac:dyDescent="0.25">
      <c r="A1508" s="5" t="s">
        <v>619</v>
      </c>
      <c r="B1508" s="5" t="s">
        <v>619</v>
      </c>
      <c r="C1508" s="6">
        <v>40039</v>
      </c>
      <c r="D1508" s="14"/>
      <c r="E1508" s="14"/>
      <c r="F1508" s="15" t="s">
        <v>620</v>
      </c>
      <c r="U1508" s="34"/>
      <c r="V1508" s="34"/>
      <c r="AF1508" s="34"/>
      <c r="AG1508" s="40"/>
      <c r="AM1508" s="34"/>
      <c r="BA1508">
        <v>33.375</v>
      </c>
      <c r="BL1508">
        <v>11.775</v>
      </c>
    </row>
    <row r="1509" spans="1:64" x14ac:dyDescent="0.25">
      <c r="A1509" s="5" t="s">
        <v>619</v>
      </c>
      <c r="B1509" s="5" t="s">
        <v>619</v>
      </c>
      <c r="C1509" s="6">
        <v>40049</v>
      </c>
      <c r="D1509" s="14"/>
      <c r="E1509" s="14"/>
      <c r="F1509" s="15" t="s">
        <v>620</v>
      </c>
      <c r="U1509" s="34"/>
      <c r="V1509" s="34"/>
      <c r="AF1509" s="34"/>
      <c r="AG1509" s="40"/>
      <c r="AM1509" s="34"/>
      <c r="BA1509">
        <v>39.625</v>
      </c>
      <c r="BK1509" s="40"/>
      <c r="BL1509">
        <v>13</v>
      </c>
    </row>
    <row r="1510" spans="1:64" x14ac:dyDescent="0.25">
      <c r="A1510" s="5" t="s">
        <v>619</v>
      </c>
      <c r="B1510" s="5" t="s">
        <v>619</v>
      </c>
      <c r="C1510" s="6">
        <v>40070</v>
      </c>
      <c r="D1510" s="14"/>
      <c r="E1510" s="14"/>
      <c r="F1510" s="15" t="s">
        <v>620</v>
      </c>
      <c r="U1510" s="34"/>
      <c r="V1510" s="34"/>
      <c r="AF1510" s="34"/>
      <c r="AG1510" s="40"/>
      <c r="AM1510" s="34"/>
      <c r="BA1510">
        <v>63.866666666666703</v>
      </c>
      <c r="BL1510">
        <v>14.1666666666667</v>
      </c>
    </row>
    <row r="1511" spans="1:64" x14ac:dyDescent="0.25">
      <c r="A1511" s="5" t="s">
        <v>619</v>
      </c>
      <c r="B1511" s="5" t="s">
        <v>619</v>
      </c>
      <c r="C1511" s="6">
        <v>40087</v>
      </c>
      <c r="D1511" s="14"/>
      <c r="E1511" s="14"/>
      <c r="F1511" s="15" t="s">
        <v>620</v>
      </c>
      <c r="U1511" s="34"/>
      <c r="V1511" s="34"/>
      <c r="AF1511" s="34"/>
      <c r="AG1511" s="40"/>
      <c r="AM1511" s="34"/>
      <c r="BA1511">
        <v>73</v>
      </c>
    </row>
    <row r="1512" spans="1:64" x14ac:dyDescent="0.25">
      <c r="A1512" s="5" t="s">
        <v>621</v>
      </c>
      <c r="B1512" s="5" t="s">
        <v>621</v>
      </c>
      <c r="C1512" s="6">
        <v>39973</v>
      </c>
      <c r="D1512" s="14"/>
      <c r="E1512" s="14"/>
      <c r="F1512" s="15" t="s">
        <v>622</v>
      </c>
      <c r="S1512">
        <v>5.875</v>
      </c>
      <c r="U1512" s="34"/>
      <c r="V1512" s="34"/>
      <c r="AF1512" s="34"/>
      <c r="AG1512" s="40"/>
      <c r="AM1512" s="34"/>
      <c r="BA1512">
        <v>25.875</v>
      </c>
      <c r="BL1512">
        <v>5.6875</v>
      </c>
    </row>
    <row r="1513" spans="1:64" x14ac:dyDescent="0.25">
      <c r="A1513" s="5" t="s">
        <v>621</v>
      </c>
      <c r="B1513" s="5" t="s">
        <v>621</v>
      </c>
      <c r="C1513" s="6">
        <v>40000</v>
      </c>
      <c r="D1513" s="14"/>
      <c r="E1513" s="14"/>
      <c r="F1513" s="15" t="s">
        <v>622</v>
      </c>
      <c r="S1513">
        <v>5.25</v>
      </c>
      <c r="U1513" s="34"/>
      <c r="V1513" s="34"/>
      <c r="AF1513" s="34"/>
      <c r="AG1513" s="40"/>
      <c r="AM1513" s="34"/>
      <c r="BA1513">
        <v>25.25</v>
      </c>
      <c r="BL1513">
        <v>7.9249999999999998</v>
      </c>
    </row>
    <row r="1514" spans="1:64" x14ac:dyDescent="0.25">
      <c r="A1514" s="5" t="s">
        <v>621</v>
      </c>
      <c r="B1514" s="5" t="s">
        <v>621</v>
      </c>
      <c r="C1514" s="6">
        <v>40031</v>
      </c>
      <c r="D1514" s="14"/>
      <c r="E1514" s="14"/>
      <c r="F1514" s="15" t="s">
        <v>622</v>
      </c>
      <c r="U1514" s="34"/>
      <c r="V1514" s="34"/>
      <c r="AF1514" s="34"/>
      <c r="AG1514" s="40"/>
      <c r="AM1514" s="34"/>
      <c r="BA1514">
        <v>55.5</v>
      </c>
      <c r="BL1514">
        <v>8.8333333333333304</v>
      </c>
    </row>
    <row r="1515" spans="1:64" x14ac:dyDescent="0.25">
      <c r="A1515" s="5" t="s">
        <v>621</v>
      </c>
      <c r="B1515" s="5" t="s">
        <v>621</v>
      </c>
      <c r="C1515" s="6">
        <v>40039</v>
      </c>
      <c r="D1515" s="14"/>
      <c r="E1515" s="14"/>
      <c r="F1515" s="15" t="s">
        <v>622</v>
      </c>
      <c r="U1515" s="34"/>
      <c r="V1515" s="34"/>
      <c r="AF1515" s="34"/>
      <c r="AG1515" s="40"/>
      <c r="AM1515" s="34"/>
      <c r="BA1515">
        <v>65.875</v>
      </c>
      <c r="BL1515">
        <v>8.8333333333333304</v>
      </c>
    </row>
    <row r="1516" spans="1:64" x14ac:dyDescent="0.25">
      <c r="A1516" s="5" t="s">
        <v>621</v>
      </c>
      <c r="B1516" s="5" t="s">
        <v>621</v>
      </c>
      <c r="C1516" s="6">
        <v>40049</v>
      </c>
      <c r="D1516" s="14"/>
      <c r="E1516" s="14"/>
      <c r="F1516" s="15" t="s">
        <v>622</v>
      </c>
      <c r="U1516" s="34"/>
      <c r="V1516" s="34"/>
      <c r="AF1516" s="34"/>
      <c r="AG1516" s="40"/>
      <c r="AM1516" s="34"/>
      <c r="BA1516">
        <v>73.962500000000006</v>
      </c>
      <c r="BL1516">
        <v>9.1666666666666696</v>
      </c>
    </row>
    <row r="1517" spans="1:64" x14ac:dyDescent="0.25">
      <c r="A1517" s="5" t="s">
        <v>621</v>
      </c>
      <c r="B1517" s="5" t="s">
        <v>621</v>
      </c>
      <c r="C1517" s="6">
        <v>40070</v>
      </c>
      <c r="D1517" s="14"/>
      <c r="E1517" s="14"/>
      <c r="F1517" s="15" t="s">
        <v>622</v>
      </c>
      <c r="U1517" s="34"/>
      <c r="V1517" s="34"/>
      <c r="AF1517" s="34"/>
      <c r="AG1517" s="40"/>
      <c r="AM1517" s="34"/>
      <c r="BA1517">
        <v>86.285714285714306</v>
      </c>
      <c r="BL1517">
        <v>9.75</v>
      </c>
    </row>
    <row r="1518" spans="1:64" x14ac:dyDescent="0.25">
      <c r="A1518" s="5" t="s">
        <v>621</v>
      </c>
      <c r="B1518" s="5" t="s">
        <v>621</v>
      </c>
      <c r="C1518" s="6">
        <v>40087</v>
      </c>
      <c r="D1518" s="14"/>
      <c r="E1518" s="14"/>
      <c r="F1518" s="15" t="s">
        <v>622</v>
      </c>
      <c r="U1518" s="34"/>
      <c r="V1518" s="34"/>
      <c r="AF1518" s="34"/>
      <c r="AG1518" s="40"/>
      <c r="AM1518" s="34"/>
      <c r="BA1518">
        <v>91.285714285714306</v>
      </c>
      <c r="BK1518" s="40"/>
    </row>
    <row r="1519" spans="1:64" x14ac:dyDescent="0.25">
      <c r="A1519" s="5" t="s">
        <v>623</v>
      </c>
      <c r="B1519" s="5" t="s">
        <v>623</v>
      </c>
      <c r="C1519" s="6">
        <v>39973</v>
      </c>
      <c r="D1519" s="14"/>
      <c r="E1519" s="14"/>
      <c r="F1519" s="15" t="s">
        <v>551</v>
      </c>
      <c r="S1519">
        <v>5.375</v>
      </c>
      <c r="U1519" s="34"/>
      <c r="V1519" s="34"/>
      <c r="AF1519" s="34"/>
      <c r="AG1519" s="40"/>
      <c r="AM1519" s="34"/>
      <c r="BA1519">
        <v>25.375</v>
      </c>
      <c r="BK1519" s="40"/>
      <c r="BL1519">
        <v>6</v>
      </c>
    </row>
    <row r="1520" spans="1:64" x14ac:dyDescent="0.25">
      <c r="A1520" s="5" t="s">
        <v>623</v>
      </c>
      <c r="B1520" s="5" t="s">
        <v>623</v>
      </c>
      <c r="C1520" s="6">
        <v>40000</v>
      </c>
      <c r="D1520" s="14"/>
      <c r="E1520" s="14"/>
      <c r="F1520" s="15" t="s">
        <v>551</v>
      </c>
      <c r="S1520">
        <v>5</v>
      </c>
      <c r="U1520" s="34"/>
      <c r="V1520" s="34"/>
      <c r="AF1520" s="34"/>
      <c r="AG1520" s="40"/>
      <c r="AM1520" s="34"/>
      <c r="BA1520">
        <v>25</v>
      </c>
      <c r="BL1520">
        <v>8.6875</v>
      </c>
    </row>
    <row r="1521" spans="1:64" x14ac:dyDescent="0.25">
      <c r="A1521" s="5" t="s">
        <v>623</v>
      </c>
      <c r="B1521" s="5" t="s">
        <v>623</v>
      </c>
      <c r="C1521" s="6">
        <v>40031</v>
      </c>
      <c r="D1521" s="14"/>
      <c r="E1521" s="14"/>
      <c r="F1521" s="15" t="s">
        <v>551</v>
      </c>
      <c r="U1521" s="34"/>
      <c r="V1521" s="34"/>
      <c r="AF1521" s="34"/>
      <c r="AG1521" s="40"/>
      <c r="AM1521" s="34"/>
      <c r="BA1521">
        <v>42.714285714285701</v>
      </c>
      <c r="BK1521" s="34"/>
      <c r="BL1521">
        <v>9.8571428571428594</v>
      </c>
    </row>
    <row r="1522" spans="1:64" x14ac:dyDescent="0.25">
      <c r="A1522" s="5" t="s">
        <v>623</v>
      </c>
      <c r="B1522" s="5" t="s">
        <v>623</v>
      </c>
      <c r="C1522" s="6">
        <v>40039</v>
      </c>
      <c r="D1522" s="14"/>
      <c r="E1522" s="14"/>
      <c r="F1522" s="15" t="s">
        <v>551</v>
      </c>
      <c r="U1522" s="34"/>
      <c r="V1522" s="34"/>
      <c r="AF1522" s="34"/>
      <c r="AG1522" s="40"/>
      <c r="AM1522" s="34"/>
      <c r="BA1522">
        <v>62</v>
      </c>
      <c r="BL1522">
        <v>10.1428571428571</v>
      </c>
    </row>
    <row r="1523" spans="1:64" x14ac:dyDescent="0.25">
      <c r="A1523" s="5" t="s">
        <v>623</v>
      </c>
      <c r="B1523" s="5" t="s">
        <v>623</v>
      </c>
      <c r="C1523" s="6">
        <v>40049</v>
      </c>
      <c r="D1523" s="14"/>
      <c r="E1523" s="14"/>
      <c r="F1523" s="15" t="s">
        <v>551</v>
      </c>
      <c r="U1523" s="34"/>
      <c r="V1523" s="34"/>
      <c r="AF1523" s="34"/>
      <c r="AG1523" s="40"/>
      <c r="AM1523" s="34"/>
      <c r="BA1523">
        <v>68.674999999999997</v>
      </c>
      <c r="BL1523">
        <v>10.285714285714301</v>
      </c>
    </row>
    <row r="1524" spans="1:64" x14ac:dyDescent="0.25">
      <c r="A1524" s="5" t="s">
        <v>623</v>
      </c>
      <c r="B1524" s="5" t="s">
        <v>623</v>
      </c>
      <c r="C1524" s="6">
        <v>40070</v>
      </c>
      <c r="D1524" s="14"/>
      <c r="E1524" s="14"/>
      <c r="F1524" s="15" t="s">
        <v>551</v>
      </c>
      <c r="U1524" s="34"/>
      <c r="V1524" s="34"/>
      <c r="AF1524" s="34"/>
      <c r="AG1524" s="40"/>
      <c r="AM1524" s="34"/>
      <c r="BA1524">
        <v>82.857142857142904</v>
      </c>
      <c r="BK1524" s="40"/>
      <c r="BL1524">
        <v>10.285714285714301</v>
      </c>
    </row>
    <row r="1525" spans="1:64" x14ac:dyDescent="0.25">
      <c r="A1525" s="5" t="s">
        <v>623</v>
      </c>
      <c r="B1525" s="5" t="s">
        <v>623</v>
      </c>
      <c r="C1525" s="6">
        <v>40087</v>
      </c>
      <c r="D1525" s="14"/>
      <c r="E1525" s="14"/>
      <c r="F1525" s="15" t="s">
        <v>551</v>
      </c>
      <c r="U1525" s="34"/>
      <c r="V1525" s="34"/>
      <c r="AF1525" s="34"/>
      <c r="AG1525" s="40"/>
      <c r="AM1525" s="34"/>
      <c r="BA1525">
        <v>88.75</v>
      </c>
    </row>
    <row r="1526" spans="1:64" x14ac:dyDescent="0.25">
      <c r="A1526" s="5" t="s">
        <v>624</v>
      </c>
      <c r="B1526" s="5" t="s">
        <v>624</v>
      </c>
      <c r="C1526" s="6">
        <v>39973</v>
      </c>
      <c r="D1526" s="14"/>
      <c r="E1526" s="14"/>
      <c r="F1526" s="15" t="s">
        <v>625</v>
      </c>
      <c r="S1526">
        <v>4</v>
      </c>
      <c r="U1526" s="34"/>
      <c r="V1526" s="34"/>
      <c r="AF1526" s="34"/>
      <c r="AG1526" s="40"/>
      <c r="AM1526" s="34"/>
      <c r="BA1526">
        <v>24</v>
      </c>
      <c r="BL1526">
        <v>6.3125</v>
      </c>
    </row>
    <row r="1527" spans="1:64" x14ac:dyDescent="0.25">
      <c r="A1527" s="5" t="s">
        <v>624</v>
      </c>
      <c r="B1527" s="5" t="s">
        <v>624</v>
      </c>
      <c r="C1527" s="6">
        <v>40000</v>
      </c>
      <c r="D1527" s="14"/>
      <c r="E1527" s="14"/>
      <c r="F1527" s="15" t="s">
        <v>625</v>
      </c>
      <c r="S1527">
        <v>4.25</v>
      </c>
      <c r="U1527" s="34"/>
      <c r="V1527" s="34"/>
      <c r="AF1527" s="34"/>
      <c r="AG1527" s="40"/>
      <c r="AM1527" s="34"/>
      <c r="BA1527">
        <v>24.25</v>
      </c>
      <c r="BL1527">
        <v>8.15</v>
      </c>
    </row>
    <row r="1528" spans="1:64" x14ac:dyDescent="0.25">
      <c r="A1528" s="5" t="s">
        <v>624</v>
      </c>
      <c r="B1528" s="5" t="s">
        <v>624</v>
      </c>
      <c r="C1528" s="6">
        <v>40031</v>
      </c>
      <c r="D1528" s="14"/>
      <c r="E1528" s="14"/>
      <c r="F1528" s="15" t="s">
        <v>625</v>
      </c>
      <c r="U1528" s="34"/>
      <c r="V1528" s="34"/>
      <c r="AF1528" s="34"/>
      <c r="AG1528" s="40"/>
      <c r="AM1528" s="34"/>
      <c r="BA1528">
        <v>66.3125</v>
      </c>
      <c r="BL1528">
        <v>8.71428571428571</v>
      </c>
    </row>
    <row r="1529" spans="1:64" x14ac:dyDescent="0.25">
      <c r="A1529" s="5" t="s">
        <v>624</v>
      </c>
      <c r="B1529" s="5" t="s">
        <v>624</v>
      </c>
      <c r="C1529" s="6">
        <v>40039</v>
      </c>
      <c r="D1529" s="14"/>
      <c r="E1529" s="14"/>
      <c r="F1529" s="15" t="s">
        <v>625</v>
      </c>
      <c r="U1529" s="34"/>
      <c r="V1529" s="34"/>
      <c r="AF1529" s="34"/>
      <c r="AG1529" s="40"/>
      <c r="AM1529" s="34"/>
      <c r="BA1529">
        <v>71.5</v>
      </c>
      <c r="BL1529">
        <v>9</v>
      </c>
    </row>
    <row r="1530" spans="1:64" x14ac:dyDescent="0.25">
      <c r="A1530" s="5" t="s">
        <v>624</v>
      </c>
      <c r="B1530" s="5" t="s">
        <v>624</v>
      </c>
      <c r="C1530" s="6">
        <v>40049</v>
      </c>
      <c r="D1530" s="14"/>
      <c r="E1530" s="14"/>
      <c r="F1530" s="15" t="s">
        <v>625</v>
      </c>
      <c r="U1530" s="34"/>
      <c r="V1530" s="34"/>
      <c r="AF1530" s="34"/>
      <c r="AG1530" s="40"/>
      <c r="AM1530" s="34"/>
      <c r="BA1530">
        <v>81.25</v>
      </c>
      <c r="BL1530">
        <v>9</v>
      </c>
    </row>
    <row r="1531" spans="1:64" x14ac:dyDescent="0.25">
      <c r="A1531" s="5" t="s">
        <v>624</v>
      </c>
      <c r="B1531" s="5" t="s">
        <v>624</v>
      </c>
      <c r="C1531" s="6">
        <v>40070</v>
      </c>
      <c r="D1531" s="14"/>
      <c r="E1531" s="14"/>
      <c r="F1531" s="15" t="s">
        <v>625</v>
      </c>
      <c r="U1531" s="34"/>
      <c r="V1531" s="34"/>
      <c r="AF1531" s="34"/>
      <c r="AG1531" s="40"/>
      <c r="AM1531" s="34"/>
      <c r="BA1531">
        <v>87</v>
      </c>
      <c r="BL1531">
        <v>9.1666666666666696</v>
      </c>
    </row>
    <row r="1532" spans="1:64" x14ac:dyDescent="0.25">
      <c r="A1532" s="5" t="s">
        <v>624</v>
      </c>
      <c r="B1532" s="5" t="s">
        <v>624</v>
      </c>
      <c r="C1532" s="6">
        <v>40087</v>
      </c>
      <c r="D1532" s="14"/>
      <c r="E1532" s="14"/>
      <c r="F1532" s="15" t="s">
        <v>625</v>
      </c>
      <c r="U1532" s="34"/>
      <c r="V1532" s="34"/>
      <c r="AF1532" s="34"/>
      <c r="AG1532" s="40"/>
      <c r="AM1532" s="34"/>
      <c r="BA1532">
        <v>91</v>
      </c>
    </row>
    <row r="1533" spans="1:64" x14ac:dyDescent="0.25">
      <c r="A1533" s="5" t="s">
        <v>626</v>
      </c>
      <c r="B1533" s="5" t="s">
        <v>626</v>
      </c>
      <c r="C1533" s="6">
        <v>40001</v>
      </c>
      <c r="D1533" s="14"/>
      <c r="E1533" s="14"/>
      <c r="F1533" s="15" t="s">
        <v>599</v>
      </c>
      <c r="S1533">
        <v>5.375</v>
      </c>
      <c r="U1533" s="34"/>
      <c r="V1533" s="34"/>
      <c r="AF1533" s="34"/>
      <c r="AG1533" s="40"/>
      <c r="AM1533" s="34"/>
      <c r="BA1533">
        <v>25.375</v>
      </c>
      <c r="BK1533" s="40"/>
      <c r="BL1533">
        <v>4.3125</v>
      </c>
    </row>
    <row r="1534" spans="1:64" x14ac:dyDescent="0.25">
      <c r="A1534" s="5" t="s">
        <v>626</v>
      </c>
      <c r="B1534" s="5" t="s">
        <v>626</v>
      </c>
      <c r="C1534" s="6">
        <v>40018</v>
      </c>
      <c r="D1534" s="14"/>
      <c r="E1534" s="14"/>
      <c r="F1534" s="15" t="s">
        <v>599</v>
      </c>
      <c r="U1534" s="34"/>
      <c r="V1534" s="34"/>
      <c r="AF1534" s="34"/>
      <c r="AG1534" s="40"/>
      <c r="AM1534" s="34"/>
      <c r="BA1534">
        <v>30.125</v>
      </c>
      <c r="BK1534" s="40"/>
      <c r="BL1534">
        <v>5.4375</v>
      </c>
    </row>
    <row r="1535" spans="1:64" x14ac:dyDescent="0.25">
      <c r="A1535" s="5" t="s">
        <v>626</v>
      </c>
      <c r="B1535" s="5" t="s">
        <v>626</v>
      </c>
      <c r="C1535" s="6">
        <v>40031</v>
      </c>
      <c r="D1535" s="14"/>
      <c r="E1535" s="14"/>
      <c r="F1535" s="15" t="s">
        <v>599</v>
      </c>
      <c r="U1535" s="34"/>
      <c r="V1535" s="34"/>
      <c r="AF1535" s="34"/>
      <c r="AG1535" s="40"/>
      <c r="AM1535" s="34"/>
      <c r="BA1535">
        <v>31.875</v>
      </c>
      <c r="BL1535">
        <v>7.2857142857142803</v>
      </c>
    </row>
    <row r="1536" spans="1:64" x14ac:dyDescent="0.25">
      <c r="A1536" s="5" t="s">
        <v>626</v>
      </c>
      <c r="B1536" s="5" t="s">
        <v>626</v>
      </c>
      <c r="C1536" s="6">
        <v>40049</v>
      </c>
      <c r="D1536" s="14"/>
      <c r="E1536" s="14"/>
      <c r="F1536" s="15" t="s">
        <v>599</v>
      </c>
      <c r="U1536" s="34"/>
      <c r="V1536" s="34"/>
      <c r="AF1536" s="34"/>
      <c r="AG1536" s="40"/>
      <c r="AM1536" s="34"/>
      <c r="BA1536">
        <v>45.375</v>
      </c>
      <c r="BK1536" s="34"/>
      <c r="BL1536">
        <v>8.21428571428571</v>
      </c>
    </row>
    <row r="1537" spans="1:64" x14ac:dyDescent="0.25">
      <c r="A1537" s="5" t="s">
        <v>626</v>
      </c>
      <c r="B1537" s="5" t="s">
        <v>626</v>
      </c>
      <c r="C1537" s="6">
        <v>40071</v>
      </c>
      <c r="D1537" s="14"/>
      <c r="E1537" s="14"/>
      <c r="F1537" s="15" t="s">
        <v>599</v>
      </c>
      <c r="U1537" s="34"/>
      <c r="V1537" s="34"/>
      <c r="AF1537" s="34"/>
      <c r="AG1537" s="40"/>
      <c r="AM1537" s="34"/>
      <c r="BA1537">
        <v>69.0625</v>
      </c>
      <c r="BL1537">
        <v>8.4285714285714306</v>
      </c>
    </row>
    <row r="1538" spans="1:64" x14ac:dyDescent="0.25">
      <c r="A1538" s="5" t="s">
        <v>626</v>
      </c>
      <c r="B1538" s="5" t="s">
        <v>626</v>
      </c>
      <c r="C1538" s="6">
        <v>40087</v>
      </c>
      <c r="D1538" s="14"/>
      <c r="E1538" s="14"/>
      <c r="F1538" s="15" t="s">
        <v>599</v>
      </c>
      <c r="U1538" s="34"/>
      <c r="V1538" s="34"/>
      <c r="AF1538" s="34"/>
      <c r="AG1538" s="40"/>
      <c r="AM1538" s="34"/>
      <c r="BA1538">
        <v>81.1875</v>
      </c>
    </row>
    <row r="1539" spans="1:64" x14ac:dyDescent="0.25">
      <c r="A1539" s="5" t="s">
        <v>626</v>
      </c>
      <c r="B1539" s="5" t="s">
        <v>626</v>
      </c>
      <c r="C1539" s="6">
        <v>40106</v>
      </c>
      <c r="D1539" s="14"/>
      <c r="E1539" s="14"/>
      <c r="F1539" s="15" t="s">
        <v>599</v>
      </c>
      <c r="U1539" s="34"/>
      <c r="V1539" s="34"/>
      <c r="AF1539" s="34"/>
      <c r="AG1539" s="40"/>
      <c r="AM1539" s="34"/>
      <c r="BA1539">
        <v>92</v>
      </c>
      <c r="BK1539" s="40"/>
    </row>
    <row r="1540" spans="1:64" x14ac:dyDescent="0.25">
      <c r="A1540" s="5" t="s">
        <v>627</v>
      </c>
      <c r="B1540" s="5" t="s">
        <v>627</v>
      </c>
      <c r="C1540" s="6">
        <v>40001</v>
      </c>
      <c r="D1540" s="14"/>
      <c r="E1540" s="14"/>
      <c r="F1540" s="15" t="s">
        <v>601</v>
      </c>
      <c r="S1540">
        <v>5.375</v>
      </c>
      <c r="U1540" s="34"/>
      <c r="V1540" s="34"/>
      <c r="AF1540" s="34"/>
      <c r="AG1540" s="40"/>
      <c r="AM1540" s="34"/>
      <c r="BA1540">
        <v>25.375</v>
      </c>
      <c r="BL1540">
        <v>4.7625000000000002</v>
      </c>
    </row>
    <row r="1541" spans="1:64" x14ac:dyDescent="0.25">
      <c r="A1541" s="5" t="s">
        <v>627</v>
      </c>
      <c r="B1541" s="5" t="s">
        <v>627</v>
      </c>
      <c r="C1541" s="6">
        <v>40018</v>
      </c>
      <c r="D1541" s="14"/>
      <c r="E1541" s="14"/>
      <c r="F1541" s="15" t="s">
        <v>601</v>
      </c>
      <c r="U1541" s="34"/>
      <c r="V1541" s="34"/>
      <c r="AF1541" s="34"/>
      <c r="AG1541" s="40"/>
      <c r="AM1541" s="34"/>
      <c r="BA1541">
        <v>30.5</v>
      </c>
      <c r="BL1541">
        <v>6.2125000000000004</v>
      </c>
    </row>
    <row r="1542" spans="1:64" x14ac:dyDescent="0.25">
      <c r="A1542" s="5" t="s">
        <v>627</v>
      </c>
      <c r="B1542" s="5" t="s">
        <v>627</v>
      </c>
      <c r="C1542" s="6">
        <v>40031</v>
      </c>
      <c r="D1542" s="14"/>
      <c r="E1542" s="14"/>
      <c r="F1542" s="15" t="s">
        <v>601</v>
      </c>
      <c r="U1542" s="34"/>
      <c r="V1542" s="34"/>
      <c r="AF1542" s="34"/>
      <c r="AG1542" s="40"/>
      <c r="AM1542" s="34"/>
      <c r="BA1542">
        <v>32.375</v>
      </c>
      <c r="BL1542">
        <v>7.7874999999999996</v>
      </c>
    </row>
    <row r="1543" spans="1:64" x14ac:dyDescent="0.25">
      <c r="A1543" s="5" t="s">
        <v>627</v>
      </c>
      <c r="B1543" s="5" t="s">
        <v>627</v>
      </c>
      <c r="C1543" s="6">
        <v>40049</v>
      </c>
      <c r="D1543" s="14"/>
      <c r="E1543" s="14"/>
      <c r="F1543" s="15" t="s">
        <v>601</v>
      </c>
      <c r="U1543" s="34"/>
      <c r="V1543" s="34"/>
      <c r="AF1543" s="34"/>
      <c r="AG1543" s="40"/>
      <c r="AM1543" s="34"/>
      <c r="BA1543">
        <v>60.125</v>
      </c>
      <c r="BL1543">
        <v>7.875</v>
      </c>
    </row>
    <row r="1544" spans="1:64" x14ac:dyDescent="0.25">
      <c r="A1544" s="5" t="s">
        <v>627</v>
      </c>
      <c r="B1544" s="5" t="s">
        <v>627</v>
      </c>
      <c r="C1544" s="6">
        <v>40071</v>
      </c>
      <c r="D1544" s="14"/>
      <c r="E1544" s="14"/>
      <c r="F1544" s="15" t="s">
        <v>601</v>
      </c>
      <c r="U1544" s="34"/>
      <c r="V1544" s="34"/>
      <c r="AF1544" s="34"/>
      <c r="AG1544" s="40"/>
      <c r="AM1544" s="34"/>
      <c r="BA1544">
        <v>73.5</v>
      </c>
      <c r="BL1544">
        <v>7.875</v>
      </c>
    </row>
    <row r="1545" spans="1:64" x14ac:dyDescent="0.25">
      <c r="A1545" s="5" t="s">
        <v>627</v>
      </c>
      <c r="B1545" s="5" t="s">
        <v>627</v>
      </c>
      <c r="C1545" s="6">
        <v>40087</v>
      </c>
      <c r="D1545" s="14"/>
      <c r="E1545" s="14"/>
      <c r="F1545" s="15" t="s">
        <v>601</v>
      </c>
      <c r="U1545" s="34"/>
      <c r="V1545" s="34"/>
      <c r="AF1545" s="34"/>
      <c r="AG1545" s="40"/>
      <c r="AM1545" s="34"/>
      <c r="BA1545">
        <v>81.75</v>
      </c>
    </row>
    <row r="1546" spans="1:64" x14ac:dyDescent="0.25">
      <c r="A1546" s="5" t="s">
        <v>627</v>
      </c>
      <c r="B1546" s="5" t="s">
        <v>627</v>
      </c>
      <c r="C1546" s="6">
        <v>40106</v>
      </c>
      <c r="D1546" s="14"/>
      <c r="E1546" s="14"/>
      <c r="F1546" s="15" t="s">
        <v>601</v>
      </c>
      <c r="U1546" s="34"/>
      <c r="V1546" s="34"/>
      <c r="AF1546" s="34"/>
      <c r="AG1546" s="40"/>
      <c r="AM1546" s="34"/>
      <c r="BA1546">
        <v>92</v>
      </c>
    </row>
    <row r="1547" spans="1:64" x14ac:dyDescent="0.25">
      <c r="A1547" s="5" t="s">
        <v>629</v>
      </c>
      <c r="B1547" s="5" t="s">
        <v>629</v>
      </c>
      <c r="C1547" s="6">
        <v>40001</v>
      </c>
      <c r="D1547" s="14"/>
      <c r="E1547" s="14"/>
      <c r="F1547" s="15" t="s">
        <v>605</v>
      </c>
      <c r="S1547">
        <v>4.875</v>
      </c>
      <c r="U1547" s="34"/>
      <c r="V1547" s="34"/>
      <c r="AF1547" s="34"/>
      <c r="AG1547" s="40"/>
      <c r="AM1547" s="34"/>
      <c r="BA1547">
        <v>24.875</v>
      </c>
      <c r="BL1547">
        <v>4.9124999999999996</v>
      </c>
    </row>
    <row r="1548" spans="1:64" x14ac:dyDescent="0.25">
      <c r="A1548" s="5" t="s">
        <v>629</v>
      </c>
      <c r="B1548" s="5" t="s">
        <v>629</v>
      </c>
      <c r="C1548" s="6">
        <v>40018</v>
      </c>
      <c r="D1548" s="14"/>
      <c r="E1548" s="14"/>
      <c r="F1548" s="15" t="s">
        <v>605</v>
      </c>
      <c r="U1548" s="34"/>
      <c r="V1548" s="34"/>
      <c r="AF1548" s="34"/>
      <c r="AG1548" s="40"/>
      <c r="AM1548" s="34"/>
      <c r="BA1548">
        <v>30.875</v>
      </c>
      <c r="BL1548">
        <v>5.9874999999999998</v>
      </c>
    </row>
    <row r="1549" spans="1:64" x14ac:dyDescent="0.25">
      <c r="A1549" s="5" t="s">
        <v>629</v>
      </c>
      <c r="B1549" s="5" t="s">
        <v>629</v>
      </c>
      <c r="C1549" s="6">
        <v>40031</v>
      </c>
      <c r="D1549" s="14"/>
      <c r="E1549" s="14"/>
      <c r="F1549" s="15" t="s">
        <v>605</v>
      </c>
      <c r="U1549" s="34"/>
      <c r="V1549" s="34"/>
      <c r="AF1549" s="34"/>
      <c r="AG1549" s="40"/>
      <c r="AM1549" s="34"/>
      <c r="BA1549">
        <v>32.125</v>
      </c>
      <c r="BK1549" s="40"/>
      <c r="BL1549">
        <v>7.6875</v>
      </c>
    </row>
    <row r="1550" spans="1:64" x14ac:dyDescent="0.25">
      <c r="A1550" s="5" t="s">
        <v>629</v>
      </c>
      <c r="B1550" s="5" t="s">
        <v>629</v>
      </c>
      <c r="C1550" s="6">
        <v>40049</v>
      </c>
      <c r="D1550" s="14"/>
      <c r="E1550" s="14"/>
      <c r="F1550" s="15" t="s">
        <v>605</v>
      </c>
      <c r="U1550" s="34"/>
      <c r="V1550" s="34"/>
      <c r="AF1550" s="34"/>
      <c r="AG1550" s="40"/>
      <c r="AM1550" s="34"/>
      <c r="BA1550">
        <v>54.5</v>
      </c>
      <c r="BL1550">
        <v>8.25</v>
      </c>
    </row>
    <row r="1551" spans="1:64" x14ac:dyDescent="0.25">
      <c r="A1551" s="5" t="s">
        <v>629</v>
      </c>
      <c r="B1551" s="5" t="s">
        <v>629</v>
      </c>
      <c r="C1551" s="6">
        <v>40071</v>
      </c>
      <c r="D1551" s="14"/>
      <c r="E1551" s="14"/>
      <c r="F1551" s="15" t="s">
        <v>605</v>
      </c>
      <c r="U1551" s="34"/>
      <c r="V1551" s="34"/>
      <c r="AF1551" s="34"/>
      <c r="AG1551" s="40"/>
      <c r="AM1551" s="34"/>
      <c r="BA1551">
        <v>72.375</v>
      </c>
      <c r="BL1551">
        <v>8.375</v>
      </c>
    </row>
    <row r="1552" spans="1:64" x14ac:dyDescent="0.25">
      <c r="A1552" s="5" t="s">
        <v>629</v>
      </c>
      <c r="B1552" s="5" t="s">
        <v>629</v>
      </c>
      <c r="C1552" s="6">
        <v>40087</v>
      </c>
      <c r="D1552" s="14"/>
      <c r="E1552" s="14"/>
      <c r="F1552" s="15" t="s">
        <v>605</v>
      </c>
      <c r="U1552" s="34"/>
      <c r="V1552" s="34"/>
      <c r="AF1552" s="34"/>
      <c r="AG1552" s="40"/>
      <c r="AM1552" s="34"/>
      <c r="BA1552">
        <v>84.5</v>
      </c>
      <c r="BK1552" s="40"/>
    </row>
    <row r="1553" spans="1:64" x14ac:dyDescent="0.25">
      <c r="A1553" s="5" t="s">
        <v>629</v>
      </c>
      <c r="B1553" s="5" t="s">
        <v>629</v>
      </c>
      <c r="C1553" s="6">
        <v>40106</v>
      </c>
      <c r="D1553" s="14"/>
      <c r="E1553" s="14"/>
      <c r="F1553" s="15" t="s">
        <v>605</v>
      </c>
      <c r="U1553" s="34"/>
      <c r="V1553" s="34"/>
      <c r="AF1553" s="34"/>
      <c r="AG1553" s="40"/>
      <c r="AM1553" s="34"/>
      <c r="BA1553">
        <v>92</v>
      </c>
      <c r="BK1553" s="40"/>
    </row>
    <row r="1554" spans="1:64" x14ac:dyDescent="0.25">
      <c r="A1554" s="5" t="s">
        <v>628</v>
      </c>
      <c r="B1554" s="5" t="s">
        <v>628</v>
      </c>
      <c r="C1554" s="6">
        <v>40001</v>
      </c>
      <c r="D1554" s="14"/>
      <c r="E1554" s="14"/>
      <c r="F1554" s="15" t="s">
        <v>603</v>
      </c>
      <c r="S1554">
        <v>5.625</v>
      </c>
      <c r="U1554" s="34"/>
      <c r="V1554" s="34"/>
      <c r="AF1554" s="34"/>
      <c r="AG1554" s="40"/>
      <c r="AM1554" s="34"/>
      <c r="BA1554">
        <v>25.625</v>
      </c>
      <c r="BK1554" s="40"/>
      <c r="BL1554">
        <v>3.9375</v>
      </c>
    </row>
    <row r="1555" spans="1:64" x14ac:dyDescent="0.25">
      <c r="A1555" s="5" t="s">
        <v>628</v>
      </c>
      <c r="B1555" s="5" t="s">
        <v>628</v>
      </c>
      <c r="C1555" s="6">
        <v>40018</v>
      </c>
      <c r="D1555" s="14"/>
      <c r="E1555" s="14"/>
      <c r="F1555" s="15" t="s">
        <v>603</v>
      </c>
      <c r="U1555" s="34"/>
      <c r="V1555" s="34"/>
      <c r="AF1555" s="34"/>
      <c r="AG1555" s="40"/>
      <c r="AM1555" s="34"/>
      <c r="BA1555">
        <v>28.5</v>
      </c>
      <c r="BL1555">
        <v>4.8875000000000002</v>
      </c>
    </row>
    <row r="1556" spans="1:64" x14ac:dyDescent="0.25">
      <c r="A1556" s="5" t="s">
        <v>628</v>
      </c>
      <c r="B1556" s="5" t="s">
        <v>628</v>
      </c>
      <c r="C1556" s="6">
        <v>40031</v>
      </c>
      <c r="D1556" s="14"/>
      <c r="E1556" s="14"/>
      <c r="F1556" s="15" t="s">
        <v>603</v>
      </c>
      <c r="U1556" s="34"/>
      <c r="V1556" s="34"/>
      <c r="AF1556" s="34"/>
      <c r="AG1556" s="40"/>
      <c r="AM1556" s="34"/>
      <c r="BA1556">
        <v>31.125</v>
      </c>
      <c r="BL1556">
        <v>6.5875000000000004</v>
      </c>
    </row>
    <row r="1557" spans="1:64" x14ac:dyDescent="0.25">
      <c r="A1557" s="5" t="s">
        <v>628</v>
      </c>
      <c r="B1557" s="5" t="s">
        <v>628</v>
      </c>
      <c r="C1557" s="6">
        <v>40049</v>
      </c>
      <c r="D1557" s="14"/>
      <c r="E1557" s="14"/>
      <c r="F1557" s="15" t="s">
        <v>603</v>
      </c>
      <c r="U1557" s="34"/>
      <c r="V1557" s="34"/>
      <c r="AF1557" s="34"/>
      <c r="AG1557" s="40"/>
      <c r="AM1557" s="34"/>
      <c r="BA1557">
        <v>37.625</v>
      </c>
      <c r="BL1557">
        <v>8.25</v>
      </c>
    </row>
    <row r="1558" spans="1:64" x14ac:dyDescent="0.25">
      <c r="A1558" s="5" t="s">
        <v>628</v>
      </c>
      <c r="B1558" s="5" t="s">
        <v>628</v>
      </c>
      <c r="C1558" s="6">
        <v>40071</v>
      </c>
      <c r="D1558" s="14"/>
      <c r="E1558" s="14"/>
      <c r="F1558" s="15" t="s">
        <v>603</v>
      </c>
      <c r="U1558" s="34"/>
      <c r="V1558" s="34"/>
      <c r="AF1558" s="34"/>
      <c r="AG1558" s="40"/>
      <c r="AM1558" s="34"/>
      <c r="BA1558">
        <v>68.0625</v>
      </c>
      <c r="BK1558" s="34"/>
      <c r="BL1558">
        <v>8.4285714285714306</v>
      </c>
    </row>
    <row r="1559" spans="1:64" x14ac:dyDescent="0.25">
      <c r="A1559" s="5" t="s">
        <v>628</v>
      </c>
      <c r="B1559" s="5" t="s">
        <v>628</v>
      </c>
      <c r="C1559" s="6">
        <v>40087</v>
      </c>
      <c r="D1559" s="14"/>
      <c r="E1559" s="14"/>
      <c r="F1559" s="15" t="s">
        <v>603</v>
      </c>
      <c r="U1559" s="34"/>
      <c r="V1559" s="34"/>
      <c r="AF1559" s="34"/>
      <c r="AG1559" s="40"/>
      <c r="AM1559" s="34"/>
      <c r="BA1559">
        <v>80.75</v>
      </c>
    </row>
    <row r="1560" spans="1:64" x14ac:dyDescent="0.25">
      <c r="A1560" s="5" t="s">
        <v>628</v>
      </c>
      <c r="B1560" s="5" t="s">
        <v>628</v>
      </c>
      <c r="C1560" s="6">
        <v>40106</v>
      </c>
      <c r="D1560" s="14"/>
      <c r="E1560" s="14"/>
      <c r="F1560" s="15" t="s">
        <v>603</v>
      </c>
      <c r="U1560" s="34"/>
      <c r="V1560" s="34"/>
      <c r="AF1560" s="34"/>
      <c r="AG1560" s="40"/>
      <c r="AM1560" s="34"/>
      <c r="BA1560">
        <v>92</v>
      </c>
    </row>
    <row r="1561" spans="1:64" x14ac:dyDescent="0.25">
      <c r="A1561" s="5" t="s">
        <v>630</v>
      </c>
      <c r="B1561" s="5" t="s">
        <v>630</v>
      </c>
      <c r="C1561" s="6">
        <v>40001</v>
      </c>
      <c r="D1561" s="14"/>
      <c r="E1561" s="14"/>
      <c r="F1561" s="15" t="s">
        <v>607</v>
      </c>
      <c r="S1561">
        <v>4.875</v>
      </c>
      <c r="U1561" s="34"/>
      <c r="V1561" s="34"/>
      <c r="AF1561" s="34"/>
      <c r="AG1561" s="40"/>
      <c r="AM1561" s="34"/>
      <c r="BA1561">
        <v>24.875</v>
      </c>
      <c r="BL1561">
        <v>5.1875</v>
      </c>
    </row>
    <row r="1562" spans="1:64" x14ac:dyDescent="0.25">
      <c r="A1562" s="5" t="s">
        <v>630</v>
      </c>
      <c r="B1562" s="5" t="s">
        <v>630</v>
      </c>
      <c r="C1562" s="6">
        <v>40018</v>
      </c>
      <c r="D1562" s="14"/>
      <c r="E1562" s="14"/>
      <c r="F1562" s="15" t="s">
        <v>607</v>
      </c>
      <c r="U1562" s="34"/>
      <c r="V1562" s="34"/>
      <c r="AF1562" s="34"/>
      <c r="AG1562" s="40"/>
      <c r="AM1562" s="34"/>
      <c r="BA1562">
        <v>31.375</v>
      </c>
      <c r="BL1562">
        <v>6.0875000000000004</v>
      </c>
    </row>
    <row r="1563" spans="1:64" x14ac:dyDescent="0.25">
      <c r="A1563" s="5" t="s">
        <v>630</v>
      </c>
      <c r="B1563" s="5" t="s">
        <v>630</v>
      </c>
      <c r="C1563" s="6">
        <v>40031</v>
      </c>
      <c r="D1563" s="14"/>
      <c r="E1563" s="14"/>
      <c r="F1563" s="15" t="s">
        <v>607</v>
      </c>
      <c r="U1563" s="34"/>
      <c r="V1563" s="34"/>
      <c r="AF1563" s="34"/>
      <c r="AG1563" s="40"/>
      <c r="AM1563" s="34"/>
      <c r="BA1563">
        <v>32</v>
      </c>
      <c r="BL1563">
        <v>6.7714285714285696</v>
      </c>
    </row>
    <row r="1564" spans="1:64" x14ac:dyDescent="0.25">
      <c r="A1564" s="5" t="s">
        <v>630</v>
      </c>
      <c r="B1564" s="5" t="s">
        <v>630</v>
      </c>
      <c r="C1564" s="6">
        <v>40049</v>
      </c>
      <c r="D1564" s="14"/>
      <c r="E1564" s="14"/>
      <c r="F1564" s="15" t="s">
        <v>607</v>
      </c>
      <c r="U1564" s="34"/>
      <c r="V1564" s="34"/>
      <c r="AF1564" s="34"/>
      <c r="AG1564" s="40"/>
      <c r="AM1564" s="34"/>
      <c r="BA1564">
        <v>62</v>
      </c>
      <c r="BK1564" s="40"/>
      <c r="BL1564">
        <v>7.8333333333333304</v>
      </c>
    </row>
    <row r="1565" spans="1:64" x14ac:dyDescent="0.25">
      <c r="A1565" s="5" t="s">
        <v>630</v>
      </c>
      <c r="B1565" s="5" t="s">
        <v>630</v>
      </c>
      <c r="C1565" s="6">
        <v>40071</v>
      </c>
      <c r="D1565" s="14"/>
      <c r="E1565" s="14"/>
      <c r="F1565" s="15" t="s">
        <v>607</v>
      </c>
      <c r="U1565" s="34"/>
      <c r="V1565" s="34"/>
      <c r="AF1565" s="34"/>
      <c r="AG1565" s="40"/>
      <c r="AM1565" s="34"/>
      <c r="BA1565">
        <v>75.275000000000006</v>
      </c>
      <c r="BL1565">
        <v>8.3333333333333304</v>
      </c>
    </row>
    <row r="1566" spans="1:64" x14ac:dyDescent="0.25">
      <c r="A1566" s="5" t="s">
        <v>630</v>
      </c>
      <c r="B1566" s="5" t="s">
        <v>630</v>
      </c>
      <c r="C1566" s="6">
        <v>40087</v>
      </c>
      <c r="D1566" s="14"/>
      <c r="E1566" s="14"/>
      <c r="F1566" s="15" t="s">
        <v>607</v>
      </c>
      <c r="U1566" s="34"/>
      <c r="V1566" s="34"/>
      <c r="AF1566" s="34"/>
      <c r="AG1566" s="40"/>
      <c r="AM1566" s="34"/>
      <c r="BA1566">
        <v>85.5</v>
      </c>
      <c r="BK1566" s="34"/>
    </row>
    <row r="1567" spans="1:64" x14ac:dyDescent="0.25">
      <c r="A1567" s="5" t="s">
        <v>630</v>
      </c>
      <c r="B1567" s="5" t="s">
        <v>630</v>
      </c>
      <c r="C1567" s="6">
        <v>40106</v>
      </c>
      <c r="D1567" s="14"/>
      <c r="E1567" s="14"/>
      <c r="F1567" s="15" t="s">
        <v>607</v>
      </c>
      <c r="U1567" s="34"/>
      <c r="V1567" s="34"/>
      <c r="AF1567" s="34"/>
      <c r="AG1567" s="40"/>
      <c r="AM1567" s="34"/>
      <c r="BA1567">
        <v>92</v>
      </c>
    </row>
    <row r="1568" spans="1:64" x14ac:dyDescent="0.25">
      <c r="A1568" s="5" t="s">
        <v>631</v>
      </c>
      <c r="B1568" s="5" t="s">
        <v>631</v>
      </c>
      <c r="C1568" s="6">
        <v>40001</v>
      </c>
      <c r="D1568" s="14"/>
      <c r="E1568" s="14"/>
      <c r="F1568" s="15" t="s">
        <v>609</v>
      </c>
      <c r="S1568">
        <v>5.875</v>
      </c>
      <c r="U1568" s="34"/>
      <c r="V1568" s="34"/>
      <c r="AF1568" s="34"/>
      <c r="AG1568" s="40"/>
      <c r="AM1568" s="34"/>
      <c r="BA1568">
        <v>25.875</v>
      </c>
      <c r="BK1568" s="40"/>
      <c r="BL1568">
        <v>4.3</v>
      </c>
    </row>
    <row r="1569" spans="1:79" x14ac:dyDescent="0.25">
      <c r="A1569" s="5" t="s">
        <v>631</v>
      </c>
      <c r="B1569" s="5" t="s">
        <v>631</v>
      </c>
      <c r="C1569" s="6">
        <v>40018</v>
      </c>
      <c r="D1569" s="14"/>
      <c r="E1569" s="14"/>
      <c r="F1569" s="15" t="s">
        <v>609</v>
      </c>
      <c r="U1569" s="34"/>
      <c r="V1569" s="34"/>
      <c r="AF1569" s="34"/>
      <c r="AG1569" s="40"/>
      <c r="AM1569" s="34"/>
      <c r="BA1569">
        <v>30.5</v>
      </c>
      <c r="BK1569" s="40"/>
      <c r="BL1569">
        <v>6.1375000000000002</v>
      </c>
    </row>
    <row r="1570" spans="1:79" x14ac:dyDescent="0.25">
      <c r="A1570" s="5" t="s">
        <v>631</v>
      </c>
      <c r="B1570" s="5" t="s">
        <v>631</v>
      </c>
      <c r="C1570" s="6">
        <v>40031</v>
      </c>
      <c r="D1570" s="14"/>
      <c r="E1570" s="14"/>
      <c r="F1570" s="15" t="s">
        <v>609</v>
      </c>
      <c r="U1570" s="34"/>
      <c r="V1570" s="34"/>
      <c r="AF1570" s="34"/>
      <c r="AG1570" s="40"/>
      <c r="AM1570" s="34"/>
      <c r="BA1570">
        <v>31.625</v>
      </c>
      <c r="BL1570">
        <v>7.3624999999999998</v>
      </c>
    </row>
    <row r="1571" spans="1:79" x14ac:dyDescent="0.25">
      <c r="A1571" s="68" t="s">
        <v>631</v>
      </c>
      <c r="B1571" s="68" t="s">
        <v>631</v>
      </c>
      <c r="C1571" s="14">
        <v>40049</v>
      </c>
      <c r="D1571" s="14"/>
      <c r="E1571" s="14"/>
      <c r="F1571" s="15" t="s">
        <v>609</v>
      </c>
      <c r="U1571" s="34"/>
      <c r="V1571" s="34"/>
      <c r="AF1571" s="34"/>
      <c r="AG1571" s="40"/>
      <c r="AM1571" s="34"/>
      <c r="BA1571">
        <v>39</v>
      </c>
      <c r="BL1571">
        <v>8.5500000000000007</v>
      </c>
      <c r="BM1571" s="40"/>
      <c r="BN1571" s="40"/>
      <c r="BO1571" s="40"/>
      <c r="BP1571" s="40"/>
      <c r="BQ1571" s="40"/>
      <c r="BR1571" s="40"/>
      <c r="BS1571" s="40"/>
      <c r="BT1571" s="40"/>
      <c r="BU1571" s="40"/>
      <c r="BV1571" s="40"/>
      <c r="BW1571" s="40"/>
      <c r="BX1571" s="40"/>
      <c r="BY1571" s="40"/>
      <c r="BZ1571" s="40"/>
      <c r="CA1571" s="40"/>
    </row>
    <row r="1572" spans="1:79" x14ac:dyDescent="0.25">
      <c r="A1572" s="5" t="s">
        <v>631</v>
      </c>
      <c r="B1572" s="5" t="s">
        <v>631</v>
      </c>
      <c r="C1572" s="6">
        <v>40071</v>
      </c>
      <c r="D1572" s="14"/>
      <c r="E1572" s="14"/>
      <c r="F1572" s="15" t="s">
        <v>609</v>
      </c>
      <c r="U1572" s="34"/>
      <c r="V1572" s="34"/>
      <c r="AF1572" s="34"/>
      <c r="AG1572" s="40"/>
      <c r="AM1572" s="34"/>
      <c r="BA1572">
        <v>67.587500000000006</v>
      </c>
      <c r="BL1572">
        <v>9.5</v>
      </c>
    </row>
    <row r="1573" spans="1:79" x14ac:dyDescent="0.25">
      <c r="A1573" s="5" t="s">
        <v>631</v>
      </c>
      <c r="B1573" s="5" t="s">
        <v>631</v>
      </c>
      <c r="C1573" s="6">
        <v>40087</v>
      </c>
      <c r="D1573" s="14"/>
      <c r="E1573" s="14"/>
      <c r="F1573" s="15" t="s">
        <v>609</v>
      </c>
      <c r="U1573" s="34"/>
      <c r="V1573" s="34"/>
      <c r="AF1573" s="34"/>
      <c r="AG1573" s="40"/>
      <c r="AM1573" s="34"/>
      <c r="BA1573">
        <v>82.375</v>
      </c>
    </row>
    <row r="1574" spans="1:79" x14ac:dyDescent="0.25">
      <c r="A1574" s="5" t="s">
        <v>631</v>
      </c>
      <c r="B1574" s="5" t="s">
        <v>631</v>
      </c>
      <c r="C1574" s="6">
        <v>40106</v>
      </c>
      <c r="D1574" s="14"/>
      <c r="E1574" s="14"/>
      <c r="F1574" s="15" t="s">
        <v>609</v>
      </c>
      <c r="U1574" s="34"/>
      <c r="V1574" s="34"/>
      <c r="AF1574" s="34"/>
      <c r="AG1574" s="40"/>
      <c r="AM1574" s="34"/>
      <c r="BA1574">
        <v>90.5</v>
      </c>
    </row>
    <row r="1575" spans="1:79" x14ac:dyDescent="0.25">
      <c r="A1575" s="5" t="s">
        <v>632</v>
      </c>
      <c r="B1575" s="5" t="s">
        <v>632</v>
      </c>
      <c r="C1575" s="6">
        <v>40001</v>
      </c>
      <c r="D1575" s="14"/>
      <c r="E1575" s="14"/>
      <c r="F1575" s="15" t="s">
        <v>289</v>
      </c>
      <c r="S1575">
        <v>5.25</v>
      </c>
      <c r="U1575" s="34"/>
      <c r="V1575" s="34"/>
      <c r="AF1575" s="34"/>
      <c r="AG1575" s="40"/>
      <c r="AM1575" s="34"/>
      <c r="BA1575">
        <v>25.25</v>
      </c>
      <c r="BL1575">
        <v>5.1749999999999998</v>
      </c>
    </row>
    <row r="1576" spans="1:79" x14ac:dyDescent="0.25">
      <c r="A1576" s="5" t="s">
        <v>632</v>
      </c>
      <c r="B1576" s="5" t="s">
        <v>632</v>
      </c>
      <c r="C1576" s="6">
        <v>40018</v>
      </c>
      <c r="D1576" s="14"/>
      <c r="E1576" s="14"/>
      <c r="F1576" s="15" t="s">
        <v>289</v>
      </c>
      <c r="U1576" s="34"/>
      <c r="V1576" s="34"/>
      <c r="AF1576" s="34"/>
      <c r="AG1576" s="40"/>
      <c r="AM1576" s="34"/>
      <c r="BA1576">
        <v>30.714285714285701</v>
      </c>
      <c r="BL1576">
        <v>7.3714285714285701</v>
      </c>
    </row>
    <row r="1577" spans="1:79" x14ac:dyDescent="0.25">
      <c r="A1577" s="5" t="s">
        <v>632</v>
      </c>
      <c r="B1577" s="5" t="s">
        <v>632</v>
      </c>
      <c r="C1577" s="6">
        <v>40031</v>
      </c>
      <c r="D1577" s="14"/>
      <c r="E1577" s="14"/>
      <c r="F1577" s="15" t="s">
        <v>289</v>
      </c>
      <c r="U1577" s="34"/>
      <c r="V1577" s="34"/>
      <c r="AF1577" s="34"/>
      <c r="AG1577" s="40"/>
      <c r="AM1577" s="34"/>
      <c r="BA1577">
        <v>31.75</v>
      </c>
      <c r="BL1577">
        <v>8.125</v>
      </c>
    </row>
    <row r="1578" spans="1:79" x14ac:dyDescent="0.25">
      <c r="A1578" s="5" t="s">
        <v>632</v>
      </c>
      <c r="B1578" s="5" t="s">
        <v>632</v>
      </c>
      <c r="C1578" s="6">
        <v>40049</v>
      </c>
      <c r="D1578" s="14"/>
      <c r="E1578" s="14"/>
      <c r="F1578" s="15" t="s">
        <v>289</v>
      </c>
      <c r="U1578" s="34"/>
      <c r="V1578" s="34"/>
      <c r="AF1578" s="34"/>
      <c r="AG1578" s="40"/>
      <c r="AM1578" s="34"/>
      <c r="BA1578">
        <v>51.375</v>
      </c>
      <c r="BL1578">
        <v>9.3125</v>
      </c>
    </row>
    <row r="1579" spans="1:79" x14ac:dyDescent="0.25">
      <c r="A1579" s="5" t="s">
        <v>632</v>
      </c>
      <c r="B1579" s="5" t="s">
        <v>632</v>
      </c>
      <c r="C1579" s="6">
        <v>40071</v>
      </c>
      <c r="D1579" s="14"/>
      <c r="E1579" s="14"/>
      <c r="F1579" s="15" t="s">
        <v>289</v>
      </c>
      <c r="U1579" s="34"/>
      <c r="V1579" s="34"/>
      <c r="AF1579" s="34"/>
      <c r="AG1579" s="40"/>
      <c r="AM1579" s="34"/>
      <c r="BA1579">
        <v>71.962500000000006</v>
      </c>
      <c r="BK1579" s="40"/>
      <c r="BL1579">
        <v>9.5714285714285694</v>
      </c>
    </row>
    <row r="1580" spans="1:79" x14ac:dyDescent="0.25">
      <c r="A1580" s="5" t="s">
        <v>632</v>
      </c>
      <c r="B1580" s="5" t="s">
        <v>632</v>
      </c>
      <c r="C1580" s="6">
        <v>40087</v>
      </c>
      <c r="D1580" s="14"/>
      <c r="E1580" s="14"/>
      <c r="F1580" s="15" t="s">
        <v>289</v>
      </c>
      <c r="U1580" s="34"/>
      <c r="V1580" s="34"/>
      <c r="AF1580" s="34"/>
      <c r="AG1580" s="40"/>
      <c r="AM1580" s="34"/>
      <c r="BA1580">
        <v>82.75</v>
      </c>
    </row>
    <row r="1581" spans="1:79" x14ac:dyDescent="0.25">
      <c r="A1581" s="5" t="s">
        <v>632</v>
      </c>
      <c r="B1581" s="5" t="s">
        <v>632</v>
      </c>
      <c r="C1581" s="6">
        <v>40106</v>
      </c>
      <c r="D1581" s="14"/>
      <c r="E1581" s="14"/>
      <c r="F1581" s="15" t="s">
        <v>289</v>
      </c>
      <c r="U1581" s="34"/>
      <c r="V1581" s="34"/>
      <c r="AF1581" s="34"/>
      <c r="AG1581" s="40"/>
      <c r="AM1581" s="34"/>
      <c r="BA1581">
        <v>92</v>
      </c>
      <c r="BK1581" s="34"/>
    </row>
    <row r="1582" spans="1:79" x14ac:dyDescent="0.25">
      <c r="A1582" s="5" t="s">
        <v>633</v>
      </c>
      <c r="B1582" s="5" t="s">
        <v>633</v>
      </c>
      <c r="C1582" s="6">
        <v>40001</v>
      </c>
      <c r="D1582" s="14"/>
      <c r="E1582" s="14"/>
      <c r="F1582" s="15" t="s">
        <v>612</v>
      </c>
      <c r="S1582">
        <v>4.625</v>
      </c>
      <c r="U1582" s="34"/>
      <c r="V1582" s="34"/>
      <c r="AF1582" s="34"/>
      <c r="AG1582" s="40"/>
      <c r="AM1582" s="34"/>
      <c r="BA1582">
        <v>24.625</v>
      </c>
      <c r="BL1582">
        <v>5.1624999999999996</v>
      </c>
    </row>
    <row r="1583" spans="1:79" x14ac:dyDescent="0.25">
      <c r="A1583" s="5" t="s">
        <v>633</v>
      </c>
      <c r="B1583" s="5" t="s">
        <v>633</v>
      </c>
      <c r="C1583" s="6">
        <v>40018</v>
      </c>
      <c r="D1583" s="14"/>
      <c r="E1583" s="14"/>
      <c r="F1583" s="15" t="s">
        <v>612</v>
      </c>
      <c r="U1583" s="34"/>
      <c r="V1583" s="34"/>
      <c r="AF1583" s="34"/>
      <c r="AG1583" s="40"/>
      <c r="AM1583" s="34"/>
      <c r="BA1583">
        <v>30.375</v>
      </c>
      <c r="BK1583" s="40"/>
      <c r="BL1583">
        <v>6.2125000000000004</v>
      </c>
    </row>
    <row r="1584" spans="1:79" x14ac:dyDescent="0.25">
      <c r="A1584" s="5" t="s">
        <v>633</v>
      </c>
      <c r="B1584" s="5" t="s">
        <v>633</v>
      </c>
      <c r="C1584" s="6">
        <v>40031</v>
      </c>
      <c r="D1584" s="14"/>
      <c r="E1584" s="14"/>
      <c r="F1584" s="15" t="s">
        <v>612</v>
      </c>
      <c r="U1584" s="34"/>
      <c r="V1584" s="34"/>
      <c r="AF1584" s="34"/>
      <c r="AG1584" s="40"/>
      <c r="AM1584" s="34"/>
      <c r="BA1584">
        <v>31.5</v>
      </c>
      <c r="BK1584" s="40"/>
      <c r="BL1584">
        <v>7.4749999999999996</v>
      </c>
    </row>
    <row r="1585" spans="1:64" x14ac:dyDescent="0.25">
      <c r="A1585" s="5" t="s">
        <v>633</v>
      </c>
      <c r="B1585" s="5" t="s">
        <v>633</v>
      </c>
      <c r="C1585" s="6">
        <v>40049</v>
      </c>
      <c r="D1585" s="14"/>
      <c r="E1585" s="14"/>
      <c r="F1585" s="15" t="s">
        <v>612</v>
      </c>
      <c r="U1585" s="34"/>
      <c r="V1585" s="34"/>
      <c r="AF1585" s="34"/>
      <c r="AG1585" s="40"/>
      <c r="AM1585" s="34"/>
      <c r="BA1585">
        <v>33.875</v>
      </c>
      <c r="BL1585">
        <v>9.3571428571428594</v>
      </c>
    </row>
    <row r="1586" spans="1:64" x14ac:dyDescent="0.25">
      <c r="A1586" s="5" t="s">
        <v>633</v>
      </c>
      <c r="B1586" s="5" t="s">
        <v>633</v>
      </c>
      <c r="C1586" s="6">
        <v>40071</v>
      </c>
      <c r="D1586" s="14"/>
      <c r="E1586" s="14"/>
      <c r="F1586" s="15" t="s">
        <v>612</v>
      </c>
      <c r="U1586" s="34"/>
      <c r="V1586" s="34"/>
      <c r="AF1586" s="34"/>
      <c r="AG1586" s="40"/>
      <c r="AM1586" s="34"/>
      <c r="BA1586">
        <v>53.5</v>
      </c>
      <c r="BL1586">
        <v>9.8571428571428594</v>
      </c>
    </row>
    <row r="1587" spans="1:64" x14ac:dyDescent="0.25">
      <c r="A1587" s="5" t="s">
        <v>633</v>
      </c>
      <c r="B1587" s="5" t="s">
        <v>633</v>
      </c>
      <c r="C1587" s="6">
        <v>40087</v>
      </c>
      <c r="D1587" s="14"/>
      <c r="E1587" s="14"/>
      <c r="F1587" s="15" t="s">
        <v>612</v>
      </c>
      <c r="U1587" s="34"/>
      <c r="V1587" s="34"/>
      <c r="AF1587" s="34"/>
      <c r="AG1587" s="40"/>
      <c r="AM1587" s="34"/>
      <c r="BA1587">
        <v>71.742857142857105</v>
      </c>
    </row>
    <row r="1588" spans="1:64" x14ac:dyDescent="0.25">
      <c r="A1588" s="5" t="s">
        <v>633</v>
      </c>
      <c r="B1588" s="5" t="s">
        <v>633</v>
      </c>
      <c r="C1588" s="6">
        <v>40106</v>
      </c>
      <c r="D1588" s="14"/>
      <c r="E1588" s="14"/>
      <c r="F1588" s="15" t="s">
        <v>612</v>
      </c>
      <c r="U1588" s="34"/>
      <c r="V1588" s="34"/>
      <c r="AF1588" s="34"/>
      <c r="AG1588" s="40"/>
      <c r="AM1588" s="34"/>
      <c r="BA1588">
        <v>84.6666666666667</v>
      </c>
    </row>
    <row r="1589" spans="1:64" x14ac:dyDescent="0.25">
      <c r="A1589" s="5" t="s">
        <v>634</v>
      </c>
      <c r="B1589" s="5" t="s">
        <v>634</v>
      </c>
      <c r="C1589" s="6">
        <v>40001</v>
      </c>
      <c r="D1589" s="14"/>
      <c r="E1589" s="14"/>
      <c r="F1589" s="15" t="s">
        <v>635</v>
      </c>
      <c r="S1589">
        <v>5.25</v>
      </c>
      <c r="U1589" s="34"/>
      <c r="V1589" s="34"/>
      <c r="AF1589" s="34"/>
      <c r="AG1589" s="40"/>
      <c r="AM1589" s="34"/>
      <c r="BA1589">
        <v>25.25</v>
      </c>
      <c r="BL1589">
        <v>4.5750000000000002</v>
      </c>
    </row>
    <row r="1590" spans="1:64" x14ac:dyDescent="0.25">
      <c r="A1590" s="5" t="s">
        <v>634</v>
      </c>
      <c r="B1590" s="5" t="s">
        <v>634</v>
      </c>
      <c r="C1590" s="6">
        <v>40018</v>
      </c>
      <c r="D1590" s="14"/>
      <c r="E1590" s="14"/>
      <c r="F1590" s="15" t="s">
        <v>635</v>
      </c>
      <c r="U1590" s="34"/>
      <c r="V1590" s="34"/>
      <c r="AF1590" s="34"/>
      <c r="AG1590" s="40"/>
      <c r="AM1590" s="34"/>
      <c r="BA1590">
        <v>30.625</v>
      </c>
      <c r="BL1590">
        <v>6.6749999999999998</v>
      </c>
    </row>
    <row r="1591" spans="1:64" x14ac:dyDescent="0.25">
      <c r="A1591" s="5" t="s">
        <v>634</v>
      </c>
      <c r="B1591" s="5" t="s">
        <v>634</v>
      </c>
      <c r="C1591" s="6">
        <v>40031</v>
      </c>
      <c r="D1591" s="14"/>
      <c r="E1591" s="14"/>
      <c r="F1591" s="15" t="s">
        <v>635</v>
      </c>
      <c r="U1591" s="34"/>
      <c r="V1591" s="34"/>
      <c r="AF1591" s="34"/>
      <c r="AG1591" s="40"/>
      <c r="AM1591" s="34"/>
      <c r="BA1591">
        <v>32.375</v>
      </c>
      <c r="BL1591">
        <v>7.875</v>
      </c>
    </row>
    <row r="1592" spans="1:64" x14ac:dyDescent="0.25">
      <c r="A1592" s="5" t="s">
        <v>634</v>
      </c>
      <c r="B1592" s="5" t="s">
        <v>634</v>
      </c>
      <c r="C1592" s="6">
        <v>40049</v>
      </c>
      <c r="D1592" s="14"/>
      <c r="E1592" s="14"/>
      <c r="F1592" s="15" t="s">
        <v>635</v>
      </c>
      <c r="U1592" s="34"/>
      <c r="V1592" s="34"/>
      <c r="AF1592" s="34"/>
      <c r="AG1592" s="40"/>
      <c r="AM1592" s="34"/>
      <c r="BA1592">
        <v>56.375</v>
      </c>
      <c r="BL1592">
        <v>8.3333333333333304</v>
      </c>
    </row>
    <row r="1593" spans="1:64" x14ac:dyDescent="0.25">
      <c r="A1593" s="5" t="s">
        <v>634</v>
      </c>
      <c r="B1593" s="5" t="s">
        <v>634</v>
      </c>
      <c r="C1593" s="6">
        <v>40071</v>
      </c>
      <c r="D1593" s="14"/>
      <c r="E1593" s="14"/>
      <c r="F1593" s="15" t="s">
        <v>635</v>
      </c>
      <c r="U1593" s="34"/>
      <c r="V1593" s="34"/>
      <c r="AF1593" s="34"/>
      <c r="AG1593" s="40"/>
      <c r="AM1593" s="34"/>
      <c r="BA1593">
        <v>75.25</v>
      </c>
      <c r="BL1593">
        <v>8.6</v>
      </c>
    </row>
    <row r="1594" spans="1:64" x14ac:dyDescent="0.25">
      <c r="A1594" s="5" t="s">
        <v>634</v>
      </c>
      <c r="B1594" s="5" t="s">
        <v>634</v>
      </c>
      <c r="C1594" s="6">
        <v>40087</v>
      </c>
      <c r="D1594" s="14"/>
      <c r="E1594" s="14"/>
      <c r="F1594" s="15" t="s">
        <v>635</v>
      </c>
      <c r="U1594" s="34"/>
      <c r="V1594" s="34"/>
      <c r="AF1594" s="34"/>
      <c r="AG1594" s="40"/>
      <c r="AM1594" s="34"/>
      <c r="BA1594">
        <v>80.25</v>
      </c>
      <c r="BK1594" s="40"/>
    </row>
    <row r="1595" spans="1:64" x14ac:dyDescent="0.25">
      <c r="A1595" s="5" t="s">
        <v>634</v>
      </c>
      <c r="B1595" s="5" t="s">
        <v>634</v>
      </c>
      <c r="C1595" s="6">
        <v>40106</v>
      </c>
      <c r="D1595" s="14"/>
      <c r="E1595" s="14"/>
      <c r="F1595" s="15" t="s">
        <v>635</v>
      </c>
      <c r="U1595" s="34"/>
      <c r="V1595" s="34"/>
      <c r="AF1595" s="34"/>
      <c r="AG1595" s="40"/>
      <c r="AM1595" s="34"/>
      <c r="BA1595">
        <v>92</v>
      </c>
    </row>
    <row r="1596" spans="1:64" x14ac:dyDescent="0.25">
      <c r="A1596" s="5" t="s">
        <v>636</v>
      </c>
      <c r="B1596" s="5" t="s">
        <v>636</v>
      </c>
      <c r="C1596" s="6">
        <v>40001</v>
      </c>
      <c r="D1596" s="14"/>
      <c r="E1596" s="14"/>
      <c r="F1596" s="15" t="s">
        <v>614</v>
      </c>
      <c r="S1596">
        <v>6.375</v>
      </c>
      <c r="U1596" s="34"/>
      <c r="V1596" s="34"/>
      <c r="AF1596" s="34"/>
      <c r="AG1596" s="40"/>
      <c r="AM1596" s="34"/>
      <c r="BA1596">
        <v>26.375</v>
      </c>
      <c r="BK1596" s="34"/>
      <c r="BL1596">
        <v>4.9124999999999996</v>
      </c>
    </row>
    <row r="1597" spans="1:64" x14ac:dyDescent="0.25">
      <c r="A1597" s="5" t="s">
        <v>636</v>
      </c>
      <c r="B1597" s="5" t="s">
        <v>636</v>
      </c>
      <c r="C1597" s="6">
        <v>40018</v>
      </c>
      <c r="D1597" s="14"/>
      <c r="E1597" s="14"/>
      <c r="F1597" s="15" t="s">
        <v>614</v>
      </c>
      <c r="U1597" s="34"/>
      <c r="V1597" s="34"/>
      <c r="AF1597" s="34"/>
      <c r="AG1597" s="40"/>
      <c r="AM1597" s="34"/>
      <c r="BA1597">
        <v>28.75</v>
      </c>
      <c r="BL1597">
        <v>5.6875</v>
      </c>
    </row>
    <row r="1598" spans="1:64" x14ac:dyDescent="0.25">
      <c r="A1598" s="5" t="s">
        <v>636</v>
      </c>
      <c r="B1598" s="5" t="s">
        <v>636</v>
      </c>
      <c r="C1598" s="6">
        <v>40031</v>
      </c>
      <c r="D1598" s="14"/>
      <c r="E1598" s="14"/>
      <c r="F1598" s="15" t="s">
        <v>614</v>
      </c>
      <c r="U1598" s="34"/>
      <c r="V1598" s="34"/>
      <c r="AF1598" s="34"/>
      <c r="AG1598" s="40"/>
      <c r="AM1598" s="34"/>
      <c r="BA1598">
        <v>29.75</v>
      </c>
      <c r="BL1598">
        <v>6.6142857142857103</v>
      </c>
    </row>
    <row r="1599" spans="1:64" x14ac:dyDescent="0.25">
      <c r="A1599" s="5" t="s">
        <v>636</v>
      </c>
      <c r="B1599" s="5" t="s">
        <v>636</v>
      </c>
      <c r="C1599" s="6">
        <v>40049</v>
      </c>
      <c r="D1599" s="14"/>
      <c r="E1599" s="14"/>
      <c r="F1599" s="15" t="s">
        <v>614</v>
      </c>
      <c r="U1599" s="34"/>
      <c r="V1599" s="34"/>
      <c r="AF1599" s="34"/>
      <c r="AG1599" s="40"/>
      <c r="AM1599" s="34"/>
      <c r="BA1599">
        <v>30.75</v>
      </c>
      <c r="BK1599" s="40"/>
      <c r="BL1599">
        <v>9</v>
      </c>
    </row>
    <row r="1600" spans="1:64" x14ac:dyDescent="0.25">
      <c r="A1600" s="5" t="s">
        <v>636</v>
      </c>
      <c r="B1600" s="5" t="s">
        <v>636</v>
      </c>
      <c r="C1600" s="6">
        <v>40071</v>
      </c>
      <c r="D1600" s="14"/>
      <c r="E1600" s="14"/>
      <c r="F1600" s="15" t="s">
        <v>614</v>
      </c>
      <c r="U1600" s="34"/>
      <c r="V1600" s="34"/>
      <c r="AF1600" s="34"/>
      <c r="AG1600" s="40"/>
      <c r="AM1600" s="34"/>
      <c r="BA1600">
        <v>31.5</v>
      </c>
      <c r="BL1600">
        <v>10.8333333333333</v>
      </c>
    </row>
    <row r="1601" spans="1:64" x14ac:dyDescent="0.25">
      <c r="A1601" s="5" t="s">
        <v>636</v>
      </c>
      <c r="B1601" s="5" t="s">
        <v>636</v>
      </c>
      <c r="C1601" s="6">
        <v>40087</v>
      </c>
      <c r="D1601" s="14"/>
      <c r="E1601" s="14"/>
      <c r="F1601" s="15" t="s">
        <v>614</v>
      </c>
      <c r="U1601" s="34"/>
      <c r="V1601" s="34"/>
      <c r="AF1601" s="34"/>
      <c r="AG1601" s="40"/>
      <c r="AM1601" s="34"/>
      <c r="BA1601">
        <v>36.625</v>
      </c>
    </row>
    <row r="1602" spans="1:64" x14ac:dyDescent="0.25">
      <c r="A1602" s="5" t="s">
        <v>636</v>
      </c>
      <c r="B1602" s="5" t="s">
        <v>636</v>
      </c>
      <c r="C1602" s="6">
        <v>40106</v>
      </c>
      <c r="D1602" s="14"/>
      <c r="E1602" s="14"/>
      <c r="F1602" s="15" t="s">
        <v>614</v>
      </c>
      <c r="U1602" s="34"/>
      <c r="V1602" s="34"/>
      <c r="AF1602" s="34"/>
      <c r="AG1602" s="40"/>
      <c r="AM1602" s="34"/>
      <c r="BA1602">
        <v>53.4</v>
      </c>
    </row>
    <row r="1603" spans="1:64" x14ac:dyDescent="0.25">
      <c r="A1603" s="5" t="s">
        <v>637</v>
      </c>
      <c r="B1603" s="5" t="s">
        <v>637</v>
      </c>
      <c r="C1603" s="6">
        <v>40001</v>
      </c>
      <c r="D1603" s="14"/>
      <c r="E1603" s="14"/>
      <c r="F1603" s="15" t="s">
        <v>616</v>
      </c>
      <c r="S1603">
        <v>5</v>
      </c>
      <c r="U1603" s="34"/>
      <c r="V1603" s="34"/>
      <c r="AF1603" s="34"/>
      <c r="AG1603" s="40"/>
      <c r="AM1603" s="34"/>
      <c r="BA1603">
        <v>25</v>
      </c>
      <c r="BL1603">
        <v>5</v>
      </c>
    </row>
    <row r="1604" spans="1:64" x14ac:dyDescent="0.25">
      <c r="A1604" s="5" t="s">
        <v>637</v>
      </c>
      <c r="B1604" s="5" t="s">
        <v>637</v>
      </c>
      <c r="C1604" s="6">
        <v>40018</v>
      </c>
      <c r="D1604" s="14"/>
      <c r="E1604" s="14"/>
      <c r="F1604" s="15" t="s">
        <v>616</v>
      </c>
      <c r="U1604" s="34"/>
      <c r="V1604" s="34"/>
      <c r="AF1604" s="34"/>
      <c r="AG1604" s="40"/>
      <c r="AM1604" s="34"/>
      <c r="BA1604">
        <v>30.25</v>
      </c>
      <c r="BL1604">
        <v>6.5750000000000002</v>
      </c>
    </row>
    <row r="1605" spans="1:64" x14ac:dyDescent="0.25">
      <c r="A1605" s="5" t="s">
        <v>637</v>
      </c>
      <c r="B1605" s="5" t="s">
        <v>637</v>
      </c>
      <c r="C1605" s="6">
        <v>40031</v>
      </c>
      <c r="D1605" s="14"/>
      <c r="E1605" s="14"/>
      <c r="F1605" s="15" t="s">
        <v>616</v>
      </c>
      <c r="U1605" s="34"/>
      <c r="V1605" s="34"/>
      <c r="AA1605" s="40"/>
      <c r="AF1605" s="34"/>
      <c r="AG1605" s="40"/>
      <c r="AM1605" s="34"/>
      <c r="BA1605">
        <v>32</v>
      </c>
      <c r="BK1605" s="40"/>
      <c r="BL1605">
        <v>7.5250000000000004</v>
      </c>
    </row>
    <row r="1606" spans="1:64" x14ac:dyDescent="0.25">
      <c r="A1606" s="5" t="s">
        <v>637</v>
      </c>
      <c r="B1606" s="5" t="s">
        <v>637</v>
      </c>
      <c r="C1606" s="6">
        <v>40049</v>
      </c>
      <c r="D1606" s="14"/>
      <c r="E1606" s="14"/>
      <c r="F1606" s="15" t="s">
        <v>616</v>
      </c>
      <c r="U1606" s="34"/>
      <c r="V1606" s="34"/>
      <c r="AA1606" s="40"/>
      <c r="AF1606" s="34"/>
      <c r="AG1606" s="40"/>
      <c r="AM1606" s="34"/>
      <c r="BA1606">
        <v>57</v>
      </c>
      <c r="BL1606">
        <v>8.25</v>
      </c>
    </row>
    <row r="1607" spans="1:64" x14ac:dyDescent="0.25">
      <c r="A1607" s="5" t="s">
        <v>637</v>
      </c>
      <c r="B1607" s="5" t="s">
        <v>637</v>
      </c>
      <c r="C1607" s="6">
        <v>40071</v>
      </c>
      <c r="D1607" s="14"/>
      <c r="E1607" s="14"/>
      <c r="F1607" s="15" t="s">
        <v>616</v>
      </c>
      <c r="U1607" s="34"/>
      <c r="V1607" s="34"/>
      <c r="AA1607" s="40"/>
      <c r="AF1607" s="34"/>
      <c r="AG1607" s="40"/>
      <c r="AM1607" s="34"/>
      <c r="BA1607">
        <v>77.75</v>
      </c>
      <c r="BL1607">
        <v>8.25</v>
      </c>
    </row>
    <row r="1608" spans="1:64" x14ac:dyDescent="0.25">
      <c r="A1608" s="5" t="s">
        <v>637</v>
      </c>
      <c r="B1608" s="5" t="s">
        <v>637</v>
      </c>
      <c r="C1608" s="6">
        <v>40087</v>
      </c>
      <c r="D1608" s="14"/>
      <c r="E1608" s="14"/>
      <c r="F1608" s="15" t="s">
        <v>616</v>
      </c>
      <c r="U1608" s="34"/>
      <c r="V1608" s="34"/>
      <c r="AA1608" s="40"/>
      <c r="AF1608" s="34"/>
      <c r="AG1608" s="40"/>
      <c r="AM1608" s="34"/>
      <c r="BA1608">
        <v>85.75</v>
      </c>
    </row>
    <row r="1609" spans="1:64" x14ac:dyDescent="0.25">
      <c r="A1609" s="5" t="s">
        <v>637</v>
      </c>
      <c r="B1609" s="5" t="s">
        <v>637</v>
      </c>
      <c r="C1609" s="6">
        <v>40106</v>
      </c>
      <c r="D1609" s="14"/>
      <c r="E1609" s="14"/>
      <c r="F1609" s="15" t="s">
        <v>616</v>
      </c>
      <c r="U1609" s="34"/>
      <c r="V1609" s="34"/>
      <c r="AA1609" s="40"/>
      <c r="AF1609" s="34"/>
      <c r="AG1609" s="40"/>
      <c r="AM1609" s="34"/>
      <c r="BA1609">
        <v>92</v>
      </c>
    </row>
    <row r="1610" spans="1:64" x14ac:dyDescent="0.25">
      <c r="A1610" s="5" t="s">
        <v>638</v>
      </c>
      <c r="B1610" s="5" t="s">
        <v>638</v>
      </c>
      <c r="C1610" s="6">
        <v>40001</v>
      </c>
      <c r="D1610" s="14"/>
      <c r="E1610" s="14"/>
      <c r="F1610" s="15" t="s">
        <v>618</v>
      </c>
      <c r="S1610">
        <v>4.75</v>
      </c>
      <c r="U1610" s="34"/>
      <c r="V1610" s="34"/>
      <c r="AA1610" s="40"/>
      <c r="AF1610" s="34"/>
      <c r="AG1610" s="40"/>
      <c r="AM1610" s="34"/>
      <c r="BA1610">
        <v>24.75</v>
      </c>
      <c r="BL1610">
        <v>4.4375</v>
      </c>
    </row>
    <row r="1611" spans="1:64" x14ac:dyDescent="0.25">
      <c r="A1611" s="5" t="s">
        <v>638</v>
      </c>
      <c r="B1611" s="5" t="s">
        <v>638</v>
      </c>
      <c r="C1611" s="6">
        <v>40018</v>
      </c>
      <c r="D1611" s="14"/>
      <c r="E1611" s="14"/>
      <c r="F1611" s="15" t="s">
        <v>618</v>
      </c>
      <c r="U1611" s="34"/>
      <c r="V1611" s="34"/>
      <c r="AF1611" s="34"/>
      <c r="AG1611" s="40"/>
      <c r="AM1611" s="34"/>
      <c r="BA1611">
        <v>31.375</v>
      </c>
      <c r="BK1611" s="34"/>
      <c r="BL1611">
        <v>6.2374999999999998</v>
      </c>
    </row>
    <row r="1612" spans="1:64" x14ac:dyDescent="0.25">
      <c r="A1612" s="5" t="s">
        <v>638</v>
      </c>
      <c r="B1612" s="5" t="s">
        <v>638</v>
      </c>
      <c r="C1612" s="6">
        <v>40031</v>
      </c>
      <c r="D1612" s="14"/>
      <c r="E1612" s="14"/>
      <c r="F1612" s="15" t="s">
        <v>618</v>
      </c>
      <c r="U1612" s="34"/>
      <c r="V1612" s="34"/>
      <c r="AF1612" s="34"/>
      <c r="AG1612" s="40"/>
      <c r="AM1612" s="34"/>
      <c r="BA1612">
        <v>32.375</v>
      </c>
      <c r="BL1612">
        <v>7.2625000000000002</v>
      </c>
    </row>
    <row r="1613" spans="1:64" x14ac:dyDescent="0.25">
      <c r="A1613" s="5" t="s">
        <v>638</v>
      </c>
      <c r="B1613" s="5" t="s">
        <v>638</v>
      </c>
      <c r="C1613" s="6">
        <v>40049</v>
      </c>
      <c r="D1613" s="14"/>
      <c r="E1613" s="14"/>
      <c r="F1613" s="15" t="s">
        <v>618</v>
      </c>
      <c r="U1613" s="34"/>
      <c r="V1613" s="34"/>
      <c r="AF1613" s="34"/>
      <c r="AG1613" s="40"/>
      <c r="AM1613" s="34"/>
      <c r="BA1613">
        <v>54.875</v>
      </c>
      <c r="BK1613" s="40"/>
      <c r="BL1613">
        <v>7.75</v>
      </c>
    </row>
    <row r="1614" spans="1:64" x14ac:dyDescent="0.25">
      <c r="A1614" s="5" t="s">
        <v>638</v>
      </c>
      <c r="B1614" s="5" t="s">
        <v>638</v>
      </c>
      <c r="C1614" s="6">
        <v>40071</v>
      </c>
      <c r="D1614" s="14"/>
      <c r="E1614" s="14"/>
      <c r="F1614" s="15" t="s">
        <v>618</v>
      </c>
      <c r="U1614" s="34"/>
      <c r="V1614" s="34"/>
      <c r="AF1614" s="34"/>
      <c r="AG1614" s="40"/>
      <c r="AM1614" s="34"/>
      <c r="BA1614">
        <v>74.25</v>
      </c>
      <c r="BK1614" s="40"/>
      <c r="BL1614">
        <v>7.75</v>
      </c>
    </row>
    <row r="1615" spans="1:64" x14ac:dyDescent="0.25">
      <c r="A1615" s="5" t="s">
        <v>638</v>
      </c>
      <c r="B1615" s="5" t="s">
        <v>638</v>
      </c>
      <c r="C1615" s="6">
        <v>40087</v>
      </c>
      <c r="D1615" s="14"/>
      <c r="E1615" s="14"/>
      <c r="F1615" s="15" t="s">
        <v>618</v>
      </c>
      <c r="U1615" s="34"/>
      <c r="V1615" s="34"/>
      <c r="AF1615" s="34"/>
      <c r="AG1615" s="40"/>
      <c r="AM1615" s="34"/>
      <c r="BA1615">
        <v>82.3125</v>
      </c>
    </row>
    <row r="1616" spans="1:64" x14ac:dyDescent="0.25">
      <c r="A1616" s="5" t="s">
        <v>638</v>
      </c>
      <c r="B1616" s="5" t="s">
        <v>638</v>
      </c>
      <c r="C1616" s="6">
        <v>40106</v>
      </c>
      <c r="D1616" s="14"/>
      <c r="E1616" s="14"/>
      <c r="F1616" s="15" t="s">
        <v>618</v>
      </c>
      <c r="U1616" s="34"/>
      <c r="V1616" s="34"/>
      <c r="AF1616" s="34"/>
      <c r="AG1616" s="40"/>
      <c r="AM1616" s="34"/>
      <c r="BA1616">
        <v>92.142857142857096</v>
      </c>
    </row>
    <row r="1617" spans="1:64" x14ac:dyDescent="0.25">
      <c r="A1617" s="5" t="s">
        <v>639</v>
      </c>
      <c r="B1617" s="5" t="s">
        <v>639</v>
      </c>
      <c r="C1617" s="6">
        <v>40001</v>
      </c>
      <c r="D1617" s="14"/>
      <c r="E1617" s="14"/>
      <c r="F1617" s="15" t="s">
        <v>620</v>
      </c>
      <c r="S1617">
        <v>6.125</v>
      </c>
      <c r="U1617" s="34"/>
      <c r="V1617" s="34"/>
      <c r="AF1617" s="34"/>
      <c r="AG1617" s="40"/>
      <c r="AM1617" s="34"/>
      <c r="BA1617">
        <v>26.125</v>
      </c>
      <c r="BL1617">
        <v>4.5125000000000002</v>
      </c>
    </row>
    <row r="1618" spans="1:64" x14ac:dyDescent="0.25">
      <c r="A1618" s="5" t="s">
        <v>639</v>
      </c>
      <c r="B1618" s="5" t="s">
        <v>639</v>
      </c>
      <c r="C1618" s="6">
        <v>40018</v>
      </c>
      <c r="D1618" s="14"/>
      <c r="E1618" s="14"/>
      <c r="F1618" s="15" t="s">
        <v>620</v>
      </c>
      <c r="U1618" s="34"/>
      <c r="V1618" s="34"/>
      <c r="AF1618" s="34"/>
      <c r="AG1618" s="40"/>
      <c r="AM1618" s="34"/>
      <c r="BA1618">
        <v>28.75</v>
      </c>
      <c r="BL1618">
        <v>5.5625</v>
      </c>
    </row>
    <row r="1619" spans="1:64" x14ac:dyDescent="0.25">
      <c r="A1619" s="5" t="s">
        <v>639</v>
      </c>
      <c r="B1619" s="5" t="s">
        <v>639</v>
      </c>
      <c r="C1619" s="6">
        <v>40031</v>
      </c>
      <c r="D1619" s="14"/>
      <c r="E1619" s="14"/>
      <c r="F1619" s="15" t="s">
        <v>620</v>
      </c>
      <c r="U1619" s="34"/>
      <c r="V1619" s="34"/>
      <c r="AF1619" s="34"/>
      <c r="AG1619" s="40"/>
      <c r="AM1619" s="34"/>
      <c r="BA1619">
        <v>30.125</v>
      </c>
      <c r="BL1619">
        <v>7.1</v>
      </c>
    </row>
    <row r="1620" spans="1:64" x14ac:dyDescent="0.25">
      <c r="A1620" s="5" t="s">
        <v>639</v>
      </c>
      <c r="B1620" s="5" t="s">
        <v>639</v>
      </c>
      <c r="C1620" s="6">
        <v>40049</v>
      </c>
      <c r="D1620" s="14"/>
      <c r="E1620" s="14"/>
      <c r="F1620" s="15" t="s">
        <v>620</v>
      </c>
      <c r="U1620" s="34"/>
      <c r="V1620" s="34"/>
      <c r="AF1620" s="34"/>
      <c r="AG1620" s="40"/>
      <c r="AM1620" s="34"/>
      <c r="BA1620">
        <v>31.5</v>
      </c>
      <c r="BL1620">
        <v>9.0142857142857107</v>
      </c>
    </row>
    <row r="1621" spans="1:64" x14ac:dyDescent="0.25">
      <c r="A1621" s="5" t="s">
        <v>639</v>
      </c>
      <c r="B1621" s="5" t="s">
        <v>639</v>
      </c>
      <c r="C1621" s="6">
        <v>40071</v>
      </c>
      <c r="D1621" s="14"/>
      <c r="E1621" s="14"/>
      <c r="F1621" s="15" t="s">
        <v>620</v>
      </c>
      <c r="U1621" s="34"/>
      <c r="V1621" s="34"/>
      <c r="AF1621" s="34"/>
      <c r="AG1621" s="40"/>
      <c r="AM1621" s="34"/>
      <c r="BA1621">
        <v>39.625</v>
      </c>
      <c r="BL1621">
        <v>11.4166666666667</v>
      </c>
    </row>
    <row r="1622" spans="1:64" x14ac:dyDescent="0.25">
      <c r="A1622" s="5" t="s">
        <v>639</v>
      </c>
      <c r="B1622" s="5" t="s">
        <v>639</v>
      </c>
      <c r="C1622" s="6">
        <v>40087</v>
      </c>
      <c r="D1622" s="14"/>
      <c r="E1622" s="14"/>
      <c r="F1622" s="15" t="s">
        <v>620</v>
      </c>
      <c r="U1622" s="34"/>
      <c r="V1622" s="34"/>
      <c r="AF1622" s="34"/>
      <c r="AG1622" s="40"/>
      <c r="AM1622" s="34"/>
      <c r="BA1622">
        <v>80.75</v>
      </c>
    </row>
    <row r="1623" spans="1:64" x14ac:dyDescent="0.25">
      <c r="A1623" s="5" t="s">
        <v>639</v>
      </c>
      <c r="B1623" s="5" t="s">
        <v>639</v>
      </c>
      <c r="C1623" s="6">
        <v>40106</v>
      </c>
      <c r="D1623" s="14"/>
      <c r="E1623" s="14"/>
      <c r="F1623" s="15" t="s">
        <v>620</v>
      </c>
      <c r="U1623" s="34"/>
      <c r="V1623" s="34"/>
      <c r="AF1623" s="34"/>
      <c r="AG1623" s="40"/>
      <c r="AM1623" s="34"/>
      <c r="BA1623">
        <v>85</v>
      </c>
    </row>
    <row r="1624" spans="1:64" x14ac:dyDescent="0.25">
      <c r="A1624" s="5" t="s">
        <v>640</v>
      </c>
      <c r="B1624" s="5" t="s">
        <v>640</v>
      </c>
      <c r="C1624" s="6">
        <v>40001</v>
      </c>
      <c r="D1624" s="14"/>
      <c r="E1624" s="14"/>
      <c r="F1624" s="15" t="s">
        <v>622</v>
      </c>
      <c r="S1624">
        <v>5.5</v>
      </c>
      <c r="U1624" s="34"/>
      <c r="V1624" s="34"/>
      <c r="AF1624" s="34"/>
      <c r="AG1624" s="40"/>
      <c r="AM1624" s="34"/>
      <c r="BA1624">
        <v>25.5</v>
      </c>
      <c r="BL1624">
        <v>5</v>
      </c>
    </row>
    <row r="1625" spans="1:64" x14ac:dyDescent="0.25">
      <c r="A1625" s="5" t="s">
        <v>640</v>
      </c>
      <c r="B1625" s="5" t="s">
        <v>640</v>
      </c>
      <c r="C1625" s="6">
        <v>40018</v>
      </c>
      <c r="D1625" s="14"/>
      <c r="E1625" s="14"/>
      <c r="F1625" s="15" t="s">
        <v>622</v>
      </c>
      <c r="U1625" s="34"/>
      <c r="V1625" s="34"/>
      <c r="AF1625" s="34"/>
      <c r="AG1625" s="40"/>
      <c r="AM1625" s="34"/>
      <c r="BA1625">
        <v>30.571428571428601</v>
      </c>
      <c r="BL1625">
        <v>5.9625000000000004</v>
      </c>
    </row>
    <row r="1626" spans="1:64" x14ac:dyDescent="0.25">
      <c r="A1626" s="5" t="s">
        <v>640</v>
      </c>
      <c r="B1626" s="5" t="s">
        <v>640</v>
      </c>
      <c r="C1626" s="6">
        <v>40031</v>
      </c>
      <c r="D1626" s="14"/>
      <c r="E1626" s="14"/>
      <c r="F1626" s="15" t="s">
        <v>622</v>
      </c>
      <c r="U1626" s="34"/>
      <c r="V1626" s="34"/>
      <c r="AF1626" s="34"/>
      <c r="AG1626" s="40"/>
      <c r="AM1626" s="34"/>
      <c r="BA1626">
        <v>33.5</v>
      </c>
      <c r="BK1626" s="34"/>
      <c r="BL1626">
        <v>7.1</v>
      </c>
    </row>
    <row r="1627" spans="1:64" x14ac:dyDescent="0.25">
      <c r="A1627" s="5" t="s">
        <v>640</v>
      </c>
      <c r="B1627" s="5" t="s">
        <v>640</v>
      </c>
      <c r="C1627" s="6">
        <v>40049</v>
      </c>
      <c r="D1627" s="14"/>
      <c r="E1627" s="14"/>
      <c r="F1627" s="15" t="s">
        <v>622</v>
      </c>
      <c r="U1627" s="34"/>
      <c r="V1627" s="34"/>
      <c r="AF1627" s="34"/>
      <c r="AG1627" s="40"/>
      <c r="AM1627" s="34"/>
      <c r="BA1627">
        <v>55.75</v>
      </c>
      <c r="BL1627">
        <v>8</v>
      </c>
    </row>
    <row r="1628" spans="1:64" x14ac:dyDescent="0.25">
      <c r="A1628" s="5" t="s">
        <v>640</v>
      </c>
      <c r="B1628" s="5" t="s">
        <v>640</v>
      </c>
      <c r="C1628" s="6">
        <v>40071</v>
      </c>
      <c r="D1628" s="14"/>
      <c r="E1628" s="14"/>
      <c r="F1628" s="15" t="s">
        <v>622</v>
      </c>
      <c r="U1628" s="34"/>
      <c r="V1628" s="34"/>
      <c r="AF1628" s="34"/>
      <c r="AG1628" s="40"/>
      <c r="AM1628" s="34"/>
      <c r="BA1628">
        <v>71.75</v>
      </c>
      <c r="BK1628" s="34"/>
      <c r="BL1628">
        <v>8</v>
      </c>
    </row>
    <row r="1629" spans="1:64" x14ac:dyDescent="0.25">
      <c r="A1629" s="5" t="s">
        <v>640</v>
      </c>
      <c r="B1629" s="5" t="s">
        <v>640</v>
      </c>
      <c r="C1629" s="6">
        <v>40087</v>
      </c>
      <c r="D1629" s="14"/>
      <c r="E1629" s="14"/>
      <c r="F1629" s="15" t="s">
        <v>622</v>
      </c>
      <c r="U1629" s="34"/>
      <c r="V1629" s="34"/>
      <c r="AF1629" s="34"/>
      <c r="AG1629" s="40"/>
      <c r="AM1629" s="34"/>
      <c r="BA1629">
        <v>81.5</v>
      </c>
      <c r="BK1629" s="34"/>
    </row>
    <row r="1630" spans="1:64" x14ac:dyDescent="0.25">
      <c r="A1630" s="5" t="s">
        <v>640</v>
      </c>
      <c r="B1630" s="5" t="s">
        <v>640</v>
      </c>
      <c r="C1630" s="6">
        <v>40106</v>
      </c>
      <c r="D1630" s="14"/>
      <c r="E1630" s="14"/>
      <c r="F1630" s="15" t="s">
        <v>622</v>
      </c>
      <c r="U1630" s="34"/>
      <c r="V1630" s="34"/>
      <c r="AF1630" s="34"/>
      <c r="AG1630" s="40"/>
      <c r="AM1630" s="34"/>
      <c r="BA1630">
        <v>92</v>
      </c>
    </row>
    <row r="1631" spans="1:64" x14ac:dyDescent="0.25">
      <c r="A1631" s="5" t="s">
        <v>641</v>
      </c>
      <c r="B1631" s="5" t="s">
        <v>641</v>
      </c>
      <c r="C1631" s="6">
        <v>40001</v>
      </c>
      <c r="D1631" s="14"/>
      <c r="E1631" s="14"/>
      <c r="F1631" s="15" t="s">
        <v>551</v>
      </c>
      <c r="S1631">
        <v>4.625</v>
      </c>
      <c r="U1631" s="34"/>
      <c r="V1631" s="34"/>
      <c r="AF1631" s="34"/>
      <c r="AG1631" s="40"/>
      <c r="AM1631" s="34"/>
      <c r="BA1631">
        <v>24.625</v>
      </c>
      <c r="BL1631">
        <v>4.4124999999999996</v>
      </c>
    </row>
    <row r="1632" spans="1:64" x14ac:dyDescent="0.25">
      <c r="A1632" s="5" t="s">
        <v>641</v>
      </c>
      <c r="B1632" s="5" t="s">
        <v>641</v>
      </c>
      <c r="C1632" s="6">
        <v>40018</v>
      </c>
      <c r="D1632" s="14"/>
      <c r="E1632" s="14"/>
      <c r="F1632" s="15" t="s">
        <v>551</v>
      </c>
      <c r="U1632" s="34"/>
      <c r="V1632" s="34"/>
      <c r="AF1632" s="34"/>
      <c r="AG1632" s="40"/>
      <c r="AM1632" s="34"/>
      <c r="BA1632">
        <v>30.5</v>
      </c>
      <c r="BL1632">
        <v>5.7125000000000004</v>
      </c>
    </row>
    <row r="1633" spans="1:79" x14ac:dyDescent="0.25">
      <c r="A1633" s="5" t="s">
        <v>641</v>
      </c>
      <c r="B1633" s="5" t="s">
        <v>641</v>
      </c>
      <c r="C1633" s="6">
        <v>40031</v>
      </c>
      <c r="D1633" s="14"/>
      <c r="E1633" s="14"/>
      <c r="F1633" s="15" t="s">
        <v>551</v>
      </c>
      <c r="U1633" s="34"/>
      <c r="V1633" s="34"/>
      <c r="AF1633" s="34"/>
      <c r="AG1633" s="40"/>
      <c r="AM1633" s="34"/>
      <c r="BA1633">
        <v>31.5</v>
      </c>
      <c r="BL1633">
        <v>7.2249999999999996</v>
      </c>
    </row>
    <row r="1634" spans="1:79" x14ac:dyDescent="0.25">
      <c r="A1634" s="5" t="s">
        <v>641</v>
      </c>
      <c r="B1634" s="5" t="s">
        <v>641</v>
      </c>
      <c r="C1634" s="6">
        <v>40049</v>
      </c>
      <c r="D1634" s="14"/>
      <c r="E1634" s="14"/>
      <c r="F1634" s="15" t="s">
        <v>551</v>
      </c>
      <c r="U1634" s="34"/>
      <c r="V1634" s="34"/>
      <c r="AF1634" s="34"/>
      <c r="AG1634" s="40"/>
      <c r="AM1634" s="34"/>
      <c r="BA1634">
        <v>36.75</v>
      </c>
      <c r="BL1634">
        <v>9.25</v>
      </c>
    </row>
    <row r="1635" spans="1:79" x14ac:dyDescent="0.25">
      <c r="A1635" s="5" t="s">
        <v>641</v>
      </c>
      <c r="B1635" s="5" t="s">
        <v>641</v>
      </c>
      <c r="C1635" s="6">
        <v>40071</v>
      </c>
      <c r="D1635" s="14"/>
      <c r="E1635" s="14"/>
      <c r="F1635" s="15" t="s">
        <v>551</v>
      </c>
      <c r="U1635" s="34"/>
      <c r="V1635" s="34"/>
      <c r="AF1635" s="34"/>
      <c r="AG1635" s="40"/>
      <c r="AM1635" s="34"/>
      <c r="BA1635">
        <v>69.375</v>
      </c>
      <c r="BL1635">
        <v>9.5</v>
      </c>
    </row>
    <row r="1636" spans="1:79" x14ac:dyDescent="0.25">
      <c r="A1636" s="5" t="s">
        <v>641</v>
      </c>
      <c r="B1636" s="5" t="s">
        <v>641</v>
      </c>
      <c r="C1636" s="6">
        <v>40087</v>
      </c>
      <c r="D1636" s="14"/>
      <c r="E1636" s="14"/>
      <c r="F1636" s="15" t="s">
        <v>551</v>
      </c>
      <c r="U1636" s="34"/>
      <c r="V1636" s="34"/>
      <c r="AF1636" s="34"/>
      <c r="AG1636" s="40"/>
      <c r="AM1636" s="34"/>
      <c r="BA1636">
        <v>80.5</v>
      </c>
    </row>
    <row r="1637" spans="1:79" x14ac:dyDescent="0.25">
      <c r="A1637" s="5" t="s">
        <v>641</v>
      </c>
      <c r="B1637" s="5" t="s">
        <v>641</v>
      </c>
      <c r="C1637" s="6">
        <v>40106</v>
      </c>
      <c r="D1637" s="14"/>
      <c r="E1637" s="14"/>
      <c r="F1637" s="15" t="s">
        <v>551</v>
      </c>
      <c r="U1637" s="34"/>
      <c r="V1637" s="34"/>
      <c r="AF1637" s="34"/>
      <c r="AG1637" s="40"/>
      <c r="AM1637" s="34"/>
      <c r="BA1637">
        <v>90.571428571428598</v>
      </c>
    </row>
    <row r="1638" spans="1:79" x14ac:dyDescent="0.25">
      <c r="A1638" s="5" t="s">
        <v>642</v>
      </c>
      <c r="B1638" s="5" t="s">
        <v>642</v>
      </c>
      <c r="C1638" s="6">
        <v>40001</v>
      </c>
      <c r="D1638" s="14"/>
      <c r="E1638" s="14"/>
      <c r="F1638" s="15" t="s">
        <v>625</v>
      </c>
      <c r="S1638">
        <v>5.5</v>
      </c>
      <c r="U1638" s="34"/>
      <c r="V1638" s="34"/>
      <c r="AF1638" s="34"/>
      <c r="AG1638" s="40"/>
      <c r="AM1638" s="34"/>
      <c r="BA1638">
        <v>25.5</v>
      </c>
      <c r="BL1638">
        <v>5.2374999999999998</v>
      </c>
    </row>
    <row r="1639" spans="1:79" x14ac:dyDescent="0.25">
      <c r="A1639" s="68" t="s">
        <v>642</v>
      </c>
      <c r="B1639" s="68" t="s">
        <v>642</v>
      </c>
      <c r="C1639" s="14">
        <v>40018</v>
      </c>
      <c r="D1639" s="14"/>
      <c r="E1639" s="14"/>
      <c r="F1639" s="15" t="s">
        <v>625</v>
      </c>
      <c r="U1639" s="34"/>
      <c r="V1639" s="34"/>
      <c r="AF1639" s="34"/>
      <c r="AG1639" s="40"/>
      <c r="AM1639" s="34"/>
      <c r="BA1639">
        <v>30.875</v>
      </c>
      <c r="BL1639">
        <v>6.9749999999999996</v>
      </c>
      <c r="BM1639" s="40"/>
      <c r="BN1639" s="40"/>
      <c r="BO1639" s="40"/>
      <c r="BP1639" s="40"/>
      <c r="BQ1639" s="40"/>
      <c r="BR1639" s="40"/>
      <c r="BS1639" s="40"/>
      <c r="BT1639" s="40"/>
      <c r="BU1639" s="40"/>
      <c r="BV1639" s="40"/>
      <c r="BW1639" s="40"/>
      <c r="BX1639" s="40"/>
      <c r="BY1639" s="40"/>
      <c r="BZ1639" s="40"/>
      <c r="CA1639" s="40"/>
    </row>
    <row r="1640" spans="1:79" x14ac:dyDescent="0.25">
      <c r="A1640" s="5" t="s">
        <v>642</v>
      </c>
      <c r="B1640" s="5" t="s">
        <v>642</v>
      </c>
      <c r="C1640" s="6">
        <v>40031</v>
      </c>
      <c r="D1640" s="14"/>
      <c r="E1640" s="14"/>
      <c r="F1640" s="15" t="s">
        <v>625</v>
      </c>
      <c r="U1640" s="34"/>
      <c r="V1640" s="34"/>
      <c r="AF1640" s="34"/>
      <c r="AG1640" s="40"/>
      <c r="AM1640" s="34"/>
      <c r="BA1640">
        <v>32.5</v>
      </c>
      <c r="BL1640">
        <v>7.85</v>
      </c>
    </row>
    <row r="1641" spans="1:79" x14ac:dyDescent="0.25">
      <c r="A1641" s="5" t="s">
        <v>642</v>
      </c>
      <c r="B1641" s="5" t="s">
        <v>642</v>
      </c>
      <c r="C1641" s="6">
        <v>40049</v>
      </c>
      <c r="D1641" s="14"/>
      <c r="E1641" s="14"/>
      <c r="F1641" s="15" t="s">
        <v>625</v>
      </c>
      <c r="U1641" s="34"/>
      <c r="V1641" s="34"/>
      <c r="AF1641" s="34"/>
      <c r="AG1641" s="40"/>
      <c r="AM1641" s="34"/>
      <c r="BA1641">
        <v>61.75</v>
      </c>
      <c r="BK1641" s="34"/>
      <c r="BL1641">
        <v>8</v>
      </c>
    </row>
    <row r="1642" spans="1:79" x14ac:dyDescent="0.25">
      <c r="A1642" s="5" t="s">
        <v>642</v>
      </c>
      <c r="B1642" s="5" t="s">
        <v>642</v>
      </c>
      <c r="C1642" s="6">
        <v>40071</v>
      </c>
      <c r="D1642" s="14"/>
      <c r="E1642" s="14"/>
      <c r="F1642" s="15" t="s">
        <v>625</v>
      </c>
      <c r="U1642" s="34"/>
      <c r="V1642" s="34"/>
      <c r="AF1642" s="34"/>
      <c r="AG1642" s="40"/>
      <c r="AM1642" s="34"/>
      <c r="BA1642">
        <v>75.4375</v>
      </c>
      <c r="BL1642">
        <v>8.1666666666666696</v>
      </c>
    </row>
    <row r="1643" spans="1:79" x14ac:dyDescent="0.25">
      <c r="A1643" s="5" t="s">
        <v>642</v>
      </c>
      <c r="B1643" s="5" t="s">
        <v>642</v>
      </c>
      <c r="C1643" s="6">
        <v>40087</v>
      </c>
      <c r="D1643" s="14"/>
      <c r="E1643" s="14"/>
      <c r="F1643" s="15" t="s">
        <v>625</v>
      </c>
      <c r="U1643" s="34"/>
      <c r="V1643" s="34"/>
      <c r="AF1643" s="34"/>
      <c r="AG1643" s="40"/>
      <c r="AM1643" s="34"/>
      <c r="BA1643">
        <v>83</v>
      </c>
      <c r="BK1643" s="40"/>
    </row>
    <row r="1644" spans="1:79" x14ac:dyDescent="0.25">
      <c r="A1644" s="5" t="s">
        <v>642</v>
      </c>
      <c r="B1644" s="5" t="s">
        <v>642</v>
      </c>
      <c r="C1644" s="6">
        <v>40106</v>
      </c>
      <c r="D1644" s="14"/>
      <c r="E1644" s="14"/>
      <c r="F1644" s="15" t="s">
        <v>625</v>
      </c>
      <c r="U1644" s="34"/>
      <c r="V1644" s="34"/>
      <c r="AF1644" s="34"/>
      <c r="AG1644" s="40"/>
      <c r="AM1644" s="34"/>
      <c r="BA1644">
        <v>92.625</v>
      </c>
      <c r="BK1644" s="34"/>
    </row>
    <row r="1645" spans="1:79" x14ac:dyDescent="0.25">
      <c r="A1645" s="5" t="s">
        <v>643</v>
      </c>
      <c r="B1645" s="5" t="s">
        <v>643</v>
      </c>
      <c r="C1645" s="6">
        <v>40070</v>
      </c>
      <c r="D1645" s="14"/>
      <c r="E1645" s="14"/>
      <c r="F1645" s="15" t="s">
        <v>599</v>
      </c>
      <c r="U1645" s="34"/>
      <c r="V1645" s="34"/>
      <c r="AF1645" s="34"/>
      <c r="AG1645" s="40"/>
      <c r="AM1645" s="34"/>
      <c r="BA1645">
        <v>30.125</v>
      </c>
      <c r="BL1645">
        <v>6.4124999999999996</v>
      </c>
    </row>
    <row r="1646" spans="1:79" x14ac:dyDescent="0.25">
      <c r="A1646" s="5" t="s">
        <v>643</v>
      </c>
      <c r="B1646" s="5" t="s">
        <v>643</v>
      </c>
      <c r="C1646" s="6">
        <v>40087</v>
      </c>
      <c r="D1646" s="14"/>
      <c r="E1646" s="14"/>
      <c r="F1646" s="15" t="s">
        <v>599</v>
      </c>
      <c r="U1646" s="34"/>
      <c r="V1646" s="34"/>
      <c r="AF1646" s="34"/>
      <c r="AG1646" s="40"/>
      <c r="AM1646" s="34"/>
      <c r="BA1646">
        <v>41.75</v>
      </c>
      <c r="BL1646">
        <v>8</v>
      </c>
    </row>
    <row r="1647" spans="1:79" x14ac:dyDescent="0.25">
      <c r="A1647" s="5" t="s">
        <v>643</v>
      </c>
      <c r="B1647" s="5" t="s">
        <v>643</v>
      </c>
      <c r="C1647" s="6">
        <v>40107</v>
      </c>
      <c r="D1647" s="14"/>
      <c r="E1647" s="14"/>
      <c r="F1647" s="15" t="s">
        <v>599</v>
      </c>
      <c r="U1647" s="34"/>
      <c r="V1647" s="34"/>
      <c r="AF1647" s="34"/>
      <c r="AG1647" s="40"/>
      <c r="AM1647" s="34"/>
      <c r="BA1647">
        <v>77.285714285714306</v>
      </c>
      <c r="BL1647">
        <v>8</v>
      </c>
    </row>
    <row r="1648" spans="1:79" x14ac:dyDescent="0.25">
      <c r="A1648" s="5" t="s">
        <v>643</v>
      </c>
      <c r="B1648" s="5" t="s">
        <v>643</v>
      </c>
      <c r="C1648" s="6">
        <v>40133</v>
      </c>
      <c r="D1648" s="14"/>
      <c r="E1648" s="14"/>
      <c r="F1648" s="15" t="s">
        <v>599</v>
      </c>
      <c r="U1648" s="34"/>
      <c r="V1648" s="34"/>
      <c r="AF1648" s="34"/>
      <c r="AG1648" s="40"/>
      <c r="AM1648" s="34"/>
    </row>
    <row r="1649" spans="1:64" x14ac:dyDescent="0.25">
      <c r="A1649" s="5" t="s">
        <v>644</v>
      </c>
      <c r="B1649" s="5" t="s">
        <v>644</v>
      </c>
      <c r="C1649" s="6">
        <v>40070</v>
      </c>
      <c r="D1649" s="14"/>
      <c r="E1649" s="14"/>
      <c r="F1649" s="15" t="s">
        <v>601</v>
      </c>
      <c r="U1649" s="34"/>
      <c r="V1649" s="34"/>
      <c r="AF1649" s="34"/>
      <c r="AG1649" s="40"/>
      <c r="AM1649" s="34"/>
      <c r="BA1649">
        <v>31.25</v>
      </c>
      <c r="BL1649">
        <v>6.1124999999999998</v>
      </c>
    </row>
    <row r="1650" spans="1:64" x14ac:dyDescent="0.25">
      <c r="A1650" s="5" t="s">
        <v>644</v>
      </c>
      <c r="B1650" s="5" t="s">
        <v>644</v>
      </c>
      <c r="C1650" s="6">
        <v>40087</v>
      </c>
      <c r="D1650" s="14"/>
      <c r="E1650" s="14"/>
      <c r="F1650" s="15" t="s">
        <v>601</v>
      </c>
      <c r="U1650" s="34"/>
      <c r="V1650" s="34"/>
      <c r="AF1650" s="34"/>
      <c r="AG1650" s="40"/>
      <c r="AM1650" s="34"/>
      <c r="BA1650">
        <v>57.428571428571402</v>
      </c>
      <c r="BL1650">
        <v>7</v>
      </c>
    </row>
    <row r="1651" spans="1:64" x14ac:dyDescent="0.25">
      <c r="A1651" s="5" t="s">
        <v>644</v>
      </c>
      <c r="B1651" s="5" t="s">
        <v>644</v>
      </c>
      <c r="C1651" s="6">
        <v>40107</v>
      </c>
      <c r="D1651" s="14"/>
      <c r="E1651" s="14"/>
      <c r="F1651" s="15" t="s">
        <v>601</v>
      </c>
      <c r="U1651" s="34"/>
      <c r="V1651" s="34"/>
      <c r="AF1651" s="34"/>
      <c r="AG1651" s="40"/>
      <c r="AM1651" s="34"/>
      <c r="BA1651">
        <v>79.25</v>
      </c>
      <c r="BL1651">
        <v>7</v>
      </c>
    </row>
    <row r="1652" spans="1:64" x14ac:dyDescent="0.25">
      <c r="A1652" s="5" t="s">
        <v>644</v>
      </c>
      <c r="B1652" s="5" t="s">
        <v>644</v>
      </c>
      <c r="C1652" s="6">
        <v>40133</v>
      </c>
      <c r="D1652" s="14"/>
      <c r="E1652" s="14"/>
      <c r="F1652" s="15" t="s">
        <v>601</v>
      </c>
      <c r="U1652" s="34"/>
      <c r="V1652" s="34"/>
      <c r="AF1652" s="34"/>
      <c r="AG1652" s="40"/>
      <c r="AM1652" s="34"/>
    </row>
    <row r="1653" spans="1:64" x14ac:dyDescent="0.25">
      <c r="A1653" s="5" t="s">
        <v>646</v>
      </c>
      <c r="B1653" s="5" t="s">
        <v>646</v>
      </c>
      <c r="C1653" s="6">
        <v>40070</v>
      </c>
      <c r="D1653" s="14"/>
      <c r="E1653" s="14"/>
      <c r="F1653" s="15" t="s">
        <v>605</v>
      </c>
      <c r="U1653" s="34"/>
      <c r="V1653" s="34"/>
      <c r="AF1653" s="34"/>
      <c r="AG1653" s="40"/>
      <c r="AM1653" s="34"/>
      <c r="BA1653">
        <v>31.5</v>
      </c>
      <c r="BL1653">
        <v>6.3624999999999998</v>
      </c>
    </row>
    <row r="1654" spans="1:64" x14ac:dyDescent="0.25">
      <c r="A1654" s="5" t="s">
        <v>646</v>
      </c>
      <c r="B1654" s="5" t="s">
        <v>646</v>
      </c>
      <c r="C1654" s="6">
        <v>40087</v>
      </c>
      <c r="D1654" s="14"/>
      <c r="E1654" s="14"/>
      <c r="F1654" s="15" t="s">
        <v>605</v>
      </c>
      <c r="U1654" s="34"/>
      <c r="V1654" s="34"/>
      <c r="AF1654" s="34"/>
      <c r="AG1654" s="40"/>
      <c r="AM1654" s="34"/>
      <c r="BA1654">
        <v>57.375</v>
      </c>
      <c r="BL1654">
        <v>7.125</v>
      </c>
    </row>
    <row r="1655" spans="1:64" x14ac:dyDescent="0.25">
      <c r="A1655" s="5" t="s">
        <v>646</v>
      </c>
      <c r="B1655" s="5" t="s">
        <v>646</v>
      </c>
      <c r="C1655" s="6">
        <v>40107</v>
      </c>
      <c r="D1655" s="14"/>
      <c r="E1655" s="14"/>
      <c r="F1655" s="15" t="s">
        <v>605</v>
      </c>
      <c r="U1655" s="34"/>
      <c r="V1655" s="34"/>
      <c r="AF1655" s="34"/>
      <c r="AG1655" s="40"/>
      <c r="AM1655" s="34"/>
      <c r="BA1655">
        <v>81.75</v>
      </c>
      <c r="BK1655" s="34"/>
      <c r="BL1655">
        <v>7.125</v>
      </c>
    </row>
    <row r="1656" spans="1:64" x14ac:dyDescent="0.25">
      <c r="A1656" s="5" t="s">
        <v>646</v>
      </c>
      <c r="B1656" s="5" t="s">
        <v>646</v>
      </c>
      <c r="C1656" s="6">
        <v>40133</v>
      </c>
      <c r="D1656" s="14"/>
      <c r="E1656" s="14"/>
      <c r="F1656" s="15" t="s">
        <v>605</v>
      </c>
      <c r="U1656" s="34"/>
      <c r="V1656" s="34"/>
      <c r="AF1656" s="34"/>
      <c r="AG1656" s="40"/>
      <c r="AM1656" s="34"/>
      <c r="BL1656">
        <v>9</v>
      </c>
    </row>
    <row r="1657" spans="1:64" x14ac:dyDescent="0.25">
      <c r="A1657" s="5" t="s">
        <v>645</v>
      </c>
      <c r="B1657" s="5" t="s">
        <v>645</v>
      </c>
      <c r="C1657" s="6">
        <v>40070</v>
      </c>
      <c r="D1657" s="14"/>
      <c r="E1657" s="14"/>
      <c r="F1657" s="15" t="s">
        <v>603</v>
      </c>
      <c r="U1657" s="34"/>
      <c r="V1657" s="34"/>
      <c r="AF1657" s="34"/>
      <c r="AG1657" s="40"/>
      <c r="AM1657" s="34"/>
      <c r="BA1657">
        <v>30.875</v>
      </c>
      <c r="BL1657">
        <v>6.2750000000000004</v>
      </c>
    </row>
    <row r="1658" spans="1:64" x14ac:dyDescent="0.25">
      <c r="A1658" s="5" t="s">
        <v>645</v>
      </c>
      <c r="B1658" s="5" t="s">
        <v>645</v>
      </c>
      <c r="C1658" s="6">
        <v>40087</v>
      </c>
      <c r="D1658" s="14"/>
      <c r="E1658" s="14"/>
      <c r="F1658" s="15" t="s">
        <v>603</v>
      </c>
      <c r="U1658" s="34"/>
      <c r="V1658" s="34"/>
      <c r="AF1658" s="34"/>
      <c r="AM1658" s="34"/>
      <c r="BA1658">
        <v>44.125</v>
      </c>
      <c r="BK1658" s="40"/>
      <c r="BL1658">
        <v>7.75</v>
      </c>
    </row>
    <row r="1659" spans="1:64" x14ac:dyDescent="0.25">
      <c r="A1659" s="5" t="s">
        <v>645</v>
      </c>
      <c r="B1659" s="5" t="s">
        <v>645</v>
      </c>
      <c r="C1659" s="6">
        <v>40107</v>
      </c>
      <c r="D1659" s="14"/>
      <c r="E1659" s="14"/>
      <c r="F1659" s="15" t="s">
        <v>603</v>
      </c>
      <c r="U1659" s="34"/>
      <c r="V1659" s="34"/>
      <c r="AF1659" s="34"/>
      <c r="AM1659" s="34"/>
      <c r="BA1659">
        <v>80.75</v>
      </c>
      <c r="BL1659">
        <v>7.75</v>
      </c>
    </row>
    <row r="1660" spans="1:64" x14ac:dyDescent="0.25">
      <c r="A1660" s="5" t="s">
        <v>645</v>
      </c>
      <c r="B1660" s="5" t="s">
        <v>645</v>
      </c>
      <c r="C1660" s="6">
        <v>40133</v>
      </c>
      <c r="D1660" s="14"/>
      <c r="E1660" s="14"/>
      <c r="F1660" s="15" t="s">
        <v>603</v>
      </c>
      <c r="U1660" s="34"/>
      <c r="V1660" s="34"/>
      <c r="AF1660" s="34"/>
      <c r="AM1660" s="34"/>
      <c r="BK1660" s="34"/>
    </row>
    <row r="1661" spans="1:64" x14ac:dyDescent="0.25">
      <c r="A1661" s="5" t="s">
        <v>647</v>
      </c>
      <c r="B1661" s="5" t="s">
        <v>647</v>
      </c>
      <c r="C1661" s="6">
        <v>40070</v>
      </c>
      <c r="D1661" s="14"/>
      <c r="E1661" s="14"/>
      <c r="F1661" s="15" t="s">
        <v>607</v>
      </c>
      <c r="U1661" s="34"/>
      <c r="V1661" s="34"/>
      <c r="AF1661" s="34"/>
      <c r="AM1661" s="34"/>
      <c r="BA1661">
        <v>31.875</v>
      </c>
      <c r="BL1661">
        <v>6.25</v>
      </c>
    </row>
    <row r="1662" spans="1:64" x14ac:dyDescent="0.25">
      <c r="A1662" s="5" t="s">
        <v>647</v>
      </c>
      <c r="B1662" s="5" t="s">
        <v>647</v>
      </c>
      <c r="C1662" s="6">
        <v>40087</v>
      </c>
      <c r="D1662" s="14"/>
      <c r="E1662" s="14"/>
      <c r="F1662" s="15" t="s">
        <v>607</v>
      </c>
      <c r="U1662" s="34"/>
      <c r="V1662" s="34"/>
      <c r="AF1662" s="34"/>
      <c r="AM1662" s="34"/>
      <c r="BA1662">
        <v>63.875</v>
      </c>
      <c r="BL1662">
        <v>6.75</v>
      </c>
    </row>
    <row r="1663" spans="1:64" x14ac:dyDescent="0.25">
      <c r="A1663" s="5" t="s">
        <v>647</v>
      </c>
      <c r="B1663" s="5" t="s">
        <v>647</v>
      </c>
      <c r="C1663" s="6">
        <v>40107</v>
      </c>
      <c r="D1663" s="14"/>
      <c r="E1663" s="14"/>
      <c r="F1663" s="15" t="s">
        <v>607</v>
      </c>
      <c r="U1663" s="34"/>
      <c r="V1663" s="34"/>
      <c r="AF1663" s="34"/>
      <c r="AM1663" s="34"/>
      <c r="BA1663">
        <v>84.5</v>
      </c>
      <c r="BL1663">
        <v>6.75</v>
      </c>
    </row>
    <row r="1664" spans="1:64" x14ac:dyDescent="0.25">
      <c r="A1664" s="5" t="s">
        <v>647</v>
      </c>
      <c r="B1664" s="5" t="s">
        <v>647</v>
      </c>
      <c r="C1664" s="6">
        <v>40133</v>
      </c>
      <c r="D1664" s="14"/>
      <c r="E1664" s="14"/>
      <c r="F1664" s="15" t="s">
        <v>607</v>
      </c>
      <c r="U1664" s="34"/>
      <c r="V1664" s="34"/>
      <c r="AF1664" s="34"/>
      <c r="AM1664" s="34"/>
    </row>
    <row r="1665" spans="1:64" x14ac:dyDescent="0.25">
      <c r="A1665" s="5" t="s">
        <v>648</v>
      </c>
      <c r="B1665" s="5" t="s">
        <v>648</v>
      </c>
      <c r="C1665" s="6">
        <v>40070</v>
      </c>
      <c r="D1665" s="14"/>
      <c r="E1665" s="14"/>
      <c r="F1665" s="15" t="s">
        <v>609</v>
      </c>
      <c r="U1665" s="34"/>
      <c r="V1665" s="34"/>
      <c r="AF1665" s="34"/>
      <c r="AM1665" s="34"/>
      <c r="BA1665">
        <v>31</v>
      </c>
      <c r="BL1665">
        <v>6.3624999999999998</v>
      </c>
    </row>
    <row r="1666" spans="1:64" x14ac:dyDescent="0.25">
      <c r="A1666" s="5" t="s">
        <v>648</v>
      </c>
      <c r="B1666" s="5" t="s">
        <v>648</v>
      </c>
      <c r="C1666" s="6">
        <v>40087</v>
      </c>
      <c r="D1666" s="14"/>
      <c r="E1666" s="14"/>
      <c r="F1666" s="15" t="s">
        <v>609</v>
      </c>
      <c r="U1666" s="34"/>
      <c r="V1666" s="34"/>
      <c r="AF1666" s="34"/>
      <c r="AM1666" s="34"/>
      <c r="BA1666">
        <v>56.625</v>
      </c>
      <c r="BL1666">
        <v>7.5</v>
      </c>
    </row>
    <row r="1667" spans="1:64" x14ac:dyDescent="0.25">
      <c r="A1667" s="5" t="s">
        <v>648</v>
      </c>
      <c r="B1667" s="5" t="s">
        <v>648</v>
      </c>
      <c r="C1667" s="6">
        <v>40107</v>
      </c>
      <c r="D1667" s="14"/>
      <c r="E1667" s="14"/>
      <c r="F1667" s="15" t="s">
        <v>609</v>
      </c>
      <c r="U1667" s="34"/>
      <c r="V1667" s="34"/>
      <c r="AF1667" s="34"/>
      <c r="AM1667" s="34"/>
      <c r="BA1667">
        <v>83.75</v>
      </c>
      <c r="BL1667">
        <v>7.5</v>
      </c>
    </row>
    <row r="1668" spans="1:64" x14ac:dyDescent="0.25">
      <c r="A1668" s="5" t="s">
        <v>648</v>
      </c>
      <c r="B1668" s="5" t="s">
        <v>648</v>
      </c>
      <c r="C1668" s="6">
        <v>40133</v>
      </c>
      <c r="D1668" s="14"/>
      <c r="E1668" s="14"/>
      <c r="F1668" s="15" t="s">
        <v>609</v>
      </c>
      <c r="U1668" s="34"/>
      <c r="V1668" s="34"/>
      <c r="AF1668" s="34"/>
      <c r="AM1668" s="34"/>
    </row>
    <row r="1669" spans="1:64" x14ac:dyDescent="0.25">
      <c r="A1669" s="5" t="s">
        <v>649</v>
      </c>
      <c r="B1669" s="5" t="s">
        <v>649</v>
      </c>
      <c r="C1669" s="6">
        <v>40070</v>
      </c>
      <c r="D1669" s="14"/>
      <c r="E1669" s="14"/>
      <c r="F1669" s="15" t="s">
        <v>289</v>
      </c>
      <c r="U1669" s="34"/>
      <c r="V1669" s="34"/>
      <c r="AF1669" s="34"/>
      <c r="AM1669" s="34"/>
      <c r="BA1669">
        <v>30.75</v>
      </c>
      <c r="BL1669">
        <v>6.2</v>
      </c>
    </row>
    <row r="1670" spans="1:64" x14ac:dyDescent="0.25">
      <c r="A1670" s="5" t="s">
        <v>649</v>
      </c>
      <c r="B1670" s="5" t="s">
        <v>649</v>
      </c>
      <c r="C1670" s="6">
        <v>40087</v>
      </c>
      <c r="D1670" s="14"/>
      <c r="E1670" s="14"/>
      <c r="F1670" s="15" t="s">
        <v>289</v>
      </c>
      <c r="U1670" s="34"/>
      <c r="V1670" s="34"/>
      <c r="AF1670" s="34"/>
      <c r="AM1670" s="34"/>
      <c r="BA1670">
        <v>48.5</v>
      </c>
      <c r="BL1670">
        <v>8</v>
      </c>
    </row>
    <row r="1671" spans="1:64" x14ac:dyDescent="0.25">
      <c r="A1671" s="5" t="s">
        <v>649</v>
      </c>
      <c r="B1671" s="5" t="s">
        <v>649</v>
      </c>
      <c r="C1671" s="6">
        <v>40107</v>
      </c>
      <c r="D1671" s="14"/>
      <c r="E1671" s="14"/>
      <c r="F1671" s="15" t="s">
        <v>289</v>
      </c>
      <c r="U1671" s="34"/>
      <c r="V1671" s="34"/>
      <c r="AF1671" s="34"/>
      <c r="AM1671" s="34"/>
      <c r="BA1671">
        <v>79.75</v>
      </c>
      <c r="BK1671" s="34"/>
      <c r="BL1671">
        <v>8</v>
      </c>
    </row>
    <row r="1672" spans="1:64" x14ac:dyDescent="0.25">
      <c r="A1672" s="5" t="s">
        <v>649</v>
      </c>
      <c r="B1672" s="5" t="s">
        <v>649</v>
      </c>
      <c r="C1672" s="6">
        <v>40133</v>
      </c>
      <c r="D1672" s="14"/>
      <c r="E1672" s="14"/>
      <c r="F1672" s="15" t="s">
        <v>289</v>
      </c>
      <c r="U1672" s="34"/>
      <c r="V1672" s="34"/>
      <c r="AF1672" s="34"/>
      <c r="AM1672" s="34"/>
    </row>
    <row r="1673" spans="1:64" x14ac:dyDescent="0.25">
      <c r="A1673" s="5" t="s">
        <v>650</v>
      </c>
      <c r="B1673" s="5" t="s">
        <v>650</v>
      </c>
      <c r="C1673" s="6">
        <v>40070</v>
      </c>
      <c r="D1673" s="14"/>
      <c r="E1673" s="14"/>
      <c r="F1673" s="15" t="s">
        <v>612</v>
      </c>
      <c r="U1673" s="34"/>
      <c r="V1673" s="34"/>
      <c r="AF1673" s="34"/>
      <c r="AM1673" s="34"/>
      <c r="BA1673">
        <v>31.25</v>
      </c>
      <c r="BK1673" s="40"/>
      <c r="BL1673">
        <v>6.3125</v>
      </c>
    </row>
    <row r="1674" spans="1:64" x14ac:dyDescent="0.25">
      <c r="A1674" s="5" t="s">
        <v>650</v>
      </c>
      <c r="B1674" s="5" t="s">
        <v>650</v>
      </c>
      <c r="C1674" s="6">
        <v>40087</v>
      </c>
      <c r="D1674" s="14"/>
      <c r="E1674" s="14"/>
      <c r="F1674" s="15" t="s">
        <v>612</v>
      </c>
      <c r="U1674" s="34"/>
      <c r="V1674" s="34"/>
      <c r="AF1674" s="34"/>
      <c r="AM1674" s="34"/>
      <c r="BA1674">
        <v>34.375</v>
      </c>
      <c r="BK1674" s="34"/>
      <c r="BL1674">
        <v>8</v>
      </c>
    </row>
    <row r="1675" spans="1:64" x14ac:dyDescent="0.25">
      <c r="A1675" s="5" t="s">
        <v>650</v>
      </c>
      <c r="B1675" s="5" t="s">
        <v>650</v>
      </c>
      <c r="C1675" s="6">
        <v>40107</v>
      </c>
      <c r="D1675" s="14"/>
      <c r="E1675" s="14"/>
      <c r="F1675" s="15" t="s">
        <v>612</v>
      </c>
      <c r="U1675" s="34"/>
      <c r="V1675" s="34"/>
      <c r="AF1675" s="34"/>
      <c r="AM1675" s="34"/>
      <c r="BA1675">
        <v>71.75</v>
      </c>
      <c r="BK1675" s="40"/>
      <c r="BL1675">
        <v>8.125</v>
      </c>
    </row>
    <row r="1676" spans="1:64" x14ac:dyDescent="0.25">
      <c r="A1676" s="5" t="s">
        <v>650</v>
      </c>
      <c r="B1676" s="5" t="s">
        <v>650</v>
      </c>
      <c r="C1676" s="6">
        <v>40133</v>
      </c>
      <c r="D1676" s="14"/>
      <c r="E1676" s="14"/>
      <c r="F1676" s="15" t="s">
        <v>612</v>
      </c>
      <c r="U1676" s="34"/>
      <c r="V1676" s="34"/>
      <c r="AF1676" s="34"/>
      <c r="AM1676" s="34"/>
      <c r="BK1676" s="40"/>
    </row>
    <row r="1677" spans="1:64" x14ac:dyDescent="0.25">
      <c r="A1677" s="5" t="s">
        <v>651</v>
      </c>
      <c r="B1677" s="5" t="s">
        <v>651</v>
      </c>
      <c r="C1677" s="6">
        <v>40070</v>
      </c>
      <c r="D1677" s="14"/>
      <c r="E1677" s="14"/>
      <c r="F1677" s="15" t="s">
        <v>635</v>
      </c>
      <c r="U1677" s="34"/>
      <c r="V1677" s="34"/>
      <c r="AF1677" s="34"/>
      <c r="AM1677" s="34"/>
      <c r="BA1677">
        <v>31</v>
      </c>
      <c r="BL1677">
        <v>6.4375</v>
      </c>
    </row>
    <row r="1678" spans="1:64" x14ac:dyDescent="0.25">
      <c r="A1678" s="5" t="s">
        <v>651</v>
      </c>
      <c r="B1678" s="5" t="s">
        <v>651</v>
      </c>
      <c r="C1678" s="6">
        <v>40087</v>
      </c>
      <c r="D1678" s="14"/>
      <c r="E1678" s="14"/>
      <c r="F1678" s="15" t="s">
        <v>635</v>
      </c>
      <c r="U1678" s="34"/>
      <c r="V1678" s="34"/>
      <c r="AF1678" s="34"/>
      <c r="AM1678" s="34"/>
      <c r="BA1678">
        <v>54.625</v>
      </c>
      <c r="BL1678">
        <v>7.375</v>
      </c>
    </row>
    <row r="1679" spans="1:64" x14ac:dyDescent="0.25">
      <c r="A1679" s="5" t="s">
        <v>651</v>
      </c>
      <c r="B1679" s="5" t="s">
        <v>651</v>
      </c>
      <c r="C1679" s="6">
        <v>40107</v>
      </c>
      <c r="D1679" s="14"/>
      <c r="E1679" s="14"/>
      <c r="F1679" s="15" t="s">
        <v>635</v>
      </c>
      <c r="U1679" s="34"/>
      <c r="V1679" s="34"/>
      <c r="AF1679" s="34"/>
      <c r="AM1679" s="34"/>
      <c r="BA1679">
        <v>81.857142857142904</v>
      </c>
      <c r="BL1679">
        <v>7.375</v>
      </c>
    </row>
    <row r="1680" spans="1:64" x14ac:dyDescent="0.25">
      <c r="A1680" s="5" t="s">
        <v>651</v>
      </c>
      <c r="B1680" s="5" t="s">
        <v>651</v>
      </c>
      <c r="C1680" s="6">
        <v>40133</v>
      </c>
      <c r="D1680" s="14"/>
      <c r="E1680" s="14"/>
      <c r="F1680" s="15" t="s">
        <v>635</v>
      </c>
      <c r="U1680" s="34"/>
      <c r="V1680" s="34"/>
      <c r="AF1680" s="34"/>
      <c r="AM1680" s="34"/>
    </row>
    <row r="1681" spans="1:64" x14ac:dyDescent="0.25">
      <c r="A1681" s="5" t="s">
        <v>652</v>
      </c>
      <c r="B1681" s="5" t="s">
        <v>652</v>
      </c>
      <c r="C1681" s="6">
        <v>40070</v>
      </c>
      <c r="D1681" s="14"/>
      <c r="E1681" s="14"/>
      <c r="F1681" s="15" t="s">
        <v>614</v>
      </c>
      <c r="U1681" s="34"/>
      <c r="V1681" s="34"/>
      <c r="AF1681" s="34"/>
      <c r="AM1681" s="34"/>
      <c r="BA1681">
        <v>30</v>
      </c>
      <c r="BL1681">
        <v>5.4749999999999996</v>
      </c>
    </row>
    <row r="1682" spans="1:64" x14ac:dyDescent="0.25">
      <c r="A1682" s="5" t="s">
        <v>652</v>
      </c>
      <c r="B1682" s="5" t="s">
        <v>652</v>
      </c>
      <c r="C1682" s="6">
        <v>40087</v>
      </c>
      <c r="D1682" s="14"/>
      <c r="E1682" s="14"/>
      <c r="F1682" s="15" t="s">
        <v>614</v>
      </c>
      <c r="U1682" s="34"/>
      <c r="V1682" s="34"/>
      <c r="AF1682" s="34"/>
      <c r="AM1682" s="34"/>
      <c r="BA1682">
        <v>30</v>
      </c>
      <c r="BL1682">
        <v>7.625</v>
      </c>
    </row>
    <row r="1683" spans="1:64" x14ac:dyDescent="0.25">
      <c r="A1683" s="5" t="s">
        <v>652</v>
      </c>
      <c r="B1683" s="5" t="s">
        <v>652</v>
      </c>
      <c r="C1683" s="6">
        <v>40107</v>
      </c>
      <c r="D1683" s="14"/>
      <c r="E1683" s="14"/>
      <c r="F1683" s="15" t="s">
        <v>614</v>
      </c>
      <c r="U1683" s="34"/>
      <c r="V1683" s="34"/>
      <c r="AF1683" s="34"/>
      <c r="AM1683" s="34"/>
      <c r="BA1683">
        <v>30.375</v>
      </c>
      <c r="BL1683">
        <v>8.75</v>
      </c>
    </row>
    <row r="1684" spans="1:64" x14ac:dyDescent="0.25">
      <c r="A1684" s="5" t="s">
        <v>652</v>
      </c>
      <c r="B1684" s="5" t="s">
        <v>652</v>
      </c>
      <c r="C1684" s="6">
        <v>40133</v>
      </c>
      <c r="D1684" s="14"/>
      <c r="E1684" s="14"/>
      <c r="F1684" s="15" t="s">
        <v>614</v>
      </c>
      <c r="U1684" s="34"/>
      <c r="V1684" s="34"/>
      <c r="AF1684" s="34"/>
      <c r="AM1684" s="34"/>
    </row>
    <row r="1685" spans="1:64" x14ac:dyDescent="0.25">
      <c r="A1685" s="5" t="s">
        <v>653</v>
      </c>
      <c r="B1685" s="5" t="s">
        <v>653</v>
      </c>
      <c r="C1685" s="6">
        <v>40070</v>
      </c>
      <c r="D1685" s="14"/>
      <c r="E1685" s="14"/>
      <c r="F1685" s="15" t="s">
        <v>616</v>
      </c>
      <c r="U1685" s="34"/>
      <c r="V1685" s="34"/>
      <c r="AF1685" s="34"/>
      <c r="AM1685" s="34"/>
      <c r="BA1685">
        <v>31.875</v>
      </c>
      <c r="BL1685">
        <v>6.6749999999999998</v>
      </c>
    </row>
    <row r="1686" spans="1:64" x14ac:dyDescent="0.25">
      <c r="A1686" s="5" t="s">
        <v>653</v>
      </c>
      <c r="B1686" s="5" t="s">
        <v>653</v>
      </c>
      <c r="C1686" s="6">
        <v>40087</v>
      </c>
      <c r="D1686" s="14"/>
      <c r="E1686" s="14"/>
      <c r="F1686" s="15" t="s">
        <v>616</v>
      </c>
      <c r="U1686" s="34"/>
      <c r="V1686" s="34"/>
      <c r="AF1686" s="34"/>
      <c r="AM1686" s="34"/>
      <c r="BA1686">
        <v>59.875</v>
      </c>
      <c r="BK1686" s="34"/>
      <c r="BL1686">
        <v>7.5</v>
      </c>
    </row>
    <row r="1687" spans="1:64" x14ac:dyDescent="0.25">
      <c r="A1687" s="5" t="s">
        <v>653</v>
      </c>
      <c r="B1687" s="5" t="s">
        <v>653</v>
      </c>
      <c r="C1687" s="6">
        <v>40107</v>
      </c>
      <c r="D1687" s="14"/>
      <c r="E1687" s="14"/>
      <c r="F1687" s="15" t="s">
        <v>616</v>
      </c>
      <c r="U1687" s="34"/>
      <c r="V1687" s="34"/>
      <c r="AF1687" s="34"/>
      <c r="AM1687" s="34"/>
      <c r="BA1687">
        <v>83.25</v>
      </c>
      <c r="BL1687">
        <v>7.5</v>
      </c>
    </row>
    <row r="1688" spans="1:64" x14ac:dyDescent="0.25">
      <c r="A1688" s="5" t="s">
        <v>653</v>
      </c>
      <c r="B1688" s="5" t="s">
        <v>653</v>
      </c>
      <c r="C1688" s="6">
        <v>40133</v>
      </c>
      <c r="D1688" s="14"/>
      <c r="E1688" s="14"/>
      <c r="F1688" s="15" t="s">
        <v>616</v>
      </c>
      <c r="U1688" s="34"/>
      <c r="V1688" s="34"/>
      <c r="AF1688" s="34"/>
      <c r="AM1688" s="34"/>
      <c r="BK1688" s="40"/>
    </row>
    <row r="1689" spans="1:64" x14ac:dyDescent="0.25">
      <c r="A1689" s="5" t="s">
        <v>654</v>
      </c>
      <c r="B1689" s="5" t="s">
        <v>654</v>
      </c>
      <c r="C1689" s="6">
        <v>40070</v>
      </c>
      <c r="D1689" s="14"/>
      <c r="E1689" s="14"/>
      <c r="F1689" s="15" t="s">
        <v>618</v>
      </c>
      <c r="U1689" s="34"/>
      <c r="V1689" s="34"/>
      <c r="AF1689" s="34"/>
      <c r="AM1689" s="34"/>
      <c r="BA1689">
        <v>31.75</v>
      </c>
      <c r="BK1689" s="34"/>
      <c r="BL1689">
        <v>6.75</v>
      </c>
    </row>
    <row r="1690" spans="1:64" x14ac:dyDescent="0.25">
      <c r="A1690" s="5" t="s">
        <v>654</v>
      </c>
      <c r="B1690" s="5" t="s">
        <v>654</v>
      </c>
      <c r="C1690" s="6">
        <v>40087</v>
      </c>
      <c r="D1690" s="14"/>
      <c r="E1690" s="14"/>
      <c r="F1690" s="15" t="s">
        <v>618</v>
      </c>
      <c r="U1690" s="34"/>
      <c r="V1690" s="34"/>
      <c r="AF1690" s="34"/>
      <c r="AM1690" s="34"/>
      <c r="BA1690">
        <v>58.5</v>
      </c>
      <c r="BL1690">
        <v>7.5</v>
      </c>
    </row>
    <row r="1691" spans="1:64" x14ac:dyDescent="0.25">
      <c r="A1691" s="5" t="s">
        <v>654</v>
      </c>
      <c r="B1691" s="5" t="s">
        <v>654</v>
      </c>
      <c r="C1691" s="6">
        <v>40107</v>
      </c>
      <c r="D1691" s="14"/>
      <c r="E1691" s="14"/>
      <c r="F1691" s="15" t="s">
        <v>618</v>
      </c>
      <c r="U1691" s="34"/>
      <c r="V1691" s="34"/>
      <c r="AF1691" s="34"/>
      <c r="AM1691" s="34"/>
      <c r="BA1691">
        <v>81</v>
      </c>
      <c r="BK1691" s="40"/>
      <c r="BL1691">
        <v>7.5</v>
      </c>
    </row>
    <row r="1692" spans="1:64" x14ac:dyDescent="0.25">
      <c r="A1692" s="5" t="s">
        <v>654</v>
      </c>
      <c r="B1692" s="5" t="s">
        <v>654</v>
      </c>
      <c r="C1692" s="6">
        <v>40133</v>
      </c>
      <c r="D1692" s="14"/>
      <c r="E1692" s="14"/>
      <c r="F1692" s="15" t="s">
        <v>618</v>
      </c>
      <c r="U1692" s="34"/>
      <c r="V1692" s="34"/>
      <c r="AF1692" s="34"/>
      <c r="AM1692" s="34"/>
    </row>
    <row r="1693" spans="1:64" x14ac:dyDescent="0.25">
      <c r="A1693" s="5" t="s">
        <v>655</v>
      </c>
      <c r="B1693" s="5" t="s">
        <v>655</v>
      </c>
      <c r="C1693" s="6">
        <v>40070</v>
      </c>
      <c r="D1693" s="14"/>
      <c r="E1693" s="14"/>
      <c r="F1693" s="15" t="s">
        <v>620</v>
      </c>
      <c r="U1693" s="34"/>
      <c r="V1693" s="34"/>
      <c r="AF1693" s="34"/>
      <c r="AM1693" s="34"/>
      <c r="BA1693">
        <v>30</v>
      </c>
      <c r="BL1693">
        <v>5.7</v>
      </c>
    </row>
    <row r="1694" spans="1:64" x14ac:dyDescent="0.25">
      <c r="A1694" s="5" t="s">
        <v>655</v>
      </c>
      <c r="B1694" s="5" t="s">
        <v>655</v>
      </c>
      <c r="C1694" s="6">
        <v>40087</v>
      </c>
      <c r="D1694" s="14"/>
      <c r="E1694" s="14"/>
      <c r="F1694" s="15" t="s">
        <v>620</v>
      </c>
      <c r="U1694" s="34"/>
      <c r="V1694" s="34"/>
      <c r="AF1694" s="34"/>
      <c r="AM1694" s="34"/>
      <c r="BA1694">
        <v>30.375</v>
      </c>
      <c r="BL1694">
        <v>7.4</v>
      </c>
    </row>
    <row r="1695" spans="1:64" x14ac:dyDescent="0.25">
      <c r="A1695" s="5" t="s">
        <v>655</v>
      </c>
      <c r="B1695" s="5" t="s">
        <v>655</v>
      </c>
      <c r="C1695" s="6">
        <v>40107</v>
      </c>
      <c r="D1695" s="14"/>
      <c r="E1695" s="14"/>
      <c r="F1695" s="15" t="s">
        <v>620</v>
      </c>
      <c r="U1695" s="34"/>
      <c r="V1695" s="34"/>
      <c r="AF1695" s="34"/>
      <c r="AM1695" s="34"/>
      <c r="BA1695">
        <v>31.125</v>
      </c>
      <c r="BL1695">
        <v>8.375</v>
      </c>
    </row>
    <row r="1696" spans="1:64" x14ac:dyDescent="0.25">
      <c r="A1696" s="5" t="s">
        <v>655</v>
      </c>
      <c r="B1696" s="5" t="s">
        <v>655</v>
      </c>
      <c r="C1696" s="6">
        <v>40133</v>
      </c>
      <c r="D1696" s="14"/>
      <c r="E1696" s="14"/>
      <c r="F1696" s="15" t="s">
        <v>620</v>
      </c>
      <c r="U1696" s="34"/>
      <c r="V1696" s="34"/>
      <c r="AF1696" s="34"/>
      <c r="AM1696" s="34"/>
    </row>
    <row r="1697" spans="1:79" x14ac:dyDescent="0.25">
      <c r="A1697" s="5" t="s">
        <v>656</v>
      </c>
      <c r="B1697" s="5" t="s">
        <v>656</v>
      </c>
      <c r="C1697" s="6">
        <v>40070</v>
      </c>
      <c r="D1697" s="14"/>
      <c r="E1697" s="14"/>
      <c r="F1697" s="15" t="s">
        <v>622</v>
      </c>
      <c r="U1697" s="34"/>
      <c r="V1697" s="34"/>
      <c r="AF1697" s="34"/>
      <c r="AM1697" s="34"/>
      <c r="BA1697">
        <v>30.875</v>
      </c>
      <c r="BL1697">
        <v>6.75</v>
      </c>
    </row>
    <row r="1698" spans="1:79" x14ac:dyDescent="0.25">
      <c r="A1698" s="5" t="s">
        <v>656</v>
      </c>
      <c r="B1698" s="5" t="s">
        <v>656</v>
      </c>
      <c r="C1698" s="6">
        <v>40087</v>
      </c>
      <c r="D1698" s="14"/>
      <c r="E1698" s="14"/>
      <c r="F1698" s="15" t="s">
        <v>622</v>
      </c>
      <c r="U1698" s="34"/>
      <c r="V1698" s="34"/>
      <c r="AF1698" s="34"/>
      <c r="AM1698" s="34"/>
      <c r="BA1698">
        <v>57.875</v>
      </c>
      <c r="BL1698">
        <v>7.75</v>
      </c>
    </row>
    <row r="1699" spans="1:79" x14ac:dyDescent="0.25">
      <c r="A1699" s="5" t="s">
        <v>656</v>
      </c>
      <c r="B1699" s="5" t="s">
        <v>656</v>
      </c>
      <c r="C1699" s="6">
        <v>40107</v>
      </c>
      <c r="D1699" s="14"/>
      <c r="E1699" s="14"/>
      <c r="F1699" s="15" t="s">
        <v>622</v>
      </c>
      <c r="U1699" s="34"/>
      <c r="V1699" s="34"/>
      <c r="AF1699" s="34"/>
      <c r="AM1699" s="34"/>
      <c r="BA1699">
        <v>79.5</v>
      </c>
      <c r="BL1699">
        <v>7.75</v>
      </c>
    </row>
    <row r="1700" spans="1:79" x14ac:dyDescent="0.25">
      <c r="A1700" s="5" t="s">
        <v>656</v>
      </c>
      <c r="B1700" s="5" t="s">
        <v>656</v>
      </c>
      <c r="C1700" s="6">
        <v>40133</v>
      </c>
      <c r="D1700" s="14"/>
      <c r="E1700" s="14"/>
      <c r="F1700" s="15" t="s">
        <v>622</v>
      </c>
      <c r="U1700" s="34"/>
      <c r="V1700" s="34"/>
      <c r="AF1700" s="34"/>
      <c r="AM1700" s="34"/>
    </row>
    <row r="1701" spans="1:79" x14ac:dyDescent="0.25">
      <c r="A1701" s="5" t="s">
        <v>657</v>
      </c>
      <c r="B1701" s="5" t="s">
        <v>657</v>
      </c>
      <c r="C1701" s="6">
        <v>40070</v>
      </c>
      <c r="D1701" s="14"/>
      <c r="E1701" s="14"/>
      <c r="F1701" s="15" t="s">
        <v>551</v>
      </c>
      <c r="U1701" s="34"/>
      <c r="V1701" s="34"/>
      <c r="AF1701" s="34"/>
      <c r="AM1701" s="34"/>
      <c r="BA1701">
        <v>31.125</v>
      </c>
      <c r="BK1701" s="34"/>
      <c r="BL1701">
        <v>5.8</v>
      </c>
    </row>
    <row r="1702" spans="1:79" x14ac:dyDescent="0.25">
      <c r="A1702" s="5" t="s">
        <v>657</v>
      </c>
      <c r="B1702" s="5" t="s">
        <v>657</v>
      </c>
      <c r="C1702" s="6">
        <v>40087</v>
      </c>
      <c r="D1702" s="14"/>
      <c r="E1702" s="14"/>
      <c r="F1702" s="15" t="s">
        <v>551</v>
      </c>
      <c r="U1702" s="34"/>
      <c r="V1702" s="34"/>
      <c r="AF1702" s="34"/>
      <c r="AM1702" s="34"/>
      <c r="BA1702">
        <v>46</v>
      </c>
      <c r="BK1702" s="40"/>
      <c r="BL1702">
        <v>8</v>
      </c>
    </row>
    <row r="1703" spans="1:79" x14ac:dyDescent="0.25">
      <c r="A1703" s="5" t="s">
        <v>657</v>
      </c>
      <c r="B1703" s="5" t="s">
        <v>657</v>
      </c>
      <c r="C1703" s="6">
        <v>40107</v>
      </c>
      <c r="D1703" s="14"/>
      <c r="E1703" s="14"/>
      <c r="F1703" s="15" t="s">
        <v>551</v>
      </c>
      <c r="U1703" s="34"/>
      <c r="V1703" s="34"/>
      <c r="AF1703" s="34"/>
      <c r="AM1703" s="34"/>
      <c r="BA1703">
        <v>76.75</v>
      </c>
      <c r="BL1703">
        <v>8</v>
      </c>
    </row>
    <row r="1704" spans="1:79" x14ac:dyDescent="0.25">
      <c r="A1704" s="5" t="s">
        <v>657</v>
      </c>
      <c r="B1704" s="5" t="s">
        <v>657</v>
      </c>
      <c r="C1704" s="6">
        <v>40133</v>
      </c>
      <c r="D1704" s="14"/>
      <c r="E1704" s="14"/>
      <c r="F1704" s="15" t="s">
        <v>551</v>
      </c>
      <c r="U1704" s="34"/>
      <c r="V1704" s="34"/>
      <c r="AF1704" s="34"/>
      <c r="AM1704" s="34"/>
      <c r="BK1704" s="34"/>
    </row>
    <row r="1705" spans="1:79" x14ac:dyDescent="0.25">
      <c r="A1705" s="5" t="s">
        <v>658</v>
      </c>
      <c r="B1705" s="5" t="s">
        <v>658</v>
      </c>
      <c r="C1705" s="6">
        <v>40070</v>
      </c>
      <c r="D1705" s="14"/>
      <c r="E1705" s="14"/>
      <c r="F1705" s="15" t="s">
        <v>625</v>
      </c>
      <c r="U1705" s="34"/>
      <c r="V1705" s="34"/>
      <c r="AF1705" s="34"/>
      <c r="AM1705" s="34"/>
      <c r="BA1705">
        <v>31.625</v>
      </c>
      <c r="BL1705">
        <v>6.5</v>
      </c>
    </row>
    <row r="1706" spans="1:79" x14ac:dyDescent="0.25">
      <c r="A1706" s="5" t="s">
        <v>658</v>
      </c>
      <c r="B1706" s="5" t="s">
        <v>658</v>
      </c>
      <c r="C1706" s="6">
        <v>40087</v>
      </c>
      <c r="D1706" s="14"/>
      <c r="E1706" s="14"/>
      <c r="F1706" s="15" t="s">
        <v>625</v>
      </c>
      <c r="U1706" s="34"/>
      <c r="V1706" s="34"/>
      <c r="AF1706" s="34"/>
      <c r="AM1706" s="34"/>
      <c r="BA1706">
        <v>59.428571428571402</v>
      </c>
      <c r="BL1706">
        <v>7.125</v>
      </c>
    </row>
    <row r="1707" spans="1:79" x14ac:dyDescent="0.25">
      <c r="A1707" s="68" t="s">
        <v>658</v>
      </c>
      <c r="B1707" s="68" t="s">
        <v>658</v>
      </c>
      <c r="C1707" s="14">
        <v>40107</v>
      </c>
      <c r="D1707" s="14"/>
      <c r="E1707" s="14"/>
      <c r="F1707" s="15" t="s">
        <v>625</v>
      </c>
      <c r="U1707" s="34"/>
      <c r="V1707" s="34"/>
      <c r="AF1707" s="34"/>
      <c r="AM1707" s="34"/>
      <c r="BA1707">
        <v>84.5</v>
      </c>
      <c r="BK1707" s="40"/>
      <c r="BL1707">
        <v>7.125</v>
      </c>
      <c r="BM1707" s="40"/>
      <c r="BN1707" s="40"/>
      <c r="BO1707" s="40"/>
      <c r="BP1707" s="40"/>
      <c r="BQ1707" s="40"/>
      <c r="BR1707" s="40"/>
      <c r="BS1707" s="40"/>
      <c r="BT1707" s="40"/>
      <c r="BU1707" s="40"/>
      <c r="BV1707" s="40"/>
      <c r="BW1707" s="40"/>
      <c r="BX1707" s="40"/>
      <c r="BY1707" s="40"/>
      <c r="BZ1707" s="40"/>
      <c r="CA1707" s="40"/>
    </row>
    <row r="1708" spans="1:79" x14ac:dyDescent="0.25">
      <c r="A1708" s="5" t="s">
        <v>658</v>
      </c>
      <c r="B1708" s="5" t="s">
        <v>658</v>
      </c>
      <c r="C1708" s="6">
        <v>40133</v>
      </c>
      <c r="D1708" s="14"/>
      <c r="E1708" s="14"/>
      <c r="F1708" s="15" t="s">
        <v>625</v>
      </c>
      <c r="U1708" s="34"/>
      <c r="V1708" s="34"/>
      <c r="AF1708" s="34"/>
      <c r="AM1708" s="34"/>
    </row>
    <row r="1709" spans="1:79" x14ac:dyDescent="0.25">
      <c r="A1709" s="81" t="s">
        <v>927</v>
      </c>
      <c r="B1709" s="81" t="s">
        <v>927</v>
      </c>
      <c r="C1709" s="84">
        <v>40710</v>
      </c>
      <c r="D1709" s="57"/>
      <c r="E1709" s="57"/>
      <c r="F1709" s="40" t="s">
        <v>928</v>
      </c>
      <c r="H1709" s="56"/>
      <c r="I1709" s="56"/>
      <c r="J1709" s="56"/>
      <c r="K1709" s="56"/>
      <c r="L1709" s="56"/>
      <c r="M1709" s="56"/>
      <c r="N1709" s="56"/>
      <c r="O1709" s="56"/>
      <c r="P1709" s="56"/>
      <c r="U1709" s="40"/>
      <c r="V1709" s="40"/>
      <c r="AF1709" s="40"/>
      <c r="AM1709" s="40"/>
      <c r="BA1709">
        <v>14</v>
      </c>
      <c r="BL1709">
        <v>4.2</v>
      </c>
    </row>
    <row r="1710" spans="1:79" x14ac:dyDescent="0.25">
      <c r="A1710" s="81" t="s">
        <v>927</v>
      </c>
      <c r="B1710" s="81" t="s">
        <v>927</v>
      </c>
      <c r="C1710" s="84">
        <v>40723</v>
      </c>
      <c r="D1710" s="57"/>
      <c r="E1710" s="57"/>
      <c r="F1710" s="40" t="s">
        <v>928</v>
      </c>
      <c r="H1710" s="56"/>
      <c r="I1710" s="56"/>
      <c r="J1710" s="56"/>
      <c r="K1710" s="56"/>
      <c r="L1710" s="56"/>
      <c r="M1710" s="56"/>
      <c r="N1710" s="56"/>
      <c r="O1710" s="56"/>
      <c r="P1710" s="56"/>
      <c r="U1710" s="40"/>
      <c r="V1710" s="40"/>
      <c r="AF1710" s="40"/>
      <c r="AM1710" s="40"/>
      <c r="BA1710">
        <v>31</v>
      </c>
      <c r="BL1710">
        <v>5.9</v>
      </c>
    </row>
    <row r="1711" spans="1:79" x14ac:dyDescent="0.25">
      <c r="A1711" s="81" t="s">
        <v>927</v>
      </c>
      <c r="B1711" s="81" t="s">
        <v>927</v>
      </c>
      <c r="C1711" s="84">
        <v>40730</v>
      </c>
      <c r="D1711" s="57"/>
      <c r="E1711" s="57"/>
      <c r="F1711" s="40" t="s">
        <v>928</v>
      </c>
      <c r="H1711" s="56"/>
      <c r="I1711" s="56"/>
      <c r="J1711" s="56"/>
      <c r="K1711" s="56"/>
      <c r="L1711" s="56"/>
      <c r="M1711" s="56"/>
      <c r="N1711" s="56"/>
      <c r="O1711" s="56"/>
      <c r="P1711" s="56"/>
      <c r="U1711" s="40"/>
      <c r="V1711" s="40"/>
      <c r="AF1711" s="40"/>
      <c r="AM1711" s="40"/>
      <c r="BA1711">
        <v>32</v>
      </c>
      <c r="BL1711">
        <v>6.8</v>
      </c>
    </row>
    <row r="1712" spans="1:79" x14ac:dyDescent="0.25">
      <c r="A1712" s="81" t="s">
        <v>927</v>
      </c>
      <c r="B1712" s="81" t="s">
        <v>927</v>
      </c>
      <c r="C1712" s="84">
        <v>40737</v>
      </c>
      <c r="D1712" s="57"/>
      <c r="E1712" s="57"/>
      <c r="F1712" s="40" t="s">
        <v>928</v>
      </c>
      <c r="H1712" s="56"/>
      <c r="I1712" s="56"/>
      <c r="J1712" s="56"/>
      <c r="K1712" s="56"/>
      <c r="L1712" s="56"/>
      <c r="M1712" s="56"/>
      <c r="N1712" s="56"/>
      <c r="O1712" s="56"/>
      <c r="P1712" s="56"/>
      <c r="U1712" s="40"/>
      <c r="V1712" s="40"/>
      <c r="AF1712" s="40"/>
      <c r="AM1712" s="40"/>
      <c r="BA1712">
        <v>32</v>
      </c>
      <c r="BL1712">
        <v>7.7</v>
      </c>
    </row>
    <row r="1713" spans="1:84" x14ac:dyDescent="0.25">
      <c r="A1713" s="81" t="s">
        <v>927</v>
      </c>
      <c r="B1713" s="81" t="s">
        <v>927</v>
      </c>
      <c r="C1713" s="84">
        <v>40752</v>
      </c>
      <c r="D1713" s="57"/>
      <c r="E1713" s="57"/>
      <c r="F1713" s="40" t="s">
        <v>928</v>
      </c>
      <c r="H1713" s="56"/>
      <c r="I1713" s="56"/>
      <c r="J1713" s="56"/>
      <c r="K1713" s="56"/>
      <c r="L1713" s="56"/>
      <c r="M1713" s="56"/>
      <c r="N1713" s="56"/>
      <c r="O1713" s="56"/>
      <c r="P1713" s="56"/>
      <c r="U1713" s="40"/>
      <c r="V1713" s="40"/>
      <c r="AF1713" s="40"/>
      <c r="AM1713" s="40"/>
      <c r="BA1713">
        <v>49</v>
      </c>
      <c r="BL1713">
        <v>8.8000000000000007</v>
      </c>
    </row>
    <row r="1714" spans="1:84" x14ac:dyDescent="0.25">
      <c r="A1714" s="81" t="s">
        <v>927</v>
      </c>
      <c r="B1714" s="81" t="s">
        <v>927</v>
      </c>
      <c r="C1714" s="84">
        <v>40759</v>
      </c>
      <c r="D1714" s="57"/>
      <c r="E1714" s="57"/>
      <c r="F1714" s="40" t="s">
        <v>928</v>
      </c>
      <c r="H1714" s="56"/>
      <c r="I1714" s="56"/>
      <c r="J1714" s="56"/>
      <c r="K1714" s="56"/>
      <c r="L1714" s="56"/>
      <c r="M1714" s="56"/>
      <c r="N1714" s="56"/>
      <c r="O1714" s="56"/>
      <c r="P1714" s="56"/>
      <c r="U1714" s="40"/>
      <c r="V1714" s="40"/>
      <c r="AF1714" s="40"/>
      <c r="AM1714" s="40"/>
      <c r="BA1714">
        <v>47</v>
      </c>
    </row>
    <row r="1715" spans="1:84" x14ac:dyDescent="0.25">
      <c r="A1715" s="81" t="s">
        <v>927</v>
      </c>
      <c r="B1715" s="81" t="s">
        <v>927</v>
      </c>
      <c r="C1715" s="84">
        <v>40765</v>
      </c>
      <c r="D1715" s="57"/>
      <c r="E1715" s="57"/>
      <c r="F1715" s="40" t="s">
        <v>928</v>
      </c>
      <c r="U1715" s="40"/>
      <c r="V1715" s="40"/>
      <c r="AF1715" s="40"/>
      <c r="AM1715" s="40"/>
      <c r="BA1715">
        <v>60</v>
      </c>
      <c r="BL1715">
        <v>8.6999999999999993</v>
      </c>
    </row>
    <row r="1716" spans="1:84" x14ac:dyDescent="0.25">
      <c r="A1716" s="81" t="s">
        <v>927</v>
      </c>
      <c r="B1716" s="81" t="s">
        <v>927</v>
      </c>
      <c r="C1716" s="84">
        <v>40772</v>
      </c>
      <c r="D1716" s="57"/>
      <c r="E1716" s="57"/>
      <c r="F1716" s="40" t="s">
        <v>928</v>
      </c>
      <c r="H1716" s="56"/>
      <c r="I1716" s="56"/>
      <c r="J1716" s="56"/>
      <c r="K1716" s="56"/>
      <c r="L1716" s="56"/>
      <c r="M1716" s="56"/>
      <c r="N1716" s="56"/>
      <c r="O1716" s="56"/>
      <c r="P1716" s="56"/>
      <c r="U1716" s="40"/>
      <c r="V1716" s="40"/>
      <c r="AA1716" s="40"/>
      <c r="AF1716" s="40"/>
      <c r="AM1716" s="40"/>
      <c r="BA1716">
        <v>69</v>
      </c>
    </row>
    <row r="1717" spans="1:84" x14ac:dyDescent="0.25">
      <c r="A1717" s="81" t="s">
        <v>927</v>
      </c>
      <c r="B1717" s="81" t="s">
        <v>927</v>
      </c>
      <c r="C1717" s="84">
        <v>40781</v>
      </c>
      <c r="D1717" s="57"/>
      <c r="E1717" s="57"/>
      <c r="F1717" s="40" t="s">
        <v>928</v>
      </c>
      <c r="U1717" s="40"/>
      <c r="V1717" s="40"/>
      <c r="AA1717" s="40"/>
      <c r="AF1717" s="40"/>
      <c r="AM1717" s="40"/>
      <c r="BA1717">
        <v>70</v>
      </c>
    </row>
    <row r="1718" spans="1:84" x14ac:dyDescent="0.25">
      <c r="A1718" s="81" t="s">
        <v>927</v>
      </c>
      <c r="B1718" s="81" t="s">
        <v>927</v>
      </c>
      <c r="C1718" s="84">
        <v>40792</v>
      </c>
      <c r="D1718" s="57"/>
      <c r="E1718" s="57"/>
      <c r="F1718" s="40" t="s">
        <v>928</v>
      </c>
      <c r="H1718" s="56"/>
      <c r="I1718" s="56"/>
      <c r="J1718" s="56"/>
      <c r="K1718" s="56"/>
      <c r="L1718" s="56"/>
      <c r="M1718" s="56"/>
      <c r="N1718" s="56"/>
      <c r="O1718" s="56"/>
      <c r="P1718" s="56"/>
      <c r="U1718" s="40"/>
      <c r="V1718" s="40"/>
      <c r="AA1718" s="40"/>
      <c r="AF1718" s="40"/>
      <c r="AM1718" s="40"/>
      <c r="BA1718">
        <v>79</v>
      </c>
      <c r="BK1718" s="40"/>
    </row>
    <row r="1719" spans="1:84" x14ac:dyDescent="0.25">
      <c r="A1719" s="81" t="s">
        <v>927</v>
      </c>
      <c r="B1719" s="81" t="s">
        <v>927</v>
      </c>
      <c r="C1719" s="84">
        <v>40806</v>
      </c>
      <c r="D1719" s="57"/>
      <c r="E1719" s="57"/>
      <c r="F1719" s="40" t="s">
        <v>928</v>
      </c>
      <c r="H1719" s="56"/>
      <c r="I1719" s="56"/>
      <c r="J1719" s="56"/>
      <c r="K1719" s="56"/>
      <c r="L1719" s="56"/>
      <c r="M1719" s="56"/>
      <c r="N1719" s="56"/>
      <c r="O1719" s="56"/>
      <c r="P1719" s="56"/>
      <c r="U1719" s="40"/>
      <c r="V1719" s="40"/>
      <c r="AA1719" s="40"/>
      <c r="AF1719" s="40"/>
      <c r="AM1719" s="40"/>
      <c r="BA1719">
        <v>81</v>
      </c>
    </row>
    <row r="1720" spans="1:84" x14ac:dyDescent="0.25">
      <c r="A1720" s="81" t="s">
        <v>927</v>
      </c>
      <c r="B1720" s="81" t="s">
        <v>927</v>
      </c>
      <c r="C1720" s="84">
        <v>40819</v>
      </c>
      <c r="D1720" s="57"/>
      <c r="E1720" s="57"/>
      <c r="F1720" s="40" t="s">
        <v>928</v>
      </c>
      <c r="H1720" s="56"/>
      <c r="I1720" s="56"/>
      <c r="J1720" s="56"/>
      <c r="K1720" s="56"/>
      <c r="L1720" s="56"/>
      <c r="M1720" s="56"/>
      <c r="N1720" s="56"/>
      <c r="O1720" s="56"/>
      <c r="P1720" s="56"/>
      <c r="U1720" s="40"/>
      <c r="V1720" s="40"/>
      <c r="AA1720" s="40"/>
      <c r="AF1720" s="40"/>
      <c r="AM1720" s="40"/>
      <c r="BA1720">
        <v>85</v>
      </c>
    </row>
    <row r="1721" spans="1:84" x14ac:dyDescent="0.25">
      <c r="A1721" s="81" t="s">
        <v>927</v>
      </c>
      <c r="B1721" s="81" t="s">
        <v>927</v>
      </c>
      <c r="C1721" s="84">
        <v>40828</v>
      </c>
      <c r="D1721" s="57"/>
      <c r="E1721" s="57"/>
      <c r="F1721" s="40" t="s">
        <v>928</v>
      </c>
      <c r="H1721" s="56"/>
      <c r="I1721" s="56"/>
      <c r="J1721" s="56"/>
      <c r="K1721" s="56"/>
      <c r="L1721" s="56"/>
      <c r="M1721" s="56"/>
      <c r="N1721" s="56"/>
      <c r="O1721" s="56"/>
      <c r="P1721" s="56"/>
      <c r="U1721" s="40"/>
      <c r="V1721" s="40"/>
      <c r="AA1721" s="40"/>
      <c r="AF1721" s="40"/>
      <c r="AM1721" s="40"/>
      <c r="BA1721">
        <v>87</v>
      </c>
      <c r="BK1721" s="40"/>
    </row>
    <row r="1722" spans="1:84" x14ac:dyDescent="0.25">
      <c r="A1722" s="81" t="s">
        <v>927</v>
      </c>
      <c r="B1722" s="81" t="s">
        <v>927</v>
      </c>
      <c r="C1722" s="84">
        <v>40834</v>
      </c>
      <c r="D1722" s="57"/>
      <c r="E1722" s="57"/>
      <c r="F1722" s="40" t="s">
        <v>928</v>
      </c>
      <c r="H1722" s="56"/>
      <c r="I1722" s="56"/>
      <c r="J1722" s="56"/>
      <c r="K1722" s="56"/>
      <c r="L1722" s="56"/>
      <c r="M1722" s="56"/>
      <c r="N1722" s="56"/>
      <c r="O1722" s="56"/>
      <c r="P1722" s="56"/>
      <c r="U1722" s="40"/>
      <c r="V1722" s="40"/>
      <c r="AF1722" s="40"/>
      <c r="AM1722" s="40"/>
      <c r="BA1722">
        <v>90</v>
      </c>
    </row>
    <row r="1723" spans="1:84" x14ac:dyDescent="0.25">
      <c r="A1723" s="81" t="s">
        <v>927</v>
      </c>
      <c r="B1723" s="81" t="s">
        <v>927</v>
      </c>
      <c r="C1723" s="84">
        <v>40841</v>
      </c>
      <c r="D1723" s="57"/>
      <c r="E1723" s="57"/>
      <c r="F1723" s="40" t="s">
        <v>928</v>
      </c>
      <c r="H1723" s="56"/>
      <c r="I1723" s="56"/>
      <c r="J1723" s="56"/>
      <c r="K1723" s="56"/>
      <c r="L1723" s="56"/>
      <c r="M1723" s="56"/>
      <c r="N1723" s="56"/>
      <c r="O1723" s="56"/>
      <c r="P1723" s="56"/>
      <c r="U1723" s="40"/>
      <c r="V1723" s="40"/>
      <c r="AF1723" s="40"/>
      <c r="AM1723" s="40"/>
      <c r="BA1723">
        <v>90</v>
      </c>
    </row>
    <row r="1724" spans="1:84" x14ac:dyDescent="0.25">
      <c r="A1724" s="81" t="s">
        <v>927</v>
      </c>
      <c r="B1724" s="81" t="s">
        <v>927</v>
      </c>
      <c r="C1724" s="84">
        <v>40848</v>
      </c>
      <c r="D1724" s="57"/>
      <c r="E1724" s="57"/>
      <c r="F1724" s="40" t="s">
        <v>928</v>
      </c>
      <c r="H1724" s="56"/>
      <c r="I1724" s="56"/>
      <c r="J1724" s="56"/>
      <c r="K1724" s="56"/>
      <c r="L1724" s="56"/>
      <c r="M1724" s="56"/>
      <c r="N1724" s="56"/>
      <c r="O1724" s="56"/>
      <c r="P1724" s="56"/>
      <c r="U1724" s="40"/>
      <c r="V1724" s="40"/>
      <c r="AF1724" s="40"/>
      <c r="AM1724" s="40"/>
      <c r="BA1724">
        <v>90</v>
      </c>
    </row>
    <row r="1725" spans="1:84" x14ac:dyDescent="0.25">
      <c r="A1725" s="81" t="s">
        <v>927</v>
      </c>
      <c r="B1725" s="81" t="s">
        <v>927</v>
      </c>
      <c r="C1725" s="84">
        <v>40855</v>
      </c>
      <c r="D1725" s="57"/>
      <c r="E1725" s="57"/>
      <c r="F1725" s="40" t="s">
        <v>928</v>
      </c>
      <c r="H1725" s="56"/>
      <c r="I1725" s="56"/>
      <c r="J1725" s="56"/>
      <c r="K1725" s="56"/>
      <c r="L1725" s="56"/>
      <c r="M1725" s="56"/>
      <c r="N1725" s="56"/>
      <c r="O1725" s="56"/>
      <c r="P1725" s="56"/>
      <c r="U1725" s="40"/>
      <c r="V1725" s="40"/>
      <c r="AF1725" s="40"/>
      <c r="AM1725" s="40"/>
      <c r="BA1725">
        <v>90</v>
      </c>
    </row>
    <row r="1726" spans="1:84" x14ac:dyDescent="0.25">
      <c r="A1726" s="82" t="s">
        <v>927</v>
      </c>
      <c r="B1726" s="82" t="s">
        <v>927</v>
      </c>
      <c r="C1726" s="85"/>
      <c r="D1726" s="62"/>
      <c r="E1726" s="62"/>
      <c r="F1726" s="25"/>
      <c r="G1726" s="25"/>
      <c r="H1726" s="25"/>
      <c r="I1726" s="25"/>
      <c r="J1726" s="25"/>
      <c r="K1726" s="25"/>
      <c r="L1726" s="25"/>
      <c r="M1726" s="25"/>
      <c r="N1726" s="25"/>
      <c r="O1726" s="25"/>
      <c r="P1726" s="25"/>
      <c r="Q1726" s="25"/>
      <c r="R1726" s="25"/>
      <c r="S1726" s="25"/>
      <c r="T1726" s="25"/>
      <c r="U1726" s="25"/>
      <c r="V1726" s="25"/>
      <c r="W1726" s="25"/>
      <c r="X1726" s="25"/>
      <c r="Y1726" s="63"/>
      <c r="Z1726" s="25"/>
      <c r="AA1726" s="25"/>
      <c r="AB1726" s="25"/>
      <c r="AC1726" s="25"/>
      <c r="AD1726" s="25"/>
      <c r="AE1726" s="25"/>
      <c r="AF1726" s="25"/>
      <c r="AG1726" s="25"/>
      <c r="AH1726" s="25"/>
      <c r="AI1726" s="25"/>
      <c r="AJ1726" s="25"/>
      <c r="AK1726" s="25"/>
      <c r="AL1726" s="25"/>
      <c r="AM1726" s="25"/>
      <c r="AN1726" s="25"/>
      <c r="AO1726" s="25"/>
      <c r="AP1726" s="25"/>
      <c r="AQ1726" s="25"/>
      <c r="AR1726" s="25"/>
      <c r="AS1726" s="25"/>
      <c r="AT1726" s="64" t="s">
        <v>74</v>
      </c>
      <c r="AU1726" s="25"/>
      <c r="AV1726" s="25"/>
      <c r="AZ1726" s="25"/>
      <c r="BA1726" s="25"/>
      <c r="BB1726" s="25"/>
      <c r="BC1726" s="25"/>
      <c r="BD1726" s="25"/>
      <c r="BE1726" s="25"/>
      <c r="BF1726" s="25"/>
      <c r="BG1726" s="25"/>
      <c r="BH1726" s="25"/>
      <c r="BI1726" s="25"/>
      <c r="BJ1726" s="25"/>
      <c r="BK1726" s="25"/>
      <c r="BL1726" s="25"/>
      <c r="BM1726" s="25"/>
      <c r="BN1726" s="25"/>
      <c r="BO1726" s="25"/>
      <c r="BP1726" s="25"/>
      <c r="BQ1726" s="25"/>
      <c r="BR1726" s="25"/>
      <c r="BS1726" s="25"/>
      <c r="BT1726" s="25"/>
      <c r="BU1726" s="25"/>
      <c r="BV1726" s="25"/>
      <c r="BW1726" s="25"/>
      <c r="BX1726" s="25"/>
      <c r="BY1726" s="25"/>
      <c r="BZ1726" s="25"/>
      <c r="CA1726" s="25"/>
      <c r="CB1726" s="25"/>
      <c r="CC1726" s="25"/>
      <c r="CD1726" s="25"/>
      <c r="CE1726" s="25"/>
      <c r="CF1726" s="25">
        <v>8.8000000000000007</v>
      </c>
    </row>
    <row r="1727" spans="1:84" x14ac:dyDescent="0.25">
      <c r="A1727" s="81" t="s">
        <v>929</v>
      </c>
      <c r="B1727" s="81" t="s">
        <v>929</v>
      </c>
      <c r="C1727" s="84">
        <v>40710</v>
      </c>
      <c r="D1727" s="57"/>
      <c r="E1727" s="57"/>
      <c r="F1727" s="40" t="s">
        <v>599</v>
      </c>
      <c r="H1727" s="56"/>
      <c r="I1727" s="56"/>
      <c r="J1727" s="56"/>
      <c r="K1727" s="56"/>
      <c r="L1727" s="56"/>
      <c r="M1727" s="56"/>
      <c r="N1727" s="56"/>
      <c r="O1727" s="56"/>
      <c r="P1727" s="56"/>
      <c r="U1727" s="40"/>
      <c r="V1727" s="40"/>
      <c r="AF1727" s="40"/>
      <c r="AM1727" s="40"/>
      <c r="BA1727">
        <v>14</v>
      </c>
      <c r="BL1727">
        <v>4.5</v>
      </c>
    </row>
    <row r="1728" spans="1:84" x14ac:dyDescent="0.25">
      <c r="A1728" s="81" t="s">
        <v>929</v>
      </c>
      <c r="B1728" s="81" t="s">
        <v>929</v>
      </c>
      <c r="C1728" s="84">
        <v>40723</v>
      </c>
      <c r="D1728" s="57"/>
      <c r="E1728" s="57"/>
      <c r="F1728" s="40" t="s">
        <v>599</v>
      </c>
      <c r="H1728" s="56"/>
      <c r="I1728" s="56"/>
      <c r="J1728" s="56"/>
      <c r="K1728" s="56"/>
      <c r="L1728" s="56"/>
      <c r="M1728" s="56"/>
      <c r="N1728" s="56"/>
      <c r="O1728" s="56"/>
      <c r="P1728" s="56"/>
      <c r="U1728" s="40"/>
      <c r="V1728" s="40"/>
      <c r="AF1728" s="40"/>
      <c r="AM1728" s="40"/>
      <c r="BA1728">
        <v>16</v>
      </c>
      <c r="BL1728">
        <v>5.4</v>
      </c>
    </row>
    <row r="1729" spans="1:84" x14ac:dyDescent="0.25">
      <c r="A1729" s="81" t="s">
        <v>929</v>
      </c>
      <c r="B1729" s="81" t="s">
        <v>929</v>
      </c>
      <c r="C1729" s="84">
        <v>40730</v>
      </c>
      <c r="D1729" s="57"/>
      <c r="E1729" s="57"/>
      <c r="F1729" s="40" t="s">
        <v>599</v>
      </c>
      <c r="H1729" s="56"/>
      <c r="I1729" s="56"/>
      <c r="J1729" s="56"/>
      <c r="K1729" s="56"/>
      <c r="L1729" s="56"/>
      <c r="M1729" s="56"/>
      <c r="N1729" s="56"/>
      <c r="O1729" s="56"/>
      <c r="P1729" s="56"/>
      <c r="U1729" s="40"/>
      <c r="V1729" s="40"/>
      <c r="AF1729" s="40"/>
      <c r="AM1729" s="40"/>
      <c r="BA1729">
        <v>30</v>
      </c>
      <c r="BL1729">
        <v>7.1</v>
      </c>
    </row>
    <row r="1730" spans="1:84" x14ac:dyDescent="0.25">
      <c r="A1730" s="81" t="s">
        <v>929</v>
      </c>
      <c r="B1730" s="81" t="s">
        <v>929</v>
      </c>
      <c r="C1730" s="84">
        <v>40737</v>
      </c>
      <c r="D1730" s="57"/>
      <c r="E1730" s="57"/>
      <c r="F1730" s="40" t="s">
        <v>599</v>
      </c>
      <c r="H1730" s="56"/>
      <c r="I1730" s="56"/>
      <c r="J1730" s="56"/>
      <c r="K1730" s="56"/>
      <c r="L1730" s="56"/>
      <c r="M1730" s="56"/>
      <c r="N1730" s="56"/>
      <c r="O1730" s="56"/>
      <c r="P1730" s="56"/>
      <c r="U1730" s="40"/>
      <c r="V1730" s="40"/>
      <c r="AF1730" s="40"/>
      <c r="AM1730" s="40"/>
      <c r="BA1730">
        <v>31</v>
      </c>
      <c r="BL1730">
        <v>7.4</v>
      </c>
    </row>
    <row r="1731" spans="1:84" x14ac:dyDescent="0.25">
      <c r="A1731" s="81" t="s">
        <v>929</v>
      </c>
      <c r="B1731" s="81" t="s">
        <v>929</v>
      </c>
      <c r="C1731" s="84">
        <v>40752</v>
      </c>
      <c r="D1731" s="57"/>
      <c r="E1731" s="57"/>
      <c r="F1731" s="40" t="s">
        <v>599</v>
      </c>
      <c r="H1731" s="56"/>
      <c r="I1731" s="56"/>
      <c r="J1731" s="56"/>
      <c r="K1731" s="56"/>
      <c r="L1731" s="56"/>
      <c r="M1731" s="56"/>
      <c r="N1731" s="56"/>
      <c r="O1731" s="56"/>
      <c r="P1731" s="56"/>
      <c r="U1731" s="40"/>
      <c r="V1731" s="40"/>
      <c r="AF1731" s="40"/>
      <c r="AM1731" s="40"/>
      <c r="BA1731">
        <v>33</v>
      </c>
      <c r="BL1731">
        <v>9</v>
      </c>
    </row>
    <row r="1732" spans="1:84" x14ac:dyDescent="0.25">
      <c r="A1732" s="81" t="s">
        <v>929</v>
      </c>
      <c r="B1732" s="81" t="s">
        <v>929</v>
      </c>
      <c r="C1732" s="84">
        <v>40759</v>
      </c>
      <c r="D1732" s="57"/>
      <c r="E1732" s="57"/>
      <c r="F1732" s="40" t="s">
        <v>599</v>
      </c>
      <c r="H1732" s="56"/>
      <c r="I1732" s="56"/>
      <c r="J1732" s="56"/>
      <c r="K1732" s="56"/>
      <c r="L1732" s="56"/>
      <c r="M1732" s="56"/>
      <c r="N1732" s="56"/>
      <c r="O1732" s="56"/>
      <c r="P1732" s="56"/>
      <c r="U1732" s="40"/>
      <c r="V1732" s="40"/>
      <c r="AF1732" s="40"/>
      <c r="AM1732" s="40"/>
      <c r="BA1732">
        <v>30</v>
      </c>
    </row>
    <row r="1733" spans="1:84" x14ac:dyDescent="0.25">
      <c r="A1733" s="81" t="s">
        <v>929</v>
      </c>
      <c r="B1733" s="81" t="s">
        <v>929</v>
      </c>
      <c r="C1733" s="84">
        <v>40765</v>
      </c>
      <c r="D1733" s="57"/>
      <c r="E1733" s="57"/>
      <c r="F1733" s="40" t="s">
        <v>599</v>
      </c>
      <c r="H1733" s="56"/>
      <c r="I1733" s="56"/>
      <c r="J1733" s="56"/>
      <c r="K1733" s="56"/>
      <c r="L1733" s="56"/>
      <c r="M1733" s="56"/>
      <c r="N1733" s="56"/>
      <c r="O1733" s="56"/>
      <c r="P1733" s="56"/>
      <c r="U1733" s="40"/>
      <c r="V1733" s="40"/>
      <c r="AF1733" s="40"/>
      <c r="AM1733" s="40"/>
      <c r="BA1733">
        <v>37</v>
      </c>
      <c r="BK1733" s="40"/>
      <c r="BL1733">
        <v>9.9</v>
      </c>
    </row>
    <row r="1734" spans="1:84" x14ac:dyDescent="0.25">
      <c r="A1734" s="81" t="s">
        <v>929</v>
      </c>
      <c r="B1734" s="81" t="s">
        <v>929</v>
      </c>
      <c r="C1734" s="84">
        <v>40772</v>
      </c>
      <c r="D1734" s="57"/>
      <c r="E1734" s="57"/>
      <c r="F1734" s="40" t="s">
        <v>599</v>
      </c>
      <c r="H1734" s="56"/>
      <c r="I1734" s="56"/>
      <c r="J1734" s="56"/>
      <c r="K1734" s="56"/>
      <c r="L1734" s="56"/>
      <c r="M1734" s="56"/>
      <c r="N1734" s="56"/>
      <c r="O1734" s="56"/>
      <c r="P1734" s="56"/>
      <c r="U1734" s="40"/>
      <c r="V1734" s="40"/>
      <c r="AF1734" s="40"/>
      <c r="AM1734" s="56"/>
      <c r="BA1734">
        <v>60</v>
      </c>
    </row>
    <row r="1735" spans="1:84" x14ac:dyDescent="0.25">
      <c r="A1735" s="81" t="s">
        <v>929</v>
      </c>
      <c r="B1735" s="81" t="s">
        <v>929</v>
      </c>
      <c r="C1735" s="84">
        <v>40781</v>
      </c>
      <c r="D1735" s="57"/>
      <c r="E1735" s="57"/>
      <c r="F1735" s="40" t="s">
        <v>599</v>
      </c>
      <c r="H1735" s="56"/>
      <c r="I1735" s="56"/>
      <c r="J1735" s="56"/>
      <c r="K1735" s="56"/>
      <c r="L1735" s="56"/>
      <c r="M1735" s="56"/>
      <c r="N1735" s="56"/>
      <c r="O1735" s="56"/>
      <c r="P1735" s="56"/>
      <c r="U1735" s="40"/>
      <c r="V1735" s="40"/>
      <c r="AF1735" s="40"/>
      <c r="AM1735" s="40"/>
      <c r="BA1735">
        <v>62</v>
      </c>
    </row>
    <row r="1736" spans="1:84" x14ac:dyDescent="0.25">
      <c r="A1736" s="81" t="s">
        <v>929</v>
      </c>
      <c r="B1736" s="81" t="s">
        <v>929</v>
      </c>
      <c r="C1736" s="84">
        <v>40792</v>
      </c>
      <c r="D1736" s="57"/>
      <c r="E1736" s="57"/>
      <c r="F1736" s="40" t="s">
        <v>599</v>
      </c>
      <c r="H1736" s="56"/>
      <c r="I1736" s="56"/>
      <c r="J1736" s="56"/>
      <c r="K1736" s="56"/>
      <c r="L1736" s="56"/>
      <c r="M1736" s="56"/>
      <c r="N1736" s="56"/>
      <c r="O1736" s="56"/>
      <c r="P1736" s="56"/>
      <c r="U1736" s="40"/>
      <c r="V1736" s="40"/>
      <c r="AF1736" s="40"/>
      <c r="AM1736" s="40"/>
      <c r="BA1736">
        <v>70</v>
      </c>
      <c r="BK1736" s="40"/>
    </row>
    <row r="1737" spans="1:84" x14ac:dyDescent="0.25">
      <c r="A1737" s="81" t="s">
        <v>929</v>
      </c>
      <c r="B1737" s="81" t="s">
        <v>929</v>
      </c>
      <c r="C1737" s="84">
        <v>40806</v>
      </c>
      <c r="D1737" s="57"/>
      <c r="E1737" s="57"/>
      <c r="F1737" s="40" t="s">
        <v>599</v>
      </c>
      <c r="H1737" s="56"/>
      <c r="I1737" s="56"/>
      <c r="J1737" s="56"/>
      <c r="K1737" s="56"/>
      <c r="L1737" s="56"/>
      <c r="M1737" s="56"/>
      <c r="N1737" s="56"/>
      <c r="O1737" s="56"/>
      <c r="P1737" s="56"/>
      <c r="U1737" s="40"/>
      <c r="V1737" s="40"/>
      <c r="AF1737" s="40"/>
      <c r="AM1737" s="40"/>
      <c r="BA1737">
        <v>81</v>
      </c>
    </row>
    <row r="1738" spans="1:84" x14ac:dyDescent="0.25">
      <c r="A1738" s="81" t="s">
        <v>929</v>
      </c>
      <c r="B1738" s="81" t="s">
        <v>929</v>
      </c>
      <c r="C1738" s="84">
        <v>40819</v>
      </c>
      <c r="D1738" s="57"/>
      <c r="E1738" s="57"/>
      <c r="F1738" s="40" t="s">
        <v>599</v>
      </c>
      <c r="H1738" s="56"/>
      <c r="I1738" s="56"/>
      <c r="J1738" s="56"/>
      <c r="K1738" s="56"/>
      <c r="L1738" s="56"/>
      <c r="M1738" s="56"/>
      <c r="N1738" s="56"/>
      <c r="O1738" s="56"/>
      <c r="P1738" s="56"/>
      <c r="U1738" s="40"/>
      <c r="V1738" s="40"/>
      <c r="AF1738" s="40"/>
      <c r="AM1738" s="40"/>
      <c r="BA1738">
        <v>83</v>
      </c>
    </row>
    <row r="1739" spans="1:84" x14ac:dyDescent="0.25">
      <c r="A1739" s="81" t="s">
        <v>929</v>
      </c>
      <c r="B1739" s="81" t="s">
        <v>929</v>
      </c>
      <c r="C1739" s="84">
        <v>40828</v>
      </c>
      <c r="D1739" s="57"/>
      <c r="E1739" s="57"/>
      <c r="F1739" s="40" t="s">
        <v>599</v>
      </c>
      <c r="H1739" s="56"/>
      <c r="I1739" s="56"/>
      <c r="J1739" s="56"/>
      <c r="K1739" s="56"/>
      <c r="L1739" s="56"/>
      <c r="M1739" s="56"/>
      <c r="N1739" s="56"/>
      <c r="O1739" s="56"/>
      <c r="P1739" s="56"/>
      <c r="U1739" s="40"/>
      <c r="V1739" s="40"/>
      <c r="AF1739" s="40"/>
      <c r="AM1739" s="40"/>
      <c r="BA1739">
        <v>83</v>
      </c>
    </row>
    <row r="1740" spans="1:84" x14ac:dyDescent="0.25">
      <c r="A1740" s="81" t="s">
        <v>929</v>
      </c>
      <c r="B1740" s="81" t="s">
        <v>929</v>
      </c>
      <c r="C1740" s="84">
        <v>40834</v>
      </c>
      <c r="D1740" s="57"/>
      <c r="E1740" s="57"/>
      <c r="F1740" s="40" t="s">
        <v>599</v>
      </c>
      <c r="H1740" s="56"/>
      <c r="I1740" s="56"/>
      <c r="J1740" s="56"/>
      <c r="K1740" s="56"/>
      <c r="L1740" s="56"/>
      <c r="M1740" s="56"/>
      <c r="N1740" s="56"/>
      <c r="O1740" s="56"/>
      <c r="P1740" s="56"/>
      <c r="U1740" s="40"/>
      <c r="V1740" s="40"/>
      <c r="AF1740" s="40"/>
      <c r="AM1740" s="40"/>
      <c r="BA1740">
        <v>85</v>
      </c>
    </row>
    <row r="1741" spans="1:84" x14ac:dyDescent="0.25">
      <c r="A1741" s="81" t="s">
        <v>929</v>
      </c>
      <c r="B1741" s="81" t="s">
        <v>929</v>
      </c>
      <c r="C1741" s="84">
        <v>40841</v>
      </c>
      <c r="D1741" s="57"/>
      <c r="E1741" s="57"/>
      <c r="F1741" s="40" t="s">
        <v>599</v>
      </c>
      <c r="H1741" s="56"/>
      <c r="I1741" s="56"/>
      <c r="J1741" s="56"/>
      <c r="K1741" s="56"/>
      <c r="L1741" s="56"/>
      <c r="M1741" s="56"/>
      <c r="N1741" s="56"/>
      <c r="O1741" s="56"/>
      <c r="P1741" s="56"/>
      <c r="U1741" s="40"/>
      <c r="V1741" s="40"/>
      <c r="AF1741" s="40"/>
      <c r="AM1741" s="40"/>
      <c r="BA1741">
        <v>87</v>
      </c>
    </row>
    <row r="1742" spans="1:84" x14ac:dyDescent="0.25">
      <c r="A1742" s="81" t="s">
        <v>929</v>
      </c>
      <c r="B1742" s="81" t="s">
        <v>929</v>
      </c>
      <c r="C1742" s="84">
        <v>40848</v>
      </c>
      <c r="D1742" s="57"/>
      <c r="E1742" s="57"/>
      <c r="F1742" s="40" t="s">
        <v>599</v>
      </c>
      <c r="H1742" s="56"/>
      <c r="I1742" s="56"/>
      <c r="J1742" s="56"/>
      <c r="K1742" s="56"/>
      <c r="L1742" s="56"/>
      <c r="M1742" s="56"/>
      <c r="N1742" s="56"/>
      <c r="O1742" s="56"/>
      <c r="P1742" s="56"/>
      <c r="U1742" s="40"/>
      <c r="V1742" s="40"/>
      <c r="AF1742" s="40"/>
      <c r="AM1742" s="40"/>
      <c r="BA1742">
        <v>90</v>
      </c>
    </row>
    <row r="1743" spans="1:84" x14ac:dyDescent="0.25">
      <c r="A1743" s="81" t="s">
        <v>929</v>
      </c>
      <c r="B1743" s="81" t="s">
        <v>929</v>
      </c>
      <c r="C1743" s="84">
        <v>40855</v>
      </c>
      <c r="D1743" s="57"/>
      <c r="E1743" s="57"/>
      <c r="F1743" s="40" t="s">
        <v>599</v>
      </c>
      <c r="H1743" s="56"/>
      <c r="I1743" s="56"/>
      <c r="J1743" s="56"/>
      <c r="K1743" s="56"/>
      <c r="L1743" s="56"/>
      <c r="M1743" s="56"/>
      <c r="N1743" s="56"/>
      <c r="O1743" s="56"/>
      <c r="P1743" s="56"/>
      <c r="U1743" s="40"/>
      <c r="V1743" s="40"/>
      <c r="AF1743" s="40"/>
      <c r="AM1743" s="40"/>
      <c r="BA1743">
        <v>90</v>
      </c>
    </row>
    <row r="1744" spans="1:84" x14ac:dyDescent="0.25">
      <c r="A1744" s="82" t="s">
        <v>929</v>
      </c>
      <c r="B1744" s="82" t="s">
        <v>929</v>
      </c>
      <c r="C1744" s="85"/>
      <c r="D1744" s="62"/>
      <c r="E1744" s="62"/>
      <c r="F1744" s="25"/>
      <c r="G1744" s="25"/>
      <c r="H1744" s="25"/>
      <c r="I1744" s="25"/>
      <c r="J1744" s="25"/>
      <c r="K1744" s="25"/>
      <c r="L1744" s="25"/>
      <c r="M1744" s="25"/>
      <c r="N1744" s="25"/>
      <c r="O1744" s="25"/>
      <c r="P1744" s="25"/>
      <c r="Q1744" s="25"/>
      <c r="R1744" s="25"/>
      <c r="S1744" s="25"/>
      <c r="T1744" s="25"/>
      <c r="U1744" s="25"/>
      <c r="V1744" s="25"/>
      <c r="W1744" s="25"/>
      <c r="X1744" s="25"/>
      <c r="Y1744" s="63"/>
      <c r="Z1744" s="25"/>
      <c r="AA1744" s="25"/>
      <c r="AB1744" s="25"/>
      <c r="AC1744" s="25"/>
      <c r="AD1744" s="25"/>
      <c r="AE1744" s="25"/>
      <c r="AF1744" s="25"/>
      <c r="AG1744" s="25"/>
      <c r="AH1744" s="25"/>
      <c r="AI1744" s="25"/>
      <c r="AJ1744" s="25"/>
      <c r="AK1744" s="25"/>
      <c r="AL1744" s="25"/>
      <c r="AM1744" s="25"/>
      <c r="AN1744" s="25"/>
      <c r="AO1744" s="25"/>
      <c r="AP1744" s="25"/>
      <c r="AQ1744" s="25"/>
      <c r="AR1744" s="25"/>
      <c r="AS1744" s="25"/>
      <c r="AT1744" s="64" t="s">
        <v>74</v>
      </c>
      <c r="AU1744" s="25"/>
      <c r="AV1744" s="25"/>
      <c r="AZ1744" s="25"/>
      <c r="BA1744" s="25"/>
      <c r="BB1744" s="25"/>
      <c r="BC1744" s="25"/>
      <c r="BD1744" s="25"/>
      <c r="BE1744" s="25"/>
      <c r="BF1744" s="25"/>
      <c r="BG1744" s="25"/>
      <c r="BH1744" s="25"/>
      <c r="BI1744" s="25"/>
      <c r="BJ1744" s="25"/>
      <c r="BK1744" s="25"/>
      <c r="BL1744" s="25"/>
      <c r="BM1744" s="25"/>
      <c r="BN1744" s="25"/>
      <c r="BO1744" s="25"/>
      <c r="BP1744" s="25"/>
      <c r="BQ1744" s="25"/>
      <c r="BR1744" s="25"/>
      <c r="BS1744" s="25"/>
      <c r="BT1744" s="25"/>
      <c r="BU1744" s="25"/>
      <c r="BV1744" s="25"/>
      <c r="BW1744" s="25"/>
      <c r="BX1744" s="25"/>
      <c r="BY1744" s="25"/>
      <c r="BZ1744" s="25"/>
      <c r="CA1744" s="25"/>
      <c r="CB1744" s="25"/>
      <c r="CC1744" s="25"/>
      <c r="CD1744" s="25"/>
      <c r="CE1744" s="25"/>
      <c r="CF1744" s="25">
        <v>10.199999999999999</v>
      </c>
    </row>
    <row r="1745" spans="1:64" x14ac:dyDescent="0.25">
      <c r="A1745" s="81" t="s">
        <v>930</v>
      </c>
      <c r="B1745" s="81" t="s">
        <v>930</v>
      </c>
      <c r="C1745" s="84">
        <v>40710</v>
      </c>
      <c r="D1745" s="57"/>
      <c r="E1745" s="57"/>
      <c r="F1745" s="40" t="s">
        <v>601</v>
      </c>
      <c r="H1745" s="56"/>
      <c r="I1745" s="56"/>
      <c r="J1745" s="56"/>
      <c r="K1745" s="56"/>
      <c r="L1745" s="56"/>
      <c r="M1745" s="56"/>
      <c r="N1745" s="56"/>
      <c r="O1745" s="56"/>
      <c r="P1745" s="56"/>
      <c r="U1745" s="40"/>
      <c r="V1745" s="40"/>
      <c r="AF1745" s="40"/>
      <c r="AM1745" s="40"/>
      <c r="BA1745">
        <v>14</v>
      </c>
      <c r="BL1745">
        <v>4.2</v>
      </c>
    </row>
    <row r="1746" spans="1:64" x14ac:dyDescent="0.25">
      <c r="A1746" s="81" t="s">
        <v>930</v>
      </c>
      <c r="B1746" s="81" t="s">
        <v>930</v>
      </c>
      <c r="C1746" s="84">
        <v>40723</v>
      </c>
      <c r="D1746" s="57"/>
      <c r="E1746" s="57"/>
      <c r="F1746" s="40" t="s">
        <v>601</v>
      </c>
      <c r="H1746" s="56"/>
      <c r="I1746" s="56"/>
      <c r="J1746" s="56"/>
      <c r="K1746" s="56"/>
      <c r="L1746" s="56"/>
      <c r="M1746" s="56"/>
      <c r="N1746" s="56"/>
      <c r="O1746" s="56"/>
      <c r="P1746" s="56"/>
      <c r="U1746" s="40"/>
      <c r="V1746" s="40"/>
      <c r="AF1746" s="40"/>
      <c r="AM1746" s="40"/>
      <c r="BA1746">
        <v>30</v>
      </c>
      <c r="BL1746">
        <v>5.6</v>
      </c>
    </row>
    <row r="1747" spans="1:64" x14ac:dyDescent="0.25">
      <c r="A1747" s="81" t="s">
        <v>930</v>
      </c>
      <c r="B1747" s="81" t="s">
        <v>930</v>
      </c>
      <c r="C1747" s="84">
        <v>40730</v>
      </c>
      <c r="D1747" s="57"/>
      <c r="E1747" s="57"/>
      <c r="F1747" s="40" t="s">
        <v>601</v>
      </c>
      <c r="H1747" s="56"/>
      <c r="I1747" s="56"/>
      <c r="J1747" s="56"/>
      <c r="K1747" s="56"/>
      <c r="L1747" s="56"/>
      <c r="M1747" s="56"/>
      <c r="N1747" s="56"/>
      <c r="O1747" s="56"/>
      <c r="P1747" s="56"/>
      <c r="U1747" s="40"/>
      <c r="V1747" s="40"/>
      <c r="AF1747" s="40"/>
      <c r="AM1747" s="40"/>
      <c r="BA1747">
        <v>31</v>
      </c>
      <c r="BL1747">
        <v>6.9</v>
      </c>
    </row>
    <row r="1748" spans="1:64" x14ac:dyDescent="0.25">
      <c r="A1748" s="81" t="s">
        <v>930</v>
      </c>
      <c r="B1748" s="81" t="s">
        <v>930</v>
      </c>
      <c r="C1748" s="84">
        <v>40737</v>
      </c>
      <c r="D1748" s="57"/>
      <c r="E1748" s="57"/>
      <c r="F1748" s="40" t="s">
        <v>601</v>
      </c>
      <c r="H1748" s="56"/>
      <c r="I1748" s="56"/>
      <c r="J1748" s="56"/>
      <c r="K1748" s="56"/>
      <c r="L1748" s="56"/>
      <c r="M1748" s="56"/>
      <c r="N1748" s="56"/>
      <c r="O1748" s="56"/>
      <c r="P1748" s="56"/>
      <c r="U1748" s="40"/>
      <c r="V1748" s="40"/>
      <c r="AF1748" s="40"/>
      <c r="AM1748" s="40"/>
      <c r="BA1748">
        <v>32</v>
      </c>
      <c r="BK1748" s="40"/>
      <c r="BL1748">
        <v>8</v>
      </c>
    </row>
    <row r="1749" spans="1:64" x14ac:dyDescent="0.25">
      <c r="A1749" s="81" t="s">
        <v>930</v>
      </c>
      <c r="B1749" s="81" t="s">
        <v>930</v>
      </c>
      <c r="C1749" s="84">
        <v>40752</v>
      </c>
      <c r="D1749" s="57"/>
      <c r="E1749" s="57"/>
      <c r="F1749" s="40" t="s">
        <v>601</v>
      </c>
      <c r="H1749" s="56"/>
      <c r="I1749" s="56"/>
      <c r="J1749" s="56"/>
      <c r="K1749" s="56"/>
      <c r="L1749" s="56"/>
      <c r="M1749" s="56"/>
      <c r="N1749" s="56"/>
      <c r="O1749" s="56"/>
      <c r="P1749" s="56"/>
      <c r="U1749" s="40"/>
      <c r="V1749" s="40"/>
      <c r="AF1749" s="40"/>
      <c r="AM1749" s="40"/>
      <c r="BA1749">
        <v>32</v>
      </c>
      <c r="BL1749">
        <v>8.3000000000000007</v>
      </c>
    </row>
    <row r="1750" spans="1:64" x14ac:dyDescent="0.25">
      <c r="A1750" s="81" t="s">
        <v>930</v>
      </c>
      <c r="B1750" s="81" t="s">
        <v>930</v>
      </c>
      <c r="C1750" s="84">
        <v>40759</v>
      </c>
      <c r="D1750" s="57"/>
      <c r="E1750" s="57"/>
      <c r="F1750" s="40" t="s">
        <v>601</v>
      </c>
      <c r="H1750" s="56"/>
      <c r="I1750" s="56"/>
      <c r="J1750" s="56"/>
      <c r="K1750" s="56"/>
      <c r="L1750" s="56"/>
      <c r="M1750" s="56"/>
      <c r="N1750" s="56"/>
      <c r="O1750" s="56"/>
      <c r="P1750" s="56"/>
      <c r="U1750" s="40"/>
      <c r="V1750" s="40"/>
      <c r="AF1750" s="40"/>
      <c r="AM1750" s="40"/>
      <c r="BA1750">
        <v>31</v>
      </c>
    </row>
    <row r="1751" spans="1:64" x14ac:dyDescent="0.25">
      <c r="A1751" s="81" t="s">
        <v>930</v>
      </c>
      <c r="B1751" s="81" t="s">
        <v>930</v>
      </c>
      <c r="C1751" s="84">
        <v>40765</v>
      </c>
      <c r="D1751" s="57"/>
      <c r="E1751" s="57"/>
      <c r="F1751" s="40" t="s">
        <v>601</v>
      </c>
      <c r="H1751" s="56"/>
      <c r="I1751" s="56"/>
      <c r="J1751" s="56"/>
      <c r="K1751" s="56"/>
      <c r="L1751" s="56"/>
      <c r="M1751" s="56"/>
      <c r="N1751" s="56"/>
      <c r="O1751" s="56"/>
      <c r="P1751" s="56"/>
      <c r="U1751" s="40"/>
      <c r="V1751" s="40"/>
      <c r="AF1751" s="40"/>
      <c r="AM1751" s="40"/>
      <c r="BA1751">
        <v>41</v>
      </c>
      <c r="BK1751" s="40"/>
      <c r="BL1751">
        <v>9.6999999999999993</v>
      </c>
    </row>
    <row r="1752" spans="1:64" x14ac:dyDescent="0.25">
      <c r="A1752" s="81" t="s">
        <v>930</v>
      </c>
      <c r="B1752" s="81" t="s">
        <v>930</v>
      </c>
      <c r="C1752" s="84">
        <v>40772</v>
      </c>
      <c r="D1752" s="57"/>
      <c r="E1752" s="57"/>
      <c r="F1752" s="40" t="s">
        <v>601</v>
      </c>
      <c r="H1752" s="56"/>
      <c r="I1752" s="56"/>
      <c r="J1752" s="56"/>
      <c r="K1752" s="56"/>
      <c r="L1752" s="56"/>
      <c r="M1752" s="56"/>
      <c r="N1752" s="56"/>
      <c r="O1752" s="56"/>
      <c r="P1752" s="56"/>
      <c r="U1752" s="40"/>
      <c r="V1752" s="40"/>
      <c r="AF1752" s="40"/>
      <c r="AM1752" s="40"/>
      <c r="BA1752">
        <v>60</v>
      </c>
    </row>
    <row r="1753" spans="1:64" x14ac:dyDescent="0.25">
      <c r="A1753" s="81" t="s">
        <v>930</v>
      </c>
      <c r="B1753" s="81" t="s">
        <v>930</v>
      </c>
      <c r="C1753" s="84">
        <v>40781</v>
      </c>
      <c r="D1753" s="57"/>
      <c r="E1753" s="57"/>
      <c r="F1753" s="40" t="s">
        <v>601</v>
      </c>
      <c r="H1753" s="56"/>
      <c r="I1753" s="56"/>
      <c r="J1753" s="56"/>
      <c r="K1753" s="56"/>
      <c r="L1753" s="56"/>
      <c r="M1753" s="56"/>
      <c r="N1753" s="56"/>
      <c r="O1753" s="56"/>
      <c r="P1753" s="56"/>
      <c r="U1753" s="40"/>
      <c r="V1753" s="40"/>
      <c r="AF1753" s="40"/>
      <c r="AM1753" s="40"/>
      <c r="BA1753">
        <v>70</v>
      </c>
    </row>
    <row r="1754" spans="1:64" x14ac:dyDescent="0.25">
      <c r="A1754" s="81" t="s">
        <v>930</v>
      </c>
      <c r="B1754" s="81" t="s">
        <v>930</v>
      </c>
      <c r="C1754" s="84">
        <v>40792</v>
      </c>
      <c r="D1754" s="57"/>
      <c r="E1754" s="57"/>
      <c r="F1754" s="40" t="s">
        <v>601</v>
      </c>
      <c r="H1754" s="56"/>
      <c r="I1754" s="56"/>
      <c r="J1754" s="56"/>
      <c r="K1754" s="56"/>
      <c r="L1754" s="56"/>
      <c r="M1754" s="56"/>
      <c r="N1754" s="56"/>
      <c r="O1754" s="56"/>
      <c r="P1754" s="56"/>
      <c r="U1754" s="40"/>
      <c r="V1754" s="40"/>
      <c r="AF1754" s="40"/>
      <c r="AM1754" s="40"/>
      <c r="BA1754">
        <v>75</v>
      </c>
    </row>
    <row r="1755" spans="1:64" x14ac:dyDescent="0.25">
      <c r="A1755" s="81" t="s">
        <v>930</v>
      </c>
      <c r="B1755" s="81" t="s">
        <v>930</v>
      </c>
      <c r="C1755" s="84">
        <v>40806</v>
      </c>
      <c r="D1755" s="57"/>
      <c r="E1755" s="57"/>
      <c r="F1755" s="40" t="s">
        <v>601</v>
      </c>
      <c r="H1755" s="56"/>
      <c r="I1755" s="56"/>
      <c r="J1755" s="56"/>
      <c r="K1755" s="56"/>
      <c r="L1755" s="56"/>
      <c r="M1755" s="56"/>
      <c r="N1755" s="56"/>
      <c r="O1755" s="56"/>
      <c r="P1755" s="56"/>
      <c r="U1755" s="40"/>
      <c r="V1755" s="40"/>
      <c r="AF1755" s="40"/>
      <c r="AM1755" s="40"/>
      <c r="BA1755">
        <v>81</v>
      </c>
    </row>
    <row r="1756" spans="1:64" x14ac:dyDescent="0.25">
      <c r="A1756" s="81" t="s">
        <v>930</v>
      </c>
      <c r="B1756" s="81" t="s">
        <v>930</v>
      </c>
      <c r="C1756" s="84">
        <v>40819</v>
      </c>
      <c r="D1756" s="57"/>
      <c r="E1756" s="57"/>
      <c r="F1756" s="40" t="s">
        <v>601</v>
      </c>
      <c r="H1756" s="56"/>
      <c r="I1756" s="56"/>
      <c r="J1756" s="56"/>
      <c r="K1756" s="56"/>
      <c r="L1756" s="56"/>
      <c r="M1756" s="56"/>
      <c r="N1756" s="56"/>
      <c r="O1756" s="56"/>
      <c r="P1756" s="56"/>
      <c r="AM1756" s="56"/>
      <c r="BA1756">
        <v>83</v>
      </c>
    </row>
    <row r="1757" spans="1:64" x14ac:dyDescent="0.25">
      <c r="A1757" s="81" t="s">
        <v>930</v>
      </c>
      <c r="B1757" s="81" t="s">
        <v>930</v>
      </c>
      <c r="C1757" s="84">
        <v>40828</v>
      </c>
      <c r="D1757" s="57"/>
      <c r="E1757" s="57"/>
      <c r="F1757" s="40" t="s">
        <v>601</v>
      </c>
      <c r="H1757" s="56"/>
      <c r="I1757" s="56"/>
      <c r="J1757" s="56"/>
      <c r="K1757" s="56"/>
      <c r="L1757" s="56"/>
      <c r="M1757" s="56"/>
      <c r="N1757" s="56"/>
      <c r="O1757" s="56"/>
      <c r="P1757" s="56"/>
      <c r="BA1757">
        <v>87</v>
      </c>
    </row>
    <row r="1758" spans="1:64" x14ac:dyDescent="0.25">
      <c r="A1758" s="81" t="s">
        <v>930</v>
      </c>
      <c r="B1758" s="81" t="s">
        <v>930</v>
      </c>
      <c r="C1758" s="84">
        <v>40834</v>
      </c>
      <c r="D1758" s="57"/>
      <c r="E1758" s="57"/>
      <c r="F1758" s="40" t="s">
        <v>601</v>
      </c>
      <c r="H1758" s="56"/>
      <c r="I1758" s="56"/>
      <c r="J1758" s="56"/>
      <c r="K1758" s="56"/>
      <c r="L1758" s="56"/>
      <c r="M1758" s="56"/>
      <c r="N1758" s="56"/>
      <c r="O1758" s="56"/>
      <c r="P1758" s="56"/>
      <c r="BA1758">
        <v>87</v>
      </c>
    </row>
    <row r="1759" spans="1:64" x14ac:dyDescent="0.25">
      <c r="A1759" s="81" t="s">
        <v>930</v>
      </c>
      <c r="B1759" s="81" t="s">
        <v>930</v>
      </c>
      <c r="C1759" s="84">
        <v>40841</v>
      </c>
      <c r="D1759" s="57"/>
      <c r="E1759" s="57"/>
      <c r="F1759" s="40" t="s">
        <v>601</v>
      </c>
      <c r="H1759" s="56"/>
      <c r="I1759" s="56"/>
      <c r="J1759" s="56"/>
      <c r="K1759" s="56"/>
      <c r="L1759" s="56"/>
      <c r="M1759" s="56"/>
      <c r="N1759" s="56"/>
      <c r="O1759" s="56"/>
      <c r="P1759" s="56"/>
      <c r="BA1759">
        <v>90</v>
      </c>
    </row>
    <row r="1760" spans="1:64" x14ac:dyDescent="0.25">
      <c r="A1760" s="81" t="s">
        <v>930</v>
      </c>
      <c r="B1760" s="81" t="s">
        <v>930</v>
      </c>
      <c r="C1760" s="84">
        <v>40848</v>
      </c>
      <c r="D1760" s="57"/>
      <c r="E1760" s="57"/>
      <c r="F1760" s="40" t="s">
        <v>601</v>
      </c>
      <c r="H1760" s="56"/>
      <c r="I1760" s="56"/>
      <c r="J1760" s="56"/>
      <c r="K1760" s="56"/>
      <c r="L1760" s="56"/>
      <c r="M1760" s="56"/>
      <c r="N1760" s="56"/>
      <c r="O1760" s="56"/>
      <c r="P1760" s="56"/>
      <c r="BA1760">
        <v>90</v>
      </c>
    </row>
    <row r="1761" spans="1:84" x14ac:dyDescent="0.25">
      <c r="A1761" s="81" t="s">
        <v>930</v>
      </c>
      <c r="B1761" s="81" t="s">
        <v>930</v>
      </c>
      <c r="C1761" s="84">
        <v>40855</v>
      </c>
      <c r="D1761" s="57"/>
      <c r="E1761" s="57"/>
      <c r="F1761" s="40" t="s">
        <v>601</v>
      </c>
      <c r="H1761" s="56"/>
      <c r="I1761" s="56"/>
      <c r="J1761" s="56"/>
      <c r="K1761" s="56"/>
      <c r="L1761" s="56"/>
      <c r="M1761" s="56"/>
      <c r="N1761" s="56"/>
      <c r="O1761" s="56"/>
      <c r="P1761" s="56"/>
      <c r="BA1761">
        <v>90</v>
      </c>
    </row>
    <row r="1762" spans="1:84" x14ac:dyDescent="0.25">
      <c r="A1762" s="82" t="s">
        <v>930</v>
      </c>
      <c r="B1762" s="82" t="s">
        <v>930</v>
      </c>
      <c r="C1762" s="85"/>
      <c r="D1762" s="62"/>
      <c r="E1762" s="62"/>
      <c r="F1762" s="25"/>
      <c r="G1762" s="25"/>
      <c r="H1762" s="25"/>
      <c r="I1762" s="25"/>
      <c r="J1762" s="25"/>
      <c r="K1762" s="25"/>
      <c r="L1762" s="25"/>
      <c r="M1762" s="25"/>
      <c r="N1762" s="25"/>
      <c r="O1762" s="25"/>
      <c r="P1762" s="25"/>
      <c r="Q1762" s="25"/>
      <c r="R1762" s="25"/>
      <c r="S1762" s="25"/>
      <c r="T1762" s="25"/>
      <c r="U1762" s="25"/>
      <c r="V1762" s="25"/>
      <c r="W1762" s="25"/>
      <c r="X1762" s="25"/>
      <c r="Y1762" s="63"/>
      <c r="Z1762" s="25"/>
      <c r="AA1762" s="25"/>
      <c r="AB1762" s="25"/>
      <c r="AC1762" s="25"/>
      <c r="AD1762" s="25"/>
      <c r="AE1762" s="25"/>
      <c r="AF1762" s="25"/>
      <c r="AG1762" s="25"/>
      <c r="AH1762" s="25"/>
      <c r="AI1762" s="25"/>
      <c r="AJ1762" s="25"/>
      <c r="AK1762" s="25"/>
      <c r="AL1762" s="25"/>
      <c r="AM1762" s="25"/>
      <c r="AN1762" s="25"/>
      <c r="AO1762" s="25"/>
      <c r="AP1762" s="25"/>
      <c r="AQ1762" s="25"/>
      <c r="AR1762" s="25"/>
      <c r="AS1762" s="25"/>
      <c r="AT1762" s="64" t="s">
        <v>74</v>
      </c>
      <c r="AU1762" s="25"/>
      <c r="AV1762" s="25"/>
      <c r="AZ1762" s="25"/>
      <c r="BA1762" s="25"/>
      <c r="BB1762" s="25"/>
      <c r="BC1762" s="25"/>
      <c r="BD1762" s="25"/>
      <c r="BE1762" s="25"/>
      <c r="BF1762" s="25"/>
      <c r="BG1762" s="25"/>
      <c r="BH1762" s="25"/>
      <c r="BI1762" s="25"/>
      <c r="BJ1762" s="25"/>
      <c r="BK1762" s="25"/>
      <c r="BL1762" s="25"/>
      <c r="BM1762" s="25"/>
      <c r="BN1762" s="25"/>
      <c r="BO1762" s="25"/>
      <c r="BP1762" s="25"/>
      <c r="BQ1762" s="25"/>
      <c r="BR1762" s="25"/>
      <c r="BS1762" s="25"/>
      <c r="BT1762" s="25"/>
      <c r="BU1762" s="25"/>
      <c r="BV1762" s="25"/>
      <c r="BW1762" s="25"/>
      <c r="BX1762" s="25"/>
      <c r="BY1762" s="25"/>
      <c r="BZ1762" s="25"/>
      <c r="CA1762" s="25"/>
      <c r="CB1762" s="25"/>
      <c r="CC1762" s="25"/>
      <c r="CD1762" s="25"/>
      <c r="CE1762" s="25"/>
      <c r="CF1762" s="25">
        <v>9.6999999999999993</v>
      </c>
    </row>
    <row r="1763" spans="1:84" x14ac:dyDescent="0.25">
      <c r="A1763" s="81" t="s">
        <v>931</v>
      </c>
      <c r="B1763" s="81" t="s">
        <v>931</v>
      </c>
      <c r="C1763" s="84">
        <v>40710</v>
      </c>
      <c r="D1763" s="57"/>
      <c r="E1763" s="57"/>
      <c r="F1763" s="40" t="s">
        <v>932</v>
      </c>
      <c r="H1763" s="56"/>
      <c r="I1763" s="56"/>
      <c r="J1763" s="56"/>
      <c r="K1763" s="56"/>
      <c r="L1763" s="56"/>
      <c r="M1763" s="56"/>
      <c r="N1763" s="56"/>
      <c r="O1763" s="56"/>
      <c r="P1763" s="56"/>
      <c r="BA1763">
        <v>14</v>
      </c>
      <c r="BL1763">
        <v>4.2</v>
      </c>
    </row>
    <row r="1764" spans="1:84" x14ac:dyDescent="0.25">
      <c r="A1764" s="81" t="s">
        <v>931</v>
      </c>
      <c r="B1764" s="81" t="s">
        <v>931</v>
      </c>
      <c r="C1764" s="84">
        <v>40723</v>
      </c>
      <c r="D1764" s="57"/>
      <c r="E1764" s="57"/>
      <c r="F1764" s="40" t="s">
        <v>932</v>
      </c>
      <c r="H1764" s="56"/>
      <c r="I1764" s="56"/>
      <c r="J1764" s="56"/>
      <c r="K1764" s="56"/>
      <c r="L1764" s="56"/>
      <c r="M1764" s="56"/>
      <c r="N1764" s="56"/>
      <c r="O1764" s="56"/>
      <c r="P1764" s="56"/>
      <c r="BA1764">
        <v>30</v>
      </c>
      <c r="BL1764">
        <v>5.8</v>
      </c>
    </row>
    <row r="1765" spans="1:84" x14ac:dyDescent="0.25">
      <c r="A1765" s="81" t="s">
        <v>931</v>
      </c>
      <c r="B1765" s="81" t="s">
        <v>931</v>
      </c>
      <c r="C1765" s="84">
        <v>40730</v>
      </c>
      <c r="D1765" s="57"/>
      <c r="E1765" s="57"/>
      <c r="F1765" s="40" t="s">
        <v>932</v>
      </c>
      <c r="H1765" s="56"/>
      <c r="I1765" s="56"/>
      <c r="J1765" s="56"/>
      <c r="K1765" s="56"/>
      <c r="L1765" s="56"/>
      <c r="M1765" s="56"/>
      <c r="N1765" s="56"/>
      <c r="O1765" s="56"/>
      <c r="P1765" s="56"/>
      <c r="BA1765">
        <v>30</v>
      </c>
      <c r="BL1765">
        <v>6.9</v>
      </c>
    </row>
    <row r="1766" spans="1:84" x14ac:dyDescent="0.25">
      <c r="A1766" s="81" t="s">
        <v>931</v>
      </c>
      <c r="B1766" s="81" t="s">
        <v>931</v>
      </c>
      <c r="C1766" s="84">
        <v>40737</v>
      </c>
      <c r="D1766" s="57"/>
      <c r="E1766" s="57"/>
      <c r="F1766" s="40" t="s">
        <v>932</v>
      </c>
      <c r="H1766" s="56"/>
      <c r="I1766" s="56"/>
      <c r="J1766" s="56"/>
      <c r="K1766" s="56"/>
      <c r="L1766" s="56"/>
      <c r="M1766" s="56"/>
      <c r="N1766" s="56"/>
      <c r="O1766" s="56"/>
      <c r="P1766" s="56"/>
      <c r="BA1766">
        <v>30</v>
      </c>
      <c r="BL1766">
        <v>7.3</v>
      </c>
    </row>
    <row r="1767" spans="1:84" x14ac:dyDescent="0.25">
      <c r="A1767" s="81" t="s">
        <v>931</v>
      </c>
      <c r="B1767" s="81" t="s">
        <v>931</v>
      </c>
      <c r="C1767" s="84">
        <v>40752</v>
      </c>
      <c r="D1767" s="57"/>
      <c r="E1767" s="57"/>
      <c r="F1767" s="40" t="s">
        <v>932</v>
      </c>
      <c r="H1767" s="56"/>
      <c r="I1767" s="56"/>
      <c r="J1767" s="56"/>
      <c r="K1767" s="56"/>
      <c r="L1767" s="56"/>
      <c r="M1767" s="56"/>
      <c r="N1767" s="56"/>
      <c r="O1767" s="56"/>
      <c r="P1767" s="56"/>
      <c r="BA1767">
        <v>32</v>
      </c>
      <c r="BL1767">
        <v>8.6999999999999993</v>
      </c>
    </row>
    <row r="1768" spans="1:84" x14ac:dyDescent="0.25">
      <c r="A1768" s="81" t="s">
        <v>931</v>
      </c>
      <c r="B1768" s="81" t="s">
        <v>931</v>
      </c>
      <c r="C1768" s="84">
        <v>40759</v>
      </c>
      <c r="D1768" s="57"/>
      <c r="E1768" s="57"/>
      <c r="F1768" s="40" t="s">
        <v>932</v>
      </c>
      <c r="H1768" s="56"/>
      <c r="I1768" s="56"/>
      <c r="J1768" s="56"/>
      <c r="K1768" s="56"/>
      <c r="L1768" s="56"/>
      <c r="M1768" s="56"/>
      <c r="N1768" s="56"/>
      <c r="O1768" s="56"/>
      <c r="P1768" s="56"/>
      <c r="BA1768">
        <v>30</v>
      </c>
    </row>
    <row r="1769" spans="1:84" x14ac:dyDescent="0.25">
      <c r="A1769" s="81" t="s">
        <v>931</v>
      </c>
      <c r="B1769" s="81" t="s">
        <v>931</v>
      </c>
      <c r="C1769" s="84">
        <v>40765</v>
      </c>
      <c r="D1769" s="57"/>
      <c r="E1769" s="57"/>
      <c r="F1769" s="40" t="s">
        <v>932</v>
      </c>
      <c r="H1769" s="56"/>
      <c r="I1769" s="56"/>
      <c r="J1769" s="56"/>
      <c r="K1769" s="56"/>
      <c r="L1769" s="56"/>
      <c r="M1769" s="56"/>
      <c r="N1769" s="56"/>
      <c r="O1769" s="56"/>
      <c r="P1769" s="56"/>
      <c r="BA1769">
        <v>37</v>
      </c>
      <c r="BL1769">
        <v>10.1</v>
      </c>
    </row>
    <row r="1770" spans="1:84" x14ac:dyDescent="0.25">
      <c r="A1770" s="81" t="s">
        <v>931</v>
      </c>
      <c r="B1770" s="81" t="s">
        <v>931</v>
      </c>
      <c r="C1770" s="84">
        <v>40772</v>
      </c>
      <c r="D1770" s="57"/>
      <c r="E1770" s="57"/>
      <c r="F1770" s="40" t="s">
        <v>932</v>
      </c>
      <c r="H1770" s="56"/>
      <c r="I1770" s="56"/>
      <c r="J1770" s="56"/>
      <c r="K1770" s="56"/>
      <c r="L1770" s="56"/>
      <c r="M1770" s="56"/>
      <c r="N1770" s="56"/>
      <c r="O1770" s="56"/>
      <c r="P1770" s="56"/>
      <c r="BA1770">
        <v>60</v>
      </c>
    </row>
    <row r="1771" spans="1:84" x14ac:dyDescent="0.25">
      <c r="A1771" s="81" t="s">
        <v>931</v>
      </c>
      <c r="B1771" s="81" t="s">
        <v>931</v>
      </c>
      <c r="C1771" s="84">
        <v>40781</v>
      </c>
      <c r="D1771" s="57"/>
      <c r="E1771" s="57"/>
      <c r="F1771" s="40" t="s">
        <v>932</v>
      </c>
      <c r="H1771" s="56"/>
      <c r="I1771" s="56"/>
      <c r="J1771" s="56"/>
      <c r="K1771" s="56"/>
      <c r="L1771" s="56"/>
      <c r="M1771" s="56"/>
      <c r="N1771" s="56"/>
      <c r="O1771" s="56"/>
      <c r="P1771" s="56"/>
      <c r="AM1771" s="56"/>
      <c r="BA1771">
        <v>39</v>
      </c>
    </row>
    <row r="1772" spans="1:84" x14ac:dyDescent="0.25">
      <c r="A1772" s="81" t="s">
        <v>931</v>
      </c>
      <c r="B1772" s="81" t="s">
        <v>931</v>
      </c>
      <c r="C1772" s="84">
        <v>40792</v>
      </c>
      <c r="D1772" s="57"/>
      <c r="E1772" s="57"/>
      <c r="F1772" s="40" t="s">
        <v>932</v>
      </c>
      <c r="H1772" s="56"/>
      <c r="I1772" s="56"/>
      <c r="J1772" s="56"/>
      <c r="K1772" s="56"/>
      <c r="L1772" s="56"/>
      <c r="M1772" s="56"/>
      <c r="N1772" s="56"/>
      <c r="O1772" s="56"/>
      <c r="P1772" s="56"/>
      <c r="BA1772">
        <v>60</v>
      </c>
    </row>
    <row r="1773" spans="1:84" x14ac:dyDescent="0.25">
      <c r="A1773" s="81" t="s">
        <v>931</v>
      </c>
      <c r="B1773" s="81" t="s">
        <v>931</v>
      </c>
      <c r="C1773" s="84">
        <v>40806</v>
      </c>
      <c r="D1773" s="57"/>
      <c r="E1773" s="57"/>
      <c r="F1773" s="40" t="s">
        <v>932</v>
      </c>
      <c r="G1773" s="40"/>
      <c r="H1773" s="56"/>
      <c r="I1773" s="56"/>
      <c r="J1773" s="56"/>
      <c r="K1773" s="56"/>
      <c r="L1773" s="56"/>
      <c r="M1773" s="56"/>
      <c r="N1773" s="56"/>
      <c r="O1773" s="56"/>
      <c r="P1773" s="56"/>
      <c r="Q1773" s="40"/>
      <c r="R1773" s="40"/>
      <c r="S1773" s="40"/>
      <c r="T1773" s="40"/>
      <c r="U1773" s="40"/>
      <c r="V1773" s="40"/>
      <c r="W1773" s="40"/>
      <c r="X1773" s="40"/>
      <c r="Z1773" s="40"/>
      <c r="AA1773" s="40"/>
      <c r="AB1773" s="40"/>
      <c r="AC1773" s="40"/>
      <c r="AD1773" s="40"/>
      <c r="AE1773" s="40"/>
      <c r="AF1773" s="40"/>
      <c r="AG1773" s="40"/>
      <c r="AH1773" s="40"/>
      <c r="AI1773" s="40"/>
      <c r="AJ1773" s="40"/>
      <c r="AK1773" s="40"/>
      <c r="AL1773" s="40"/>
      <c r="AM1773" s="40"/>
      <c r="AN1773" s="40"/>
      <c r="AO1773" s="40"/>
      <c r="AP1773" s="40"/>
      <c r="AQ1773" s="40"/>
      <c r="AR1773" s="40"/>
      <c r="AS1773" s="40"/>
      <c r="AT1773" s="40"/>
      <c r="AU1773" s="40"/>
      <c r="AV1773" s="40"/>
      <c r="AZ1773" s="40"/>
      <c r="BA1773" s="40">
        <v>70</v>
      </c>
      <c r="BB1773" s="40"/>
      <c r="BC1773" s="40"/>
      <c r="BD1773" s="40"/>
      <c r="BE1773" s="40"/>
      <c r="BF1773" s="40"/>
      <c r="BG1773" s="40"/>
      <c r="BH1773" s="40"/>
      <c r="BI1773" s="40"/>
      <c r="BJ1773" s="40"/>
      <c r="BK1773" s="40"/>
      <c r="BL1773" s="40"/>
      <c r="BM1773" s="40"/>
      <c r="BN1773" s="40"/>
      <c r="BO1773" s="40"/>
      <c r="BP1773" s="40"/>
      <c r="BQ1773" s="40"/>
      <c r="BR1773" s="40"/>
      <c r="BS1773" s="40"/>
      <c r="BT1773" s="40"/>
      <c r="BU1773" s="40"/>
      <c r="BV1773" s="40"/>
      <c r="BW1773" s="40"/>
      <c r="BX1773" s="40"/>
      <c r="BY1773" s="40"/>
      <c r="BZ1773" s="40"/>
      <c r="CA1773" s="40"/>
      <c r="CB1773" s="40"/>
      <c r="CC1773" s="40"/>
      <c r="CD1773" s="40"/>
      <c r="CE1773" s="40"/>
      <c r="CF1773" s="40"/>
    </row>
    <row r="1774" spans="1:84" x14ac:dyDescent="0.25">
      <c r="A1774" s="81" t="s">
        <v>931</v>
      </c>
      <c r="B1774" s="81" t="s">
        <v>931</v>
      </c>
      <c r="C1774" s="84">
        <v>40819</v>
      </c>
      <c r="D1774" s="57"/>
      <c r="E1774" s="57"/>
      <c r="F1774" s="40" t="s">
        <v>932</v>
      </c>
      <c r="H1774" s="56"/>
      <c r="I1774" s="56"/>
      <c r="J1774" s="56"/>
      <c r="K1774" s="56"/>
      <c r="L1774" s="56"/>
      <c r="M1774" s="56"/>
      <c r="N1774" s="56"/>
      <c r="O1774" s="56"/>
      <c r="P1774" s="56"/>
      <c r="BA1774">
        <v>81</v>
      </c>
    </row>
    <row r="1775" spans="1:84" x14ac:dyDescent="0.25">
      <c r="A1775" s="88" t="s">
        <v>931</v>
      </c>
      <c r="B1775" s="88" t="s">
        <v>931</v>
      </c>
      <c r="C1775" s="89">
        <v>40828</v>
      </c>
      <c r="D1775" s="57"/>
      <c r="E1775" s="57"/>
      <c r="F1775" s="40" t="s">
        <v>932</v>
      </c>
      <c r="H1775" s="56"/>
      <c r="I1775" s="56"/>
      <c r="J1775" s="56"/>
      <c r="K1775" s="56"/>
      <c r="L1775" s="56"/>
      <c r="M1775" s="56"/>
      <c r="N1775" s="56"/>
      <c r="O1775" s="56"/>
      <c r="P1775" s="56"/>
      <c r="BA1775">
        <v>83</v>
      </c>
      <c r="BM1775" s="40"/>
      <c r="BN1775" s="40"/>
      <c r="BO1775" s="40"/>
      <c r="BP1775" s="40"/>
      <c r="BQ1775" s="40"/>
      <c r="BR1775" s="40"/>
      <c r="BS1775" s="40"/>
      <c r="BT1775" s="40"/>
      <c r="BU1775" s="40"/>
      <c r="BV1775" s="40"/>
      <c r="BW1775" s="40"/>
      <c r="BX1775" s="40"/>
      <c r="BY1775" s="40"/>
      <c r="BZ1775" s="40"/>
      <c r="CA1775" s="40"/>
    </row>
    <row r="1776" spans="1:84" x14ac:dyDescent="0.25">
      <c r="A1776" s="81" t="s">
        <v>931</v>
      </c>
      <c r="B1776" s="81" t="s">
        <v>931</v>
      </c>
      <c r="C1776" s="84">
        <v>40834</v>
      </c>
      <c r="D1776" s="57"/>
      <c r="E1776" s="57"/>
      <c r="F1776" s="40" t="s">
        <v>932</v>
      </c>
      <c r="H1776" s="56"/>
      <c r="I1776" s="56"/>
      <c r="J1776" s="56"/>
      <c r="K1776" s="56"/>
      <c r="L1776" s="56"/>
      <c r="M1776" s="56"/>
      <c r="N1776" s="56"/>
      <c r="O1776" s="56"/>
      <c r="P1776" s="56"/>
      <c r="T1776" s="40"/>
      <c r="U1776" s="40"/>
      <c r="V1776" s="40"/>
      <c r="W1776" s="40"/>
      <c r="X1776" s="40"/>
      <c r="AD1776" s="40"/>
      <c r="AH1776" s="40"/>
      <c r="AI1776" s="40"/>
      <c r="AJ1776" s="40"/>
      <c r="AN1776" s="40"/>
      <c r="AO1776" s="40"/>
      <c r="AP1776" s="40"/>
      <c r="AQ1776" s="40"/>
      <c r="AR1776" s="40"/>
      <c r="AS1776" s="40"/>
      <c r="BA1776">
        <v>83</v>
      </c>
      <c r="BE1776" s="40"/>
      <c r="BF1776" s="40"/>
      <c r="BG1776" s="40"/>
      <c r="BH1776" s="40"/>
      <c r="BI1776" s="40"/>
      <c r="BJ1776" s="40"/>
    </row>
    <row r="1777" spans="1:84" x14ac:dyDescent="0.25">
      <c r="A1777" s="81" t="s">
        <v>931</v>
      </c>
      <c r="B1777" s="81" t="s">
        <v>931</v>
      </c>
      <c r="C1777" s="84">
        <v>40841</v>
      </c>
      <c r="D1777" s="57"/>
      <c r="E1777" s="57"/>
      <c r="F1777" s="40" t="s">
        <v>932</v>
      </c>
      <c r="H1777" s="56"/>
      <c r="I1777" s="56"/>
      <c r="J1777" s="56"/>
      <c r="K1777" s="56"/>
      <c r="L1777" s="56"/>
      <c r="M1777" s="56"/>
      <c r="N1777" s="56"/>
      <c r="O1777" s="56"/>
      <c r="P1777" s="56"/>
      <c r="T1777" s="40"/>
      <c r="U1777" s="40"/>
      <c r="V1777" s="40"/>
      <c r="W1777" s="40"/>
      <c r="X1777" s="40"/>
      <c r="AD1777" s="40"/>
      <c r="AH1777" s="40"/>
      <c r="AI1777" s="40"/>
      <c r="AJ1777" s="40"/>
      <c r="AN1777" s="40"/>
      <c r="AO1777" s="40"/>
      <c r="AP1777" s="40"/>
      <c r="AQ1777" s="40"/>
      <c r="AR1777" s="40"/>
      <c r="AS1777" s="40"/>
      <c r="BA1777">
        <v>83</v>
      </c>
      <c r="BE1777" s="40"/>
      <c r="BF1777" s="40"/>
      <c r="BG1777" s="40"/>
      <c r="BH1777" s="40"/>
      <c r="BI1777" s="40"/>
      <c r="BJ1777" s="40"/>
    </row>
    <row r="1778" spans="1:84" x14ac:dyDescent="0.25">
      <c r="A1778" s="81" t="s">
        <v>931</v>
      </c>
      <c r="B1778" s="81" t="s">
        <v>931</v>
      </c>
      <c r="C1778" s="84">
        <v>40848</v>
      </c>
      <c r="D1778" s="57"/>
      <c r="E1778" s="57"/>
      <c r="F1778" s="40" t="s">
        <v>932</v>
      </c>
      <c r="H1778" s="56"/>
      <c r="I1778" s="56"/>
      <c r="J1778" s="56"/>
      <c r="K1778" s="56"/>
      <c r="L1778" s="56"/>
      <c r="M1778" s="56"/>
      <c r="N1778" s="56"/>
      <c r="O1778" s="56"/>
      <c r="P1778" s="56"/>
      <c r="T1778" s="40"/>
      <c r="U1778" s="40"/>
      <c r="V1778" s="40"/>
      <c r="W1778" s="40"/>
      <c r="X1778" s="40"/>
      <c r="AD1778" s="40"/>
      <c r="AH1778" s="40"/>
      <c r="AI1778" s="40"/>
      <c r="AJ1778" s="40"/>
      <c r="AN1778" s="40"/>
      <c r="AO1778" s="40"/>
      <c r="AP1778" s="40"/>
      <c r="AQ1778" s="40"/>
      <c r="AR1778" s="40"/>
      <c r="AS1778" s="40"/>
      <c r="BA1778">
        <v>87</v>
      </c>
      <c r="BE1778" s="40"/>
      <c r="BF1778" s="40"/>
      <c r="BG1778" s="40"/>
      <c r="BH1778" s="40"/>
      <c r="BI1778" s="40"/>
      <c r="BJ1778" s="40"/>
    </row>
    <row r="1779" spans="1:84" x14ac:dyDescent="0.25">
      <c r="A1779" s="81" t="s">
        <v>931</v>
      </c>
      <c r="B1779" s="81" t="s">
        <v>931</v>
      </c>
      <c r="C1779" s="84">
        <v>40855</v>
      </c>
      <c r="D1779" s="57"/>
      <c r="E1779" s="57"/>
      <c r="F1779" s="40" t="s">
        <v>932</v>
      </c>
      <c r="H1779" s="56"/>
      <c r="I1779" s="56"/>
      <c r="J1779" s="56"/>
      <c r="K1779" s="56"/>
      <c r="L1779" s="56"/>
      <c r="M1779" s="56"/>
      <c r="N1779" s="56"/>
      <c r="O1779" s="56"/>
      <c r="P1779" s="56"/>
      <c r="T1779" s="40"/>
      <c r="U1779" s="40"/>
      <c r="V1779" s="40"/>
      <c r="W1779" s="40"/>
      <c r="X1779" s="40"/>
      <c r="AD1779" s="40"/>
      <c r="AH1779" s="40"/>
      <c r="AI1779" s="40"/>
      <c r="AJ1779" s="40"/>
      <c r="AN1779" s="40"/>
      <c r="AO1779" s="40"/>
      <c r="AP1779" s="40"/>
      <c r="AQ1779" s="40"/>
      <c r="AR1779" s="40"/>
      <c r="AS1779" s="40"/>
      <c r="BA1779">
        <v>90</v>
      </c>
      <c r="BE1779" s="40"/>
      <c r="BF1779" s="40"/>
      <c r="BG1779" s="40"/>
      <c r="BH1779" s="40"/>
      <c r="BI1779" s="40"/>
      <c r="BJ1779" s="40"/>
    </row>
    <row r="1780" spans="1:84" x14ac:dyDescent="0.25">
      <c r="A1780" s="82" t="s">
        <v>931</v>
      </c>
      <c r="B1780" s="82" t="s">
        <v>931</v>
      </c>
      <c r="C1780" s="85"/>
      <c r="D1780" s="62"/>
      <c r="E1780" s="62"/>
      <c r="F1780" s="25"/>
      <c r="G1780" s="25"/>
      <c r="H1780" s="25"/>
      <c r="I1780" s="25"/>
      <c r="J1780" s="25"/>
      <c r="K1780" s="25"/>
      <c r="L1780" s="25"/>
      <c r="M1780" s="25"/>
      <c r="N1780" s="25"/>
      <c r="O1780" s="25"/>
      <c r="P1780" s="25"/>
      <c r="Q1780" s="25"/>
      <c r="R1780" s="25"/>
      <c r="S1780" s="25"/>
      <c r="T1780" s="25"/>
      <c r="U1780" s="25"/>
      <c r="V1780" s="25"/>
      <c r="W1780" s="25"/>
      <c r="X1780" s="25"/>
      <c r="Y1780" s="63"/>
      <c r="Z1780" s="25"/>
      <c r="AA1780" s="25"/>
      <c r="AB1780" s="25"/>
      <c r="AC1780" s="25"/>
      <c r="AD1780" s="25"/>
      <c r="AE1780" s="25"/>
      <c r="AF1780" s="25"/>
      <c r="AG1780" s="25"/>
      <c r="AH1780" s="25"/>
      <c r="AI1780" s="25"/>
      <c r="AJ1780" s="25"/>
      <c r="AK1780" s="25"/>
      <c r="AL1780" s="25"/>
      <c r="AM1780" s="25"/>
      <c r="AN1780" s="25"/>
      <c r="AO1780" s="25"/>
      <c r="AP1780" s="25"/>
      <c r="AQ1780" s="25"/>
      <c r="AR1780" s="25"/>
      <c r="AS1780" s="25"/>
      <c r="AT1780" s="64" t="s">
        <v>74</v>
      </c>
      <c r="AU1780" s="25"/>
      <c r="AV1780" s="25"/>
      <c r="AZ1780" s="25"/>
      <c r="BA1780" s="25"/>
      <c r="BB1780" s="25"/>
      <c r="BC1780" s="25"/>
      <c r="BD1780" s="25"/>
      <c r="BE1780" s="25"/>
      <c r="BF1780" s="25"/>
      <c r="BG1780" s="25"/>
      <c r="BH1780" s="25"/>
      <c r="BI1780" s="25"/>
      <c r="BJ1780" s="25"/>
      <c r="BK1780" s="25"/>
      <c r="BL1780" s="25"/>
      <c r="BM1780" s="25"/>
      <c r="BN1780" s="25"/>
      <c r="BO1780" s="25"/>
      <c r="BP1780" s="25"/>
      <c r="BQ1780" s="25"/>
      <c r="BR1780" s="25"/>
      <c r="BS1780" s="25"/>
      <c r="BT1780" s="25"/>
      <c r="BU1780" s="25"/>
      <c r="BV1780" s="25"/>
      <c r="BW1780" s="25"/>
      <c r="BX1780" s="25"/>
      <c r="BY1780" s="25"/>
      <c r="BZ1780" s="25"/>
      <c r="CA1780" s="25"/>
      <c r="CB1780" s="25"/>
      <c r="CC1780" s="25"/>
      <c r="CD1780" s="25"/>
      <c r="CE1780" s="25"/>
      <c r="CF1780" s="25">
        <v>10.5</v>
      </c>
    </row>
    <row r="1781" spans="1:84" x14ac:dyDescent="0.25">
      <c r="A1781" s="81" t="s">
        <v>933</v>
      </c>
      <c r="B1781" s="81" t="s">
        <v>933</v>
      </c>
      <c r="C1781" s="84">
        <v>40710</v>
      </c>
      <c r="D1781" s="57"/>
      <c r="E1781" s="57"/>
      <c r="F1781" s="40" t="s">
        <v>603</v>
      </c>
      <c r="H1781" s="56"/>
      <c r="I1781" s="56"/>
      <c r="J1781" s="56"/>
      <c r="K1781" s="56"/>
      <c r="L1781" s="56"/>
      <c r="M1781" s="56"/>
      <c r="N1781" s="56"/>
      <c r="O1781" s="56"/>
      <c r="P1781" s="56"/>
      <c r="T1781" s="40"/>
      <c r="U1781" s="40"/>
      <c r="V1781" s="40"/>
      <c r="W1781" s="40"/>
      <c r="X1781" s="40"/>
      <c r="AD1781" s="40"/>
      <c r="AH1781" s="40"/>
      <c r="AI1781" s="40"/>
      <c r="AJ1781" s="40"/>
      <c r="AM1781" s="40"/>
      <c r="AN1781" s="40"/>
      <c r="AO1781" s="40"/>
      <c r="AP1781" s="40"/>
      <c r="AQ1781" s="40"/>
      <c r="AR1781" s="40"/>
      <c r="AS1781" s="40"/>
      <c r="BA1781">
        <v>15</v>
      </c>
      <c r="BE1781" s="40"/>
      <c r="BF1781" s="40"/>
      <c r="BG1781" s="40"/>
      <c r="BH1781" s="40"/>
      <c r="BI1781" s="40"/>
      <c r="BJ1781" s="40"/>
      <c r="BL1781">
        <v>4.5999999999999996</v>
      </c>
    </row>
    <row r="1782" spans="1:84" x14ac:dyDescent="0.25">
      <c r="A1782" s="81" t="s">
        <v>933</v>
      </c>
      <c r="B1782" s="81" t="s">
        <v>933</v>
      </c>
      <c r="C1782" s="84">
        <v>40723</v>
      </c>
      <c r="D1782" s="57"/>
      <c r="E1782" s="57"/>
      <c r="F1782" s="40" t="s">
        <v>603</v>
      </c>
      <c r="H1782" s="56"/>
      <c r="I1782" s="56"/>
      <c r="J1782" s="56"/>
      <c r="K1782" s="56"/>
      <c r="L1782" s="56"/>
      <c r="M1782" s="56"/>
      <c r="N1782" s="56"/>
      <c r="O1782" s="56"/>
      <c r="P1782" s="56"/>
      <c r="T1782" s="40"/>
      <c r="U1782" s="40"/>
      <c r="V1782" s="40"/>
      <c r="W1782" s="40"/>
      <c r="X1782" s="40"/>
      <c r="AD1782" s="40"/>
      <c r="AH1782" s="40"/>
      <c r="AI1782" s="40"/>
      <c r="AJ1782" s="40"/>
      <c r="AN1782" s="40"/>
      <c r="AO1782" s="40"/>
      <c r="AP1782" s="40"/>
      <c r="AQ1782" s="40"/>
      <c r="AR1782" s="40"/>
      <c r="AS1782" s="40"/>
      <c r="BA1782">
        <v>30</v>
      </c>
      <c r="BE1782" s="40"/>
      <c r="BF1782" s="40"/>
      <c r="BG1782" s="40"/>
      <c r="BH1782" s="40"/>
      <c r="BI1782" s="40"/>
      <c r="BJ1782" s="40"/>
      <c r="BL1782">
        <v>5.7</v>
      </c>
    </row>
    <row r="1783" spans="1:84" x14ac:dyDescent="0.25">
      <c r="A1783" s="81" t="s">
        <v>933</v>
      </c>
      <c r="B1783" s="81" t="s">
        <v>933</v>
      </c>
      <c r="C1783" s="84">
        <v>40730</v>
      </c>
      <c r="D1783" s="57"/>
      <c r="E1783" s="57"/>
      <c r="F1783" s="40" t="s">
        <v>603</v>
      </c>
      <c r="H1783" s="56"/>
      <c r="I1783" s="56"/>
      <c r="J1783" s="56"/>
      <c r="K1783" s="56"/>
      <c r="L1783" s="56"/>
      <c r="M1783" s="56"/>
      <c r="N1783" s="56"/>
      <c r="O1783" s="56"/>
      <c r="P1783" s="56"/>
      <c r="T1783" s="40"/>
      <c r="U1783" s="40"/>
      <c r="V1783" s="40"/>
      <c r="W1783" s="40"/>
      <c r="X1783" s="40"/>
      <c r="AD1783" s="40"/>
      <c r="AH1783" s="40"/>
      <c r="AI1783" s="40"/>
      <c r="AJ1783" s="40"/>
      <c r="AN1783" s="40"/>
      <c r="AO1783" s="40"/>
      <c r="AP1783" s="40"/>
      <c r="AQ1783" s="40"/>
      <c r="AR1783" s="40"/>
      <c r="AS1783" s="40"/>
      <c r="BA1783">
        <v>31</v>
      </c>
      <c r="BE1783" s="40"/>
      <c r="BF1783" s="40"/>
      <c r="BG1783" s="40"/>
      <c r="BH1783" s="40"/>
      <c r="BI1783" s="40"/>
      <c r="BJ1783" s="40"/>
      <c r="BL1783">
        <v>7.1</v>
      </c>
    </row>
    <row r="1784" spans="1:84" x14ac:dyDescent="0.25">
      <c r="A1784" s="81" t="s">
        <v>933</v>
      </c>
      <c r="B1784" s="81" t="s">
        <v>933</v>
      </c>
      <c r="C1784" s="84">
        <v>40737</v>
      </c>
      <c r="D1784" s="57"/>
      <c r="E1784" s="57"/>
      <c r="F1784" s="40" t="s">
        <v>603</v>
      </c>
      <c r="H1784" s="56"/>
      <c r="I1784" s="56"/>
      <c r="J1784" s="56"/>
      <c r="K1784" s="56"/>
      <c r="L1784" s="56"/>
      <c r="M1784" s="56"/>
      <c r="N1784" s="56"/>
      <c r="O1784" s="56"/>
      <c r="P1784" s="56"/>
      <c r="T1784" s="40"/>
      <c r="U1784" s="40"/>
      <c r="V1784" s="40"/>
      <c r="W1784" s="40"/>
      <c r="X1784" s="40"/>
      <c r="AD1784" s="40"/>
      <c r="AH1784" s="40"/>
      <c r="AI1784" s="40"/>
      <c r="AJ1784" s="40"/>
      <c r="AM1784" s="56"/>
      <c r="AN1784" s="40"/>
      <c r="AO1784" s="40"/>
      <c r="AP1784" s="40"/>
      <c r="AQ1784" s="40"/>
      <c r="AR1784" s="40"/>
      <c r="AS1784" s="40"/>
      <c r="BA1784">
        <v>32</v>
      </c>
      <c r="BE1784" s="40"/>
      <c r="BF1784" s="40"/>
      <c r="BG1784" s="40"/>
      <c r="BH1784" s="40"/>
      <c r="BI1784" s="40"/>
      <c r="BJ1784" s="40"/>
      <c r="BL1784">
        <v>7.8</v>
      </c>
    </row>
    <row r="1785" spans="1:84" x14ac:dyDescent="0.25">
      <c r="A1785" s="81" t="s">
        <v>933</v>
      </c>
      <c r="B1785" s="81" t="s">
        <v>933</v>
      </c>
      <c r="C1785" s="84">
        <v>40752</v>
      </c>
      <c r="D1785" s="57"/>
      <c r="E1785" s="57"/>
      <c r="F1785" s="40" t="s">
        <v>603</v>
      </c>
      <c r="H1785" s="56"/>
      <c r="I1785" s="56"/>
      <c r="J1785" s="56"/>
      <c r="K1785" s="56"/>
      <c r="L1785" s="56"/>
      <c r="M1785" s="56"/>
      <c r="N1785" s="56"/>
      <c r="O1785" s="56"/>
      <c r="P1785" s="56"/>
      <c r="T1785" s="40"/>
      <c r="U1785" s="40"/>
      <c r="V1785" s="40"/>
      <c r="W1785" s="40"/>
      <c r="X1785" s="40"/>
      <c r="AD1785" s="40"/>
      <c r="AH1785" s="40"/>
      <c r="AI1785" s="40"/>
      <c r="AJ1785" s="40"/>
      <c r="AN1785" s="40"/>
      <c r="AO1785" s="40"/>
      <c r="AP1785" s="40"/>
      <c r="AQ1785" s="40"/>
      <c r="AR1785" s="40"/>
      <c r="AS1785" s="40"/>
      <c r="BA1785">
        <v>37</v>
      </c>
      <c r="BE1785" s="40"/>
      <c r="BF1785" s="40"/>
      <c r="BG1785" s="40"/>
      <c r="BH1785" s="40"/>
      <c r="BI1785" s="40"/>
      <c r="BJ1785" s="40"/>
      <c r="BL1785">
        <v>9.4</v>
      </c>
    </row>
    <row r="1786" spans="1:84" x14ac:dyDescent="0.25">
      <c r="A1786" s="81" t="s">
        <v>933</v>
      </c>
      <c r="B1786" s="81" t="s">
        <v>933</v>
      </c>
      <c r="C1786" s="84">
        <v>40759</v>
      </c>
      <c r="D1786" s="57"/>
      <c r="E1786" s="57"/>
      <c r="F1786" s="40" t="s">
        <v>603</v>
      </c>
      <c r="H1786" s="56"/>
      <c r="I1786" s="56"/>
      <c r="J1786" s="56"/>
      <c r="K1786" s="56"/>
      <c r="L1786" s="56"/>
      <c r="M1786" s="56"/>
      <c r="N1786" s="56"/>
      <c r="O1786" s="56"/>
      <c r="P1786" s="56"/>
      <c r="T1786" s="40"/>
      <c r="U1786" s="40"/>
      <c r="V1786" s="40"/>
      <c r="W1786" s="40"/>
      <c r="X1786" s="40"/>
      <c r="AD1786" s="40"/>
      <c r="AH1786" s="40"/>
      <c r="AI1786" s="40"/>
      <c r="AJ1786" s="40"/>
      <c r="AN1786" s="40"/>
      <c r="AO1786" s="40"/>
      <c r="AP1786" s="40"/>
      <c r="AQ1786" s="40"/>
      <c r="AR1786" s="40"/>
      <c r="AS1786" s="40"/>
      <c r="BA1786">
        <v>39</v>
      </c>
      <c r="BE1786" s="40"/>
      <c r="BF1786" s="40"/>
      <c r="BG1786" s="40"/>
      <c r="BH1786" s="40"/>
      <c r="BI1786" s="40"/>
      <c r="BJ1786" s="40"/>
    </row>
    <row r="1787" spans="1:84" x14ac:dyDescent="0.25">
      <c r="A1787" s="81" t="s">
        <v>933</v>
      </c>
      <c r="B1787" s="81" t="s">
        <v>933</v>
      </c>
      <c r="C1787" s="84">
        <v>40765</v>
      </c>
      <c r="D1787" s="57"/>
      <c r="E1787" s="57"/>
      <c r="F1787" s="40" t="s">
        <v>603</v>
      </c>
      <c r="H1787" s="56"/>
      <c r="I1787" s="56"/>
      <c r="J1787" s="56"/>
      <c r="K1787" s="56"/>
      <c r="L1787" s="56"/>
      <c r="M1787" s="56"/>
      <c r="N1787" s="56"/>
      <c r="O1787" s="56"/>
      <c r="P1787" s="56"/>
      <c r="T1787" s="40"/>
      <c r="U1787" s="40"/>
      <c r="V1787" s="40"/>
      <c r="W1787" s="40"/>
      <c r="X1787" s="40"/>
      <c r="AD1787" s="40"/>
      <c r="AH1787" s="40"/>
      <c r="AI1787" s="40"/>
      <c r="AJ1787" s="40"/>
      <c r="AN1787" s="40"/>
      <c r="AO1787" s="40"/>
      <c r="AP1787" s="40"/>
      <c r="AQ1787" s="40"/>
      <c r="AR1787" s="40"/>
      <c r="AS1787" s="40"/>
      <c r="BA1787">
        <v>49</v>
      </c>
      <c r="BE1787" s="40"/>
      <c r="BF1787" s="40"/>
      <c r="BG1787" s="40"/>
      <c r="BH1787" s="40"/>
      <c r="BI1787" s="40"/>
      <c r="BJ1787" s="40"/>
      <c r="BL1787">
        <v>10.3</v>
      </c>
    </row>
    <row r="1788" spans="1:84" x14ac:dyDescent="0.25">
      <c r="A1788" s="81" t="s">
        <v>933</v>
      </c>
      <c r="B1788" s="81" t="s">
        <v>933</v>
      </c>
      <c r="C1788" s="84">
        <v>40772</v>
      </c>
      <c r="D1788" s="57"/>
      <c r="E1788" s="57"/>
      <c r="F1788" s="40" t="s">
        <v>603</v>
      </c>
      <c r="H1788" s="56"/>
      <c r="I1788" s="56"/>
      <c r="J1788" s="56"/>
      <c r="K1788" s="56"/>
      <c r="L1788" s="56"/>
      <c r="M1788" s="56"/>
      <c r="N1788" s="56"/>
      <c r="O1788" s="56"/>
      <c r="P1788" s="56"/>
      <c r="T1788" s="40"/>
      <c r="U1788" s="40"/>
      <c r="V1788" s="40"/>
      <c r="W1788" s="40"/>
      <c r="X1788" s="40"/>
      <c r="AD1788" s="40"/>
      <c r="AH1788" s="40"/>
      <c r="AI1788" s="40"/>
      <c r="AJ1788" s="40"/>
      <c r="AN1788" s="40"/>
      <c r="AO1788" s="40"/>
      <c r="AP1788" s="40"/>
      <c r="AQ1788" s="40"/>
      <c r="AR1788" s="40"/>
      <c r="AS1788" s="40"/>
      <c r="BA1788">
        <v>60</v>
      </c>
      <c r="BE1788" s="40"/>
      <c r="BF1788" s="40"/>
      <c r="BG1788" s="40"/>
      <c r="BH1788" s="40"/>
      <c r="BI1788" s="40"/>
      <c r="BJ1788" s="40"/>
    </row>
    <row r="1789" spans="1:84" x14ac:dyDescent="0.25">
      <c r="A1789" s="81" t="s">
        <v>933</v>
      </c>
      <c r="B1789" s="81" t="s">
        <v>933</v>
      </c>
      <c r="C1789" s="84">
        <v>40781</v>
      </c>
      <c r="D1789" s="57"/>
      <c r="E1789" s="57"/>
      <c r="F1789" s="40" t="s">
        <v>603</v>
      </c>
      <c r="H1789" s="56"/>
      <c r="I1789" s="56"/>
      <c r="J1789" s="56"/>
      <c r="K1789" s="56"/>
      <c r="L1789" s="56"/>
      <c r="M1789" s="56"/>
      <c r="N1789" s="56"/>
      <c r="O1789" s="56"/>
      <c r="P1789" s="56"/>
      <c r="T1789" s="40"/>
      <c r="U1789" s="40"/>
      <c r="V1789" s="40"/>
      <c r="W1789" s="40"/>
      <c r="X1789" s="40"/>
      <c r="AD1789" s="40"/>
      <c r="AH1789" s="40"/>
      <c r="AI1789" s="40"/>
      <c r="AJ1789" s="40"/>
      <c r="AN1789" s="40"/>
      <c r="AO1789" s="40"/>
      <c r="AP1789" s="40"/>
      <c r="AQ1789" s="40"/>
      <c r="AR1789" s="40"/>
      <c r="AS1789" s="40"/>
      <c r="BA1789">
        <v>70</v>
      </c>
      <c r="BE1789" s="40"/>
      <c r="BF1789" s="40"/>
      <c r="BG1789" s="40"/>
      <c r="BH1789" s="40"/>
      <c r="BI1789" s="40"/>
      <c r="BJ1789" s="40"/>
    </row>
    <row r="1790" spans="1:84" x14ac:dyDescent="0.25">
      <c r="A1790" s="81" t="s">
        <v>933</v>
      </c>
      <c r="B1790" s="81" t="s">
        <v>933</v>
      </c>
      <c r="C1790" s="84">
        <v>40792</v>
      </c>
      <c r="D1790" s="57"/>
      <c r="E1790" s="57"/>
      <c r="F1790" s="40" t="s">
        <v>603</v>
      </c>
      <c r="H1790" s="56"/>
      <c r="I1790" s="56"/>
      <c r="J1790" s="56"/>
      <c r="K1790" s="56"/>
      <c r="L1790" s="56"/>
      <c r="M1790" s="56"/>
      <c r="N1790" s="56"/>
      <c r="O1790" s="56"/>
      <c r="P1790" s="56"/>
      <c r="T1790" s="40"/>
      <c r="U1790" s="40"/>
      <c r="V1790" s="40"/>
      <c r="W1790" s="40"/>
      <c r="X1790" s="40"/>
      <c r="AD1790" s="40"/>
      <c r="AH1790" s="40"/>
      <c r="AI1790" s="40"/>
      <c r="AJ1790" s="40"/>
      <c r="AN1790" s="40"/>
      <c r="AO1790" s="40"/>
      <c r="AP1790" s="40"/>
      <c r="AQ1790" s="40"/>
      <c r="AR1790" s="40"/>
      <c r="AS1790" s="40"/>
      <c r="BA1790">
        <v>79</v>
      </c>
      <c r="BE1790" s="40"/>
      <c r="BF1790" s="40"/>
      <c r="BG1790" s="40"/>
      <c r="BH1790" s="40"/>
      <c r="BI1790" s="40"/>
      <c r="BJ1790" s="40"/>
    </row>
    <row r="1791" spans="1:84" x14ac:dyDescent="0.25">
      <c r="A1791" s="81" t="s">
        <v>933</v>
      </c>
      <c r="B1791" s="81" t="s">
        <v>933</v>
      </c>
      <c r="C1791" s="84">
        <v>40806</v>
      </c>
      <c r="D1791" s="57"/>
      <c r="E1791" s="57"/>
      <c r="F1791" s="40" t="s">
        <v>603</v>
      </c>
      <c r="G1791" s="40"/>
      <c r="H1791" s="56"/>
      <c r="I1791" s="56"/>
      <c r="J1791" s="56"/>
      <c r="K1791" s="56"/>
      <c r="L1791" s="56"/>
      <c r="M1791" s="56"/>
      <c r="N1791" s="56"/>
      <c r="O1791" s="56"/>
      <c r="P1791" s="56"/>
      <c r="Q1791" s="40"/>
      <c r="R1791" s="40"/>
      <c r="S1791" s="40"/>
      <c r="T1791" s="40"/>
      <c r="U1791" s="40"/>
      <c r="V1791" s="40"/>
      <c r="W1791" s="40"/>
      <c r="X1791" s="40"/>
      <c r="Z1791" s="40"/>
      <c r="AA1791" s="40"/>
      <c r="AB1791" s="40"/>
      <c r="AC1791" s="40"/>
      <c r="AD1791" s="40"/>
      <c r="AE1791" s="40"/>
      <c r="AF1791" s="40"/>
      <c r="AG1791" s="40"/>
      <c r="AH1791" s="40"/>
      <c r="AI1791" s="40"/>
      <c r="AJ1791" s="40"/>
      <c r="AK1791" s="40"/>
      <c r="AL1791" s="40"/>
      <c r="AM1791" s="40"/>
      <c r="AN1791" s="40"/>
      <c r="AO1791" s="40"/>
      <c r="AP1791" s="40"/>
      <c r="AQ1791" s="40"/>
      <c r="AR1791" s="40"/>
      <c r="AS1791" s="40"/>
      <c r="AT1791" s="40"/>
      <c r="AU1791" s="40"/>
      <c r="AV1791" s="40"/>
      <c r="AZ1791" s="40"/>
      <c r="BA1791" s="40">
        <v>81</v>
      </c>
      <c r="BB1791" s="40"/>
      <c r="BC1791" s="40"/>
      <c r="BD1791" s="40"/>
      <c r="BE1791" s="40"/>
      <c r="BF1791" s="40"/>
      <c r="BG1791" s="40"/>
      <c r="BH1791" s="40"/>
      <c r="BI1791" s="40"/>
      <c r="BJ1791" s="40"/>
      <c r="BK1791" s="40"/>
      <c r="BL1791" s="40"/>
      <c r="BM1791" s="40"/>
      <c r="BN1791" s="40"/>
      <c r="BO1791" s="40"/>
      <c r="BP1791" s="40"/>
      <c r="BQ1791" s="40"/>
      <c r="BR1791" s="40"/>
      <c r="BS1791" s="40"/>
      <c r="BT1791" s="40"/>
      <c r="BU1791" s="40"/>
      <c r="BV1791" s="40"/>
      <c r="BW1791" s="40"/>
      <c r="BX1791" s="40"/>
      <c r="BY1791" s="40"/>
      <c r="BZ1791" s="40"/>
      <c r="CA1791" s="40"/>
      <c r="CB1791" s="40"/>
      <c r="CC1791" s="40"/>
      <c r="CD1791" s="40"/>
      <c r="CE1791" s="40"/>
      <c r="CF1791" s="40"/>
    </row>
    <row r="1792" spans="1:84" x14ac:dyDescent="0.25">
      <c r="A1792" s="81" t="s">
        <v>933</v>
      </c>
      <c r="B1792" s="81" t="s">
        <v>933</v>
      </c>
      <c r="C1792" s="84">
        <v>40819</v>
      </c>
      <c r="D1792" s="57"/>
      <c r="E1792" s="57"/>
      <c r="F1792" s="40" t="s">
        <v>603</v>
      </c>
      <c r="H1792" s="56"/>
      <c r="I1792" s="56"/>
      <c r="J1792" s="56"/>
      <c r="K1792" s="56"/>
      <c r="L1792" s="56"/>
      <c r="M1792" s="56"/>
      <c r="N1792" s="56"/>
      <c r="O1792" s="56"/>
      <c r="P1792" s="56"/>
      <c r="T1792" s="40"/>
      <c r="U1792" s="40"/>
      <c r="V1792" s="40"/>
      <c r="W1792" s="40"/>
      <c r="X1792" s="40"/>
      <c r="AD1792" s="40"/>
      <c r="AH1792" s="40"/>
      <c r="AI1792" s="40"/>
      <c r="AJ1792" s="40"/>
      <c r="AN1792" s="40"/>
      <c r="AO1792" s="40"/>
      <c r="AP1792" s="40"/>
      <c r="AQ1792" s="40"/>
      <c r="AR1792" s="40"/>
      <c r="AS1792" s="40"/>
      <c r="BA1792">
        <v>83</v>
      </c>
      <c r="BE1792" s="40"/>
      <c r="BF1792" s="40"/>
      <c r="BG1792" s="40"/>
      <c r="BH1792" s="40"/>
      <c r="BI1792" s="40"/>
      <c r="BJ1792" s="40"/>
    </row>
    <row r="1793" spans="1:84" x14ac:dyDescent="0.25">
      <c r="A1793" s="81" t="s">
        <v>933</v>
      </c>
      <c r="B1793" s="81" t="s">
        <v>933</v>
      </c>
      <c r="C1793" s="84">
        <v>40828</v>
      </c>
      <c r="D1793" s="57"/>
      <c r="E1793" s="57"/>
      <c r="F1793" s="40" t="s">
        <v>603</v>
      </c>
      <c r="H1793" s="56"/>
      <c r="I1793" s="56"/>
      <c r="J1793" s="56"/>
      <c r="K1793" s="56"/>
      <c r="L1793" s="56"/>
      <c r="M1793" s="56"/>
      <c r="N1793" s="56"/>
      <c r="O1793" s="56"/>
      <c r="P1793" s="56"/>
      <c r="T1793" s="40"/>
      <c r="U1793" s="40"/>
      <c r="V1793" s="40"/>
      <c r="W1793" s="40"/>
      <c r="X1793" s="40"/>
      <c r="AD1793" s="40"/>
      <c r="AH1793" s="40"/>
      <c r="AI1793" s="40"/>
      <c r="AJ1793" s="40"/>
      <c r="AN1793" s="40"/>
      <c r="AO1793" s="40"/>
      <c r="AP1793" s="40"/>
      <c r="AQ1793" s="40"/>
      <c r="AR1793" s="40"/>
      <c r="AS1793" s="40"/>
      <c r="BA1793">
        <v>87</v>
      </c>
      <c r="BE1793" s="40"/>
      <c r="BF1793" s="40"/>
      <c r="BG1793" s="40"/>
      <c r="BH1793" s="40"/>
      <c r="BI1793" s="40"/>
      <c r="BJ1793" s="40"/>
    </row>
    <row r="1794" spans="1:84" x14ac:dyDescent="0.25">
      <c r="A1794" s="81" t="s">
        <v>933</v>
      </c>
      <c r="B1794" s="81" t="s">
        <v>933</v>
      </c>
      <c r="C1794" s="84">
        <v>40834</v>
      </c>
      <c r="D1794" s="57"/>
      <c r="E1794" s="57"/>
      <c r="F1794" s="40" t="s">
        <v>603</v>
      </c>
      <c r="H1794" s="56"/>
      <c r="I1794" s="56"/>
      <c r="J1794" s="56"/>
      <c r="K1794" s="56"/>
      <c r="L1794" s="56"/>
      <c r="M1794" s="56"/>
      <c r="N1794" s="56"/>
      <c r="O1794" s="56"/>
      <c r="P1794" s="56"/>
      <c r="T1794" s="40"/>
      <c r="U1794" s="40"/>
      <c r="V1794" s="40"/>
      <c r="W1794" s="40"/>
      <c r="X1794" s="40"/>
      <c r="AD1794" s="40"/>
      <c r="AH1794" s="40"/>
      <c r="AI1794" s="40"/>
      <c r="AJ1794" s="40"/>
      <c r="AN1794" s="40"/>
      <c r="AO1794" s="40"/>
      <c r="AP1794" s="40"/>
      <c r="AQ1794" s="40"/>
      <c r="AR1794" s="40"/>
      <c r="AS1794" s="40"/>
      <c r="BA1794">
        <v>90</v>
      </c>
      <c r="BE1794" s="40"/>
      <c r="BF1794" s="40"/>
      <c r="BG1794" s="40"/>
      <c r="BH1794" s="40"/>
      <c r="BI1794" s="40"/>
      <c r="BJ1794" s="40"/>
    </row>
    <row r="1795" spans="1:84" x14ac:dyDescent="0.25">
      <c r="A1795" s="81" t="s">
        <v>933</v>
      </c>
      <c r="B1795" s="81" t="s">
        <v>933</v>
      </c>
      <c r="C1795" s="84">
        <v>40841</v>
      </c>
      <c r="D1795" s="57"/>
      <c r="E1795" s="57"/>
      <c r="F1795" s="40" t="s">
        <v>603</v>
      </c>
      <c r="H1795" s="56"/>
      <c r="I1795" s="56"/>
      <c r="J1795" s="56"/>
      <c r="K1795" s="56"/>
      <c r="L1795" s="56"/>
      <c r="M1795" s="56"/>
      <c r="N1795" s="56"/>
      <c r="O1795" s="56"/>
      <c r="P1795" s="56"/>
      <c r="T1795" s="40"/>
      <c r="U1795" s="40"/>
      <c r="V1795" s="40"/>
      <c r="W1795" s="40"/>
      <c r="X1795" s="40"/>
      <c r="AD1795" s="40"/>
      <c r="AH1795" s="40"/>
      <c r="AI1795" s="40"/>
      <c r="AJ1795" s="40"/>
      <c r="AN1795" s="40"/>
      <c r="AO1795" s="40"/>
      <c r="AP1795" s="40"/>
      <c r="AQ1795" s="40"/>
      <c r="AR1795" s="40"/>
      <c r="AS1795" s="40"/>
      <c r="BA1795">
        <v>90</v>
      </c>
      <c r="BE1795" s="40"/>
      <c r="BF1795" s="40"/>
      <c r="BG1795" s="40"/>
      <c r="BH1795" s="40"/>
      <c r="BI1795" s="40"/>
      <c r="BJ1795" s="40"/>
    </row>
    <row r="1796" spans="1:84" x14ac:dyDescent="0.25">
      <c r="A1796" s="81" t="s">
        <v>933</v>
      </c>
      <c r="B1796" s="81" t="s">
        <v>933</v>
      </c>
      <c r="C1796" s="84">
        <v>40848</v>
      </c>
      <c r="D1796" s="57"/>
      <c r="E1796" s="57"/>
      <c r="F1796" s="40" t="s">
        <v>603</v>
      </c>
      <c r="H1796" s="56"/>
      <c r="I1796" s="56"/>
      <c r="J1796" s="56"/>
      <c r="K1796" s="56"/>
      <c r="L1796" s="56"/>
      <c r="M1796" s="56"/>
      <c r="N1796" s="56"/>
      <c r="O1796" s="56"/>
      <c r="P1796" s="56"/>
      <c r="T1796" s="40"/>
      <c r="U1796" s="40"/>
      <c r="V1796" s="40"/>
      <c r="W1796" s="40"/>
      <c r="X1796" s="40"/>
      <c r="AD1796" s="40"/>
      <c r="AH1796" s="40"/>
      <c r="AI1796" s="40"/>
      <c r="AJ1796" s="40"/>
      <c r="AN1796" s="40"/>
      <c r="AO1796" s="40"/>
      <c r="AP1796" s="40"/>
      <c r="AQ1796" s="40"/>
      <c r="AR1796" s="40"/>
      <c r="AS1796" s="40"/>
      <c r="BA1796">
        <v>90</v>
      </c>
      <c r="BE1796" s="40"/>
      <c r="BF1796" s="40"/>
      <c r="BG1796" s="40"/>
      <c r="BH1796" s="40"/>
      <c r="BI1796" s="40"/>
      <c r="BJ1796" s="40"/>
    </row>
    <row r="1797" spans="1:84" x14ac:dyDescent="0.25">
      <c r="A1797" s="81" t="s">
        <v>933</v>
      </c>
      <c r="B1797" s="81" t="s">
        <v>933</v>
      </c>
      <c r="C1797" s="84">
        <v>40855</v>
      </c>
      <c r="D1797" s="57"/>
      <c r="E1797" s="57"/>
      <c r="F1797" s="40" t="s">
        <v>603</v>
      </c>
      <c r="H1797" s="56"/>
      <c r="I1797" s="56"/>
      <c r="J1797" s="56"/>
      <c r="K1797" s="56"/>
      <c r="L1797" s="56"/>
      <c r="M1797" s="56"/>
      <c r="N1797" s="56"/>
      <c r="O1797" s="56"/>
      <c r="P1797" s="56"/>
      <c r="T1797" s="40"/>
      <c r="U1797" s="40"/>
      <c r="V1797" s="40"/>
      <c r="W1797" s="40"/>
      <c r="X1797" s="40"/>
      <c r="AD1797" s="40"/>
      <c r="AH1797" s="40"/>
      <c r="AI1797" s="40"/>
      <c r="AJ1797" s="40"/>
      <c r="AN1797" s="40"/>
      <c r="AO1797" s="40"/>
      <c r="AP1797" s="40"/>
      <c r="AQ1797" s="40"/>
      <c r="AR1797" s="40"/>
      <c r="AS1797" s="40"/>
      <c r="BA1797">
        <v>90</v>
      </c>
      <c r="BE1797" s="40"/>
      <c r="BF1797" s="40"/>
      <c r="BG1797" s="40"/>
      <c r="BH1797" s="40"/>
      <c r="BI1797" s="40"/>
      <c r="BJ1797" s="40"/>
    </row>
    <row r="1798" spans="1:84" x14ac:dyDescent="0.25">
      <c r="A1798" s="82" t="s">
        <v>933</v>
      </c>
      <c r="B1798" s="82" t="s">
        <v>933</v>
      </c>
      <c r="C1798" s="85"/>
      <c r="D1798" s="62"/>
      <c r="E1798" s="62"/>
      <c r="F1798" s="25"/>
      <c r="G1798" s="25"/>
      <c r="H1798" s="25"/>
      <c r="I1798" s="25"/>
      <c r="J1798" s="25"/>
      <c r="K1798" s="25"/>
      <c r="L1798" s="25"/>
      <c r="M1798" s="25"/>
      <c r="N1798" s="25"/>
      <c r="O1798" s="25"/>
      <c r="P1798" s="25"/>
      <c r="Q1798" s="25"/>
      <c r="R1798" s="25"/>
      <c r="S1798" s="25"/>
      <c r="T1798" s="25"/>
      <c r="U1798" s="25"/>
      <c r="V1798" s="25"/>
      <c r="W1798" s="25"/>
      <c r="X1798" s="25"/>
      <c r="Y1798" s="63"/>
      <c r="Z1798" s="25"/>
      <c r="AA1798" s="25"/>
      <c r="AB1798" s="25"/>
      <c r="AC1798" s="25"/>
      <c r="AD1798" s="25"/>
      <c r="AE1798" s="25"/>
      <c r="AF1798" s="25"/>
      <c r="AG1798" s="25"/>
      <c r="AH1798" s="25"/>
      <c r="AI1798" s="25"/>
      <c r="AJ1798" s="25"/>
      <c r="AK1798" s="25"/>
      <c r="AL1798" s="25"/>
      <c r="AM1798" s="25"/>
      <c r="AN1798" s="25"/>
      <c r="AO1798" s="25"/>
      <c r="AP1798" s="25"/>
      <c r="AQ1798" s="25"/>
      <c r="AR1798" s="25"/>
      <c r="AS1798" s="25"/>
      <c r="AT1798" s="64" t="s">
        <v>74</v>
      </c>
      <c r="AU1798" s="25"/>
      <c r="AV1798" s="25"/>
      <c r="AZ1798" s="25"/>
      <c r="BA1798" s="25"/>
      <c r="BB1798" s="25"/>
      <c r="BC1798" s="25"/>
      <c r="BD1798" s="25"/>
      <c r="BE1798" s="25"/>
      <c r="BF1798" s="25"/>
      <c r="BG1798" s="25"/>
      <c r="BH1798" s="25"/>
      <c r="BI1798" s="25"/>
      <c r="BJ1798" s="25"/>
      <c r="BK1798" s="25"/>
      <c r="BL1798" s="25"/>
      <c r="BM1798" s="25"/>
      <c r="BN1798" s="25"/>
      <c r="BO1798" s="25"/>
      <c r="BP1798" s="25"/>
      <c r="BQ1798" s="25"/>
      <c r="BR1798" s="25"/>
      <c r="BS1798" s="25"/>
      <c r="BT1798" s="25"/>
      <c r="BU1798" s="25"/>
      <c r="BV1798" s="25"/>
      <c r="BW1798" s="25"/>
      <c r="BX1798" s="25"/>
      <c r="BY1798" s="25"/>
      <c r="BZ1798" s="25"/>
      <c r="CA1798" s="25"/>
      <c r="CB1798" s="25"/>
      <c r="CC1798" s="25"/>
      <c r="CD1798" s="25"/>
      <c r="CE1798" s="25"/>
      <c r="CF1798" s="25">
        <v>10.3</v>
      </c>
    </row>
    <row r="1799" spans="1:84" x14ac:dyDescent="0.25">
      <c r="A1799" s="81" t="s">
        <v>934</v>
      </c>
      <c r="B1799" s="81" t="s">
        <v>934</v>
      </c>
      <c r="C1799" s="84">
        <v>40710</v>
      </c>
      <c r="D1799" s="57"/>
      <c r="E1799" s="57"/>
      <c r="F1799" s="40" t="s">
        <v>935</v>
      </c>
      <c r="H1799" s="56"/>
      <c r="I1799" s="56"/>
      <c r="J1799" s="56"/>
      <c r="K1799" s="56"/>
      <c r="L1799" s="56"/>
      <c r="M1799" s="56"/>
      <c r="N1799" s="56"/>
      <c r="O1799" s="56"/>
      <c r="P1799" s="56"/>
      <c r="T1799" s="40"/>
      <c r="U1799" s="40"/>
      <c r="V1799" s="40"/>
      <c r="W1799" s="40"/>
      <c r="X1799" s="40"/>
      <c r="AD1799" s="40"/>
      <c r="AH1799" s="40"/>
      <c r="AI1799" s="40"/>
      <c r="AJ1799" s="40"/>
      <c r="AN1799" s="40"/>
      <c r="AO1799" s="40"/>
      <c r="AP1799" s="40"/>
      <c r="AQ1799" s="40"/>
      <c r="AR1799" s="40"/>
      <c r="AS1799" s="40"/>
      <c r="BA1799">
        <v>14</v>
      </c>
      <c r="BE1799" s="40"/>
      <c r="BF1799" s="40"/>
      <c r="BG1799" s="40"/>
      <c r="BH1799" s="40"/>
      <c r="BI1799" s="40"/>
      <c r="BJ1799" s="40"/>
      <c r="BL1799">
        <v>4.2</v>
      </c>
    </row>
    <row r="1800" spans="1:84" x14ac:dyDescent="0.25">
      <c r="A1800" s="81" t="s">
        <v>934</v>
      </c>
      <c r="B1800" s="81" t="s">
        <v>934</v>
      </c>
      <c r="C1800" s="84">
        <v>40723</v>
      </c>
      <c r="D1800" s="57"/>
      <c r="E1800" s="57"/>
      <c r="F1800" s="40" t="s">
        <v>935</v>
      </c>
      <c r="H1800" s="56"/>
      <c r="I1800" s="56"/>
      <c r="J1800" s="56"/>
      <c r="K1800" s="56"/>
      <c r="L1800" s="56"/>
      <c r="M1800" s="56"/>
      <c r="N1800" s="56"/>
      <c r="O1800" s="56"/>
      <c r="P1800" s="56"/>
      <c r="T1800" s="40"/>
      <c r="U1800" s="40"/>
      <c r="V1800" s="40"/>
      <c r="W1800" s="40"/>
      <c r="X1800" s="40"/>
      <c r="AD1800" s="40"/>
      <c r="AH1800" s="40"/>
      <c r="AI1800" s="40"/>
      <c r="AJ1800" s="40"/>
      <c r="AN1800" s="40"/>
      <c r="AO1800" s="40"/>
      <c r="AP1800" s="40"/>
      <c r="AQ1800" s="40"/>
      <c r="AR1800" s="40"/>
      <c r="AS1800" s="40"/>
      <c r="BA1800">
        <v>30</v>
      </c>
      <c r="BE1800" s="40"/>
      <c r="BF1800" s="40"/>
      <c r="BG1800" s="40"/>
      <c r="BH1800" s="40"/>
      <c r="BI1800" s="40"/>
      <c r="BJ1800" s="40"/>
      <c r="BL1800">
        <v>5.6</v>
      </c>
    </row>
    <row r="1801" spans="1:84" x14ac:dyDescent="0.25">
      <c r="A1801" s="81" t="s">
        <v>934</v>
      </c>
      <c r="B1801" s="81" t="s">
        <v>934</v>
      </c>
      <c r="C1801" s="84">
        <v>40730</v>
      </c>
      <c r="D1801" s="57"/>
      <c r="E1801" s="57"/>
      <c r="F1801" s="40" t="s">
        <v>935</v>
      </c>
      <c r="H1801" s="56"/>
      <c r="I1801" s="56"/>
      <c r="J1801" s="56"/>
      <c r="K1801" s="56"/>
      <c r="L1801" s="56"/>
      <c r="M1801" s="56"/>
      <c r="N1801" s="56"/>
      <c r="O1801" s="56"/>
      <c r="P1801" s="56"/>
      <c r="T1801" s="40"/>
      <c r="U1801" s="40"/>
      <c r="V1801" s="40"/>
      <c r="W1801" s="40"/>
      <c r="X1801" s="40"/>
      <c r="AD1801" s="40"/>
      <c r="AH1801" s="40"/>
      <c r="AI1801" s="40"/>
      <c r="AJ1801" s="40"/>
      <c r="AN1801" s="40"/>
      <c r="AO1801" s="40"/>
      <c r="AP1801" s="40"/>
      <c r="AQ1801" s="40"/>
      <c r="AR1801" s="40"/>
      <c r="AS1801" s="40"/>
      <c r="BA1801">
        <v>31</v>
      </c>
      <c r="BE1801" s="40"/>
      <c r="BF1801" s="40"/>
      <c r="BG1801" s="40"/>
      <c r="BH1801" s="40"/>
      <c r="BI1801" s="40"/>
      <c r="BJ1801" s="40"/>
      <c r="BL1801">
        <v>7.1</v>
      </c>
    </row>
    <row r="1802" spans="1:84" x14ac:dyDescent="0.25">
      <c r="A1802" s="81" t="s">
        <v>934</v>
      </c>
      <c r="B1802" s="81" t="s">
        <v>934</v>
      </c>
      <c r="C1802" s="84">
        <v>40737</v>
      </c>
      <c r="D1802" s="57"/>
      <c r="E1802" s="57"/>
      <c r="F1802" s="40" t="s">
        <v>935</v>
      </c>
      <c r="H1802" s="56"/>
      <c r="I1802" s="56"/>
      <c r="J1802" s="56"/>
      <c r="K1802" s="56"/>
      <c r="L1802" s="56"/>
      <c r="M1802" s="56"/>
      <c r="N1802" s="56"/>
      <c r="O1802" s="56"/>
      <c r="P1802" s="56"/>
      <c r="T1802" s="40"/>
      <c r="U1802" s="40"/>
      <c r="V1802" s="40"/>
      <c r="W1802" s="40"/>
      <c r="X1802" s="40"/>
      <c r="AD1802" s="40"/>
      <c r="AH1802" s="40"/>
      <c r="AI1802" s="40"/>
      <c r="AJ1802" s="40"/>
      <c r="AN1802" s="40"/>
      <c r="AO1802" s="40"/>
      <c r="AP1802" s="40"/>
      <c r="AQ1802" s="40"/>
      <c r="AR1802" s="40"/>
      <c r="AS1802" s="40"/>
      <c r="BA1802">
        <v>32</v>
      </c>
      <c r="BE1802" s="40"/>
      <c r="BF1802" s="40"/>
      <c r="BG1802" s="40"/>
      <c r="BH1802" s="40"/>
      <c r="BI1802" s="40"/>
      <c r="BJ1802" s="40"/>
      <c r="BL1802">
        <v>7.8</v>
      </c>
    </row>
    <row r="1803" spans="1:84" x14ac:dyDescent="0.25">
      <c r="A1803" s="81" t="s">
        <v>934</v>
      </c>
      <c r="B1803" s="81" t="s">
        <v>934</v>
      </c>
      <c r="C1803" s="84">
        <v>40752</v>
      </c>
      <c r="D1803" s="57"/>
      <c r="E1803" s="57"/>
      <c r="F1803" s="40" t="s">
        <v>935</v>
      </c>
      <c r="H1803" s="56"/>
      <c r="I1803" s="56"/>
      <c r="J1803" s="56"/>
      <c r="K1803" s="56"/>
      <c r="L1803" s="56"/>
      <c r="M1803" s="56"/>
      <c r="N1803" s="56"/>
      <c r="O1803" s="56"/>
      <c r="P1803" s="56"/>
      <c r="T1803" s="40"/>
      <c r="U1803" s="40"/>
      <c r="V1803" s="40"/>
      <c r="W1803" s="40"/>
      <c r="X1803" s="40"/>
      <c r="AD1803" s="40"/>
      <c r="AH1803" s="40"/>
      <c r="AI1803" s="40"/>
      <c r="AJ1803" s="40"/>
      <c r="AM1803" s="40"/>
      <c r="AN1803" s="40"/>
      <c r="AO1803" s="40"/>
      <c r="AP1803" s="40"/>
      <c r="AQ1803" s="40"/>
      <c r="AR1803" s="40"/>
      <c r="AS1803" s="40"/>
      <c r="BA1803">
        <v>33</v>
      </c>
      <c r="BE1803" s="40"/>
      <c r="BF1803" s="40"/>
      <c r="BG1803" s="40"/>
      <c r="BH1803" s="40"/>
      <c r="BI1803" s="40"/>
      <c r="BJ1803" s="40"/>
      <c r="BL1803">
        <v>9</v>
      </c>
    </row>
    <row r="1804" spans="1:84" x14ac:dyDescent="0.25">
      <c r="A1804" s="81" t="s">
        <v>934</v>
      </c>
      <c r="B1804" s="81" t="s">
        <v>934</v>
      </c>
      <c r="C1804" s="84">
        <v>40759</v>
      </c>
      <c r="D1804" s="57"/>
      <c r="E1804" s="57"/>
      <c r="F1804" s="40" t="s">
        <v>935</v>
      </c>
      <c r="H1804" s="56"/>
      <c r="I1804" s="56"/>
      <c r="J1804" s="56"/>
      <c r="K1804" s="56"/>
      <c r="L1804" s="56"/>
      <c r="M1804" s="56"/>
      <c r="N1804" s="56"/>
      <c r="O1804" s="56"/>
      <c r="P1804" s="56"/>
      <c r="T1804" s="40"/>
      <c r="U1804" s="40"/>
      <c r="V1804" s="40"/>
      <c r="W1804" s="40"/>
      <c r="X1804" s="40"/>
      <c r="AD1804" s="40"/>
      <c r="AH1804" s="40"/>
      <c r="AI1804" s="40"/>
      <c r="AJ1804" s="40"/>
      <c r="AN1804" s="40"/>
      <c r="AO1804" s="40"/>
      <c r="AP1804" s="40"/>
      <c r="AQ1804" s="40"/>
      <c r="AR1804" s="40"/>
      <c r="AS1804" s="40"/>
      <c r="BA1804">
        <v>41</v>
      </c>
      <c r="BE1804" s="40"/>
      <c r="BF1804" s="40"/>
      <c r="BG1804" s="40"/>
      <c r="BH1804" s="40"/>
      <c r="BI1804" s="40"/>
      <c r="BJ1804" s="40"/>
    </row>
    <row r="1805" spans="1:84" x14ac:dyDescent="0.25">
      <c r="A1805" s="81" t="s">
        <v>934</v>
      </c>
      <c r="B1805" s="81" t="s">
        <v>934</v>
      </c>
      <c r="C1805" s="84">
        <v>40765</v>
      </c>
      <c r="D1805" s="57"/>
      <c r="E1805" s="57"/>
      <c r="F1805" s="40" t="s">
        <v>935</v>
      </c>
      <c r="H1805" s="56"/>
      <c r="I1805" s="56"/>
      <c r="J1805" s="56"/>
      <c r="K1805" s="56"/>
      <c r="L1805" s="56"/>
      <c r="M1805" s="56"/>
      <c r="N1805" s="56"/>
      <c r="O1805" s="56"/>
      <c r="P1805" s="56"/>
      <c r="T1805" s="40"/>
      <c r="U1805" s="40"/>
      <c r="V1805" s="40"/>
      <c r="W1805" s="40"/>
      <c r="X1805" s="40"/>
      <c r="AH1805" s="40"/>
      <c r="AI1805" s="40"/>
      <c r="AJ1805" s="40"/>
      <c r="AN1805" s="40"/>
      <c r="AO1805" s="40"/>
      <c r="AP1805" s="40"/>
      <c r="AQ1805" s="40"/>
      <c r="AR1805" s="40"/>
      <c r="AS1805" s="40"/>
      <c r="BA1805">
        <v>55</v>
      </c>
      <c r="BE1805" s="40"/>
      <c r="BF1805" s="40"/>
      <c r="BG1805" s="40"/>
      <c r="BH1805" s="40"/>
      <c r="BI1805" s="40"/>
      <c r="BJ1805" s="40"/>
      <c r="BL1805">
        <v>8.9</v>
      </c>
    </row>
    <row r="1806" spans="1:84" x14ac:dyDescent="0.25">
      <c r="A1806" s="81" t="s">
        <v>934</v>
      </c>
      <c r="B1806" s="81" t="s">
        <v>934</v>
      </c>
      <c r="C1806" s="84">
        <v>40772</v>
      </c>
      <c r="D1806" s="57"/>
      <c r="E1806" s="57"/>
      <c r="F1806" s="40" t="s">
        <v>935</v>
      </c>
      <c r="H1806" s="56"/>
      <c r="I1806" s="56"/>
      <c r="J1806" s="56"/>
      <c r="K1806" s="56"/>
      <c r="L1806" s="56"/>
      <c r="M1806" s="56"/>
      <c r="N1806" s="56"/>
      <c r="O1806" s="56"/>
      <c r="P1806" s="56"/>
      <c r="T1806" s="40"/>
      <c r="U1806" s="40"/>
      <c r="V1806" s="40"/>
      <c r="W1806" s="40"/>
      <c r="X1806" s="40"/>
      <c r="AD1806" s="40"/>
      <c r="AH1806" s="40"/>
      <c r="AI1806" s="40"/>
      <c r="AJ1806" s="40"/>
      <c r="AN1806" s="40"/>
      <c r="AO1806" s="40"/>
      <c r="AP1806" s="40"/>
      <c r="AQ1806" s="40"/>
      <c r="AR1806" s="40"/>
      <c r="AS1806" s="40"/>
      <c r="BA1806">
        <v>65</v>
      </c>
      <c r="BE1806" s="40"/>
      <c r="BF1806" s="40"/>
      <c r="BG1806" s="40"/>
      <c r="BH1806" s="40"/>
      <c r="BI1806" s="40"/>
      <c r="BJ1806" s="40"/>
    </row>
    <row r="1807" spans="1:84" x14ac:dyDescent="0.25">
      <c r="A1807" s="81" t="s">
        <v>934</v>
      </c>
      <c r="B1807" s="81" t="s">
        <v>934</v>
      </c>
      <c r="C1807" s="84">
        <v>40781</v>
      </c>
      <c r="D1807" s="57"/>
      <c r="E1807" s="57"/>
      <c r="F1807" s="40" t="s">
        <v>935</v>
      </c>
      <c r="H1807" s="56"/>
      <c r="I1807" s="56"/>
      <c r="J1807" s="56"/>
      <c r="K1807" s="56"/>
      <c r="L1807" s="56"/>
      <c r="M1807" s="56"/>
      <c r="N1807" s="56"/>
      <c r="O1807" s="56"/>
      <c r="P1807" s="56"/>
      <c r="T1807" s="40"/>
      <c r="U1807" s="40"/>
      <c r="V1807" s="40"/>
      <c r="W1807" s="40"/>
      <c r="X1807" s="40"/>
      <c r="AD1807" s="40"/>
      <c r="AH1807" s="40"/>
      <c r="AI1807" s="40"/>
      <c r="AJ1807" s="40"/>
      <c r="AM1807" s="56"/>
      <c r="AN1807" s="40"/>
      <c r="AO1807" s="40"/>
      <c r="AP1807" s="40"/>
      <c r="AQ1807" s="40"/>
      <c r="AR1807" s="40"/>
      <c r="AS1807" s="40"/>
      <c r="BA1807">
        <v>70</v>
      </c>
      <c r="BE1807" s="40"/>
      <c r="BF1807" s="40"/>
      <c r="BG1807" s="40"/>
      <c r="BH1807" s="40"/>
      <c r="BI1807" s="40"/>
      <c r="BJ1807" s="40"/>
    </row>
    <row r="1808" spans="1:84" x14ac:dyDescent="0.25">
      <c r="A1808" s="81" t="s">
        <v>934</v>
      </c>
      <c r="B1808" s="81" t="s">
        <v>934</v>
      </c>
      <c r="C1808" s="84">
        <v>40792</v>
      </c>
      <c r="D1808" s="57"/>
      <c r="E1808" s="57"/>
      <c r="F1808" s="40" t="s">
        <v>935</v>
      </c>
      <c r="H1808" s="56"/>
      <c r="I1808" s="56"/>
      <c r="J1808" s="56"/>
      <c r="K1808" s="56"/>
      <c r="L1808" s="56"/>
      <c r="M1808" s="56"/>
      <c r="N1808" s="56"/>
      <c r="O1808" s="56"/>
      <c r="P1808" s="56"/>
      <c r="T1808" s="40"/>
      <c r="U1808" s="40"/>
      <c r="V1808" s="40"/>
      <c r="W1808" s="40"/>
      <c r="X1808" s="40"/>
      <c r="AD1808" s="40"/>
      <c r="AH1808" s="40"/>
      <c r="AI1808" s="40"/>
      <c r="AJ1808" s="40"/>
      <c r="AN1808" s="40"/>
      <c r="AO1808" s="40"/>
      <c r="AP1808" s="40"/>
      <c r="AQ1808" s="40"/>
      <c r="AR1808" s="40"/>
      <c r="AS1808" s="40"/>
      <c r="BA1808">
        <v>79</v>
      </c>
      <c r="BE1808" s="40"/>
      <c r="BF1808" s="40"/>
      <c r="BG1808" s="40"/>
      <c r="BH1808" s="40"/>
      <c r="BI1808" s="40"/>
      <c r="BJ1808" s="40"/>
    </row>
    <row r="1809" spans="1:84" x14ac:dyDescent="0.25">
      <c r="A1809" s="81" t="s">
        <v>934</v>
      </c>
      <c r="B1809" s="81" t="s">
        <v>934</v>
      </c>
      <c r="C1809" s="84">
        <v>40806</v>
      </c>
      <c r="D1809" s="57"/>
      <c r="E1809" s="57"/>
      <c r="F1809" s="40" t="s">
        <v>935</v>
      </c>
      <c r="G1809" s="40"/>
      <c r="H1809" s="56"/>
      <c r="I1809" s="56"/>
      <c r="J1809" s="56"/>
      <c r="K1809" s="56"/>
      <c r="L1809" s="56"/>
      <c r="M1809" s="56"/>
      <c r="N1809" s="56"/>
      <c r="O1809" s="56"/>
      <c r="P1809" s="56"/>
      <c r="Q1809" s="40"/>
      <c r="R1809" s="40"/>
      <c r="S1809" s="40"/>
      <c r="T1809" s="40"/>
      <c r="U1809" s="40"/>
      <c r="V1809" s="40"/>
      <c r="W1809" s="40"/>
      <c r="X1809" s="40"/>
      <c r="Z1809" s="40"/>
      <c r="AA1809" s="40"/>
      <c r="AB1809" s="40"/>
      <c r="AC1809" s="40"/>
      <c r="AD1809" s="40"/>
      <c r="AE1809" s="40"/>
      <c r="AF1809" s="40"/>
      <c r="AG1809" s="40"/>
      <c r="AH1809" s="40"/>
      <c r="AI1809" s="40"/>
      <c r="AJ1809" s="40"/>
      <c r="AK1809" s="40"/>
      <c r="AL1809" s="40"/>
      <c r="AM1809" s="40"/>
      <c r="AN1809" s="40"/>
      <c r="AO1809" s="40"/>
      <c r="AP1809" s="40"/>
      <c r="AQ1809" s="40"/>
      <c r="AR1809" s="40"/>
      <c r="AS1809" s="40"/>
      <c r="AT1809" s="40"/>
      <c r="AU1809" s="40"/>
      <c r="AV1809" s="40"/>
      <c r="AZ1809" s="40"/>
      <c r="BA1809" s="40">
        <v>81</v>
      </c>
      <c r="BB1809" s="40"/>
      <c r="BC1809" s="40"/>
      <c r="BD1809" s="40"/>
      <c r="BE1809" s="40"/>
      <c r="BF1809" s="40"/>
      <c r="BG1809" s="40"/>
      <c r="BH1809" s="40"/>
      <c r="BI1809" s="40"/>
      <c r="BJ1809" s="40"/>
      <c r="BK1809" s="40"/>
      <c r="BL1809" s="40"/>
      <c r="BM1809" s="40"/>
      <c r="BN1809" s="40"/>
      <c r="BO1809" s="40"/>
      <c r="BP1809" s="40"/>
      <c r="BQ1809" s="40"/>
      <c r="BR1809" s="40"/>
      <c r="BS1809" s="40"/>
      <c r="BT1809" s="40"/>
      <c r="BU1809" s="40"/>
      <c r="BV1809" s="40"/>
      <c r="BW1809" s="40"/>
      <c r="BX1809" s="40"/>
      <c r="BY1809" s="40"/>
      <c r="BZ1809" s="40"/>
      <c r="CA1809" s="40"/>
      <c r="CB1809" s="40"/>
      <c r="CC1809" s="40"/>
      <c r="CD1809" s="40"/>
      <c r="CE1809" s="40"/>
      <c r="CF1809" s="40"/>
    </row>
    <row r="1810" spans="1:84" x14ac:dyDescent="0.25">
      <c r="A1810" s="81" t="s">
        <v>934</v>
      </c>
      <c r="B1810" s="81" t="s">
        <v>934</v>
      </c>
      <c r="C1810" s="84">
        <v>40819</v>
      </c>
      <c r="D1810" s="57"/>
      <c r="E1810" s="57"/>
      <c r="F1810" s="40" t="s">
        <v>935</v>
      </c>
      <c r="H1810" s="56"/>
      <c r="I1810" s="56"/>
      <c r="J1810" s="56"/>
      <c r="K1810" s="56"/>
      <c r="L1810" s="56"/>
      <c r="M1810" s="56"/>
      <c r="N1810" s="56"/>
      <c r="O1810" s="56"/>
      <c r="P1810" s="56"/>
      <c r="T1810" s="40"/>
      <c r="U1810" s="40"/>
      <c r="V1810" s="40"/>
      <c r="W1810" s="40"/>
      <c r="X1810" s="40"/>
      <c r="AD1810" s="40"/>
      <c r="AH1810" s="40"/>
      <c r="AI1810" s="40"/>
      <c r="AJ1810" s="40"/>
      <c r="AN1810" s="40"/>
      <c r="AO1810" s="40"/>
      <c r="AP1810" s="40"/>
      <c r="AQ1810" s="40"/>
      <c r="AR1810" s="40"/>
      <c r="AS1810" s="40"/>
      <c r="BA1810">
        <v>83</v>
      </c>
      <c r="BE1810" s="40"/>
      <c r="BF1810" s="40"/>
      <c r="BG1810" s="40"/>
      <c r="BH1810" s="40"/>
      <c r="BI1810" s="40"/>
      <c r="BJ1810" s="40"/>
    </row>
    <row r="1811" spans="1:84" x14ac:dyDescent="0.25">
      <c r="A1811" s="81" t="s">
        <v>934</v>
      </c>
      <c r="B1811" s="81" t="s">
        <v>934</v>
      </c>
      <c r="C1811" s="84">
        <v>40828</v>
      </c>
      <c r="D1811" s="57"/>
      <c r="E1811" s="57"/>
      <c r="F1811" s="40" t="s">
        <v>935</v>
      </c>
      <c r="H1811" s="56"/>
      <c r="I1811" s="56"/>
      <c r="J1811" s="56"/>
      <c r="K1811" s="56"/>
      <c r="L1811" s="56"/>
      <c r="M1811" s="56"/>
      <c r="N1811" s="56"/>
      <c r="O1811" s="56"/>
      <c r="P1811" s="56"/>
      <c r="T1811" s="40"/>
      <c r="U1811" s="40"/>
      <c r="V1811" s="40"/>
      <c r="W1811" s="40"/>
      <c r="X1811" s="40"/>
      <c r="AD1811" s="40"/>
      <c r="AH1811" s="40"/>
      <c r="AI1811" s="40"/>
      <c r="AJ1811" s="40"/>
      <c r="AN1811" s="40"/>
      <c r="AO1811" s="40"/>
      <c r="AP1811" s="40"/>
      <c r="AQ1811" s="40"/>
      <c r="AR1811" s="40"/>
      <c r="AS1811" s="40"/>
      <c r="BA1811">
        <v>87</v>
      </c>
      <c r="BE1811" s="40"/>
      <c r="BF1811" s="40"/>
      <c r="BG1811" s="40"/>
      <c r="BH1811" s="40"/>
      <c r="BI1811" s="40"/>
      <c r="BJ1811" s="40"/>
    </row>
    <row r="1812" spans="1:84" x14ac:dyDescent="0.25">
      <c r="A1812" s="81" t="s">
        <v>934</v>
      </c>
      <c r="B1812" s="81" t="s">
        <v>934</v>
      </c>
      <c r="C1812" s="84">
        <v>40834</v>
      </c>
      <c r="D1812" s="57"/>
      <c r="E1812" s="57"/>
      <c r="F1812" s="40" t="s">
        <v>935</v>
      </c>
      <c r="H1812" s="56"/>
      <c r="I1812" s="56"/>
      <c r="J1812" s="56"/>
      <c r="K1812" s="56"/>
      <c r="L1812" s="56"/>
      <c r="M1812" s="56"/>
      <c r="N1812" s="56"/>
      <c r="O1812" s="56"/>
      <c r="P1812" s="56"/>
      <c r="T1812" s="40"/>
      <c r="U1812" s="40"/>
      <c r="V1812" s="40"/>
      <c r="W1812" s="40"/>
      <c r="X1812" s="40"/>
      <c r="AD1812" s="40"/>
      <c r="AH1812" s="40"/>
      <c r="AI1812" s="40"/>
      <c r="AJ1812" s="40"/>
      <c r="AN1812" s="40"/>
      <c r="AO1812" s="40"/>
      <c r="AP1812" s="40"/>
      <c r="AQ1812" s="40"/>
      <c r="AR1812" s="40"/>
      <c r="AS1812" s="40"/>
      <c r="BA1812">
        <v>90</v>
      </c>
      <c r="BE1812" s="40"/>
      <c r="BF1812" s="40"/>
      <c r="BG1812" s="40"/>
      <c r="BH1812" s="40"/>
      <c r="BI1812" s="40"/>
      <c r="BJ1812" s="40"/>
    </row>
    <row r="1813" spans="1:84" x14ac:dyDescent="0.25">
      <c r="A1813" s="81" t="s">
        <v>934</v>
      </c>
      <c r="B1813" s="81" t="s">
        <v>934</v>
      </c>
      <c r="C1813" s="84">
        <v>40841</v>
      </c>
      <c r="D1813" s="57"/>
      <c r="E1813" s="57"/>
      <c r="F1813" s="40" t="s">
        <v>935</v>
      </c>
      <c r="H1813" s="56"/>
      <c r="I1813" s="56"/>
      <c r="J1813" s="56"/>
      <c r="K1813" s="56"/>
      <c r="L1813" s="56"/>
      <c r="M1813" s="56"/>
      <c r="N1813" s="56"/>
      <c r="O1813" s="56"/>
      <c r="P1813" s="56"/>
      <c r="T1813" s="40"/>
      <c r="U1813" s="40"/>
      <c r="V1813" s="40"/>
      <c r="W1813" s="40"/>
      <c r="X1813" s="40"/>
      <c r="AD1813" s="40"/>
      <c r="AH1813" s="40"/>
      <c r="AI1813" s="40"/>
      <c r="AJ1813" s="40"/>
      <c r="AN1813" s="40"/>
      <c r="AO1813" s="40"/>
      <c r="AP1813" s="40"/>
      <c r="AQ1813" s="40"/>
      <c r="AR1813" s="40"/>
      <c r="AS1813" s="40"/>
      <c r="BA1813">
        <v>90</v>
      </c>
      <c r="BE1813" s="40"/>
      <c r="BF1813" s="40"/>
      <c r="BG1813" s="40"/>
      <c r="BH1813" s="40"/>
      <c r="BI1813" s="40"/>
      <c r="BJ1813" s="40"/>
    </row>
    <row r="1814" spans="1:84" x14ac:dyDescent="0.25">
      <c r="A1814" s="81" t="s">
        <v>934</v>
      </c>
      <c r="B1814" s="81" t="s">
        <v>934</v>
      </c>
      <c r="C1814" s="84">
        <v>40848</v>
      </c>
      <c r="D1814" s="57"/>
      <c r="E1814" s="57"/>
      <c r="F1814" s="40" t="s">
        <v>935</v>
      </c>
      <c r="H1814" s="56"/>
      <c r="I1814" s="56"/>
      <c r="J1814" s="56"/>
      <c r="K1814" s="56"/>
      <c r="L1814" s="56"/>
      <c r="M1814" s="56"/>
      <c r="N1814" s="56"/>
      <c r="O1814" s="56"/>
      <c r="P1814" s="56"/>
      <c r="T1814" s="40"/>
      <c r="U1814" s="40"/>
      <c r="V1814" s="40"/>
      <c r="W1814" s="40"/>
      <c r="X1814" s="40"/>
      <c r="AD1814" s="40"/>
      <c r="AH1814" s="40"/>
      <c r="AI1814" s="40"/>
      <c r="AJ1814" s="40"/>
      <c r="AN1814" s="40"/>
      <c r="AO1814" s="40"/>
      <c r="AP1814" s="40"/>
      <c r="AQ1814" s="40"/>
      <c r="AR1814" s="40"/>
      <c r="AS1814" s="40"/>
      <c r="BA1814">
        <v>90</v>
      </c>
      <c r="BE1814" s="40"/>
      <c r="BF1814" s="40"/>
      <c r="BG1814" s="40"/>
      <c r="BH1814" s="40"/>
      <c r="BI1814" s="40"/>
      <c r="BJ1814" s="40"/>
    </row>
    <row r="1815" spans="1:84" x14ac:dyDescent="0.25">
      <c r="A1815" s="81" t="s">
        <v>934</v>
      </c>
      <c r="B1815" s="81" t="s">
        <v>934</v>
      </c>
      <c r="C1815" s="84">
        <v>40855</v>
      </c>
      <c r="D1815" s="57"/>
      <c r="E1815" s="57"/>
      <c r="F1815" s="40" t="s">
        <v>935</v>
      </c>
      <c r="H1815" s="56"/>
      <c r="I1815" s="56"/>
      <c r="J1815" s="56"/>
      <c r="K1815" s="56"/>
      <c r="L1815" s="56"/>
      <c r="M1815" s="56"/>
      <c r="N1815" s="56"/>
      <c r="O1815" s="56"/>
      <c r="P1815" s="56"/>
      <c r="T1815" s="40"/>
      <c r="U1815" s="40"/>
      <c r="V1815" s="40"/>
      <c r="W1815" s="40"/>
      <c r="X1815" s="40"/>
      <c r="AD1815" s="40"/>
      <c r="AH1815" s="40"/>
      <c r="AI1815" s="40"/>
      <c r="AJ1815" s="40"/>
      <c r="AN1815" s="40"/>
      <c r="AO1815" s="40"/>
      <c r="AP1815" s="40"/>
      <c r="AQ1815" s="40"/>
      <c r="AR1815" s="40"/>
      <c r="AS1815" s="40"/>
      <c r="BA1815">
        <v>90</v>
      </c>
      <c r="BE1815" s="40"/>
      <c r="BF1815" s="40"/>
      <c r="BG1815" s="40"/>
      <c r="BH1815" s="40"/>
      <c r="BI1815" s="40"/>
      <c r="BJ1815" s="40"/>
    </row>
    <row r="1816" spans="1:84" x14ac:dyDescent="0.25">
      <c r="A1816" s="82" t="s">
        <v>934</v>
      </c>
      <c r="B1816" s="82" t="s">
        <v>934</v>
      </c>
      <c r="C1816" s="85"/>
      <c r="D1816" s="62"/>
      <c r="E1816" s="62"/>
      <c r="F1816" s="25"/>
      <c r="G1816" s="25"/>
      <c r="H1816" s="25"/>
      <c r="I1816" s="25"/>
      <c r="J1816" s="25"/>
      <c r="K1816" s="25"/>
      <c r="L1816" s="25"/>
      <c r="M1816" s="25"/>
      <c r="N1816" s="25"/>
      <c r="O1816" s="25"/>
      <c r="P1816" s="25"/>
      <c r="Q1816" s="25"/>
      <c r="R1816" s="25"/>
      <c r="S1816" s="25"/>
      <c r="T1816" s="25"/>
      <c r="U1816" s="25"/>
      <c r="V1816" s="25"/>
      <c r="W1816" s="25"/>
      <c r="X1816" s="25"/>
      <c r="Y1816" s="63"/>
      <c r="Z1816" s="25"/>
      <c r="AA1816" s="25"/>
      <c r="AB1816" s="25"/>
      <c r="AC1816" s="25"/>
      <c r="AD1816" s="25"/>
      <c r="AE1816" s="25"/>
      <c r="AF1816" s="25"/>
      <c r="AG1816" s="25"/>
      <c r="AH1816" s="25"/>
      <c r="AI1816" s="25"/>
      <c r="AJ1816" s="25"/>
      <c r="AK1816" s="25"/>
      <c r="AL1816" s="25"/>
      <c r="AM1816" s="25"/>
      <c r="AN1816" s="25"/>
      <c r="AO1816" s="25"/>
      <c r="AP1816" s="25"/>
      <c r="AQ1816" s="25"/>
      <c r="AR1816" s="25"/>
      <c r="AS1816" s="25"/>
      <c r="AT1816" s="64" t="s">
        <v>74</v>
      </c>
      <c r="AU1816" s="25"/>
      <c r="AV1816" s="25"/>
      <c r="AZ1816" s="25"/>
      <c r="BA1816" s="25"/>
      <c r="BB1816" s="25"/>
      <c r="BC1816" s="25"/>
      <c r="BD1816" s="25"/>
      <c r="BE1816" s="25"/>
      <c r="BF1816" s="25"/>
      <c r="BG1816" s="25"/>
      <c r="BH1816" s="25"/>
      <c r="BI1816" s="25"/>
      <c r="BJ1816" s="25"/>
      <c r="BK1816" s="25"/>
      <c r="BL1816" s="25"/>
      <c r="BM1816" s="25"/>
      <c r="BN1816" s="25"/>
      <c r="BO1816" s="25"/>
      <c r="BP1816" s="25"/>
      <c r="BQ1816" s="25"/>
      <c r="BR1816" s="25"/>
      <c r="BS1816" s="25"/>
      <c r="BT1816" s="25"/>
      <c r="BU1816" s="25"/>
      <c r="BV1816" s="25"/>
      <c r="BW1816" s="25"/>
      <c r="BX1816" s="25"/>
      <c r="BY1816" s="25"/>
      <c r="BZ1816" s="25"/>
      <c r="CA1816" s="25"/>
      <c r="CB1816" s="25"/>
      <c r="CC1816" s="25"/>
      <c r="CD1816" s="25"/>
      <c r="CE1816" s="25"/>
      <c r="CF1816" s="25">
        <v>9</v>
      </c>
    </row>
    <row r="1817" spans="1:84" x14ac:dyDescent="0.25">
      <c r="A1817" s="81" t="s">
        <v>936</v>
      </c>
      <c r="B1817" s="81" t="s">
        <v>936</v>
      </c>
      <c r="C1817" s="84">
        <v>40710</v>
      </c>
      <c r="D1817" s="57"/>
      <c r="E1817" s="57"/>
      <c r="F1817" s="40" t="s">
        <v>937</v>
      </c>
      <c r="H1817" s="56"/>
      <c r="I1817" s="56"/>
      <c r="J1817" s="56"/>
      <c r="K1817" s="56"/>
      <c r="L1817" s="56"/>
      <c r="M1817" s="56"/>
      <c r="N1817" s="56"/>
      <c r="O1817" s="56"/>
      <c r="P1817" s="56"/>
      <c r="T1817" s="40"/>
      <c r="U1817" s="40"/>
      <c r="V1817" s="40"/>
      <c r="W1817" s="40"/>
      <c r="X1817" s="40"/>
      <c r="AD1817" s="40"/>
      <c r="AH1817" s="40"/>
      <c r="AI1817" s="40"/>
      <c r="AJ1817" s="40"/>
      <c r="AN1817" s="40"/>
      <c r="AO1817" s="40"/>
      <c r="AP1817" s="40"/>
      <c r="AQ1817" s="40"/>
      <c r="AR1817" s="40"/>
      <c r="AS1817" s="40"/>
      <c r="BA1817">
        <v>14</v>
      </c>
      <c r="BE1817" s="40"/>
      <c r="BF1817" s="40"/>
      <c r="BG1817" s="40"/>
      <c r="BH1817" s="40"/>
      <c r="BI1817" s="40"/>
      <c r="BJ1817" s="40"/>
      <c r="BL1817">
        <v>4.4000000000000004</v>
      </c>
    </row>
    <row r="1818" spans="1:84" x14ac:dyDescent="0.25">
      <c r="A1818" s="81" t="s">
        <v>936</v>
      </c>
      <c r="B1818" s="81" t="s">
        <v>936</v>
      </c>
      <c r="C1818" s="84">
        <v>40723</v>
      </c>
      <c r="D1818" s="57"/>
      <c r="E1818" s="57"/>
      <c r="F1818" s="40" t="s">
        <v>937</v>
      </c>
      <c r="H1818" s="56"/>
      <c r="I1818" s="56"/>
      <c r="J1818" s="56"/>
      <c r="K1818" s="56"/>
      <c r="L1818" s="56"/>
      <c r="M1818" s="56"/>
      <c r="N1818" s="56"/>
      <c r="O1818" s="56"/>
      <c r="P1818" s="56"/>
      <c r="T1818" s="40"/>
      <c r="U1818" s="40"/>
      <c r="V1818" s="40"/>
      <c r="W1818" s="40"/>
      <c r="X1818" s="40"/>
      <c r="AD1818" s="40"/>
      <c r="AH1818" s="40"/>
      <c r="AI1818" s="40"/>
      <c r="AJ1818" s="40"/>
      <c r="AM1818" s="40"/>
      <c r="AN1818" s="40"/>
      <c r="AO1818" s="40"/>
      <c r="AP1818" s="40"/>
      <c r="AQ1818" s="40"/>
      <c r="AR1818" s="40"/>
      <c r="AS1818" s="40"/>
      <c r="BA1818">
        <v>15</v>
      </c>
      <c r="BE1818" s="40"/>
      <c r="BF1818" s="40"/>
      <c r="BG1818" s="40"/>
      <c r="BH1818" s="40"/>
      <c r="BI1818" s="40"/>
      <c r="BJ1818" s="40"/>
      <c r="BL1818">
        <v>5.3</v>
      </c>
    </row>
    <row r="1819" spans="1:84" x14ac:dyDescent="0.25">
      <c r="A1819" s="81" t="s">
        <v>936</v>
      </c>
      <c r="B1819" s="81" t="s">
        <v>936</v>
      </c>
      <c r="C1819" s="84">
        <v>40730</v>
      </c>
      <c r="D1819" s="57"/>
      <c r="E1819" s="57"/>
      <c r="F1819" s="40" t="s">
        <v>937</v>
      </c>
      <c r="H1819" s="56"/>
      <c r="I1819" s="56"/>
      <c r="J1819" s="56"/>
      <c r="K1819" s="56"/>
      <c r="L1819" s="56"/>
      <c r="M1819" s="56"/>
      <c r="N1819" s="56"/>
      <c r="O1819" s="56"/>
      <c r="P1819" s="56"/>
      <c r="T1819" s="40"/>
      <c r="U1819" s="40"/>
      <c r="V1819" s="40"/>
      <c r="W1819" s="40"/>
      <c r="X1819" s="40"/>
      <c r="AD1819" s="40"/>
      <c r="AH1819" s="40"/>
      <c r="AI1819" s="40"/>
      <c r="AJ1819" s="40"/>
      <c r="AN1819" s="40"/>
      <c r="AO1819" s="40"/>
      <c r="AP1819" s="40"/>
      <c r="AQ1819" s="40"/>
      <c r="AR1819" s="40"/>
      <c r="AS1819" s="40"/>
      <c r="BA1819">
        <v>30</v>
      </c>
      <c r="BE1819" s="40"/>
      <c r="BF1819" s="40"/>
      <c r="BG1819" s="40"/>
      <c r="BH1819" s="40"/>
      <c r="BI1819" s="40"/>
      <c r="BJ1819" s="40"/>
      <c r="BL1819">
        <v>6.8</v>
      </c>
    </row>
    <row r="1820" spans="1:84" x14ac:dyDescent="0.25">
      <c r="A1820" s="81" t="s">
        <v>936</v>
      </c>
      <c r="B1820" s="81" t="s">
        <v>936</v>
      </c>
      <c r="C1820" s="84">
        <v>40737</v>
      </c>
      <c r="D1820" s="57"/>
      <c r="E1820" s="57"/>
      <c r="F1820" s="40" t="s">
        <v>937</v>
      </c>
      <c r="H1820" s="56"/>
      <c r="I1820" s="56"/>
      <c r="J1820" s="56"/>
      <c r="K1820" s="56"/>
      <c r="L1820" s="56"/>
      <c r="M1820" s="56"/>
      <c r="N1820" s="56"/>
      <c r="O1820" s="56"/>
      <c r="P1820" s="56"/>
      <c r="T1820" s="40"/>
      <c r="U1820" s="40"/>
      <c r="V1820" s="40"/>
      <c r="W1820" s="40"/>
      <c r="X1820" s="40"/>
      <c r="AD1820" s="40"/>
      <c r="AH1820" s="40"/>
      <c r="AI1820" s="40"/>
      <c r="AJ1820" s="40"/>
      <c r="AN1820" s="40"/>
      <c r="AO1820" s="40"/>
      <c r="AP1820" s="40"/>
      <c r="AQ1820" s="40"/>
      <c r="AR1820" s="40"/>
      <c r="AS1820" s="40"/>
      <c r="BA1820">
        <v>31</v>
      </c>
      <c r="BE1820" s="40"/>
      <c r="BF1820" s="40"/>
      <c r="BG1820" s="40"/>
      <c r="BH1820" s="40"/>
      <c r="BI1820" s="40"/>
      <c r="BJ1820" s="40"/>
      <c r="BL1820">
        <v>7.6</v>
      </c>
    </row>
    <row r="1821" spans="1:84" x14ac:dyDescent="0.25">
      <c r="A1821" s="81" t="s">
        <v>936</v>
      </c>
      <c r="B1821" s="81" t="s">
        <v>936</v>
      </c>
      <c r="C1821" s="84">
        <v>40752</v>
      </c>
      <c r="D1821" s="57"/>
      <c r="E1821" s="57"/>
      <c r="F1821" s="40" t="s">
        <v>937</v>
      </c>
      <c r="H1821" s="56"/>
      <c r="I1821" s="56"/>
      <c r="J1821" s="56"/>
      <c r="K1821" s="56"/>
      <c r="L1821" s="56"/>
      <c r="M1821" s="56"/>
      <c r="N1821" s="56"/>
      <c r="O1821" s="56"/>
      <c r="P1821" s="56"/>
      <c r="T1821" s="40"/>
      <c r="U1821" s="40"/>
      <c r="V1821" s="40"/>
      <c r="W1821" s="40"/>
      <c r="X1821" s="40"/>
      <c r="AD1821" s="40"/>
      <c r="AH1821" s="40"/>
      <c r="AI1821" s="40"/>
      <c r="AJ1821" s="40"/>
      <c r="AN1821" s="40"/>
      <c r="AO1821" s="40"/>
      <c r="AP1821" s="40"/>
      <c r="AQ1821" s="40"/>
      <c r="AR1821" s="40"/>
      <c r="AS1821" s="40"/>
      <c r="BA1821">
        <v>33</v>
      </c>
      <c r="BE1821" s="40"/>
      <c r="BF1821" s="40"/>
      <c r="BG1821" s="40"/>
      <c r="BH1821" s="40"/>
      <c r="BI1821" s="40"/>
      <c r="BJ1821" s="40"/>
      <c r="BL1821">
        <v>8.6</v>
      </c>
    </row>
    <row r="1822" spans="1:84" x14ac:dyDescent="0.25">
      <c r="A1822" s="81" t="s">
        <v>936</v>
      </c>
      <c r="B1822" s="81" t="s">
        <v>936</v>
      </c>
      <c r="C1822" s="84">
        <v>40759</v>
      </c>
      <c r="D1822" s="57"/>
      <c r="E1822" s="57"/>
      <c r="F1822" s="40" t="s">
        <v>937</v>
      </c>
      <c r="H1822" s="56"/>
      <c r="I1822" s="56"/>
      <c r="J1822" s="56"/>
      <c r="K1822" s="56"/>
      <c r="L1822" s="56"/>
      <c r="M1822" s="56"/>
      <c r="N1822" s="56"/>
      <c r="O1822" s="56"/>
      <c r="P1822" s="56"/>
      <c r="T1822" s="40"/>
      <c r="U1822" s="40"/>
      <c r="V1822" s="40"/>
      <c r="W1822" s="40"/>
      <c r="X1822" s="40"/>
      <c r="AD1822" s="40"/>
      <c r="AH1822" s="40"/>
      <c r="AI1822" s="40"/>
      <c r="AJ1822" s="40"/>
      <c r="AN1822" s="40"/>
      <c r="AO1822" s="40"/>
      <c r="AP1822" s="40"/>
      <c r="AQ1822" s="40"/>
      <c r="AR1822" s="40"/>
      <c r="AS1822" s="40"/>
      <c r="BA1822">
        <v>30</v>
      </c>
      <c r="BE1822" s="40"/>
      <c r="BF1822" s="40"/>
      <c r="BG1822" s="40"/>
      <c r="BH1822" s="40"/>
      <c r="BI1822" s="40"/>
      <c r="BJ1822" s="40"/>
    </row>
    <row r="1823" spans="1:84" x14ac:dyDescent="0.25">
      <c r="A1823" s="81" t="s">
        <v>936</v>
      </c>
      <c r="B1823" s="81" t="s">
        <v>936</v>
      </c>
      <c r="C1823" s="84">
        <v>40765</v>
      </c>
      <c r="D1823" s="57"/>
      <c r="E1823" s="57"/>
      <c r="F1823" s="40" t="s">
        <v>937</v>
      </c>
      <c r="H1823" s="56"/>
      <c r="I1823" s="56"/>
      <c r="J1823" s="56"/>
      <c r="K1823" s="56"/>
      <c r="L1823" s="56"/>
      <c r="M1823" s="56"/>
      <c r="N1823" s="56"/>
      <c r="O1823" s="56"/>
      <c r="P1823" s="56"/>
      <c r="T1823" s="40"/>
      <c r="U1823" s="40"/>
      <c r="V1823" s="40"/>
      <c r="W1823" s="40"/>
      <c r="X1823" s="40"/>
      <c r="AD1823" s="40"/>
      <c r="AH1823" s="40"/>
      <c r="AI1823" s="40"/>
      <c r="AJ1823" s="40"/>
      <c r="AN1823" s="40"/>
      <c r="AO1823" s="40"/>
      <c r="AP1823" s="40"/>
      <c r="AQ1823" s="40"/>
      <c r="AR1823" s="40"/>
      <c r="AS1823" s="40"/>
      <c r="BA1823">
        <v>45</v>
      </c>
      <c r="BE1823" s="40"/>
      <c r="BF1823" s="40"/>
      <c r="BG1823" s="40"/>
      <c r="BH1823" s="40"/>
      <c r="BI1823" s="40"/>
      <c r="BJ1823" s="40"/>
      <c r="BL1823">
        <v>10.199999999999999</v>
      </c>
    </row>
    <row r="1824" spans="1:84" x14ac:dyDescent="0.25">
      <c r="A1824" s="81" t="s">
        <v>936</v>
      </c>
      <c r="B1824" s="81" t="s">
        <v>936</v>
      </c>
      <c r="C1824" s="84">
        <v>40772</v>
      </c>
      <c r="D1824" s="57"/>
      <c r="E1824" s="57"/>
      <c r="F1824" s="40" t="s">
        <v>937</v>
      </c>
      <c r="H1824" s="56"/>
      <c r="I1824" s="56"/>
      <c r="J1824" s="56"/>
      <c r="K1824" s="56"/>
      <c r="L1824" s="56"/>
      <c r="M1824" s="56"/>
      <c r="N1824" s="56"/>
      <c r="O1824" s="56"/>
      <c r="P1824" s="56"/>
      <c r="T1824" s="40"/>
      <c r="U1824" s="40"/>
      <c r="V1824" s="40"/>
      <c r="W1824" s="40"/>
      <c r="X1824" s="40"/>
      <c r="AD1824" s="40"/>
      <c r="AH1824" s="40"/>
      <c r="AI1824" s="40"/>
      <c r="AJ1824" s="40"/>
      <c r="AN1824" s="40"/>
      <c r="AO1824" s="40"/>
      <c r="AP1824" s="40"/>
      <c r="AQ1824" s="40"/>
      <c r="AR1824" s="40"/>
      <c r="AS1824" s="40"/>
      <c r="BA1824">
        <v>60</v>
      </c>
      <c r="BE1824" s="40"/>
      <c r="BF1824" s="40"/>
      <c r="BG1824" s="40"/>
      <c r="BH1824" s="40"/>
      <c r="BI1824" s="40"/>
      <c r="BJ1824" s="40"/>
    </row>
    <row r="1825" spans="1:84" x14ac:dyDescent="0.25">
      <c r="A1825" s="81" t="s">
        <v>936</v>
      </c>
      <c r="B1825" s="81" t="s">
        <v>936</v>
      </c>
      <c r="C1825" s="84">
        <v>40781</v>
      </c>
      <c r="D1825" s="57"/>
      <c r="E1825" s="57"/>
      <c r="F1825" s="40" t="s">
        <v>937</v>
      </c>
      <c r="H1825" s="56"/>
      <c r="I1825" s="56"/>
      <c r="J1825" s="56"/>
      <c r="K1825" s="56"/>
      <c r="L1825" s="56"/>
      <c r="M1825" s="56"/>
      <c r="N1825" s="56"/>
      <c r="O1825" s="56"/>
      <c r="P1825" s="56"/>
      <c r="T1825" s="40"/>
      <c r="U1825" s="40"/>
      <c r="V1825" s="40"/>
      <c r="W1825" s="40"/>
      <c r="X1825" s="40"/>
      <c r="AD1825" s="40"/>
      <c r="AH1825" s="40"/>
      <c r="AI1825" s="40"/>
      <c r="AJ1825" s="40"/>
      <c r="AN1825" s="40"/>
      <c r="AO1825" s="40"/>
      <c r="AP1825" s="40"/>
      <c r="AQ1825" s="40"/>
      <c r="AR1825" s="40"/>
      <c r="AS1825" s="40"/>
      <c r="BA1825">
        <v>70</v>
      </c>
      <c r="BE1825" s="40"/>
      <c r="BF1825" s="40"/>
      <c r="BG1825" s="40"/>
      <c r="BH1825" s="40"/>
      <c r="BI1825" s="40"/>
      <c r="BJ1825" s="40"/>
    </row>
    <row r="1826" spans="1:84" x14ac:dyDescent="0.25">
      <c r="A1826" s="81" t="s">
        <v>936</v>
      </c>
      <c r="B1826" s="81" t="s">
        <v>936</v>
      </c>
      <c r="C1826" s="84">
        <v>40792</v>
      </c>
      <c r="D1826" s="57"/>
      <c r="E1826" s="57"/>
      <c r="F1826" s="40" t="s">
        <v>937</v>
      </c>
      <c r="H1826" s="56"/>
      <c r="I1826" s="56"/>
      <c r="J1826" s="56"/>
      <c r="K1826" s="56"/>
      <c r="L1826" s="56"/>
      <c r="M1826" s="56"/>
      <c r="N1826" s="56"/>
      <c r="O1826" s="56"/>
      <c r="P1826" s="56"/>
      <c r="T1826" s="40"/>
      <c r="U1826" s="40"/>
      <c r="V1826" s="40"/>
      <c r="W1826" s="40"/>
      <c r="X1826" s="40"/>
      <c r="AD1826" s="40"/>
      <c r="AH1826" s="40"/>
      <c r="AI1826" s="40"/>
      <c r="AJ1826" s="40"/>
      <c r="AN1826" s="40"/>
      <c r="AO1826" s="40"/>
      <c r="AP1826" s="40"/>
      <c r="AQ1826" s="40"/>
      <c r="AR1826" s="40"/>
      <c r="AS1826" s="40"/>
      <c r="BA1826">
        <v>79</v>
      </c>
      <c r="BE1826" s="40"/>
      <c r="BF1826" s="40"/>
      <c r="BG1826" s="40"/>
      <c r="BH1826" s="40"/>
      <c r="BI1826" s="40"/>
      <c r="BJ1826" s="40"/>
    </row>
    <row r="1827" spans="1:84" x14ac:dyDescent="0.25">
      <c r="A1827" s="81" t="s">
        <v>936</v>
      </c>
      <c r="B1827" s="81" t="s">
        <v>936</v>
      </c>
      <c r="C1827" s="84">
        <v>40806</v>
      </c>
      <c r="D1827" s="57"/>
      <c r="E1827" s="57"/>
      <c r="F1827" s="40" t="s">
        <v>937</v>
      </c>
      <c r="G1827" s="40"/>
      <c r="H1827" s="56"/>
      <c r="I1827" s="56"/>
      <c r="J1827" s="56"/>
      <c r="K1827" s="56"/>
      <c r="L1827" s="56"/>
      <c r="M1827" s="56"/>
      <c r="N1827" s="56"/>
      <c r="O1827" s="56"/>
      <c r="P1827" s="56"/>
      <c r="Q1827" s="40"/>
      <c r="R1827" s="40"/>
      <c r="S1827" s="40"/>
      <c r="T1827" s="40"/>
      <c r="U1827" s="40"/>
      <c r="V1827" s="40"/>
      <c r="W1827" s="40"/>
      <c r="X1827" s="40"/>
      <c r="Z1827" s="40"/>
      <c r="AA1827" s="40"/>
      <c r="AB1827" s="40"/>
      <c r="AC1827" s="40"/>
      <c r="AD1827" s="40"/>
      <c r="AE1827" s="40"/>
      <c r="AF1827" s="40"/>
      <c r="AG1827" s="40"/>
      <c r="AH1827" s="40"/>
      <c r="AI1827" s="40"/>
      <c r="AJ1827" s="40"/>
      <c r="AK1827" s="40"/>
      <c r="AL1827" s="40"/>
      <c r="AM1827" s="40"/>
      <c r="AN1827" s="40"/>
      <c r="AO1827" s="40"/>
      <c r="AP1827" s="40"/>
      <c r="AQ1827" s="40"/>
      <c r="AR1827" s="40"/>
      <c r="AS1827" s="40"/>
      <c r="AT1827" s="40"/>
      <c r="AU1827" s="40"/>
      <c r="AV1827" s="40"/>
      <c r="AZ1827" s="40"/>
      <c r="BA1827" s="40">
        <v>81</v>
      </c>
      <c r="BB1827" s="40"/>
      <c r="BC1827" s="40"/>
      <c r="BD1827" s="40"/>
      <c r="BE1827" s="40"/>
      <c r="BF1827" s="40"/>
      <c r="BG1827" s="40"/>
      <c r="BH1827" s="40"/>
      <c r="BI1827" s="40"/>
      <c r="BJ1827" s="40"/>
      <c r="BK1827" s="40"/>
      <c r="BL1827" s="40"/>
      <c r="BM1827" s="40"/>
      <c r="BN1827" s="40"/>
      <c r="BO1827" s="40"/>
      <c r="BP1827" s="40"/>
      <c r="BQ1827" s="40"/>
      <c r="BR1827" s="40"/>
      <c r="BS1827" s="40"/>
      <c r="BT1827" s="40"/>
      <c r="BU1827" s="40"/>
      <c r="BV1827" s="40"/>
      <c r="BW1827" s="40"/>
      <c r="BX1827" s="40"/>
      <c r="BY1827" s="40"/>
      <c r="BZ1827" s="40"/>
      <c r="CA1827" s="40"/>
      <c r="CB1827" s="40"/>
      <c r="CC1827" s="40"/>
      <c r="CD1827" s="40"/>
      <c r="CE1827" s="40"/>
      <c r="CF1827" s="40"/>
    </row>
    <row r="1828" spans="1:84" x14ac:dyDescent="0.25">
      <c r="A1828" s="81" t="s">
        <v>936</v>
      </c>
      <c r="B1828" s="81" t="s">
        <v>936</v>
      </c>
      <c r="C1828" s="84">
        <v>40819</v>
      </c>
      <c r="D1828" s="57"/>
      <c r="E1828" s="57"/>
      <c r="F1828" s="40" t="s">
        <v>937</v>
      </c>
      <c r="H1828" s="56"/>
      <c r="I1828" s="56"/>
      <c r="J1828" s="56"/>
      <c r="K1828" s="56"/>
      <c r="L1828" s="56"/>
      <c r="M1828" s="56"/>
      <c r="N1828" s="56"/>
      <c r="O1828" s="56"/>
      <c r="P1828" s="56"/>
      <c r="T1828" s="40"/>
      <c r="U1828" s="40"/>
      <c r="V1828" s="40"/>
      <c r="W1828" s="40"/>
      <c r="X1828" s="40"/>
      <c r="AD1828" s="40"/>
      <c r="AH1828" s="40"/>
      <c r="AI1828" s="40"/>
      <c r="AJ1828" s="40"/>
      <c r="AN1828" s="40"/>
      <c r="AO1828" s="40"/>
      <c r="AP1828" s="40"/>
      <c r="AQ1828" s="40"/>
      <c r="AR1828" s="40"/>
      <c r="AS1828" s="40"/>
      <c r="BA1828">
        <v>83</v>
      </c>
      <c r="BE1828" s="40"/>
      <c r="BF1828" s="40"/>
      <c r="BG1828" s="40"/>
      <c r="BH1828" s="40"/>
      <c r="BI1828" s="40"/>
      <c r="BJ1828" s="40"/>
    </row>
    <row r="1829" spans="1:84" x14ac:dyDescent="0.25">
      <c r="A1829" s="81" t="s">
        <v>936</v>
      </c>
      <c r="B1829" s="81" t="s">
        <v>936</v>
      </c>
      <c r="C1829" s="84">
        <v>40828</v>
      </c>
      <c r="D1829" s="57"/>
      <c r="E1829" s="57"/>
      <c r="F1829" s="40" t="s">
        <v>937</v>
      </c>
      <c r="H1829" s="56"/>
      <c r="I1829" s="56"/>
      <c r="J1829" s="56"/>
      <c r="K1829" s="56"/>
      <c r="L1829" s="56"/>
      <c r="M1829" s="56"/>
      <c r="N1829" s="56"/>
      <c r="O1829" s="56"/>
      <c r="P1829" s="56"/>
      <c r="T1829" s="40"/>
      <c r="U1829" s="40"/>
      <c r="V1829" s="40"/>
      <c r="W1829" s="40"/>
      <c r="X1829" s="40"/>
      <c r="AD1829" s="40"/>
      <c r="AH1829" s="40"/>
      <c r="AI1829" s="40"/>
      <c r="AJ1829" s="40"/>
      <c r="AN1829" s="40"/>
      <c r="AO1829" s="40"/>
      <c r="AP1829" s="40"/>
      <c r="AQ1829" s="40"/>
      <c r="AR1829" s="40"/>
      <c r="AS1829" s="40"/>
      <c r="BA1829">
        <v>87</v>
      </c>
      <c r="BE1829" s="40"/>
      <c r="BF1829" s="40"/>
      <c r="BG1829" s="40"/>
      <c r="BH1829" s="40"/>
      <c r="BI1829" s="40"/>
      <c r="BJ1829" s="40"/>
    </row>
    <row r="1830" spans="1:84" x14ac:dyDescent="0.25">
      <c r="A1830" s="81" t="s">
        <v>936</v>
      </c>
      <c r="B1830" s="81" t="s">
        <v>936</v>
      </c>
      <c r="C1830" s="84">
        <v>40834</v>
      </c>
      <c r="D1830" s="57"/>
      <c r="E1830" s="57"/>
      <c r="F1830" s="40" t="s">
        <v>937</v>
      </c>
      <c r="H1830" s="56"/>
      <c r="I1830" s="56"/>
      <c r="J1830" s="56"/>
      <c r="K1830" s="56"/>
      <c r="L1830" s="56"/>
      <c r="M1830" s="56"/>
      <c r="N1830" s="56"/>
      <c r="O1830" s="56"/>
      <c r="P1830" s="56"/>
      <c r="T1830" s="40"/>
      <c r="U1830" s="40"/>
      <c r="V1830" s="40"/>
      <c r="W1830" s="40"/>
      <c r="X1830" s="40"/>
      <c r="AD1830" s="40"/>
      <c r="AH1830" s="40"/>
      <c r="AI1830" s="40"/>
      <c r="AJ1830" s="40"/>
      <c r="AN1830" s="40"/>
      <c r="AO1830" s="40"/>
      <c r="AP1830" s="40"/>
      <c r="AQ1830" s="40"/>
      <c r="AR1830" s="40"/>
      <c r="AS1830" s="40"/>
      <c r="BA1830">
        <v>90</v>
      </c>
      <c r="BE1830" s="40"/>
      <c r="BF1830" s="40"/>
      <c r="BG1830" s="40"/>
      <c r="BH1830" s="40"/>
      <c r="BI1830" s="40"/>
      <c r="BJ1830" s="40"/>
    </row>
    <row r="1831" spans="1:84" x14ac:dyDescent="0.25">
      <c r="A1831" s="81" t="s">
        <v>936</v>
      </c>
      <c r="B1831" s="81" t="s">
        <v>936</v>
      </c>
      <c r="C1831" s="84">
        <v>40841</v>
      </c>
      <c r="D1831" s="57"/>
      <c r="E1831" s="57"/>
      <c r="F1831" s="40" t="s">
        <v>937</v>
      </c>
      <c r="H1831" s="56"/>
      <c r="I1831" s="56"/>
      <c r="J1831" s="56"/>
      <c r="K1831" s="56"/>
      <c r="L1831" s="56"/>
      <c r="M1831" s="56"/>
      <c r="N1831" s="56"/>
      <c r="O1831" s="56"/>
      <c r="P1831" s="56"/>
      <c r="T1831" s="40"/>
      <c r="U1831" s="40"/>
      <c r="V1831" s="40"/>
      <c r="W1831" s="40"/>
      <c r="X1831" s="40"/>
      <c r="AD1831" s="40"/>
      <c r="AH1831" s="40"/>
      <c r="AI1831" s="40"/>
      <c r="AJ1831" s="40"/>
      <c r="AM1831" s="40"/>
      <c r="AN1831" s="40"/>
      <c r="AO1831" s="40"/>
      <c r="AP1831" s="40"/>
      <c r="AQ1831" s="40"/>
      <c r="AR1831" s="40"/>
      <c r="AS1831" s="40"/>
      <c r="BA1831">
        <v>90</v>
      </c>
      <c r="BE1831" s="40"/>
      <c r="BF1831" s="40"/>
      <c r="BG1831" s="40"/>
      <c r="BH1831" s="40"/>
      <c r="BI1831" s="40"/>
      <c r="BJ1831" s="40"/>
    </row>
    <row r="1832" spans="1:84" x14ac:dyDescent="0.25">
      <c r="A1832" s="81" t="s">
        <v>936</v>
      </c>
      <c r="B1832" s="81" t="s">
        <v>936</v>
      </c>
      <c r="C1832" s="84">
        <v>40848</v>
      </c>
      <c r="D1832" s="57"/>
      <c r="E1832" s="57"/>
      <c r="F1832" s="40" t="s">
        <v>937</v>
      </c>
      <c r="H1832" s="56"/>
      <c r="I1832" s="56"/>
      <c r="J1832" s="56"/>
      <c r="K1832" s="56"/>
      <c r="L1832" s="56"/>
      <c r="M1832" s="56"/>
      <c r="N1832" s="56"/>
      <c r="O1832" s="56"/>
      <c r="P1832" s="56"/>
      <c r="T1832" s="40"/>
      <c r="U1832" s="40"/>
      <c r="V1832" s="40"/>
      <c r="W1832" s="40"/>
      <c r="X1832" s="40"/>
      <c r="AD1832" s="40"/>
      <c r="AH1832" s="40"/>
      <c r="AI1832" s="40"/>
      <c r="AJ1832" s="40"/>
      <c r="AN1832" s="40"/>
      <c r="AO1832" s="40"/>
      <c r="AP1832" s="40"/>
      <c r="AQ1832" s="40"/>
      <c r="AR1832" s="40"/>
      <c r="AS1832" s="40"/>
      <c r="BA1832">
        <v>90</v>
      </c>
      <c r="BE1832" s="40"/>
      <c r="BF1832" s="40"/>
      <c r="BG1832" s="40"/>
      <c r="BH1832" s="40"/>
      <c r="BI1832" s="40"/>
      <c r="BJ1832" s="40"/>
    </row>
    <row r="1833" spans="1:84" x14ac:dyDescent="0.25">
      <c r="A1833" s="81" t="s">
        <v>936</v>
      </c>
      <c r="B1833" s="81" t="s">
        <v>936</v>
      </c>
      <c r="C1833" s="84">
        <v>40855</v>
      </c>
      <c r="D1833" s="57"/>
      <c r="E1833" s="57"/>
      <c r="F1833" s="40" t="s">
        <v>937</v>
      </c>
      <c r="H1833" s="56"/>
      <c r="I1833" s="56"/>
      <c r="J1833" s="56"/>
      <c r="K1833" s="56"/>
      <c r="L1833" s="56"/>
      <c r="M1833" s="56"/>
      <c r="N1833" s="56"/>
      <c r="O1833" s="56"/>
      <c r="P1833" s="56"/>
      <c r="T1833" s="40"/>
      <c r="U1833" s="40"/>
      <c r="V1833" s="40"/>
      <c r="W1833" s="40"/>
      <c r="X1833" s="40"/>
      <c r="AD1833" s="40"/>
      <c r="AH1833" s="40"/>
      <c r="AI1833" s="40"/>
      <c r="AJ1833" s="40"/>
      <c r="AN1833" s="40"/>
      <c r="AO1833" s="40"/>
      <c r="AP1833" s="40"/>
      <c r="AQ1833" s="40"/>
      <c r="AR1833" s="40"/>
      <c r="AS1833" s="40"/>
      <c r="BA1833">
        <v>90</v>
      </c>
      <c r="BE1833" s="40"/>
      <c r="BF1833" s="40"/>
      <c r="BG1833" s="40"/>
      <c r="BH1833" s="40"/>
      <c r="BI1833" s="40"/>
      <c r="BJ1833" s="40"/>
    </row>
    <row r="1834" spans="1:84" x14ac:dyDescent="0.25">
      <c r="A1834" s="82" t="s">
        <v>936</v>
      </c>
      <c r="B1834" s="82" t="s">
        <v>936</v>
      </c>
      <c r="C1834" s="85"/>
      <c r="D1834" s="62"/>
      <c r="E1834" s="62"/>
      <c r="F1834" s="25"/>
      <c r="G1834" s="25"/>
      <c r="H1834" s="25"/>
      <c r="I1834" s="25"/>
      <c r="J1834" s="25"/>
      <c r="K1834" s="25"/>
      <c r="L1834" s="25"/>
      <c r="M1834" s="25"/>
      <c r="N1834" s="25"/>
      <c r="O1834" s="25"/>
      <c r="P1834" s="25"/>
      <c r="Q1834" s="25"/>
      <c r="R1834" s="25"/>
      <c r="S1834" s="25"/>
      <c r="T1834" s="25"/>
      <c r="U1834" s="25"/>
      <c r="V1834" s="25"/>
      <c r="W1834" s="25"/>
      <c r="X1834" s="25"/>
      <c r="Y1834" s="63"/>
      <c r="Z1834" s="25"/>
      <c r="AA1834" s="25"/>
      <c r="AB1834" s="25"/>
      <c r="AC1834" s="25"/>
      <c r="AD1834" s="25"/>
      <c r="AE1834" s="25"/>
      <c r="AF1834" s="25"/>
      <c r="AG1834" s="25"/>
      <c r="AH1834" s="25"/>
      <c r="AI1834" s="25"/>
      <c r="AJ1834" s="25"/>
      <c r="AK1834" s="25"/>
      <c r="AL1834" s="25"/>
      <c r="AM1834" s="25"/>
      <c r="AN1834" s="25"/>
      <c r="AO1834" s="25"/>
      <c r="AP1834" s="25"/>
      <c r="AQ1834" s="25"/>
      <c r="AR1834" s="25"/>
      <c r="AS1834" s="25"/>
      <c r="AT1834" s="64" t="s">
        <v>74</v>
      </c>
      <c r="AU1834" s="25"/>
      <c r="AV1834" s="25"/>
      <c r="AZ1834" s="25"/>
      <c r="BA1834" s="25"/>
      <c r="BB1834" s="25"/>
      <c r="BC1834" s="25"/>
      <c r="BD1834" s="25"/>
      <c r="BE1834" s="25"/>
      <c r="BF1834" s="25"/>
      <c r="BG1834" s="25"/>
      <c r="BH1834" s="25"/>
      <c r="BI1834" s="25"/>
      <c r="BJ1834" s="25"/>
      <c r="BK1834" s="25"/>
      <c r="BL1834" s="25"/>
      <c r="BM1834" s="25"/>
      <c r="BN1834" s="25"/>
      <c r="BO1834" s="25"/>
      <c r="BP1834" s="25"/>
      <c r="BQ1834" s="25"/>
      <c r="BR1834" s="25"/>
      <c r="BS1834" s="25"/>
      <c r="BT1834" s="25"/>
      <c r="BU1834" s="25"/>
      <c r="BV1834" s="25"/>
      <c r="BW1834" s="25"/>
      <c r="BX1834" s="25"/>
      <c r="BY1834" s="25"/>
      <c r="BZ1834" s="25"/>
      <c r="CA1834" s="25"/>
      <c r="CB1834" s="25"/>
      <c r="CC1834" s="25"/>
      <c r="CD1834" s="25"/>
      <c r="CE1834" s="25"/>
      <c r="CF1834" s="25">
        <v>10.199999999999999</v>
      </c>
    </row>
    <row r="1835" spans="1:84" x14ac:dyDescent="0.25">
      <c r="A1835" s="81" t="s">
        <v>938</v>
      </c>
      <c r="B1835" s="81" t="s">
        <v>938</v>
      </c>
      <c r="C1835" s="84">
        <v>40710</v>
      </c>
      <c r="D1835" s="57"/>
      <c r="E1835" s="57"/>
      <c r="F1835" s="40" t="s">
        <v>939</v>
      </c>
      <c r="H1835" s="56"/>
      <c r="I1835" s="56"/>
      <c r="J1835" s="56"/>
      <c r="K1835" s="56"/>
      <c r="L1835" s="56"/>
      <c r="M1835" s="56"/>
      <c r="N1835" s="56"/>
      <c r="O1835" s="56"/>
      <c r="P1835" s="56"/>
      <c r="T1835" s="40"/>
      <c r="U1835" s="40"/>
      <c r="V1835" s="40"/>
      <c r="W1835" s="40"/>
      <c r="X1835" s="40"/>
      <c r="AH1835" s="40"/>
      <c r="AI1835" s="40"/>
      <c r="AJ1835" s="40"/>
      <c r="AN1835" s="40"/>
      <c r="AO1835" s="40"/>
      <c r="AP1835" s="40"/>
      <c r="AQ1835" s="40"/>
      <c r="AR1835" s="40"/>
      <c r="AS1835" s="40"/>
      <c r="BA1835">
        <v>15</v>
      </c>
      <c r="BE1835" s="40"/>
      <c r="BF1835" s="40"/>
      <c r="BG1835" s="40"/>
      <c r="BH1835" s="40"/>
      <c r="BI1835" s="40"/>
      <c r="BJ1835" s="40"/>
      <c r="BL1835">
        <v>4.5</v>
      </c>
    </row>
    <row r="1836" spans="1:84" x14ac:dyDescent="0.25">
      <c r="A1836" s="81" t="s">
        <v>938</v>
      </c>
      <c r="B1836" s="81" t="s">
        <v>938</v>
      </c>
      <c r="C1836" s="84">
        <v>40723</v>
      </c>
      <c r="D1836" s="57"/>
      <c r="E1836" s="57"/>
      <c r="F1836" s="40" t="s">
        <v>939</v>
      </c>
      <c r="H1836" s="56"/>
      <c r="I1836" s="56"/>
      <c r="J1836" s="56"/>
      <c r="K1836" s="56"/>
      <c r="L1836" s="56"/>
      <c r="M1836" s="56"/>
      <c r="N1836" s="56"/>
      <c r="O1836" s="56"/>
      <c r="P1836" s="56"/>
      <c r="T1836" s="40"/>
      <c r="U1836" s="40"/>
      <c r="V1836" s="40"/>
      <c r="W1836" s="40"/>
      <c r="X1836" s="40"/>
      <c r="AD1836" s="40"/>
      <c r="AH1836" s="40"/>
      <c r="AI1836" s="40"/>
      <c r="AJ1836" s="40"/>
      <c r="AN1836" s="40"/>
      <c r="AO1836" s="40"/>
      <c r="AP1836" s="40"/>
      <c r="AQ1836" s="40"/>
      <c r="AR1836" s="40"/>
      <c r="AS1836" s="40"/>
      <c r="BA1836">
        <v>30</v>
      </c>
      <c r="BE1836" s="40"/>
      <c r="BF1836" s="40"/>
      <c r="BG1836" s="40"/>
      <c r="BH1836" s="40"/>
      <c r="BI1836" s="40"/>
      <c r="BJ1836" s="40"/>
      <c r="BL1836">
        <v>5.9</v>
      </c>
    </row>
    <row r="1837" spans="1:84" x14ac:dyDescent="0.25">
      <c r="A1837" s="81" t="s">
        <v>938</v>
      </c>
      <c r="B1837" s="81" t="s">
        <v>938</v>
      </c>
      <c r="C1837" s="84">
        <v>40730</v>
      </c>
      <c r="D1837" s="57"/>
      <c r="E1837" s="57"/>
      <c r="F1837" s="40" t="s">
        <v>939</v>
      </c>
      <c r="H1837" s="56"/>
      <c r="I1837" s="56"/>
      <c r="J1837" s="56"/>
      <c r="K1837" s="56"/>
      <c r="L1837" s="56"/>
      <c r="M1837" s="56"/>
      <c r="N1837" s="56"/>
      <c r="O1837" s="56"/>
      <c r="P1837" s="56"/>
      <c r="T1837" s="40"/>
      <c r="U1837" s="40"/>
      <c r="V1837" s="40"/>
      <c r="W1837" s="40"/>
      <c r="X1837" s="40"/>
      <c r="AD1837" s="40"/>
      <c r="AH1837" s="40"/>
      <c r="AI1837" s="40"/>
      <c r="AJ1837" s="40"/>
      <c r="AN1837" s="40"/>
      <c r="AO1837" s="40"/>
      <c r="AP1837" s="40"/>
      <c r="AQ1837" s="40"/>
      <c r="AR1837" s="40"/>
      <c r="AS1837" s="40"/>
      <c r="BA1837">
        <v>30</v>
      </c>
      <c r="BE1837" s="40"/>
      <c r="BF1837" s="40"/>
      <c r="BG1837" s="40"/>
      <c r="BH1837" s="40"/>
      <c r="BI1837" s="40"/>
      <c r="BJ1837" s="40"/>
      <c r="BL1837">
        <v>6.9</v>
      </c>
    </row>
    <row r="1838" spans="1:84" x14ac:dyDescent="0.25">
      <c r="A1838" s="81" t="s">
        <v>938</v>
      </c>
      <c r="B1838" s="81" t="s">
        <v>938</v>
      </c>
      <c r="C1838" s="84">
        <v>40737</v>
      </c>
      <c r="D1838" s="57"/>
      <c r="E1838" s="57"/>
      <c r="F1838" s="40" t="s">
        <v>939</v>
      </c>
      <c r="H1838" s="56"/>
      <c r="I1838" s="56"/>
      <c r="J1838" s="56"/>
      <c r="K1838" s="56"/>
      <c r="L1838" s="56"/>
      <c r="M1838" s="56"/>
      <c r="N1838" s="56"/>
      <c r="O1838" s="56"/>
      <c r="P1838" s="56"/>
      <c r="T1838" s="40"/>
      <c r="U1838" s="40"/>
      <c r="V1838" s="40"/>
      <c r="W1838" s="40"/>
      <c r="X1838" s="40"/>
      <c r="AD1838" s="40"/>
      <c r="AH1838" s="40"/>
      <c r="AI1838" s="40"/>
      <c r="AJ1838" s="40"/>
      <c r="AN1838" s="40"/>
      <c r="AO1838" s="40"/>
      <c r="AP1838" s="40"/>
      <c r="AQ1838" s="40"/>
      <c r="AR1838" s="40"/>
      <c r="AS1838" s="40"/>
      <c r="BA1838">
        <v>30</v>
      </c>
      <c r="BE1838" s="40"/>
      <c r="BF1838" s="40"/>
      <c r="BG1838" s="40"/>
      <c r="BH1838" s="40"/>
      <c r="BI1838" s="40"/>
      <c r="BJ1838" s="40"/>
      <c r="BL1838">
        <v>7.4</v>
      </c>
    </row>
    <row r="1839" spans="1:84" x14ac:dyDescent="0.25">
      <c r="A1839" s="81" t="s">
        <v>938</v>
      </c>
      <c r="B1839" s="81" t="s">
        <v>938</v>
      </c>
      <c r="C1839" s="84">
        <v>40752</v>
      </c>
      <c r="D1839" s="57"/>
      <c r="E1839" s="57"/>
      <c r="F1839" s="40" t="s">
        <v>939</v>
      </c>
      <c r="H1839" s="56"/>
      <c r="I1839" s="56"/>
      <c r="J1839" s="56"/>
      <c r="K1839" s="56"/>
      <c r="L1839" s="56"/>
      <c r="M1839" s="56"/>
      <c r="N1839" s="56"/>
      <c r="O1839" s="56"/>
      <c r="P1839" s="56"/>
      <c r="T1839" s="40"/>
      <c r="U1839" s="40"/>
      <c r="V1839" s="40"/>
      <c r="W1839" s="40"/>
      <c r="X1839" s="40"/>
      <c r="AD1839" s="40"/>
      <c r="AH1839" s="40"/>
      <c r="AI1839" s="40"/>
      <c r="AJ1839" s="40"/>
      <c r="AN1839" s="40"/>
      <c r="AO1839" s="40"/>
      <c r="AP1839" s="40"/>
      <c r="AQ1839" s="40"/>
      <c r="AR1839" s="40"/>
      <c r="AS1839" s="40"/>
      <c r="BA1839">
        <v>32</v>
      </c>
      <c r="BE1839" s="40"/>
      <c r="BF1839" s="40"/>
      <c r="BG1839" s="40"/>
      <c r="BH1839" s="40"/>
      <c r="BI1839" s="40"/>
      <c r="BJ1839" s="40"/>
      <c r="BL1839">
        <v>9.6</v>
      </c>
    </row>
    <row r="1840" spans="1:84" x14ac:dyDescent="0.25">
      <c r="A1840" s="81" t="s">
        <v>938</v>
      </c>
      <c r="B1840" s="81" t="s">
        <v>938</v>
      </c>
      <c r="C1840" s="84">
        <v>40759</v>
      </c>
      <c r="D1840" s="57"/>
      <c r="E1840" s="57"/>
      <c r="F1840" s="40" t="s">
        <v>939</v>
      </c>
      <c r="H1840" s="56"/>
      <c r="I1840" s="56"/>
      <c r="J1840" s="56"/>
      <c r="K1840" s="56"/>
      <c r="L1840" s="56"/>
      <c r="M1840" s="56"/>
      <c r="N1840" s="56"/>
      <c r="O1840" s="56"/>
      <c r="P1840" s="56"/>
      <c r="T1840" s="40"/>
      <c r="U1840" s="40"/>
      <c r="V1840" s="40"/>
      <c r="W1840" s="40"/>
      <c r="X1840" s="40"/>
      <c r="AD1840" s="40"/>
      <c r="AH1840" s="40"/>
      <c r="AI1840" s="40"/>
      <c r="AJ1840" s="40"/>
      <c r="AN1840" s="40"/>
      <c r="AO1840" s="40"/>
      <c r="AP1840" s="40"/>
      <c r="AQ1840" s="40"/>
      <c r="AR1840" s="40"/>
      <c r="AS1840" s="40"/>
      <c r="BA1840">
        <v>30</v>
      </c>
      <c r="BE1840" s="40"/>
      <c r="BF1840" s="40"/>
      <c r="BG1840" s="40"/>
      <c r="BH1840" s="40"/>
      <c r="BI1840" s="40"/>
      <c r="BJ1840" s="40"/>
    </row>
    <row r="1841" spans="1:84" x14ac:dyDescent="0.25">
      <c r="A1841" s="81" t="s">
        <v>938</v>
      </c>
      <c r="B1841" s="81" t="s">
        <v>938</v>
      </c>
      <c r="C1841" s="84">
        <v>40765</v>
      </c>
      <c r="D1841" s="57"/>
      <c r="E1841" s="57"/>
      <c r="F1841" s="40" t="s">
        <v>939</v>
      </c>
      <c r="H1841" s="56"/>
      <c r="I1841" s="56"/>
      <c r="J1841" s="56"/>
      <c r="K1841" s="56"/>
      <c r="L1841" s="56"/>
      <c r="M1841" s="56"/>
      <c r="N1841" s="56"/>
      <c r="O1841" s="56"/>
      <c r="P1841" s="56"/>
      <c r="T1841" s="40"/>
      <c r="U1841" s="40"/>
      <c r="V1841" s="40"/>
      <c r="W1841" s="40"/>
      <c r="X1841" s="40"/>
      <c r="AD1841" s="40"/>
      <c r="AH1841" s="40"/>
      <c r="AI1841" s="40"/>
      <c r="AJ1841" s="40"/>
      <c r="AN1841" s="40"/>
      <c r="AO1841" s="40"/>
      <c r="AP1841" s="40"/>
      <c r="AQ1841" s="40"/>
      <c r="AR1841" s="40"/>
      <c r="AS1841" s="40"/>
      <c r="BA1841">
        <v>41</v>
      </c>
      <c r="BE1841" s="40"/>
      <c r="BF1841" s="40"/>
      <c r="BG1841" s="40"/>
      <c r="BH1841" s="40"/>
      <c r="BI1841" s="40"/>
      <c r="BJ1841" s="40"/>
      <c r="BL1841">
        <v>11.2</v>
      </c>
    </row>
    <row r="1842" spans="1:84" x14ac:dyDescent="0.25">
      <c r="A1842" s="81" t="s">
        <v>938</v>
      </c>
      <c r="B1842" s="81" t="s">
        <v>938</v>
      </c>
      <c r="C1842" s="84">
        <v>40772</v>
      </c>
      <c r="D1842" s="57"/>
      <c r="E1842" s="57"/>
      <c r="F1842" s="40" t="s">
        <v>939</v>
      </c>
      <c r="H1842" s="56"/>
      <c r="I1842" s="56"/>
      <c r="J1842" s="56"/>
      <c r="K1842" s="56"/>
      <c r="L1842" s="56"/>
      <c r="M1842" s="56"/>
      <c r="N1842" s="56"/>
      <c r="O1842" s="56"/>
      <c r="P1842" s="56"/>
      <c r="T1842" s="40"/>
      <c r="U1842" s="40"/>
      <c r="V1842" s="40"/>
      <c r="W1842" s="40"/>
      <c r="X1842" s="40"/>
      <c r="AD1842" s="40"/>
      <c r="AH1842" s="40"/>
      <c r="AI1842" s="40"/>
      <c r="AJ1842" s="40"/>
      <c r="AN1842" s="40"/>
      <c r="AO1842" s="40"/>
      <c r="AP1842" s="40"/>
      <c r="AQ1842" s="40"/>
      <c r="AR1842" s="40"/>
      <c r="AS1842" s="40"/>
      <c r="BA1842">
        <v>60</v>
      </c>
      <c r="BE1842" s="40"/>
      <c r="BF1842" s="40"/>
      <c r="BG1842" s="40"/>
      <c r="BH1842" s="40"/>
      <c r="BI1842" s="40"/>
      <c r="BJ1842" s="40"/>
    </row>
    <row r="1843" spans="1:84" x14ac:dyDescent="0.25">
      <c r="A1843" s="81" t="s">
        <v>938</v>
      </c>
      <c r="B1843" s="81" t="s">
        <v>938</v>
      </c>
      <c r="C1843" s="84">
        <v>40781</v>
      </c>
      <c r="D1843" s="57"/>
      <c r="E1843" s="57"/>
      <c r="F1843" s="40" t="s">
        <v>939</v>
      </c>
      <c r="H1843" s="56"/>
      <c r="I1843" s="56"/>
      <c r="J1843" s="56"/>
      <c r="K1843" s="56"/>
      <c r="L1843" s="56"/>
      <c r="M1843" s="56"/>
      <c r="N1843" s="56"/>
      <c r="O1843" s="56"/>
      <c r="P1843" s="56"/>
      <c r="T1843" s="40"/>
      <c r="U1843" s="40"/>
      <c r="V1843" s="40"/>
      <c r="W1843" s="40"/>
      <c r="X1843" s="40"/>
      <c r="AD1843" s="40"/>
      <c r="AH1843" s="40"/>
      <c r="AI1843" s="40"/>
      <c r="AJ1843" s="40"/>
      <c r="AN1843" s="40"/>
      <c r="AO1843" s="40"/>
      <c r="AP1843" s="40"/>
      <c r="AQ1843" s="40"/>
      <c r="AR1843" s="40"/>
      <c r="AS1843" s="40"/>
      <c r="BA1843">
        <v>65</v>
      </c>
      <c r="BE1843" s="40"/>
      <c r="BF1843" s="40"/>
      <c r="BG1843" s="40"/>
      <c r="BH1843" s="40"/>
      <c r="BI1843" s="40"/>
      <c r="BJ1843" s="40"/>
    </row>
    <row r="1844" spans="1:84" x14ac:dyDescent="0.25">
      <c r="A1844" s="81" t="s">
        <v>938</v>
      </c>
      <c r="B1844" s="81" t="s">
        <v>938</v>
      </c>
      <c r="C1844" s="84">
        <v>40792</v>
      </c>
      <c r="D1844" s="57"/>
      <c r="E1844" s="57"/>
      <c r="F1844" s="40" t="s">
        <v>939</v>
      </c>
      <c r="H1844" s="56"/>
      <c r="I1844" s="56"/>
      <c r="J1844" s="56"/>
      <c r="K1844" s="56"/>
      <c r="L1844" s="56"/>
      <c r="M1844" s="56"/>
      <c r="N1844" s="56"/>
      <c r="O1844" s="56"/>
      <c r="P1844" s="56"/>
      <c r="T1844" s="40"/>
      <c r="U1844" s="40"/>
      <c r="V1844" s="40"/>
      <c r="W1844" s="40"/>
      <c r="X1844" s="40"/>
      <c r="AD1844" s="40"/>
      <c r="AH1844" s="40"/>
      <c r="AI1844" s="40"/>
      <c r="AJ1844" s="40"/>
      <c r="AN1844" s="40"/>
      <c r="AO1844" s="40"/>
      <c r="AP1844" s="40"/>
      <c r="AQ1844" s="40"/>
      <c r="AR1844" s="40"/>
      <c r="AS1844" s="40"/>
      <c r="BA1844">
        <v>70</v>
      </c>
      <c r="BE1844" s="40"/>
      <c r="BF1844" s="40"/>
      <c r="BG1844" s="40"/>
      <c r="BH1844" s="40"/>
      <c r="BI1844" s="40"/>
      <c r="BJ1844" s="40"/>
    </row>
    <row r="1845" spans="1:84" x14ac:dyDescent="0.25">
      <c r="A1845" s="81" t="s">
        <v>938</v>
      </c>
      <c r="B1845" s="81" t="s">
        <v>938</v>
      </c>
      <c r="C1845" s="84">
        <v>40806</v>
      </c>
      <c r="D1845" s="57"/>
      <c r="E1845" s="57"/>
      <c r="F1845" s="40" t="s">
        <v>939</v>
      </c>
      <c r="G1845" s="40"/>
      <c r="H1845" s="56"/>
      <c r="I1845" s="56"/>
      <c r="J1845" s="56"/>
      <c r="K1845" s="56"/>
      <c r="L1845" s="56"/>
      <c r="M1845" s="56"/>
      <c r="N1845" s="56"/>
      <c r="O1845" s="56"/>
      <c r="P1845" s="56"/>
      <c r="Q1845" s="40"/>
      <c r="R1845" s="40"/>
      <c r="S1845" s="40"/>
      <c r="T1845" s="40"/>
      <c r="U1845" s="40"/>
      <c r="V1845" s="40"/>
      <c r="W1845" s="40"/>
      <c r="X1845" s="40"/>
      <c r="Z1845" s="40"/>
      <c r="AA1845" s="40"/>
      <c r="AB1845" s="40"/>
      <c r="AC1845" s="40"/>
      <c r="AD1845" s="40"/>
      <c r="AE1845" s="40"/>
      <c r="AF1845" s="40"/>
      <c r="AG1845" s="40"/>
      <c r="AH1845" s="40"/>
      <c r="AI1845" s="40"/>
      <c r="AJ1845" s="40"/>
      <c r="AK1845" s="40"/>
      <c r="AL1845" s="40"/>
      <c r="AM1845" s="40"/>
      <c r="AN1845" s="40"/>
      <c r="AO1845" s="40"/>
      <c r="AP1845" s="40"/>
      <c r="AQ1845" s="40"/>
      <c r="AR1845" s="40"/>
      <c r="AS1845" s="40"/>
      <c r="AT1845" s="40"/>
      <c r="AU1845" s="40"/>
      <c r="AV1845" s="40"/>
      <c r="AZ1845" s="40"/>
      <c r="BA1845" s="40">
        <v>81</v>
      </c>
      <c r="BB1845" s="40"/>
      <c r="BC1845" s="40"/>
      <c r="BD1845" s="40"/>
      <c r="BE1845" s="40"/>
      <c r="BF1845" s="40"/>
      <c r="BG1845" s="40"/>
      <c r="BH1845" s="40"/>
      <c r="BI1845" s="40"/>
      <c r="BJ1845" s="40"/>
      <c r="BK1845" s="40"/>
      <c r="BL1845" s="40"/>
      <c r="BM1845" s="40"/>
      <c r="BN1845" s="40"/>
      <c r="BO1845" s="40"/>
      <c r="BP1845" s="40"/>
      <c r="BQ1845" s="40"/>
      <c r="BR1845" s="40"/>
      <c r="BS1845" s="40"/>
      <c r="BT1845" s="40"/>
      <c r="BU1845" s="40"/>
      <c r="BV1845" s="40"/>
      <c r="BW1845" s="40"/>
      <c r="BX1845" s="40"/>
      <c r="BY1845" s="40"/>
      <c r="BZ1845" s="40"/>
      <c r="CA1845" s="40"/>
      <c r="CB1845" s="40"/>
      <c r="CC1845" s="40"/>
      <c r="CD1845" s="40"/>
      <c r="CE1845" s="40"/>
      <c r="CF1845" s="40"/>
    </row>
    <row r="1846" spans="1:84" x14ac:dyDescent="0.25">
      <c r="A1846" s="81" t="s">
        <v>938</v>
      </c>
      <c r="B1846" s="81" t="s">
        <v>938</v>
      </c>
      <c r="C1846" s="84">
        <v>40819</v>
      </c>
      <c r="D1846" s="57"/>
      <c r="E1846" s="57"/>
      <c r="F1846" s="40" t="s">
        <v>939</v>
      </c>
      <c r="H1846" s="56"/>
      <c r="I1846" s="56"/>
      <c r="J1846" s="56"/>
      <c r="K1846" s="56"/>
      <c r="L1846" s="56"/>
      <c r="M1846" s="56"/>
      <c r="N1846" s="56"/>
      <c r="O1846" s="56"/>
      <c r="P1846" s="56"/>
      <c r="T1846" s="40"/>
      <c r="U1846" s="40"/>
      <c r="V1846" s="40"/>
      <c r="W1846" s="40"/>
      <c r="X1846" s="40"/>
      <c r="AD1846" s="40"/>
      <c r="AH1846" s="40"/>
      <c r="AI1846" s="40"/>
      <c r="AJ1846" s="40"/>
      <c r="AN1846" s="40"/>
      <c r="AO1846" s="40"/>
      <c r="AP1846" s="40"/>
      <c r="AQ1846" s="40"/>
      <c r="AR1846" s="40"/>
      <c r="AS1846" s="40"/>
      <c r="BA1846">
        <v>83</v>
      </c>
      <c r="BE1846" s="40"/>
      <c r="BF1846" s="40"/>
      <c r="BG1846" s="40"/>
      <c r="BH1846" s="40"/>
      <c r="BI1846" s="40"/>
      <c r="BJ1846" s="40"/>
    </row>
    <row r="1847" spans="1:84" x14ac:dyDescent="0.25">
      <c r="A1847" s="81" t="s">
        <v>938</v>
      </c>
      <c r="B1847" s="81" t="s">
        <v>938</v>
      </c>
      <c r="C1847" s="84">
        <v>40828</v>
      </c>
      <c r="D1847" s="57"/>
      <c r="E1847" s="57"/>
      <c r="F1847" s="40" t="s">
        <v>939</v>
      </c>
      <c r="H1847" s="56"/>
      <c r="I1847" s="56"/>
      <c r="J1847" s="56"/>
      <c r="K1847" s="56"/>
      <c r="L1847" s="56"/>
      <c r="M1847" s="56"/>
      <c r="N1847" s="56"/>
      <c r="O1847" s="56"/>
      <c r="P1847" s="56"/>
      <c r="T1847" s="40"/>
      <c r="U1847" s="40"/>
      <c r="V1847" s="40"/>
      <c r="W1847" s="40"/>
      <c r="X1847" s="40"/>
      <c r="AD1847" s="40"/>
      <c r="AH1847" s="40"/>
      <c r="AI1847" s="40"/>
      <c r="AJ1847" s="40"/>
      <c r="AN1847" s="40"/>
      <c r="AO1847" s="40"/>
      <c r="AP1847" s="40"/>
      <c r="AQ1847" s="40"/>
      <c r="AR1847" s="40"/>
      <c r="AS1847" s="40"/>
      <c r="BA1847">
        <v>85</v>
      </c>
      <c r="BE1847" s="40"/>
      <c r="BF1847" s="40"/>
      <c r="BG1847" s="40"/>
      <c r="BH1847" s="40"/>
      <c r="BI1847" s="40"/>
      <c r="BJ1847" s="40"/>
    </row>
    <row r="1848" spans="1:84" x14ac:dyDescent="0.25">
      <c r="A1848" s="81" t="s">
        <v>938</v>
      </c>
      <c r="B1848" s="81" t="s">
        <v>938</v>
      </c>
      <c r="C1848" s="84">
        <v>40834</v>
      </c>
      <c r="D1848" s="57"/>
      <c r="E1848" s="57"/>
      <c r="F1848" s="40" t="s">
        <v>939</v>
      </c>
      <c r="H1848" s="56"/>
      <c r="I1848" s="56"/>
      <c r="J1848" s="56"/>
      <c r="K1848" s="56"/>
      <c r="L1848" s="56"/>
      <c r="M1848" s="56"/>
      <c r="N1848" s="56"/>
      <c r="O1848" s="56"/>
      <c r="P1848" s="56"/>
      <c r="T1848" s="40"/>
      <c r="U1848" s="40"/>
      <c r="V1848" s="40"/>
      <c r="W1848" s="40"/>
      <c r="X1848" s="40"/>
      <c r="AD1848" s="40"/>
      <c r="AH1848" s="40"/>
      <c r="AI1848" s="40"/>
      <c r="AJ1848" s="40"/>
      <c r="AN1848" s="40"/>
      <c r="AO1848" s="40"/>
      <c r="AP1848" s="40"/>
      <c r="AQ1848" s="40"/>
      <c r="AR1848" s="40"/>
      <c r="AS1848" s="40"/>
      <c r="BA1848">
        <v>85</v>
      </c>
      <c r="BE1848" s="40"/>
      <c r="BF1848" s="40"/>
      <c r="BG1848" s="40"/>
      <c r="BH1848" s="40"/>
      <c r="BI1848" s="40"/>
      <c r="BJ1848" s="40"/>
    </row>
    <row r="1849" spans="1:84" x14ac:dyDescent="0.25">
      <c r="A1849" s="81" t="s">
        <v>938</v>
      </c>
      <c r="B1849" s="81" t="s">
        <v>938</v>
      </c>
      <c r="C1849" s="84">
        <v>40841</v>
      </c>
      <c r="D1849" s="57"/>
      <c r="E1849" s="57"/>
      <c r="F1849" s="40" t="s">
        <v>939</v>
      </c>
      <c r="H1849" s="56"/>
      <c r="I1849" s="56"/>
      <c r="J1849" s="56"/>
      <c r="K1849" s="56"/>
      <c r="L1849" s="56"/>
      <c r="M1849" s="56"/>
      <c r="N1849" s="56"/>
      <c r="O1849" s="56"/>
      <c r="P1849" s="56"/>
      <c r="T1849" s="40"/>
      <c r="U1849" s="40"/>
      <c r="V1849" s="40"/>
      <c r="W1849" s="40"/>
      <c r="X1849" s="40"/>
      <c r="AD1849" s="40"/>
      <c r="AH1849" s="40"/>
      <c r="AI1849" s="40"/>
      <c r="AJ1849" s="40"/>
      <c r="AN1849" s="40"/>
      <c r="AO1849" s="40"/>
      <c r="AP1849" s="40"/>
      <c r="AQ1849" s="40"/>
      <c r="AR1849" s="40"/>
      <c r="AS1849" s="40"/>
      <c r="BA1849">
        <v>90</v>
      </c>
      <c r="BE1849" s="40"/>
      <c r="BF1849" s="40"/>
      <c r="BG1849" s="40"/>
      <c r="BH1849" s="40"/>
      <c r="BI1849" s="40"/>
      <c r="BJ1849" s="40"/>
    </row>
    <row r="1850" spans="1:84" x14ac:dyDescent="0.25">
      <c r="A1850" s="81" t="s">
        <v>938</v>
      </c>
      <c r="B1850" s="81" t="s">
        <v>938</v>
      </c>
      <c r="C1850" s="84">
        <v>40848</v>
      </c>
      <c r="D1850" s="57"/>
      <c r="E1850" s="57"/>
      <c r="F1850" s="40" t="s">
        <v>939</v>
      </c>
      <c r="H1850" s="56"/>
      <c r="I1850" s="56"/>
      <c r="J1850" s="56"/>
      <c r="K1850" s="56"/>
      <c r="L1850" s="56"/>
      <c r="M1850" s="56"/>
      <c r="N1850" s="56"/>
      <c r="O1850" s="56"/>
      <c r="P1850" s="56"/>
      <c r="T1850" s="40"/>
      <c r="U1850" s="40"/>
      <c r="V1850" s="40"/>
      <c r="W1850" s="40"/>
      <c r="X1850" s="40"/>
      <c r="AD1850" s="40"/>
      <c r="AH1850" s="40"/>
      <c r="AI1850" s="40"/>
      <c r="AJ1850" s="40"/>
      <c r="AN1850" s="40"/>
      <c r="AO1850" s="40"/>
      <c r="AP1850" s="40"/>
      <c r="AQ1850" s="40"/>
      <c r="AR1850" s="40"/>
      <c r="AS1850" s="40"/>
      <c r="BA1850">
        <v>90</v>
      </c>
      <c r="BE1850" s="40"/>
      <c r="BF1850" s="40"/>
      <c r="BG1850" s="40"/>
      <c r="BH1850" s="40"/>
      <c r="BI1850" s="40"/>
      <c r="BJ1850" s="40"/>
    </row>
    <row r="1851" spans="1:84" x14ac:dyDescent="0.25">
      <c r="A1851" s="66" t="s">
        <v>938</v>
      </c>
      <c r="B1851" s="66" t="s">
        <v>938</v>
      </c>
      <c r="C1851" s="71">
        <v>40855</v>
      </c>
      <c r="F1851" s="40" t="s">
        <v>939</v>
      </c>
      <c r="H1851" s="40"/>
      <c r="I1851" s="40"/>
      <c r="J1851" s="40"/>
      <c r="K1851" s="40"/>
      <c r="L1851" s="40"/>
      <c r="M1851" s="40"/>
      <c r="N1851" s="40"/>
      <c r="O1851" s="40"/>
      <c r="P1851" s="40"/>
      <c r="T1851" s="40"/>
      <c r="U1851" s="40"/>
      <c r="V1851" s="40"/>
      <c r="W1851" s="40"/>
      <c r="X1851" s="40"/>
      <c r="AD1851" s="40" t="str">
        <f>IF(ISNUMBER(AE1851),AE1851/10,"")</f>
        <v/>
      </c>
      <c r="AH1851" s="40"/>
      <c r="AI1851" s="40"/>
      <c r="AJ1851" s="40"/>
      <c r="AN1851" s="40"/>
      <c r="AO1851" s="40"/>
      <c r="AP1851" s="40"/>
      <c r="AQ1851" s="40"/>
      <c r="AR1851" s="40"/>
      <c r="AS1851" s="40"/>
      <c r="BA1851">
        <v>90</v>
      </c>
      <c r="BE1851" s="40"/>
      <c r="BF1851" s="40"/>
      <c r="BG1851" s="40"/>
      <c r="BH1851" s="40"/>
      <c r="BI1851" s="40"/>
      <c r="BJ1851" s="40"/>
    </row>
    <row r="1852" spans="1:84" x14ac:dyDescent="0.25">
      <c r="A1852" s="66" t="s">
        <v>938</v>
      </c>
      <c r="B1852" s="66" t="s">
        <v>938</v>
      </c>
      <c r="C1852" s="71"/>
      <c r="F1852" s="40"/>
      <c r="H1852" s="40"/>
      <c r="I1852" s="40"/>
      <c r="J1852" s="40"/>
      <c r="K1852" s="40"/>
      <c r="L1852" s="40"/>
      <c r="M1852" s="40"/>
      <c r="N1852" s="40"/>
      <c r="O1852" s="40"/>
      <c r="P1852" s="40"/>
      <c r="T1852" s="40"/>
      <c r="U1852" s="40"/>
      <c r="V1852" s="40"/>
      <c r="W1852" s="40"/>
      <c r="X1852" s="40"/>
      <c r="AD1852" s="40"/>
      <c r="AH1852" s="40"/>
      <c r="AI1852" s="40"/>
      <c r="AJ1852" s="40"/>
      <c r="AN1852" s="40"/>
      <c r="AO1852" s="40"/>
      <c r="AP1852" s="40"/>
      <c r="AQ1852" s="40"/>
      <c r="AR1852" s="40"/>
      <c r="AS1852" s="40"/>
      <c r="AT1852" s="59" t="s">
        <v>74</v>
      </c>
      <c r="BE1852" s="40"/>
      <c r="BF1852" s="40"/>
      <c r="BG1852" s="40"/>
      <c r="BH1852" s="40"/>
      <c r="BI1852" s="40"/>
      <c r="BJ1852" s="40"/>
      <c r="CF1852" s="4">
        <v>11.2</v>
      </c>
    </row>
    <row r="1853" spans="1:84" x14ac:dyDescent="0.25">
      <c r="A1853" s="66" t="s">
        <v>940</v>
      </c>
      <c r="B1853" s="66" t="s">
        <v>940</v>
      </c>
      <c r="C1853" s="71">
        <v>40737</v>
      </c>
      <c r="F1853" s="40" t="s">
        <v>928</v>
      </c>
      <c r="H1853" s="40"/>
      <c r="I1853" s="40"/>
      <c r="J1853" s="40"/>
      <c r="K1853" s="40"/>
      <c r="L1853" s="40"/>
      <c r="M1853" s="40"/>
      <c r="N1853" s="40"/>
      <c r="O1853" s="40"/>
      <c r="P1853" s="40"/>
      <c r="T1853" s="40"/>
      <c r="U1853" s="40"/>
      <c r="V1853" s="40"/>
      <c r="W1853" s="40"/>
      <c r="X1853" s="40"/>
      <c r="AD1853" s="40"/>
      <c r="AH1853" s="40"/>
      <c r="AI1853" s="40"/>
      <c r="AJ1853" s="40"/>
      <c r="AN1853" s="40"/>
      <c r="AO1853" s="40"/>
      <c r="AP1853" s="40"/>
      <c r="AQ1853" s="40"/>
      <c r="AR1853" s="40"/>
      <c r="AS1853" s="40"/>
      <c r="BA1853">
        <v>12</v>
      </c>
      <c r="BE1853" s="40"/>
      <c r="BF1853" s="40"/>
      <c r="BG1853" s="40"/>
      <c r="BH1853" s="40"/>
      <c r="BI1853" s="40"/>
      <c r="BJ1853" s="40"/>
      <c r="BL1853">
        <v>2.2000000000000002</v>
      </c>
    </row>
    <row r="1854" spans="1:84" x14ac:dyDescent="0.25">
      <c r="A1854" s="66" t="s">
        <v>940</v>
      </c>
      <c r="B1854" s="66" t="s">
        <v>940</v>
      </c>
      <c r="C1854" s="71">
        <v>40752</v>
      </c>
      <c r="F1854" s="40" t="s">
        <v>928</v>
      </c>
      <c r="H1854" s="40"/>
      <c r="I1854" s="40"/>
      <c r="J1854" s="40"/>
      <c r="K1854" s="40"/>
      <c r="L1854" s="40"/>
      <c r="M1854" s="40"/>
      <c r="N1854" s="40"/>
      <c r="O1854" s="40"/>
      <c r="P1854" s="40"/>
      <c r="T1854" s="40"/>
      <c r="U1854" s="40"/>
      <c r="V1854" s="40"/>
      <c r="W1854" s="40"/>
      <c r="X1854" s="40"/>
      <c r="AD1854" s="40"/>
      <c r="AH1854" s="40"/>
      <c r="AI1854" s="40"/>
      <c r="AJ1854" s="40"/>
      <c r="AM1854" s="40"/>
      <c r="AN1854" s="40"/>
      <c r="AO1854" s="40"/>
      <c r="AP1854" s="40"/>
      <c r="AQ1854" s="40"/>
      <c r="AR1854" s="40"/>
      <c r="AS1854" s="40"/>
      <c r="BA1854">
        <v>30</v>
      </c>
      <c r="BE1854" s="40"/>
      <c r="BF1854" s="40"/>
      <c r="BG1854" s="40"/>
      <c r="BH1854" s="40"/>
      <c r="BI1854" s="40"/>
      <c r="BJ1854" s="40"/>
      <c r="BL1854">
        <v>4.5999999999999996</v>
      </c>
    </row>
    <row r="1855" spans="1:84" x14ac:dyDescent="0.25">
      <c r="A1855" s="66" t="s">
        <v>940</v>
      </c>
      <c r="B1855" s="66" t="s">
        <v>940</v>
      </c>
      <c r="C1855" s="71">
        <v>40758</v>
      </c>
      <c r="F1855" s="40" t="s">
        <v>928</v>
      </c>
      <c r="H1855" s="40"/>
      <c r="I1855" s="40"/>
      <c r="J1855" s="40"/>
      <c r="K1855" s="40"/>
      <c r="L1855" s="40"/>
      <c r="M1855" s="40"/>
      <c r="N1855" s="40"/>
      <c r="O1855" s="40"/>
      <c r="P1855" s="40"/>
      <c r="T1855" s="40"/>
      <c r="U1855" s="40"/>
      <c r="V1855" s="40"/>
      <c r="W1855" s="40"/>
      <c r="X1855" s="40"/>
      <c r="AD1855" s="40"/>
      <c r="AH1855" s="40"/>
      <c r="AI1855" s="40"/>
      <c r="AJ1855" s="40"/>
      <c r="AN1855" s="40"/>
      <c r="AO1855" s="40"/>
      <c r="AP1855" s="40"/>
      <c r="AQ1855" s="40"/>
      <c r="AR1855" s="40"/>
      <c r="AS1855" s="40"/>
      <c r="BA1855">
        <v>30</v>
      </c>
      <c r="BE1855" s="40"/>
      <c r="BF1855" s="40"/>
      <c r="BG1855" s="40"/>
      <c r="BH1855" s="40"/>
      <c r="BI1855" s="40"/>
      <c r="BJ1855" s="40"/>
    </row>
    <row r="1856" spans="1:84" x14ac:dyDescent="0.25">
      <c r="A1856" s="66" t="s">
        <v>940</v>
      </c>
      <c r="B1856" s="66" t="s">
        <v>940</v>
      </c>
      <c r="C1856" s="71">
        <v>40764</v>
      </c>
      <c r="F1856" s="40" t="s">
        <v>928</v>
      </c>
      <c r="H1856" s="40"/>
      <c r="I1856" s="40"/>
      <c r="J1856" s="40"/>
      <c r="K1856" s="40"/>
      <c r="L1856" s="40"/>
      <c r="M1856" s="40"/>
      <c r="N1856" s="40"/>
      <c r="O1856" s="40"/>
      <c r="P1856" s="40"/>
      <c r="T1856" s="40"/>
      <c r="U1856" s="40"/>
      <c r="V1856" s="40"/>
      <c r="W1856" s="40"/>
      <c r="X1856" s="40"/>
      <c r="AD1856" s="40"/>
      <c r="AH1856" s="40"/>
      <c r="AI1856" s="40"/>
      <c r="AJ1856" s="40"/>
      <c r="AN1856" s="40"/>
      <c r="AO1856" s="40"/>
      <c r="AP1856" s="40"/>
      <c r="AQ1856" s="40"/>
      <c r="AR1856" s="40"/>
      <c r="AS1856" s="40"/>
      <c r="BA1856">
        <v>32</v>
      </c>
      <c r="BE1856" s="40"/>
      <c r="BF1856" s="40"/>
      <c r="BG1856" s="40"/>
      <c r="BH1856" s="40"/>
      <c r="BI1856" s="40"/>
      <c r="BJ1856" s="40"/>
      <c r="BL1856">
        <v>6.4</v>
      </c>
    </row>
    <row r="1857" spans="1:84" x14ac:dyDescent="0.25">
      <c r="A1857" s="66" t="s">
        <v>940</v>
      </c>
      <c r="B1857" s="66" t="s">
        <v>940</v>
      </c>
      <c r="C1857" s="71">
        <v>40772</v>
      </c>
      <c r="F1857" s="40" t="s">
        <v>928</v>
      </c>
      <c r="H1857" s="40"/>
      <c r="I1857" s="40"/>
      <c r="J1857" s="40"/>
      <c r="K1857" s="40"/>
      <c r="L1857" s="40"/>
      <c r="M1857" s="40"/>
      <c r="N1857" s="40"/>
      <c r="O1857" s="40"/>
      <c r="P1857" s="40"/>
      <c r="T1857" s="40"/>
      <c r="U1857" s="40"/>
      <c r="V1857" s="40"/>
      <c r="W1857" s="40"/>
      <c r="X1857" s="40"/>
      <c r="AD1857" s="40"/>
      <c r="AH1857" s="40"/>
      <c r="AI1857" s="40"/>
      <c r="AJ1857" s="40"/>
      <c r="AN1857" s="40"/>
      <c r="AO1857" s="40"/>
      <c r="AP1857" s="40"/>
      <c r="AQ1857" s="40"/>
      <c r="AR1857" s="40"/>
      <c r="AS1857" s="40"/>
      <c r="BA1857">
        <v>31</v>
      </c>
      <c r="BE1857" s="40"/>
      <c r="BF1857" s="40"/>
      <c r="BG1857" s="40"/>
      <c r="BH1857" s="40"/>
      <c r="BI1857" s="40"/>
      <c r="BJ1857" s="40"/>
    </row>
    <row r="1858" spans="1:84" x14ac:dyDescent="0.25">
      <c r="A1858" s="66" t="s">
        <v>940</v>
      </c>
      <c r="B1858" s="66" t="s">
        <v>940</v>
      </c>
      <c r="C1858" s="71">
        <v>40781</v>
      </c>
      <c r="F1858" s="40" t="s">
        <v>928</v>
      </c>
      <c r="H1858" s="40"/>
      <c r="I1858" s="40"/>
      <c r="J1858" s="40"/>
      <c r="K1858" s="40"/>
      <c r="L1858" s="40"/>
      <c r="M1858" s="40"/>
      <c r="N1858" s="40"/>
      <c r="O1858" s="40"/>
      <c r="P1858" s="40"/>
      <c r="T1858" s="40"/>
      <c r="U1858" s="40"/>
      <c r="V1858" s="40"/>
      <c r="W1858" s="40"/>
      <c r="X1858" s="40"/>
      <c r="AD1858" s="40"/>
      <c r="AH1858" s="40"/>
      <c r="AI1858" s="40"/>
      <c r="AJ1858" s="40"/>
      <c r="AN1858" s="40"/>
      <c r="AO1858" s="40"/>
      <c r="AP1858" s="40"/>
      <c r="AQ1858" s="40"/>
      <c r="AR1858" s="40"/>
      <c r="AS1858" s="40"/>
      <c r="BA1858">
        <v>33</v>
      </c>
      <c r="BE1858" s="40"/>
      <c r="BF1858" s="40"/>
      <c r="BG1858" s="40"/>
      <c r="BH1858" s="40"/>
      <c r="BI1858" s="40"/>
      <c r="BJ1858" s="40"/>
    </row>
    <row r="1859" spans="1:84" x14ac:dyDescent="0.25">
      <c r="A1859" s="66" t="s">
        <v>940</v>
      </c>
      <c r="B1859" s="66" t="s">
        <v>940</v>
      </c>
      <c r="C1859" s="71">
        <v>40792</v>
      </c>
      <c r="F1859" s="40" t="s">
        <v>928</v>
      </c>
      <c r="H1859" s="40"/>
      <c r="I1859" s="40"/>
      <c r="J1859" s="40"/>
      <c r="K1859" s="40"/>
      <c r="L1859" s="40"/>
      <c r="M1859" s="40"/>
      <c r="N1859" s="40"/>
      <c r="O1859" s="40"/>
      <c r="P1859" s="40"/>
      <c r="T1859" s="40"/>
      <c r="U1859" s="40"/>
      <c r="V1859" s="40"/>
      <c r="W1859" s="40"/>
      <c r="X1859" s="40"/>
      <c r="AD1859" s="40"/>
      <c r="AH1859" s="40"/>
      <c r="AI1859" s="40"/>
      <c r="AJ1859" s="40"/>
      <c r="AN1859" s="40"/>
      <c r="AO1859" s="40"/>
      <c r="AP1859" s="40"/>
      <c r="AQ1859" s="40"/>
      <c r="AR1859" s="40"/>
      <c r="AS1859" s="40"/>
      <c r="BA1859">
        <v>55</v>
      </c>
      <c r="BE1859" s="40"/>
      <c r="BF1859" s="40"/>
      <c r="BG1859" s="40"/>
      <c r="BH1859" s="40"/>
      <c r="BI1859" s="40"/>
      <c r="BJ1859" s="40"/>
    </row>
    <row r="1860" spans="1:84" x14ac:dyDescent="0.25">
      <c r="A1860" s="66" t="s">
        <v>940</v>
      </c>
      <c r="B1860" s="66" t="s">
        <v>940</v>
      </c>
      <c r="C1860" s="71">
        <v>40806</v>
      </c>
      <c r="F1860" s="40" t="s">
        <v>928</v>
      </c>
      <c r="H1860" s="40"/>
      <c r="I1860" s="40"/>
      <c r="J1860" s="40"/>
      <c r="K1860" s="40"/>
      <c r="L1860" s="40"/>
      <c r="M1860" s="40"/>
      <c r="N1860" s="40"/>
      <c r="O1860" s="40"/>
      <c r="P1860" s="40"/>
      <c r="T1860" s="40"/>
      <c r="U1860" s="40"/>
      <c r="V1860" s="40"/>
      <c r="W1860" s="40"/>
      <c r="X1860" s="40"/>
      <c r="AD1860" s="40"/>
      <c r="AH1860" s="40"/>
      <c r="AI1860" s="40"/>
      <c r="AJ1860" s="40"/>
      <c r="AN1860" s="40"/>
      <c r="AO1860" s="40"/>
      <c r="AP1860" s="40"/>
      <c r="AQ1860" s="40"/>
      <c r="AR1860" s="40"/>
      <c r="AS1860" s="40"/>
      <c r="BA1860">
        <v>69</v>
      </c>
      <c r="BE1860" s="40"/>
      <c r="BF1860" s="40"/>
      <c r="BG1860" s="40"/>
      <c r="BH1860" s="40"/>
      <c r="BI1860" s="40"/>
      <c r="BJ1860" s="40"/>
    </row>
    <row r="1861" spans="1:84" x14ac:dyDescent="0.25">
      <c r="A1861" s="66" t="s">
        <v>940</v>
      </c>
      <c r="B1861" s="66" t="s">
        <v>940</v>
      </c>
      <c r="C1861" s="71">
        <v>40819</v>
      </c>
      <c r="F1861" s="40" t="s">
        <v>928</v>
      </c>
      <c r="H1861" s="40"/>
      <c r="I1861" s="40"/>
      <c r="J1861" s="40"/>
      <c r="K1861" s="40"/>
      <c r="L1861" s="40"/>
      <c r="M1861" s="40"/>
      <c r="N1861" s="40"/>
      <c r="O1861" s="40"/>
      <c r="P1861" s="40"/>
      <c r="T1861" s="40"/>
      <c r="U1861" s="40"/>
      <c r="V1861" s="40"/>
      <c r="W1861" s="40"/>
      <c r="X1861" s="40"/>
      <c r="AD1861" s="40"/>
      <c r="AH1861" s="40"/>
      <c r="AI1861" s="40"/>
      <c r="AJ1861" s="40"/>
      <c r="AN1861" s="40"/>
      <c r="AO1861" s="40"/>
      <c r="AP1861" s="40"/>
      <c r="AQ1861" s="40"/>
      <c r="AR1861" s="40"/>
      <c r="AS1861" s="40"/>
      <c r="BA1861">
        <v>75</v>
      </c>
      <c r="BE1861" s="40"/>
      <c r="BF1861" s="40"/>
      <c r="BG1861" s="40"/>
      <c r="BH1861" s="40"/>
      <c r="BI1861" s="40"/>
      <c r="BJ1861" s="40"/>
    </row>
    <row r="1862" spans="1:84" x14ac:dyDescent="0.25">
      <c r="A1862" s="66" t="s">
        <v>940</v>
      </c>
      <c r="B1862" s="66" t="s">
        <v>940</v>
      </c>
      <c r="C1862" s="71">
        <v>40828</v>
      </c>
      <c r="F1862" s="40" t="s">
        <v>928</v>
      </c>
      <c r="H1862" s="40"/>
      <c r="I1862" s="40"/>
      <c r="J1862" s="40"/>
      <c r="K1862" s="40"/>
      <c r="L1862" s="40"/>
      <c r="M1862" s="40"/>
      <c r="N1862" s="40"/>
      <c r="O1862" s="40"/>
      <c r="P1862" s="40"/>
      <c r="T1862" s="40"/>
      <c r="U1862" s="40"/>
      <c r="V1862" s="40"/>
      <c r="W1862" s="40"/>
      <c r="X1862" s="40"/>
      <c r="AD1862" s="40"/>
      <c r="AH1862" s="40"/>
      <c r="AI1862" s="40"/>
      <c r="AJ1862" s="40"/>
      <c r="AN1862" s="40"/>
      <c r="AO1862" s="40"/>
      <c r="AP1862" s="40"/>
      <c r="AQ1862" s="40"/>
      <c r="AR1862" s="40"/>
      <c r="AS1862" s="40"/>
      <c r="BA1862">
        <v>81</v>
      </c>
      <c r="BE1862" s="40"/>
      <c r="BF1862" s="40"/>
      <c r="BG1862" s="40"/>
      <c r="BH1862" s="40"/>
      <c r="BI1862" s="40"/>
      <c r="BJ1862" s="40"/>
    </row>
    <row r="1863" spans="1:84" x14ac:dyDescent="0.25">
      <c r="A1863" s="66" t="s">
        <v>940</v>
      </c>
      <c r="B1863" s="66" t="s">
        <v>940</v>
      </c>
      <c r="C1863" s="71">
        <v>40834</v>
      </c>
      <c r="F1863" s="40" t="s">
        <v>928</v>
      </c>
      <c r="G1863" s="40"/>
      <c r="H1863" s="40"/>
      <c r="I1863" s="40"/>
      <c r="J1863" s="40"/>
      <c r="K1863" s="40"/>
      <c r="L1863" s="40"/>
      <c r="M1863" s="40"/>
      <c r="N1863" s="40"/>
      <c r="O1863" s="40"/>
      <c r="P1863" s="40"/>
      <c r="Q1863" s="40"/>
      <c r="R1863" s="40"/>
      <c r="S1863" s="40"/>
      <c r="T1863" s="40"/>
      <c r="U1863" s="40"/>
      <c r="V1863" s="40"/>
      <c r="W1863" s="40"/>
      <c r="X1863" s="40"/>
      <c r="Z1863" s="40"/>
      <c r="AA1863" s="40"/>
      <c r="AB1863" s="40"/>
      <c r="AC1863" s="40"/>
      <c r="AD1863" s="40"/>
      <c r="AE1863" s="40"/>
      <c r="AF1863" s="40"/>
      <c r="AG1863" s="40"/>
      <c r="AH1863" s="40"/>
      <c r="AI1863" s="40"/>
      <c r="AJ1863" s="40"/>
      <c r="AK1863" s="40"/>
      <c r="AL1863" s="40"/>
      <c r="AM1863" s="40"/>
      <c r="AN1863" s="40"/>
      <c r="AO1863" s="40"/>
      <c r="AP1863" s="40"/>
      <c r="AQ1863" s="40"/>
      <c r="AR1863" s="40"/>
      <c r="AS1863" s="40"/>
      <c r="AT1863" s="40"/>
      <c r="AU1863" s="40"/>
      <c r="AV1863" s="40"/>
      <c r="AZ1863" s="40"/>
      <c r="BA1863" s="40">
        <v>83</v>
      </c>
      <c r="BB1863" s="40"/>
      <c r="BC1863" s="40"/>
      <c r="BD1863" s="40"/>
      <c r="BE1863" s="40"/>
      <c r="BF1863" s="40"/>
      <c r="BG1863" s="40"/>
      <c r="BH1863" s="40"/>
      <c r="BI1863" s="40"/>
      <c r="BJ1863" s="40"/>
      <c r="BK1863" s="40"/>
      <c r="BL1863" s="40"/>
      <c r="BM1863" s="40"/>
      <c r="BN1863" s="40"/>
      <c r="BO1863" s="40"/>
      <c r="BP1863" s="40"/>
      <c r="BQ1863" s="40"/>
      <c r="BR1863" s="40"/>
      <c r="BS1863" s="40"/>
      <c r="BT1863" s="40"/>
      <c r="BU1863" s="40"/>
      <c r="BV1863" s="40"/>
      <c r="BW1863" s="40"/>
      <c r="BX1863" s="40"/>
      <c r="BY1863" s="40"/>
      <c r="BZ1863" s="40"/>
      <c r="CA1863" s="40"/>
      <c r="CB1863" s="40"/>
      <c r="CC1863" s="40"/>
      <c r="CD1863" s="40"/>
      <c r="CE1863" s="40"/>
      <c r="CF1863" s="40"/>
    </row>
    <row r="1864" spans="1:84" x14ac:dyDescent="0.25">
      <c r="A1864" s="66" t="s">
        <v>940</v>
      </c>
      <c r="B1864" s="66" t="s">
        <v>940</v>
      </c>
      <c r="C1864" s="71">
        <v>40841</v>
      </c>
      <c r="F1864" s="40" t="s">
        <v>928</v>
      </c>
      <c r="H1864" s="40"/>
      <c r="I1864" s="40"/>
      <c r="J1864" s="40"/>
      <c r="K1864" s="40"/>
      <c r="L1864" s="40"/>
      <c r="M1864" s="40"/>
      <c r="N1864" s="40"/>
      <c r="O1864" s="40"/>
      <c r="P1864" s="40"/>
      <c r="T1864" s="40"/>
      <c r="U1864" s="40"/>
      <c r="V1864" s="40"/>
      <c r="W1864" s="40"/>
      <c r="X1864" s="40"/>
      <c r="AD1864" s="40"/>
      <c r="AH1864" s="40"/>
      <c r="AI1864" s="40"/>
      <c r="AJ1864" s="40"/>
      <c r="AN1864" s="40"/>
      <c r="AO1864" s="40"/>
      <c r="AP1864" s="40"/>
      <c r="AQ1864" s="40"/>
      <c r="AR1864" s="40"/>
      <c r="AS1864" s="40"/>
      <c r="BA1864">
        <v>83</v>
      </c>
      <c r="BE1864" s="40"/>
      <c r="BF1864" s="40"/>
      <c r="BG1864" s="40"/>
      <c r="BH1864" s="40"/>
      <c r="BI1864" s="40"/>
      <c r="BJ1864" s="40"/>
    </row>
    <row r="1865" spans="1:84" x14ac:dyDescent="0.25">
      <c r="A1865" s="66" t="s">
        <v>940</v>
      </c>
      <c r="B1865" s="66" t="s">
        <v>940</v>
      </c>
      <c r="C1865" s="71">
        <v>40848</v>
      </c>
      <c r="F1865" s="40" t="s">
        <v>928</v>
      </c>
      <c r="H1865" s="40"/>
      <c r="I1865" s="40"/>
      <c r="J1865" s="40"/>
      <c r="K1865" s="40"/>
      <c r="L1865" s="40"/>
      <c r="M1865" s="40"/>
      <c r="N1865" s="40"/>
      <c r="O1865" s="40"/>
      <c r="P1865" s="40"/>
      <c r="T1865" s="40"/>
      <c r="U1865" s="40"/>
      <c r="V1865" s="40"/>
      <c r="W1865" s="40"/>
      <c r="X1865" s="40"/>
      <c r="AH1865" s="40"/>
      <c r="AI1865" s="40"/>
      <c r="AJ1865" s="40"/>
      <c r="AN1865" s="40"/>
      <c r="AO1865" s="40"/>
      <c r="AP1865" s="40"/>
      <c r="AQ1865" s="40"/>
      <c r="AR1865" s="40"/>
      <c r="AS1865" s="40"/>
      <c r="BA1865">
        <v>85</v>
      </c>
      <c r="BE1865" s="40"/>
      <c r="BF1865" s="40"/>
      <c r="BG1865" s="40"/>
      <c r="BH1865" s="40"/>
      <c r="BI1865" s="40"/>
      <c r="BJ1865" s="40"/>
    </row>
    <row r="1866" spans="1:84" x14ac:dyDescent="0.25">
      <c r="A1866" s="66" t="s">
        <v>940</v>
      </c>
      <c r="B1866" s="66" t="s">
        <v>940</v>
      </c>
      <c r="C1866" s="71">
        <v>40855</v>
      </c>
      <c r="F1866" s="40" t="s">
        <v>928</v>
      </c>
      <c r="H1866" s="40"/>
      <c r="I1866" s="40"/>
      <c r="J1866" s="40"/>
      <c r="K1866" s="40"/>
      <c r="L1866" s="40"/>
      <c r="M1866" s="40"/>
      <c r="N1866" s="40"/>
      <c r="O1866" s="40"/>
      <c r="P1866" s="40"/>
      <c r="T1866" s="40"/>
      <c r="U1866" s="40"/>
      <c r="V1866" s="40"/>
      <c r="W1866" s="40"/>
      <c r="X1866" s="40"/>
      <c r="AD1866" s="40"/>
      <c r="AH1866" s="40"/>
      <c r="AI1866" s="40"/>
      <c r="AJ1866" s="40"/>
      <c r="AN1866" s="40"/>
      <c r="AO1866" s="40"/>
      <c r="AP1866" s="40"/>
      <c r="AQ1866" s="40"/>
      <c r="AR1866" s="40"/>
      <c r="AS1866" s="40"/>
      <c r="BA1866">
        <v>90</v>
      </c>
      <c r="BE1866" s="40"/>
      <c r="BF1866" s="40"/>
      <c r="BG1866" s="40"/>
      <c r="BH1866" s="40"/>
      <c r="BI1866" s="40"/>
      <c r="BJ1866" s="40"/>
    </row>
    <row r="1867" spans="1:84" x14ac:dyDescent="0.25">
      <c r="A1867" s="66" t="s">
        <v>940</v>
      </c>
      <c r="B1867" s="66" t="s">
        <v>940</v>
      </c>
      <c r="C1867" s="71"/>
      <c r="F1867" s="40"/>
      <c r="H1867" s="40"/>
      <c r="I1867" s="40"/>
      <c r="J1867" s="40"/>
      <c r="K1867" s="40"/>
      <c r="L1867" s="40"/>
      <c r="M1867" s="40"/>
      <c r="N1867" s="40"/>
      <c r="O1867" s="40"/>
      <c r="P1867" s="40"/>
      <c r="T1867" s="40"/>
      <c r="U1867" s="40"/>
      <c r="V1867" s="40"/>
      <c r="W1867" s="40"/>
      <c r="X1867" s="40"/>
      <c r="AD1867" s="40"/>
      <c r="AH1867" s="40"/>
      <c r="AI1867" s="40"/>
      <c r="AJ1867" s="40"/>
      <c r="AN1867" s="40"/>
      <c r="AO1867" s="40"/>
      <c r="AP1867" s="40"/>
      <c r="AQ1867" s="40"/>
      <c r="AR1867" s="40"/>
      <c r="AS1867" s="40"/>
      <c r="AT1867" s="59" t="s">
        <v>74</v>
      </c>
      <c r="BE1867" s="40"/>
      <c r="BF1867" s="40"/>
      <c r="BG1867" s="40"/>
      <c r="BH1867" s="40"/>
      <c r="BI1867" s="40"/>
      <c r="BJ1867" s="40"/>
      <c r="CF1867" s="61"/>
    </row>
    <row r="1868" spans="1:84" x14ac:dyDescent="0.25">
      <c r="A1868" s="66" t="s">
        <v>941</v>
      </c>
      <c r="B1868" s="66" t="s">
        <v>941</v>
      </c>
      <c r="C1868" s="71">
        <v>40737</v>
      </c>
      <c r="F1868" s="40" t="s">
        <v>599</v>
      </c>
      <c r="H1868" s="40"/>
      <c r="I1868" s="40"/>
      <c r="J1868" s="40"/>
      <c r="K1868" s="40"/>
      <c r="L1868" s="40"/>
      <c r="M1868" s="40"/>
      <c r="N1868" s="40"/>
      <c r="O1868" s="40"/>
      <c r="P1868" s="40"/>
      <c r="T1868" s="40"/>
      <c r="U1868" s="40"/>
      <c r="V1868" s="40"/>
      <c r="W1868" s="40"/>
      <c r="X1868" s="40"/>
      <c r="AD1868" s="40"/>
      <c r="AH1868" s="40"/>
      <c r="AI1868" s="40"/>
      <c r="AJ1868" s="40"/>
      <c r="AN1868" s="40"/>
      <c r="AO1868" s="40"/>
      <c r="AP1868" s="40"/>
      <c r="AQ1868" s="40"/>
      <c r="AR1868" s="40"/>
      <c r="AS1868" s="40"/>
      <c r="BA1868">
        <v>12</v>
      </c>
      <c r="BE1868" s="40"/>
      <c r="BF1868" s="40"/>
      <c r="BG1868" s="40"/>
      <c r="BH1868" s="40"/>
      <c r="BI1868" s="40"/>
      <c r="BJ1868" s="40"/>
      <c r="BL1868">
        <v>2.2000000000000002</v>
      </c>
    </row>
    <row r="1869" spans="1:84" x14ac:dyDescent="0.25">
      <c r="A1869" s="66" t="s">
        <v>941</v>
      </c>
      <c r="B1869" s="66" t="s">
        <v>941</v>
      </c>
      <c r="C1869" s="71">
        <v>40752</v>
      </c>
      <c r="F1869" s="40" t="s">
        <v>599</v>
      </c>
      <c r="H1869" s="40"/>
      <c r="I1869" s="40"/>
      <c r="J1869" s="40"/>
      <c r="K1869" s="40"/>
      <c r="L1869" s="40"/>
      <c r="M1869" s="40"/>
      <c r="N1869" s="40"/>
      <c r="O1869" s="40"/>
      <c r="P1869" s="40"/>
      <c r="T1869" s="40"/>
      <c r="U1869" s="40"/>
      <c r="V1869" s="40"/>
      <c r="W1869" s="40"/>
      <c r="X1869" s="40"/>
      <c r="AD1869" s="40"/>
      <c r="AH1869" s="40"/>
      <c r="AI1869" s="40"/>
      <c r="AJ1869" s="40"/>
      <c r="AN1869" s="40"/>
      <c r="AO1869" s="40"/>
      <c r="AP1869" s="40"/>
      <c r="AQ1869" s="40"/>
      <c r="AR1869" s="40"/>
      <c r="AS1869" s="40"/>
      <c r="BA1869">
        <v>15</v>
      </c>
      <c r="BE1869" s="40"/>
      <c r="BF1869" s="40"/>
      <c r="BG1869" s="40"/>
      <c r="BH1869" s="40"/>
      <c r="BI1869" s="40"/>
      <c r="BJ1869" s="40"/>
      <c r="BL1869">
        <v>4.7</v>
      </c>
    </row>
    <row r="1870" spans="1:84" x14ac:dyDescent="0.25">
      <c r="A1870" s="66" t="s">
        <v>941</v>
      </c>
      <c r="B1870" s="66" t="s">
        <v>941</v>
      </c>
      <c r="C1870" s="71">
        <v>40758</v>
      </c>
      <c r="F1870" s="40" t="s">
        <v>599</v>
      </c>
      <c r="H1870" s="40"/>
      <c r="I1870" s="40"/>
      <c r="J1870" s="40"/>
      <c r="K1870" s="40"/>
      <c r="L1870" s="40"/>
      <c r="M1870" s="40"/>
      <c r="N1870" s="40"/>
      <c r="O1870" s="40"/>
      <c r="P1870" s="40"/>
      <c r="T1870" s="40"/>
      <c r="U1870" s="40"/>
      <c r="V1870" s="40"/>
      <c r="W1870" s="40"/>
      <c r="X1870" s="40"/>
      <c r="AD1870" s="40"/>
      <c r="AH1870" s="40"/>
      <c r="AI1870" s="40"/>
      <c r="AJ1870" s="40"/>
      <c r="AN1870" s="40"/>
      <c r="AO1870" s="40"/>
      <c r="AP1870" s="40"/>
      <c r="AQ1870" s="40"/>
      <c r="AR1870" s="40"/>
      <c r="AS1870" s="40"/>
      <c r="BA1870">
        <v>30</v>
      </c>
      <c r="BE1870" s="40"/>
      <c r="BF1870" s="40"/>
      <c r="BG1870" s="40"/>
      <c r="BH1870" s="40"/>
      <c r="BI1870" s="40"/>
      <c r="BJ1870" s="40"/>
    </row>
    <row r="1871" spans="1:84" x14ac:dyDescent="0.25">
      <c r="A1871" s="66" t="s">
        <v>941</v>
      </c>
      <c r="B1871" s="66" t="s">
        <v>941</v>
      </c>
      <c r="C1871" s="71">
        <v>40764</v>
      </c>
      <c r="F1871" s="40" t="s">
        <v>599</v>
      </c>
      <c r="H1871" s="40"/>
      <c r="I1871" s="40"/>
      <c r="J1871" s="40"/>
      <c r="K1871" s="40"/>
      <c r="L1871" s="40"/>
      <c r="M1871" s="40"/>
      <c r="N1871" s="40"/>
      <c r="O1871" s="40"/>
      <c r="P1871" s="40"/>
      <c r="T1871" s="40"/>
      <c r="U1871" s="40"/>
      <c r="V1871" s="40"/>
      <c r="W1871" s="40"/>
      <c r="X1871" s="40"/>
      <c r="AD1871" s="40"/>
      <c r="AH1871" s="40"/>
      <c r="AI1871" s="40"/>
      <c r="AJ1871" s="40"/>
      <c r="AN1871" s="40"/>
      <c r="AO1871" s="40"/>
      <c r="AP1871" s="40"/>
      <c r="AQ1871" s="40"/>
      <c r="AR1871" s="40"/>
      <c r="AS1871" s="40"/>
      <c r="BA1871">
        <v>30</v>
      </c>
      <c r="BE1871" s="40"/>
      <c r="BF1871" s="40"/>
      <c r="BG1871" s="40"/>
      <c r="BH1871" s="40"/>
      <c r="BI1871" s="40"/>
      <c r="BJ1871" s="40"/>
      <c r="BL1871">
        <v>6.3</v>
      </c>
    </row>
    <row r="1872" spans="1:84" x14ac:dyDescent="0.25">
      <c r="A1872" s="66" t="s">
        <v>941</v>
      </c>
      <c r="B1872" s="66" t="s">
        <v>941</v>
      </c>
      <c r="C1872" s="71">
        <v>40772</v>
      </c>
      <c r="F1872" s="40" t="s">
        <v>599</v>
      </c>
      <c r="H1872" s="40"/>
      <c r="I1872" s="40"/>
      <c r="J1872" s="40"/>
      <c r="K1872" s="40"/>
      <c r="L1872" s="40"/>
      <c r="M1872" s="40"/>
      <c r="N1872" s="40"/>
      <c r="O1872" s="40"/>
      <c r="P1872" s="40"/>
      <c r="T1872" s="40"/>
      <c r="U1872" s="40"/>
      <c r="V1872" s="40"/>
      <c r="W1872" s="40"/>
      <c r="X1872" s="40"/>
      <c r="AD1872" s="40"/>
      <c r="AH1872" s="40"/>
      <c r="AI1872" s="40"/>
      <c r="AJ1872" s="40"/>
      <c r="AN1872" s="40"/>
      <c r="AO1872" s="40"/>
      <c r="AP1872" s="40"/>
      <c r="AQ1872" s="40"/>
      <c r="AR1872" s="40"/>
      <c r="AS1872" s="40"/>
      <c r="BA1872">
        <v>30</v>
      </c>
      <c r="BE1872" s="40"/>
      <c r="BF1872" s="40"/>
      <c r="BG1872" s="40"/>
      <c r="BH1872" s="40"/>
      <c r="BI1872" s="40"/>
      <c r="BJ1872" s="40"/>
    </row>
    <row r="1873" spans="1:84" x14ac:dyDescent="0.25">
      <c r="A1873" s="66" t="s">
        <v>941</v>
      </c>
      <c r="B1873" s="66" t="s">
        <v>941</v>
      </c>
      <c r="C1873" s="71">
        <v>40781</v>
      </c>
      <c r="F1873" s="40" t="s">
        <v>599</v>
      </c>
      <c r="H1873" s="40"/>
      <c r="I1873" s="40"/>
      <c r="J1873" s="40"/>
      <c r="K1873" s="40"/>
      <c r="L1873" s="40"/>
      <c r="M1873" s="40"/>
      <c r="N1873" s="40"/>
      <c r="O1873" s="40"/>
      <c r="P1873" s="40"/>
      <c r="T1873" s="40"/>
      <c r="U1873" s="40"/>
      <c r="V1873" s="40"/>
      <c r="W1873" s="40"/>
      <c r="X1873" s="40"/>
      <c r="AD1873" s="40"/>
      <c r="AH1873" s="40"/>
      <c r="AI1873" s="40"/>
      <c r="AJ1873" s="40"/>
      <c r="AN1873" s="40"/>
      <c r="AO1873" s="40"/>
      <c r="AP1873" s="40"/>
      <c r="AQ1873" s="40"/>
      <c r="AR1873" s="40"/>
      <c r="AS1873" s="40"/>
      <c r="BA1873">
        <v>32</v>
      </c>
      <c r="BE1873" s="40"/>
      <c r="BF1873" s="40"/>
      <c r="BG1873" s="40"/>
      <c r="BH1873" s="40"/>
      <c r="BI1873" s="40"/>
      <c r="BJ1873" s="40"/>
    </row>
    <row r="1874" spans="1:84" x14ac:dyDescent="0.25">
      <c r="A1874" s="66" t="s">
        <v>941</v>
      </c>
      <c r="B1874" s="66" t="s">
        <v>941</v>
      </c>
      <c r="C1874" s="71">
        <v>40792</v>
      </c>
      <c r="F1874" s="40" t="s">
        <v>599</v>
      </c>
      <c r="H1874" s="40"/>
      <c r="I1874" s="40"/>
      <c r="J1874" s="40"/>
      <c r="K1874" s="40"/>
      <c r="L1874" s="40"/>
      <c r="M1874" s="40"/>
      <c r="N1874" s="40"/>
      <c r="O1874" s="40"/>
      <c r="P1874" s="40"/>
      <c r="T1874" s="40"/>
      <c r="U1874" s="40"/>
      <c r="V1874" s="40"/>
      <c r="W1874" s="40"/>
      <c r="X1874" s="40"/>
      <c r="AD1874" s="40"/>
      <c r="AH1874" s="40"/>
      <c r="AI1874" s="40"/>
      <c r="AJ1874" s="40"/>
      <c r="AN1874" s="40"/>
      <c r="AO1874" s="40"/>
      <c r="AP1874" s="40"/>
      <c r="AQ1874" s="40"/>
      <c r="AR1874" s="40"/>
      <c r="AS1874" s="40"/>
      <c r="BA1874">
        <v>39</v>
      </c>
      <c r="BE1874" s="40"/>
      <c r="BF1874" s="40"/>
      <c r="BG1874" s="40"/>
      <c r="BH1874" s="40"/>
      <c r="BI1874" s="40"/>
      <c r="BJ1874" s="40"/>
    </row>
    <row r="1875" spans="1:84" x14ac:dyDescent="0.25">
      <c r="A1875" s="66" t="s">
        <v>941</v>
      </c>
      <c r="B1875" s="66" t="s">
        <v>941</v>
      </c>
      <c r="C1875" s="71">
        <v>40806</v>
      </c>
      <c r="F1875" s="40" t="s">
        <v>599</v>
      </c>
      <c r="H1875" s="40"/>
      <c r="I1875" s="40"/>
      <c r="J1875" s="40"/>
      <c r="K1875" s="40"/>
      <c r="L1875" s="40"/>
      <c r="M1875" s="40"/>
      <c r="N1875" s="40"/>
      <c r="O1875" s="40"/>
      <c r="P1875" s="40"/>
      <c r="T1875" s="40"/>
      <c r="U1875" s="40"/>
      <c r="V1875" s="40"/>
      <c r="W1875" s="40"/>
      <c r="X1875" s="40"/>
      <c r="AD1875" s="40"/>
      <c r="AH1875" s="40"/>
      <c r="AI1875" s="40"/>
      <c r="AJ1875" s="40"/>
      <c r="AN1875" s="40"/>
      <c r="AO1875" s="40"/>
      <c r="AP1875" s="40"/>
      <c r="AQ1875" s="40"/>
      <c r="AR1875" s="40"/>
      <c r="AS1875" s="40"/>
      <c r="BA1875">
        <v>52</v>
      </c>
      <c r="BE1875" s="40"/>
      <c r="BF1875" s="40"/>
      <c r="BG1875" s="40"/>
      <c r="BH1875" s="40"/>
      <c r="BI1875" s="40"/>
      <c r="BJ1875" s="40"/>
    </row>
    <row r="1876" spans="1:84" x14ac:dyDescent="0.25">
      <c r="A1876" s="66" t="s">
        <v>941</v>
      </c>
      <c r="B1876" s="66" t="s">
        <v>941</v>
      </c>
      <c r="C1876" s="71">
        <v>40819</v>
      </c>
      <c r="F1876" s="40" t="s">
        <v>599</v>
      </c>
      <c r="H1876" s="40"/>
      <c r="I1876" s="40"/>
      <c r="J1876" s="40"/>
      <c r="K1876" s="40"/>
      <c r="L1876" s="40"/>
      <c r="M1876" s="40"/>
      <c r="N1876" s="40"/>
      <c r="O1876" s="40"/>
      <c r="P1876" s="40"/>
      <c r="T1876" s="40"/>
      <c r="U1876" s="40"/>
      <c r="V1876" s="40"/>
      <c r="W1876" s="40"/>
      <c r="X1876" s="40"/>
      <c r="AD1876" s="40"/>
      <c r="AH1876" s="40"/>
      <c r="AI1876" s="40"/>
      <c r="AJ1876" s="40"/>
      <c r="AN1876" s="40"/>
      <c r="AO1876" s="40"/>
      <c r="AP1876" s="40"/>
      <c r="AQ1876" s="40"/>
      <c r="AR1876" s="40"/>
      <c r="AS1876" s="40"/>
      <c r="BA1876">
        <v>70</v>
      </c>
      <c r="BE1876" s="40"/>
      <c r="BF1876" s="40"/>
      <c r="BG1876" s="40"/>
      <c r="BH1876" s="40"/>
      <c r="BI1876" s="40"/>
      <c r="BJ1876" s="40"/>
    </row>
    <row r="1877" spans="1:84" x14ac:dyDescent="0.25">
      <c r="A1877" s="66" t="s">
        <v>941</v>
      </c>
      <c r="B1877" s="66" t="s">
        <v>941</v>
      </c>
      <c r="C1877" s="71">
        <v>40828</v>
      </c>
      <c r="F1877" s="40" t="s">
        <v>599</v>
      </c>
      <c r="H1877" s="40"/>
      <c r="I1877" s="40"/>
      <c r="J1877" s="40"/>
      <c r="K1877" s="40"/>
      <c r="L1877" s="40"/>
      <c r="M1877" s="40"/>
      <c r="N1877" s="40"/>
      <c r="O1877" s="40"/>
      <c r="P1877" s="40"/>
      <c r="T1877" s="40"/>
      <c r="U1877" s="40"/>
      <c r="V1877" s="40"/>
      <c r="W1877" s="40"/>
      <c r="X1877" s="40"/>
      <c r="AD1877" s="40"/>
      <c r="AH1877" s="40"/>
      <c r="AI1877" s="40"/>
      <c r="AJ1877" s="40"/>
      <c r="AN1877" s="40"/>
      <c r="AO1877" s="40"/>
      <c r="AP1877" s="40"/>
      <c r="AQ1877" s="40"/>
      <c r="AR1877" s="40"/>
      <c r="AS1877" s="40"/>
      <c r="BA1877">
        <v>81</v>
      </c>
      <c r="BE1877" s="40"/>
      <c r="BF1877" s="40"/>
      <c r="BG1877" s="40"/>
      <c r="BH1877" s="40"/>
      <c r="BI1877" s="40"/>
      <c r="BJ1877" s="40"/>
    </row>
    <row r="1878" spans="1:84" x14ac:dyDescent="0.25">
      <c r="A1878" s="66" t="s">
        <v>941</v>
      </c>
      <c r="B1878" s="66" t="s">
        <v>941</v>
      </c>
      <c r="C1878" s="71">
        <v>40834</v>
      </c>
      <c r="F1878" s="40" t="s">
        <v>599</v>
      </c>
      <c r="H1878" s="40"/>
      <c r="I1878" s="40"/>
      <c r="J1878" s="40"/>
      <c r="K1878" s="40"/>
      <c r="L1878" s="40"/>
      <c r="M1878" s="40"/>
      <c r="N1878" s="40"/>
      <c r="O1878" s="40"/>
      <c r="P1878" s="40"/>
      <c r="T1878" s="40"/>
      <c r="U1878" s="40"/>
      <c r="V1878" s="40"/>
      <c r="W1878" s="40"/>
      <c r="X1878" s="40"/>
      <c r="AD1878" s="40"/>
      <c r="AH1878" s="40"/>
      <c r="AI1878" s="40"/>
      <c r="AJ1878" s="40"/>
      <c r="AN1878" s="40"/>
      <c r="AO1878" s="40"/>
      <c r="AP1878" s="40"/>
      <c r="AQ1878" s="40"/>
      <c r="AR1878" s="40"/>
      <c r="AS1878" s="40"/>
      <c r="BA1878">
        <v>81</v>
      </c>
      <c r="BE1878" s="40"/>
      <c r="BF1878" s="40"/>
      <c r="BG1878" s="40"/>
      <c r="BH1878" s="40"/>
      <c r="BI1878" s="40"/>
      <c r="BJ1878" s="40"/>
    </row>
    <row r="1879" spans="1:84" x14ac:dyDescent="0.25">
      <c r="A1879" s="66" t="s">
        <v>941</v>
      </c>
      <c r="B1879" s="66" t="s">
        <v>941</v>
      </c>
      <c r="C1879" s="71">
        <v>40841</v>
      </c>
      <c r="F1879" s="40" t="s">
        <v>599</v>
      </c>
      <c r="H1879" s="40"/>
      <c r="I1879" s="40"/>
      <c r="J1879" s="40"/>
      <c r="K1879" s="40"/>
      <c r="L1879" s="40"/>
      <c r="M1879" s="40"/>
      <c r="N1879" s="40"/>
      <c r="O1879" s="40"/>
      <c r="P1879" s="40"/>
      <c r="T1879" s="40"/>
      <c r="U1879" s="40"/>
      <c r="V1879" s="40"/>
      <c r="W1879" s="40"/>
      <c r="X1879" s="40"/>
      <c r="AD1879" s="40"/>
      <c r="AH1879" s="40"/>
      <c r="AI1879" s="40"/>
      <c r="AJ1879" s="40"/>
      <c r="AN1879" s="40"/>
      <c r="AO1879" s="40"/>
      <c r="AP1879" s="40"/>
      <c r="AQ1879" s="40"/>
      <c r="AR1879" s="40"/>
      <c r="AS1879" s="40"/>
      <c r="BA1879">
        <v>81</v>
      </c>
      <c r="BE1879" s="40"/>
      <c r="BF1879" s="40"/>
      <c r="BG1879" s="40"/>
      <c r="BH1879" s="40"/>
      <c r="BI1879" s="40"/>
      <c r="BJ1879" s="40"/>
    </row>
    <row r="1880" spans="1:84" x14ac:dyDescent="0.25">
      <c r="A1880" s="66" t="s">
        <v>941</v>
      </c>
      <c r="B1880" s="66" t="s">
        <v>941</v>
      </c>
      <c r="C1880" s="71">
        <v>40848</v>
      </c>
      <c r="F1880" s="40" t="s">
        <v>599</v>
      </c>
      <c r="H1880" s="40"/>
      <c r="I1880" s="40"/>
      <c r="J1880" s="40"/>
      <c r="K1880" s="40"/>
      <c r="L1880" s="40"/>
      <c r="M1880" s="40"/>
      <c r="N1880" s="40"/>
      <c r="O1880" s="40"/>
      <c r="P1880" s="40"/>
      <c r="T1880" s="40"/>
      <c r="U1880" s="40"/>
      <c r="V1880" s="40"/>
      <c r="W1880" s="40"/>
      <c r="X1880" s="40"/>
      <c r="AD1880" s="40"/>
      <c r="AH1880" s="40"/>
      <c r="AI1880" s="40"/>
      <c r="AJ1880" s="40"/>
      <c r="AN1880" s="40"/>
      <c r="AO1880" s="40"/>
      <c r="AP1880" s="40"/>
      <c r="AQ1880" s="40"/>
      <c r="AR1880" s="40"/>
      <c r="AS1880" s="40"/>
      <c r="BA1880">
        <v>83</v>
      </c>
      <c r="BE1880" s="40"/>
      <c r="BF1880" s="40"/>
      <c r="BG1880" s="40"/>
      <c r="BH1880" s="40"/>
      <c r="BI1880" s="40"/>
      <c r="BJ1880" s="40"/>
    </row>
    <row r="1881" spans="1:84" x14ac:dyDescent="0.25">
      <c r="A1881" s="66" t="s">
        <v>941</v>
      </c>
      <c r="B1881" s="66" t="s">
        <v>941</v>
      </c>
      <c r="C1881" s="71">
        <v>40855</v>
      </c>
      <c r="F1881" s="40" t="s">
        <v>599</v>
      </c>
      <c r="G1881" s="40"/>
      <c r="H1881" s="40"/>
      <c r="I1881" s="40"/>
      <c r="J1881" s="40"/>
      <c r="K1881" s="40"/>
      <c r="L1881" s="40"/>
      <c r="M1881" s="40"/>
      <c r="N1881" s="40"/>
      <c r="O1881" s="40"/>
      <c r="P1881" s="40"/>
      <c r="Q1881" s="40"/>
      <c r="R1881" s="40"/>
      <c r="S1881" s="40"/>
      <c r="T1881" s="40"/>
      <c r="U1881" s="40"/>
      <c r="V1881" s="40"/>
      <c r="W1881" s="40"/>
      <c r="X1881" s="40"/>
      <c r="Z1881" s="40"/>
      <c r="AA1881" s="40"/>
      <c r="AB1881" s="40"/>
      <c r="AC1881" s="40"/>
      <c r="AD1881" s="40"/>
      <c r="AE1881" s="40"/>
      <c r="AF1881" s="40"/>
      <c r="AG1881" s="40"/>
      <c r="AH1881" s="40"/>
      <c r="AI1881" s="40"/>
      <c r="AJ1881" s="40"/>
      <c r="AK1881" s="40"/>
      <c r="AL1881" s="40"/>
      <c r="AM1881" s="40"/>
      <c r="AN1881" s="40"/>
      <c r="AO1881" s="40"/>
      <c r="AP1881" s="40"/>
      <c r="AQ1881" s="40"/>
      <c r="AR1881" s="40"/>
      <c r="AS1881" s="40"/>
      <c r="AT1881" s="40"/>
      <c r="AU1881" s="40"/>
      <c r="AV1881" s="40"/>
      <c r="AZ1881" s="40"/>
      <c r="BA1881" s="40">
        <v>90</v>
      </c>
      <c r="BB1881" s="40"/>
      <c r="BC1881" s="40"/>
      <c r="BD1881" s="40"/>
      <c r="BE1881" s="40"/>
      <c r="BF1881" s="40"/>
      <c r="BG1881" s="40"/>
      <c r="BH1881" s="40"/>
      <c r="BI1881" s="40"/>
      <c r="BJ1881" s="40"/>
      <c r="BK1881" s="40"/>
      <c r="BL1881" s="40"/>
      <c r="BM1881" s="40"/>
      <c r="BN1881" s="40"/>
      <c r="BO1881" s="40"/>
      <c r="BP1881" s="40"/>
      <c r="BQ1881" s="40"/>
      <c r="BR1881" s="40"/>
      <c r="BS1881" s="40"/>
      <c r="BT1881" s="40"/>
      <c r="BU1881" s="40"/>
      <c r="BV1881" s="40"/>
      <c r="BW1881" s="40"/>
      <c r="BX1881" s="40"/>
      <c r="BY1881" s="40"/>
      <c r="BZ1881" s="40"/>
      <c r="CA1881" s="40"/>
      <c r="CB1881" s="40"/>
      <c r="CC1881" s="40"/>
      <c r="CD1881" s="40"/>
      <c r="CE1881" s="40"/>
      <c r="CF1881" s="40"/>
    </row>
    <row r="1882" spans="1:84" x14ac:dyDescent="0.25">
      <c r="A1882" s="66" t="s">
        <v>941</v>
      </c>
      <c r="B1882" s="66" t="s">
        <v>941</v>
      </c>
      <c r="C1882" s="71"/>
      <c r="F1882" s="40"/>
      <c r="H1882" s="40"/>
      <c r="I1882" s="40"/>
      <c r="J1882" s="40"/>
      <c r="K1882" s="40"/>
      <c r="L1882" s="40"/>
      <c r="M1882" s="40"/>
      <c r="N1882" s="40"/>
      <c r="O1882" s="40"/>
      <c r="P1882" s="40"/>
      <c r="T1882" s="40"/>
      <c r="U1882" s="40"/>
      <c r="V1882" s="40"/>
      <c r="W1882" s="40"/>
      <c r="X1882" s="40"/>
      <c r="AD1882" s="40"/>
      <c r="AH1882" s="40"/>
      <c r="AI1882" s="40"/>
      <c r="AJ1882" s="40"/>
      <c r="AN1882" s="40"/>
      <c r="AO1882" s="40"/>
      <c r="AP1882" s="40"/>
      <c r="AQ1882" s="40"/>
      <c r="AR1882" s="40"/>
      <c r="AS1882" s="40"/>
      <c r="AT1882" s="59" t="s">
        <v>74</v>
      </c>
      <c r="BE1882" s="40"/>
      <c r="BF1882" s="40"/>
      <c r="BG1882" s="40"/>
      <c r="BH1882" s="40"/>
      <c r="BI1882" s="40"/>
      <c r="BJ1882" s="40"/>
      <c r="CF1882" s="61"/>
    </row>
    <row r="1883" spans="1:84" x14ac:dyDescent="0.25">
      <c r="A1883" s="66" t="s">
        <v>942</v>
      </c>
      <c r="B1883" s="66" t="s">
        <v>942</v>
      </c>
      <c r="C1883" s="71">
        <v>40737</v>
      </c>
      <c r="F1883" s="40" t="s">
        <v>601</v>
      </c>
      <c r="H1883" s="40"/>
      <c r="I1883" s="40"/>
      <c r="J1883" s="40"/>
      <c r="K1883" s="40"/>
      <c r="L1883" s="40"/>
      <c r="M1883" s="40"/>
      <c r="N1883" s="40"/>
      <c r="O1883" s="40"/>
      <c r="P1883" s="40"/>
      <c r="T1883" s="40"/>
      <c r="U1883" s="40"/>
      <c r="V1883" s="40"/>
      <c r="W1883" s="40"/>
      <c r="X1883" s="40"/>
      <c r="AD1883" s="40"/>
      <c r="AH1883" s="40"/>
      <c r="AI1883" s="40"/>
      <c r="AJ1883" s="40"/>
      <c r="AN1883" s="40"/>
      <c r="AO1883" s="40"/>
      <c r="AP1883" s="40"/>
      <c r="AQ1883" s="40"/>
      <c r="AR1883" s="40"/>
      <c r="AS1883" s="40"/>
      <c r="BA1883">
        <v>12</v>
      </c>
      <c r="BE1883" s="40"/>
      <c r="BF1883" s="40"/>
      <c r="BG1883" s="40"/>
      <c r="BH1883" s="40"/>
      <c r="BI1883" s="40"/>
      <c r="BJ1883" s="40"/>
      <c r="BL1883">
        <v>2.2999999999999998</v>
      </c>
    </row>
    <row r="1884" spans="1:84" x14ac:dyDescent="0.25">
      <c r="A1884" s="66" t="s">
        <v>942</v>
      </c>
      <c r="B1884" s="66" t="s">
        <v>942</v>
      </c>
      <c r="C1884" s="71">
        <v>40752</v>
      </c>
      <c r="F1884" s="40" t="s">
        <v>601</v>
      </c>
      <c r="H1884" s="40"/>
      <c r="I1884" s="40"/>
      <c r="J1884" s="40"/>
      <c r="K1884" s="40"/>
      <c r="L1884" s="40"/>
      <c r="M1884" s="40"/>
      <c r="N1884" s="40"/>
      <c r="O1884" s="40"/>
      <c r="P1884" s="40"/>
      <c r="T1884" s="40"/>
      <c r="U1884" s="40"/>
      <c r="V1884" s="40"/>
      <c r="W1884" s="40"/>
      <c r="X1884" s="40"/>
      <c r="AD1884" s="40"/>
      <c r="AH1884" s="40"/>
      <c r="AI1884" s="40"/>
      <c r="AJ1884" s="40"/>
      <c r="AN1884" s="40"/>
      <c r="AO1884" s="40"/>
      <c r="AP1884" s="40"/>
      <c r="AQ1884" s="40"/>
      <c r="AR1884" s="40"/>
      <c r="AS1884" s="40"/>
      <c r="BA1884">
        <v>15</v>
      </c>
      <c r="BE1884" s="40"/>
      <c r="BF1884" s="40"/>
      <c r="BG1884" s="40"/>
      <c r="BH1884" s="40"/>
      <c r="BI1884" s="40"/>
      <c r="BJ1884" s="40"/>
      <c r="BL1884">
        <v>4.9000000000000004</v>
      </c>
    </row>
    <row r="1885" spans="1:84" x14ac:dyDescent="0.25">
      <c r="A1885" s="66" t="s">
        <v>942</v>
      </c>
      <c r="B1885" s="66" t="s">
        <v>942</v>
      </c>
      <c r="C1885" s="71">
        <v>40758</v>
      </c>
      <c r="F1885" s="40" t="s">
        <v>601</v>
      </c>
      <c r="H1885" s="40"/>
      <c r="I1885" s="40"/>
      <c r="J1885" s="40"/>
      <c r="K1885" s="40"/>
      <c r="L1885" s="40"/>
      <c r="M1885" s="40"/>
      <c r="N1885" s="40"/>
      <c r="O1885" s="40"/>
      <c r="P1885" s="40"/>
      <c r="T1885" s="40"/>
      <c r="U1885" s="40"/>
      <c r="V1885" s="40"/>
      <c r="W1885" s="40"/>
      <c r="X1885" s="40"/>
      <c r="AD1885" s="40"/>
      <c r="AH1885" s="40"/>
      <c r="AI1885" s="40"/>
      <c r="AJ1885" s="40"/>
      <c r="AN1885" s="40"/>
      <c r="AO1885" s="40"/>
      <c r="AP1885" s="40"/>
      <c r="AQ1885" s="40"/>
      <c r="AR1885" s="40"/>
      <c r="AS1885" s="40"/>
      <c r="BA1885">
        <v>30</v>
      </c>
      <c r="BE1885" s="40"/>
      <c r="BF1885" s="40"/>
      <c r="BG1885" s="40"/>
      <c r="BH1885" s="40"/>
      <c r="BI1885" s="40"/>
      <c r="BJ1885" s="40"/>
    </row>
    <row r="1886" spans="1:84" x14ac:dyDescent="0.25">
      <c r="A1886" s="66" t="s">
        <v>942</v>
      </c>
      <c r="B1886" s="66" t="s">
        <v>942</v>
      </c>
      <c r="C1886" s="71">
        <v>40764</v>
      </c>
      <c r="F1886" s="40" t="s">
        <v>601</v>
      </c>
      <c r="H1886" s="40"/>
      <c r="I1886" s="40"/>
      <c r="J1886" s="40"/>
      <c r="K1886" s="40"/>
      <c r="L1886" s="40"/>
      <c r="M1886" s="40"/>
      <c r="N1886" s="40"/>
      <c r="O1886" s="40"/>
      <c r="P1886" s="40"/>
      <c r="T1886" s="40"/>
      <c r="U1886" s="40"/>
      <c r="V1886" s="40"/>
      <c r="W1886" s="40"/>
      <c r="X1886" s="40"/>
      <c r="AD1886" s="40"/>
      <c r="AH1886" s="40"/>
      <c r="AI1886" s="40"/>
      <c r="AJ1886" s="40"/>
      <c r="AN1886" s="40"/>
      <c r="AO1886" s="40"/>
      <c r="AP1886" s="40"/>
      <c r="AQ1886" s="40"/>
      <c r="AR1886" s="40"/>
      <c r="AS1886" s="40"/>
      <c r="BA1886">
        <v>30</v>
      </c>
      <c r="BE1886" s="40"/>
      <c r="BF1886" s="40"/>
      <c r="BG1886" s="40"/>
      <c r="BH1886" s="40"/>
      <c r="BI1886" s="40"/>
      <c r="BJ1886" s="40"/>
      <c r="BL1886">
        <v>6.3</v>
      </c>
    </row>
    <row r="1887" spans="1:84" x14ac:dyDescent="0.25">
      <c r="A1887" s="66" t="s">
        <v>942</v>
      </c>
      <c r="B1887" s="66" t="s">
        <v>942</v>
      </c>
      <c r="C1887" s="71">
        <v>40772</v>
      </c>
      <c r="F1887" s="40" t="s">
        <v>601</v>
      </c>
      <c r="H1887" s="40"/>
      <c r="I1887" s="40"/>
      <c r="J1887" s="40"/>
      <c r="K1887" s="40"/>
      <c r="L1887" s="40"/>
      <c r="M1887" s="40"/>
      <c r="N1887" s="40"/>
      <c r="O1887" s="40"/>
      <c r="P1887" s="40"/>
      <c r="T1887" s="40"/>
      <c r="U1887" s="40"/>
      <c r="V1887" s="40"/>
      <c r="W1887" s="40"/>
      <c r="X1887" s="40"/>
      <c r="AD1887" s="40"/>
      <c r="AH1887" s="40"/>
      <c r="AI1887" s="40"/>
      <c r="AJ1887" s="40"/>
      <c r="AN1887" s="40"/>
      <c r="AO1887" s="40"/>
      <c r="AP1887" s="40"/>
      <c r="AQ1887" s="40"/>
      <c r="AR1887" s="40"/>
      <c r="AS1887" s="40"/>
      <c r="BA1887">
        <v>31</v>
      </c>
      <c r="BE1887" s="40"/>
      <c r="BF1887" s="40"/>
      <c r="BG1887" s="40"/>
      <c r="BH1887" s="40"/>
      <c r="BI1887" s="40"/>
      <c r="BJ1887" s="40"/>
    </row>
    <row r="1888" spans="1:84" x14ac:dyDescent="0.25">
      <c r="A1888" s="66" t="s">
        <v>942</v>
      </c>
      <c r="B1888" s="66" t="s">
        <v>942</v>
      </c>
      <c r="C1888" s="71">
        <v>40781</v>
      </c>
      <c r="F1888" s="40" t="s">
        <v>601</v>
      </c>
      <c r="H1888" s="40"/>
      <c r="I1888" s="40"/>
      <c r="J1888" s="40"/>
      <c r="K1888" s="40"/>
      <c r="L1888" s="40"/>
      <c r="M1888" s="40"/>
      <c r="N1888" s="40"/>
      <c r="O1888" s="40"/>
      <c r="P1888" s="40"/>
      <c r="T1888" s="40"/>
      <c r="U1888" s="40"/>
      <c r="V1888" s="40"/>
      <c r="W1888" s="40"/>
      <c r="X1888" s="40"/>
      <c r="AD1888" s="40"/>
      <c r="AH1888" s="40"/>
      <c r="AI1888" s="40"/>
      <c r="AJ1888" s="40"/>
      <c r="AN1888" s="40"/>
      <c r="AO1888" s="40"/>
      <c r="AP1888" s="40"/>
      <c r="AQ1888" s="40"/>
      <c r="AR1888" s="40"/>
      <c r="AS1888" s="40"/>
      <c r="BA1888">
        <v>32</v>
      </c>
      <c r="BE1888" s="40"/>
      <c r="BF1888" s="40"/>
      <c r="BG1888" s="40"/>
      <c r="BH1888" s="40"/>
      <c r="BI1888" s="40"/>
      <c r="BJ1888" s="40"/>
    </row>
    <row r="1889" spans="1:84" x14ac:dyDescent="0.25">
      <c r="A1889" s="66" t="s">
        <v>942</v>
      </c>
      <c r="B1889" s="66" t="s">
        <v>942</v>
      </c>
      <c r="C1889" s="71">
        <v>40792</v>
      </c>
      <c r="F1889" s="40" t="s">
        <v>601</v>
      </c>
      <c r="H1889" s="40"/>
      <c r="I1889" s="40"/>
      <c r="J1889" s="40"/>
      <c r="K1889" s="40"/>
      <c r="L1889" s="40"/>
      <c r="M1889" s="40"/>
      <c r="N1889" s="40"/>
      <c r="O1889" s="40"/>
      <c r="P1889" s="40"/>
      <c r="T1889" s="40"/>
      <c r="U1889" s="40"/>
      <c r="V1889" s="40"/>
      <c r="W1889" s="40"/>
      <c r="X1889" s="40"/>
      <c r="AD1889" s="40"/>
      <c r="AH1889" s="40"/>
      <c r="AI1889" s="40"/>
      <c r="AJ1889" s="40"/>
      <c r="AN1889" s="40"/>
      <c r="AO1889" s="40"/>
      <c r="AP1889" s="40"/>
      <c r="AQ1889" s="40"/>
      <c r="AR1889" s="40"/>
      <c r="AS1889" s="40"/>
      <c r="BA1889">
        <v>41</v>
      </c>
      <c r="BE1889" s="40"/>
      <c r="BF1889" s="40"/>
      <c r="BG1889" s="40"/>
      <c r="BH1889" s="40"/>
      <c r="BI1889" s="40"/>
      <c r="BJ1889" s="40"/>
    </row>
    <row r="1890" spans="1:84" x14ac:dyDescent="0.25">
      <c r="A1890" s="66" t="s">
        <v>942</v>
      </c>
      <c r="B1890" s="66" t="s">
        <v>942</v>
      </c>
      <c r="C1890" s="71">
        <v>40806</v>
      </c>
      <c r="F1890" s="40" t="s">
        <v>601</v>
      </c>
      <c r="H1890" s="40"/>
      <c r="I1890" s="40"/>
      <c r="J1890" s="40"/>
      <c r="K1890" s="40"/>
      <c r="L1890" s="40"/>
      <c r="M1890" s="40"/>
      <c r="N1890" s="40"/>
      <c r="O1890" s="40"/>
      <c r="P1890" s="40"/>
      <c r="T1890" s="40"/>
      <c r="U1890" s="40"/>
      <c r="V1890" s="40"/>
      <c r="W1890" s="40"/>
      <c r="X1890" s="40"/>
      <c r="AD1890" s="40"/>
      <c r="AH1890" s="40"/>
      <c r="AI1890" s="40"/>
      <c r="AJ1890" s="40"/>
      <c r="AN1890" s="40"/>
      <c r="AO1890" s="40"/>
      <c r="AP1890" s="40"/>
      <c r="AQ1890" s="40"/>
      <c r="AR1890" s="40"/>
      <c r="AS1890" s="40"/>
      <c r="BA1890">
        <v>58</v>
      </c>
      <c r="BE1890" s="40"/>
      <c r="BF1890" s="40"/>
      <c r="BG1890" s="40"/>
      <c r="BH1890" s="40"/>
      <c r="BI1890" s="40"/>
      <c r="BJ1890" s="40"/>
    </row>
    <row r="1891" spans="1:84" x14ac:dyDescent="0.25">
      <c r="A1891" s="66" t="s">
        <v>942</v>
      </c>
      <c r="B1891" s="66" t="s">
        <v>942</v>
      </c>
      <c r="C1891" s="71">
        <v>40819</v>
      </c>
      <c r="F1891" s="40" t="s">
        <v>601</v>
      </c>
      <c r="H1891" s="40"/>
      <c r="I1891" s="40"/>
      <c r="J1891" s="40"/>
      <c r="K1891" s="40"/>
      <c r="L1891" s="40"/>
      <c r="M1891" s="40"/>
      <c r="N1891" s="40"/>
      <c r="O1891" s="40"/>
      <c r="P1891" s="40"/>
      <c r="T1891" s="40"/>
      <c r="U1891" s="40"/>
      <c r="V1891" s="40"/>
      <c r="W1891" s="40"/>
      <c r="X1891" s="40"/>
      <c r="AD1891" s="40"/>
      <c r="AH1891" s="40"/>
      <c r="AI1891" s="40"/>
      <c r="AJ1891" s="40"/>
      <c r="AN1891" s="40"/>
      <c r="AO1891" s="40"/>
      <c r="AP1891" s="40"/>
      <c r="AQ1891" s="40"/>
      <c r="AR1891" s="40"/>
      <c r="AS1891" s="40"/>
      <c r="BA1891">
        <v>70</v>
      </c>
      <c r="BE1891" s="40"/>
      <c r="BF1891" s="40"/>
      <c r="BG1891" s="40"/>
      <c r="BH1891" s="40"/>
      <c r="BI1891" s="40"/>
      <c r="BJ1891" s="40"/>
    </row>
    <row r="1892" spans="1:84" x14ac:dyDescent="0.25">
      <c r="A1892" s="66" t="s">
        <v>942</v>
      </c>
      <c r="B1892" s="66" t="s">
        <v>942</v>
      </c>
      <c r="C1892" s="71">
        <v>40828</v>
      </c>
      <c r="F1892" s="40" t="s">
        <v>601</v>
      </c>
      <c r="H1892" s="40"/>
      <c r="I1892" s="40"/>
      <c r="J1892" s="40"/>
      <c r="K1892" s="40"/>
      <c r="L1892" s="40"/>
      <c r="M1892" s="40"/>
      <c r="N1892" s="40"/>
      <c r="O1892" s="40"/>
      <c r="P1892" s="40"/>
      <c r="T1892" s="40"/>
      <c r="U1892" s="40"/>
      <c r="V1892" s="40"/>
      <c r="W1892" s="40"/>
      <c r="X1892" s="40"/>
      <c r="AD1892" s="40"/>
      <c r="AH1892" s="40"/>
      <c r="AI1892" s="40"/>
      <c r="AJ1892" s="40"/>
      <c r="AN1892" s="40"/>
      <c r="AO1892" s="40"/>
      <c r="AP1892" s="40"/>
      <c r="AQ1892" s="40"/>
      <c r="AR1892" s="40"/>
      <c r="AS1892" s="40"/>
      <c r="BA1892">
        <v>81</v>
      </c>
      <c r="BE1892" s="40"/>
      <c r="BF1892" s="40"/>
      <c r="BG1892" s="40"/>
      <c r="BH1892" s="40"/>
      <c r="BI1892" s="40"/>
      <c r="BJ1892" s="40"/>
    </row>
    <row r="1893" spans="1:84" x14ac:dyDescent="0.25">
      <c r="A1893" s="66" t="s">
        <v>942</v>
      </c>
      <c r="B1893" s="66" t="s">
        <v>942</v>
      </c>
      <c r="C1893" s="71">
        <v>40834</v>
      </c>
      <c r="F1893" s="40" t="s">
        <v>601</v>
      </c>
      <c r="H1893" s="40"/>
      <c r="I1893" s="40"/>
      <c r="J1893" s="40"/>
      <c r="K1893" s="40"/>
      <c r="L1893" s="40"/>
      <c r="M1893" s="40"/>
      <c r="N1893" s="40"/>
      <c r="O1893" s="40"/>
      <c r="P1893" s="40"/>
      <c r="T1893" s="40"/>
      <c r="U1893" s="40"/>
      <c r="V1893" s="40"/>
      <c r="W1893" s="40"/>
      <c r="X1893" s="40"/>
      <c r="AD1893" s="40"/>
      <c r="AH1893" s="40"/>
      <c r="AI1893" s="40"/>
      <c r="AJ1893" s="40"/>
      <c r="AN1893" s="40"/>
      <c r="AO1893" s="40"/>
      <c r="AP1893" s="40"/>
      <c r="AQ1893" s="40"/>
      <c r="AR1893" s="40"/>
      <c r="AS1893" s="40"/>
      <c r="BA1893">
        <v>81</v>
      </c>
      <c r="BE1893" s="40"/>
      <c r="BF1893" s="40"/>
      <c r="BG1893" s="40"/>
      <c r="BH1893" s="40"/>
      <c r="BI1893" s="40"/>
      <c r="BJ1893" s="40"/>
    </row>
    <row r="1894" spans="1:84" x14ac:dyDescent="0.25">
      <c r="A1894" s="66" t="s">
        <v>942</v>
      </c>
      <c r="B1894" s="66" t="s">
        <v>942</v>
      </c>
      <c r="C1894" s="71">
        <v>40841</v>
      </c>
      <c r="F1894" s="40" t="s">
        <v>601</v>
      </c>
      <c r="H1894" s="40"/>
      <c r="I1894" s="40"/>
      <c r="J1894" s="40"/>
      <c r="K1894" s="40"/>
      <c r="L1894" s="40"/>
      <c r="M1894" s="40"/>
      <c r="N1894" s="40"/>
      <c r="O1894" s="40"/>
      <c r="P1894" s="40"/>
      <c r="T1894" s="40"/>
      <c r="U1894" s="40"/>
      <c r="V1894" s="40"/>
      <c r="W1894" s="40"/>
      <c r="X1894" s="40"/>
      <c r="AD1894" s="40"/>
      <c r="AH1894" s="40"/>
      <c r="AI1894" s="40"/>
      <c r="AJ1894" s="40"/>
      <c r="AN1894" s="40"/>
      <c r="AO1894" s="40"/>
      <c r="AP1894" s="40"/>
      <c r="AQ1894" s="40"/>
      <c r="AR1894" s="40"/>
      <c r="AS1894" s="40"/>
      <c r="BA1894">
        <v>83</v>
      </c>
      <c r="BE1894" s="40"/>
      <c r="BF1894" s="40"/>
      <c r="BG1894" s="40"/>
      <c r="BH1894" s="40"/>
      <c r="BI1894" s="40"/>
      <c r="BJ1894" s="40"/>
    </row>
    <row r="1895" spans="1:84" x14ac:dyDescent="0.25">
      <c r="A1895" s="66" t="s">
        <v>942</v>
      </c>
      <c r="B1895" s="66" t="s">
        <v>942</v>
      </c>
      <c r="C1895" s="71">
        <v>40848</v>
      </c>
      <c r="F1895" s="40" t="s">
        <v>601</v>
      </c>
      <c r="H1895" s="40"/>
      <c r="I1895" s="40"/>
      <c r="J1895" s="40"/>
      <c r="K1895" s="40"/>
      <c r="L1895" s="40"/>
      <c r="M1895" s="40"/>
      <c r="N1895" s="40"/>
      <c r="O1895" s="40"/>
      <c r="P1895" s="40"/>
      <c r="T1895" s="40"/>
      <c r="U1895" s="40"/>
      <c r="V1895" s="40"/>
      <c r="W1895" s="40"/>
      <c r="X1895" s="40"/>
      <c r="AH1895" s="40"/>
      <c r="AI1895" s="40"/>
      <c r="AJ1895" s="40"/>
      <c r="AN1895" s="40"/>
      <c r="AO1895" s="40"/>
      <c r="AP1895" s="40"/>
      <c r="AQ1895" s="40"/>
      <c r="AR1895" s="40"/>
      <c r="AS1895" s="40"/>
      <c r="BA1895">
        <v>85</v>
      </c>
      <c r="BE1895" s="40"/>
      <c r="BF1895" s="40"/>
      <c r="BG1895" s="40"/>
      <c r="BH1895" s="40"/>
      <c r="BI1895" s="40"/>
      <c r="BJ1895" s="40"/>
    </row>
    <row r="1896" spans="1:84" x14ac:dyDescent="0.25">
      <c r="A1896" s="66" t="s">
        <v>942</v>
      </c>
      <c r="B1896" s="66" t="s">
        <v>942</v>
      </c>
      <c r="C1896" s="71">
        <v>40855</v>
      </c>
      <c r="F1896" s="40" t="s">
        <v>601</v>
      </c>
      <c r="H1896" s="40"/>
      <c r="I1896" s="40"/>
      <c r="J1896" s="40"/>
      <c r="K1896" s="40"/>
      <c r="L1896" s="40"/>
      <c r="M1896" s="40"/>
      <c r="N1896" s="40"/>
      <c r="O1896" s="40"/>
      <c r="P1896" s="40"/>
      <c r="T1896" s="40"/>
      <c r="U1896" s="40"/>
      <c r="V1896" s="40"/>
      <c r="W1896" s="40"/>
      <c r="X1896" s="40"/>
      <c r="AD1896" s="40"/>
      <c r="AH1896" s="40"/>
      <c r="AI1896" s="40"/>
      <c r="AJ1896" s="40"/>
      <c r="AN1896" s="40"/>
      <c r="AO1896" s="40"/>
      <c r="AP1896" s="40"/>
      <c r="AQ1896" s="40"/>
      <c r="AR1896" s="40"/>
      <c r="AS1896" s="40"/>
      <c r="BA1896">
        <v>90</v>
      </c>
      <c r="BE1896" s="40"/>
      <c r="BF1896" s="40"/>
      <c r="BG1896" s="40"/>
      <c r="BH1896" s="40"/>
      <c r="BI1896" s="40"/>
      <c r="BJ1896" s="40"/>
    </row>
    <row r="1897" spans="1:84" x14ac:dyDescent="0.25">
      <c r="A1897" s="66" t="s">
        <v>942</v>
      </c>
      <c r="B1897" s="66" t="s">
        <v>942</v>
      </c>
      <c r="C1897" s="71"/>
      <c r="F1897" s="40"/>
      <c r="H1897" s="40"/>
      <c r="I1897" s="40"/>
      <c r="J1897" s="40"/>
      <c r="K1897" s="40"/>
      <c r="L1897" s="40"/>
      <c r="M1897" s="40"/>
      <c r="N1897" s="40"/>
      <c r="O1897" s="40"/>
      <c r="P1897" s="40"/>
      <c r="T1897" s="40"/>
      <c r="U1897" s="40"/>
      <c r="V1897" s="40"/>
      <c r="W1897" s="40"/>
      <c r="X1897" s="40"/>
      <c r="AD1897" s="40"/>
      <c r="AH1897" s="40"/>
      <c r="AI1897" s="40"/>
      <c r="AJ1897" s="40"/>
      <c r="AN1897" s="40"/>
      <c r="AO1897" s="40"/>
      <c r="AP1897" s="40"/>
      <c r="AQ1897" s="40"/>
      <c r="AR1897" s="40"/>
      <c r="AS1897" s="40"/>
      <c r="AT1897" s="59" t="s">
        <v>74</v>
      </c>
      <c r="BE1897" s="40"/>
      <c r="BF1897" s="40"/>
      <c r="BG1897" s="40"/>
      <c r="BH1897" s="40"/>
      <c r="BI1897" s="40"/>
      <c r="BJ1897" s="40"/>
      <c r="CF1897" s="61"/>
    </row>
    <row r="1898" spans="1:84" x14ac:dyDescent="0.25">
      <c r="A1898" s="66" t="s">
        <v>943</v>
      </c>
      <c r="B1898" s="66" t="s">
        <v>943</v>
      </c>
      <c r="C1898" s="71">
        <v>40737</v>
      </c>
      <c r="F1898" s="40" t="s">
        <v>932</v>
      </c>
      <c r="T1898" s="40"/>
      <c r="U1898" s="40"/>
      <c r="V1898" s="40"/>
      <c r="W1898" s="40"/>
      <c r="X1898" s="40"/>
      <c r="AD1898" s="40"/>
      <c r="AH1898" s="40"/>
      <c r="AI1898" s="40"/>
      <c r="AJ1898" s="40"/>
      <c r="AN1898" s="40"/>
      <c r="AO1898" s="40"/>
      <c r="AP1898" s="40"/>
      <c r="AQ1898" s="40"/>
      <c r="AR1898" s="40"/>
      <c r="AS1898" s="40"/>
      <c r="BA1898">
        <v>12</v>
      </c>
      <c r="BE1898" s="40"/>
      <c r="BF1898" s="40"/>
      <c r="BG1898" s="40"/>
      <c r="BH1898" s="40"/>
      <c r="BI1898" s="40"/>
      <c r="BJ1898" s="40"/>
      <c r="BL1898">
        <v>2.2999999999999998</v>
      </c>
    </row>
    <row r="1899" spans="1:84" x14ac:dyDescent="0.25">
      <c r="A1899" s="66" t="s">
        <v>943</v>
      </c>
      <c r="B1899" s="66" t="s">
        <v>943</v>
      </c>
      <c r="C1899" s="71">
        <v>40752</v>
      </c>
      <c r="F1899" s="40" t="s">
        <v>932</v>
      </c>
      <c r="T1899" s="40"/>
      <c r="U1899" s="40"/>
      <c r="V1899" s="40"/>
      <c r="W1899" s="40"/>
      <c r="X1899" s="40"/>
      <c r="AD1899" s="40"/>
      <c r="AH1899" s="40"/>
      <c r="AI1899" s="40"/>
      <c r="AJ1899" s="40"/>
      <c r="AN1899" s="40"/>
      <c r="AO1899" s="40"/>
      <c r="AP1899" s="40"/>
      <c r="AQ1899" s="40"/>
      <c r="AR1899" s="40"/>
      <c r="AS1899" s="40"/>
      <c r="AT1899" s="40"/>
      <c r="BA1899">
        <v>15</v>
      </c>
      <c r="BE1899" s="40"/>
      <c r="BF1899" s="40"/>
      <c r="BG1899" s="40"/>
      <c r="BH1899" s="40"/>
      <c r="BI1899" s="40"/>
      <c r="BJ1899" s="40"/>
      <c r="BL1899">
        <v>4.7</v>
      </c>
    </row>
    <row r="1900" spans="1:84" x14ac:dyDescent="0.25">
      <c r="A1900" s="66" t="s">
        <v>943</v>
      </c>
      <c r="B1900" s="66" t="s">
        <v>943</v>
      </c>
      <c r="C1900" s="71">
        <v>40758</v>
      </c>
      <c r="F1900" s="40" t="s">
        <v>932</v>
      </c>
      <c r="T1900" s="40"/>
      <c r="U1900" s="40"/>
      <c r="V1900" s="40"/>
      <c r="W1900" s="40"/>
      <c r="X1900" s="40"/>
      <c r="AD1900" s="40"/>
      <c r="AH1900" s="40"/>
      <c r="AI1900" s="40"/>
      <c r="AJ1900" s="40"/>
      <c r="AN1900" s="40"/>
      <c r="AO1900" s="40"/>
      <c r="AP1900" s="40"/>
      <c r="AQ1900" s="40"/>
      <c r="AR1900" s="40"/>
      <c r="AS1900" s="40"/>
      <c r="BA1900">
        <v>30</v>
      </c>
      <c r="BE1900" s="40"/>
      <c r="BF1900" s="40"/>
      <c r="BG1900" s="40"/>
      <c r="BH1900" s="40"/>
      <c r="BI1900" s="40"/>
      <c r="BJ1900" s="40"/>
    </row>
    <row r="1901" spans="1:84" x14ac:dyDescent="0.25">
      <c r="A1901" s="66" t="s">
        <v>943</v>
      </c>
      <c r="B1901" s="66" t="s">
        <v>943</v>
      </c>
      <c r="C1901" s="71">
        <v>40764</v>
      </c>
      <c r="F1901" s="40" t="s">
        <v>932</v>
      </c>
      <c r="T1901" s="40"/>
      <c r="U1901" s="40"/>
      <c r="V1901" s="40"/>
      <c r="W1901" s="40"/>
      <c r="X1901" s="40"/>
      <c r="AD1901" s="40"/>
      <c r="AH1901" s="40"/>
      <c r="AI1901" s="40"/>
      <c r="AJ1901" s="40"/>
      <c r="AN1901" s="40"/>
      <c r="AO1901" s="40"/>
      <c r="AP1901" s="40"/>
      <c r="AQ1901" s="40"/>
      <c r="AR1901" s="40"/>
      <c r="AS1901" s="40"/>
      <c r="BA1901">
        <v>30</v>
      </c>
      <c r="BE1901" s="40"/>
      <c r="BF1901" s="40"/>
      <c r="BG1901" s="40"/>
      <c r="BH1901" s="40"/>
      <c r="BI1901" s="40"/>
      <c r="BJ1901" s="40"/>
      <c r="BL1901">
        <v>6</v>
      </c>
    </row>
    <row r="1902" spans="1:84" x14ac:dyDescent="0.25">
      <c r="A1902" s="66" t="s">
        <v>943</v>
      </c>
      <c r="B1902" s="66" t="s">
        <v>943</v>
      </c>
      <c r="C1902" s="71">
        <v>40772</v>
      </c>
      <c r="F1902" s="40" t="s">
        <v>932</v>
      </c>
      <c r="T1902" s="40"/>
      <c r="U1902" s="40"/>
      <c r="V1902" s="40"/>
      <c r="W1902" s="40"/>
      <c r="X1902" s="40"/>
      <c r="AD1902" s="40"/>
      <c r="AH1902" s="40"/>
      <c r="AI1902" s="40"/>
      <c r="AJ1902" s="40"/>
      <c r="AN1902" s="40"/>
      <c r="AO1902" s="40"/>
      <c r="AP1902" s="40"/>
      <c r="AQ1902" s="40"/>
      <c r="AR1902" s="40"/>
      <c r="AS1902" s="40"/>
      <c r="BA1902">
        <v>31</v>
      </c>
      <c r="BE1902" s="40"/>
      <c r="BF1902" s="40"/>
      <c r="BG1902" s="40"/>
      <c r="BH1902" s="40"/>
      <c r="BI1902" s="40"/>
      <c r="BJ1902" s="40"/>
    </row>
    <row r="1903" spans="1:84" x14ac:dyDescent="0.25">
      <c r="A1903" s="66" t="s">
        <v>943</v>
      </c>
      <c r="B1903" s="66" t="s">
        <v>943</v>
      </c>
      <c r="C1903" s="71">
        <v>40781</v>
      </c>
      <c r="F1903" s="40" t="s">
        <v>932</v>
      </c>
      <c r="T1903" s="40"/>
      <c r="U1903" s="40"/>
      <c r="V1903" s="40"/>
      <c r="W1903" s="40"/>
      <c r="X1903" s="40"/>
      <c r="AD1903" s="40"/>
      <c r="AH1903" s="40"/>
      <c r="AI1903" s="40"/>
      <c r="AJ1903" s="40"/>
      <c r="AN1903" s="40"/>
      <c r="AO1903" s="40"/>
      <c r="AP1903" s="40"/>
      <c r="AQ1903" s="40"/>
      <c r="AR1903" s="40"/>
      <c r="AS1903" s="40"/>
      <c r="BA1903">
        <v>33</v>
      </c>
      <c r="BE1903" s="40"/>
      <c r="BF1903" s="40"/>
      <c r="BG1903" s="40"/>
      <c r="BH1903" s="40"/>
      <c r="BI1903" s="40"/>
      <c r="BJ1903" s="40"/>
    </row>
    <row r="1904" spans="1:84" x14ac:dyDescent="0.25">
      <c r="A1904" s="66" t="s">
        <v>943</v>
      </c>
      <c r="B1904" s="66" t="s">
        <v>943</v>
      </c>
      <c r="C1904" s="71">
        <v>40792</v>
      </c>
      <c r="F1904" s="40" t="s">
        <v>932</v>
      </c>
      <c r="T1904" s="40"/>
      <c r="U1904" s="40"/>
      <c r="V1904" s="40"/>
      <c r="W1904" s="40"/>
      <c r="X1904" s="40"/>
      <c r="AD1904" s="40"/>
      <c r="AH1904" s="40"/>
      <c r="AI1904" s="40"/>
      <c r="AJ1904" s="40"/>
      <c r="AN1904" s="40"/>
      <c r="AO1904" s="40"/>
      <c r="AP1904" s="40"/>
      <c r="AQ1904" s="40"/>
      <c r="AR1904" s="40"/>
      <c r="AS1904" s="40"/>
      <c r="BA1904">
        <v>37</v>
      </c>
      <c r="BE1904" s="40"/>
      <c r="BF1904" s="40"/>
      <c r="BG1904" s="40"/>
      <c r="BH1904" s="40"/>
      <c r="BI1904" s="40"/>
      <c r="BJ1904" s="40"/>
    </row>
    <row r="1905" spans="1:84" x14ac:dyDescent="0.25">
      <c r="A1905" s="66" t="s">
        <v>943</v>
      </c>
      <c r="B1905" s="66" t="s">
        <v>943</v>
      </c>
      <c r="C1905" s="71">
        <v>40806</v>
      </c>
      <c r="F1905" s="40" t="s">
        <v>932</v>
      </c>
      <c r="T1905" s="40"/>
      <c r="U1905" s="40"/>
      <c r="V1905" s="40"/>
      <c r="W1905" s="40"/>
      <c r="X1905" s="40"/>
      <c r="AD1905" s="40"/>
      <c r="AH1905" s="40"/>
      <c r="AI1905" s="40"/>
      <c r="AJ1905" s="40"/>
      <c r="AN1905" s="40"/>
      <c r="AO1905" s="40"/>
      <c r="AP1905" s="40"/>
      <c r="AQ1905" s="40"/>
      <c r="AR1905" s="40"/>
      <c r="AS1905" s="40"/>
      <c r="BA1905">
        <v>41</v>
      </c>
      <c r="BE1905" s="40"/>
      <c r="BF1905" s="40"/>
      <c r="BG1905" s="40"/>
      <c r="BH1905" s="40"/>
      <c r="BI1905" s="40"/>
      <c r="BJ1905" s="40"/>
    </row>
    <row r="1906" spans="1:84" x14ac:dyDescent="0.25">
      <c r="A1906" s="66" t="s">
        <v>943</v>
      </c>
      <c r="B1906" s="66" t="s">
        <v>943</v>
      </c>
      <c r="C1906" s="71">
        <v>40819</v>
      </c>
      <c r="F1906" s="40" t="s">
        <v>932</v>
      </c>
      <c r="T1906" s="40"/>
      <c r="U1906" s="40"/>
      <c r="V1906" s="40"/>
      <c r="W1906" s="40"/>
      <c r="X1906" s="40"/>
      <c r="AD1906" s="40"/>
      <c r="AH1906" s="40"/>
      <c r="AI1906" s="40"/>
      <c r="AJ1906" s="40"/>
      <c r="AN1906" s="40"/>
      <c r="AO1906" s="40"/>
      <c r="AP1906" s="40"/>
      <c r="AQ1906" s="40"/>
      <c r="AR1906" s="40"/>
      <c r="AS1906" s="40"/>
      <c r="BA1906">
        <v>55</v>
      </c>
      <c r="BE1906" s="40"/>
      <c r="BF1906" s="40"/>
      <c r="BG1906" s="40"/>
      <c r="BH1906" s="40"/>
      <c r="BI1906" s="40"/>
      <c r="BJ1906" s="40"/>
    </row>
    <row r="1907" spans="1:84" x14ac:dyDescent="0.25">
      <c r="A1907" s="66" t="s">
        <v>943</v>
      </c>
      <c r="B1907" s="66" t="s">
        <v>943</v>
      </c>
      <c r="C1907" s="71">
        <v>40828</v>
      </c>
      <c r="F1907" s="40" t="s">
        <v>932</v>
      </c>
      <c r="T1907" s="40"/>
      <c r="U1907" s="40"/>
      <c r="V1907" s="40"/>
      <c r="W1907" s="40"/>
      <c r="X1907" s="40"/>
      <c r="AD1907" s="40"/>
      <c r="AH1907" s="40"/>
      <c r="AI1907" s="40"/>
      <c r="AJ1907" s="40"/>
      <c r="AN1907" s="40"/>
      <c r="AO1907" s="40"/>
      <c r="AP1907" s="40"/>
      <c r="AQ1907" s="40"/>
      <c r="AR1907" s="40"/>
      <c r="AS1907" s="40"/>
      <c r="BA1907">
        <v>70</v>
      </c>
      <c r="BE1907" s="40"/>
      <c r="BF1907" s="40"/>
      <c r="BG1907" s="40"/>
      <c r="BH1907" s="40"/>
      <c r="BI1907" s="40"/>
      <c r="BJ1907" s="40"/>
    </row>
    <row r="1908" spans="1:84" x14ac:dyDescent="0.25">
      <c r="A1908" s="66" t="s">
        <v>943</v>
      </c>
      <c r="B1908" s="66" t="s">
        <v>943</v>
      </c>
      <c r="C1908" s="71">
        <v>40834</v>
      </c>
      <c r="F1908" s="40" t="s">
        <v>932</v>
      </c>
      <c r="T1908" s="40"/>
      <c r="U1908" s="40"/>
      <c r="V1908" s="40"/>
      <c r="W1908" s="40"/>
      <c r="X1908" s="40"/>
      <c r="AD1908" s="40"/>
      <c r="AH1908" s="40"/>
      <c r="AI1908" s="40"/>
      <c r="AJ1908" s="40"/>
      <c r="AN1908" s="40"/>
      <c r="AO1908" s="40"/>
      <c r="AP1908" s="40"/>
      <c r="AQ1908" s="40"/>
      <c r="AR1908" s="40"/>
      <c r="AS1908" s="40"/>
      <c r="BA1908">
        <v>70</v>
      </c>
      <c r="BE1908" s="40"/>
      <c r="BF1908" s="40"/>
      <c r="BG1908" s="40"/>
      <c r="BH1908" s="40"/>
      <c r="BI1908" s="40"/>
      <c r="BJ1908" s="40"/>
    </row>
    <row r="1909" spans="1:84" x14ac:dyDescent="0.25">
      <c r="A1909" s="66" t="s">
        <v>943</v>
      </c>
      <c r="B1909" s="66" t="s">
        <v>943</v>
      </c>
      <c r="C1909" s="71">
        <v>40841</v>
      </c>
      <c r="F1909" s="40" t="s">
        <v>932</v>
      </c>
      <c r="T1909" s="40"/>
      <c r="U1909" s="40"/>
      <c r="V1909" s="40"/>
      <c r="W1909" s="40"/>
      <c r="X1909" s="40"/>
      <c r="AD1909" s="40"/>
      <c r="AH1909" s="40"/>
      <c r="AI1909" s="40"/>
      <c r="AJ1909" s="40"/>
      <c r="AN1909" s="40"/>
      <c r="AO1909" s="40"/>
      <c r="AP1909" s="40"/>
      <c r="AQ1909" s="40"/>
      <c r="AR1909" s="40"/>
      <c r="AS1909" s="40"/>
      <c r="BA1909">
        <v>79</v>
      </c>
      <c r="BE1909" s="40"/>
      <c r="BF1909" s="40"/>
      <c r="BG1909" s="40"/>
      <c r="BH1909" s="40"/>
      <c r="BI1909" s="40"/>
      <c r="BJ1909" s="40"/>
    </row>
    <row r="1910" spans="1:84" x14ac:dyDescent="0.25">
      <c r="A1910" s="66" t="s">
        <v>943</v>
      </c>
      <c r="B1910" s="66" t="s">
        <v>943</v>
      </c>
      <c r="C1910" s="71">
        <v>40848</v>
      </c>
      <c r="F1910" s="40" t="s">
        <v>932</v>
      </c>
      <c r="T1910" s="40"/>
      <c r="U1910" s="40"/>
      <c r="V1910" s="40"/>
      <c r="W1910" s="40"/>
      <c r="X1910" s="40"/>
      <c r="AD1910" s="40"/>
      <c r="AH1910" s="40"/>
      <c r="AI1910" s="40"/>
      <c r="AJ1910" s="40"/>
      <c r="AN1910" s="40"/>
      <c r="AO1910" s="40"/>
      <c r="AP1910" s="40"/>
      <c r="AQ1910" s="40"/>
      <c r="AR1910" s="40"/>
      <c r="AS1910" s="40"/>
      <c r="BA1910">
        <v>83</v>
      </c>
      <c r="BE1910" s="40"/>
      <c r="BF1910" s="40"/>
      <c r="BG1910" s="40"/>
      <c r="BH1910" s="40"/>
      <c r="BI1910" s="40"/>
      <c r="BJ1910" s="40"/>
    </row>
    <row r="1911" spans="1:84" x14ac:dyDescent="0.25">
      <c r="A1911" s="66" t="s">
        <v>943</v>
      </c>
      <c r="B1911" s="66" t="s">
        <v>943</v>
      </c>
      <c r="C1911" s="71">
        <v>40855</v>
      </c>
      <c r="F1911" s="40" t="s">
        <v>932</v>
      </c>
      <c r="T1911" s="40"/>
      <c r="U1911" s="40"/>
      <c r="V1911" s="40"/>
      <c r="W1911" s="40"/>
      <c r="X1911" s="40"/>
      <c r="AD1911" s="40"/>
      <c r="AH1911" s="40"/>
      <c r="AI1911" s="40"/>
      <c r="AJ1911" s="40"/>
      <c r="AN1911" s="40"/>
      <c r="AO1911" s="40"/>
      <c r="AP1911" s="40"/>
      <c r="AQ1911" s="40"/>
      <c r="AR1911" s="40"/>
      <c r="AS1911" s="40"/>
      <c r="BA1911">
        <v>83</v>
      </c>
      <c r="BE1911" s="40"/>
      <c r="BF1911" s="40"/>
      <c r="BG1911" s="40"/>
      <c r="BH1911" s="40"/>
      <c r="BI1911" s="40"/>
      <c r="BJ1911" s="40"/>
    </row>
    <row r="1912" spans="1:84" x14ac:dyDescent="0.25">
      <c r="A1912" s="66" t="s">
        <v>943</v>
      </c>
      <c r="B1912" s="66" t="s">
        <v>943</v>
      </c>
      <c r="C1912" s="71"/>
      <c r="F1912" s="40"/>
      <c r="T1912" s="40"/>
      <c r="U1912" s="40"/>
      <c r="V1912" s="40"/>
      <c r="W1912" s="40"/>
      <c r="X1912" s="40"/>
      <c r="AD1912" s="40"/>
      <c r="AH1912" s="40"/>
      <c r="AI1912" s="40"/>
      <c r="AJ1912" s="40"/>
      <c r="AN1912" s="40"/>
      <c r="AO1912" s="40"/>
      <c r="AP1912" s="40"/>
      <c r="AQ1912" s="40"/>
      <c r="AR1912" s="40"/>
      <c r="AS1912" s="40"/>
      <c r="AT1912" s="59" t="s">
        <v>74</v>
      </c>
      <c r="BE1912" s="40"/>
      <c r="BF1912" s="40"/>
      <c r="BG1912" s="40"/>
      <c r="BH1912" s="40"/>
      <c r="BI1912" s="40"/>
      <c r="BJ1912" s="40"/>
      <c r="CF1912" s="61"/>
    </row>
    <row r="1913" spans="1:84" x14ac:dyDescent="0.25">
      <c r="A1913" s="66" t="s">
        <v>944</v>
      </c>
      <c r="B1913" s="66" t="s">
        <v>944</v>
      </c>
      <c r="C1913" s="71">
        <v>40737</v>
      </c>
      <c r="F1913" s="40" t="s">
        <v>603</v>
      </c>
      <c r="T1913" s="40"/>
      <c r="U1913" s="40"/>
      <c r="V1913" s="40"/>
      <c r="W1913" s="40"/>
      <c r="X1913" s="40"/>
      <c r="AD1913" s="40"/>
      <c r="AH1913" s="40"/>
      <c r="AI1913" s="40"/>
      <c r="AJ1913" s="40"/>
      <c r="AN1913" s="40"/>
      <c r="AO1913" s="40"/>
      <c r="AP1913" s="40"/>
      <c r="AQ1913" s="40"/>
      <c r="AR1913" s="40"/>
      <c r="AS1913" s="40"/>
      <c r="BA1913">
        <v>13</v>
      </c>
      <c r="BE1913" s="40"/>
      <c r="BF1913" s="40"/>
      <c r="BG1913" s="40"/>
      <c r="BH1913" s="40"/>
      <c r="BI1913" s="40"/>
      <c r="BJ1913" s="40"/>
      <c r="BL1913">
        <v>2.7</v>
      </c>
    </row>
    <row r="1914" spans="1:84" x14ac:dyDescent="0.25">
      <c r="A1914" s="66" t="s">
        <v>944</v>
      </c>
      <c r="B1914" s="66" t="s">
        <v>944</v>
      </c>
      <c r="C1914" s="71">
        <v>40752</v>
      </c>
      <c r="F1914" s="40" t="s">
        <v>603</v>
      </c>
      <c r="T1914" s="40"/>
      <c r="U1914" s="40"/>
      <c r="V1914" s="40"/>
      <c r="W1914" s="40"/>
      <c r="X1914" s="40"/>
      <c r="AD1914" s="40"/>
      <c r="AH1914" s="40"/>
      <c r="AI1914" s="40"/>
      <c r="AJ1914" s="40"/>
      <c r="AN1914" s="40"/>
      <c r="AO1914" s="40"/>
      <c r="AP1914" s="40"/>
      <c r="AQ1914" s="40"/>
      <c r="AR1914" s="40"/>
      <c r="AS1914" s="40"/>
      <c r="AT1914" s="40"/>
      <c r="BA1914">
        <v>15</v>
      </c>
      <c r="BE1914" s="40"/>
      <c r="BF1914" s="40"/>
      <c r="BG1914" s="40"/>
      <c r="BH1914" s="40"/>
      <c r="BI1914" s="40"/>
      <c r="BJ1914" s="40"/>
      <c r="BL1914">
        <v>4.9000000000000004</v>
      </c>
      <c r="CF1914" s="40"/>
    </row>
    <row r="1915" spans="1:84" x14ac:dyDescent="0.25">
      <c r="A1915" s="66" t="s">
        <v>944</v>
      </c>
      <c r="B1915" s="66" t="s">
        <v>944</v>
      </c>
      <c r="C1915" s="71">
        <v>40758</v>
      </c>
      <c r="F1915" s="40" t="s">
        <v>603</v>
      </c>
      <c r="T1915" s="40"/>
      <c r="U1915" s="40"/>
      <c r="V1915" s="40"/>
      <c r="W1915" s="40"/>
      <c r="X1915" s="40"/>
      <c r="AD1915" s="40"/>
      <c r="AH1915" s="40"/>
      <c r="AI1915" s="40"/>
      <c r="AJ1915" s="40"/>
      <c r="AN1915" s="40"/>
      <c r="AO1915" s="40"/>
      <c r="AP1915" s="40"/>
      <c r="AQ1915" s="40"/>
      <c r="AR1915" s="40"/>
      <c r="AS1915" s="40"/>
      <c r="BA1915">
        <v>30</v>
      </c>
      <c r="BE1915" s="40"/>
      <c r="BF1915" s="40"/>
      <c r="BG1915" s="40"/>
      <c r="BH1915" s="40"/>
      <c r="BI1915" s="40"/>
      <c r="BJ1915" s="40"/>
    </row>
    <row r="1916" spans="1:84" x14ac:dyDescent="0.25">
      <c r="A1916" s="66" t="s">
        <v>944</v>
      </c>
      <c r="B1916" s="66" t="s">
        <v>944</v>
      </c>
      <c r="C1916" s="71">
        <v>40764</v>
      </c>
      <c r="F1916" s="40" t="s">
        <v>603</v>
      </c>
      <c r="T1916" s="40"/>
      <c r="U1916" s="40"/>
      <c r="V1916" s="40"/>
      <c r="W1916" s="40"/>
      <c r="X1916" s="40"/>
      <c r="AD1916" s="40"/>
      <c r="AH1916" s="40"/>
      <c r="AI1916" s="40"/>
      <c r="AJ1916" s="40"/>
      <c r="AN1916" s="40"/>
      <c r="AO1916" s="40"/>
      <c r="AP1916" s="40"/>
      <c r="AQ1916" s="40"/>
      <c r="AR1916" s="40"/>
      <c r="AS1916" s="40"/>
      <c r="BA1916">
        <v>30</v>
      </c>
      <c r="BE1916" s="40"/>
      <c r="BF1916" s="40"/>
      <c r="BG1916" s="40"/>
      <c r="BH1916" s="40"/>
      <c r="BI1916" s="40"/>
      <c r="BJ1916" s="40"/>
      <c r="BL1916">
        <v>6.6</v>
      </c>
    </row>
    <row r="1917" spans="1:84" x14ac:dyDescent="0.25">
      <c r="A1917" s="66" t="s">
        <v>944</v>
      </c>
      <c r="B1917" s="66" t="s">
        <v>944</v>
      </c>
      <c r="C1917" s="71">
        <v>40772</v>
      </c>
      <c r="F1917" s="40" t="s">
        <v>603</v>
      </c>
      <c r="T1917" s="40"/>
      <c r="U1917" s="40"/>
      <c r="V1917" s="40"/>
      <c r="W1917" s="40"/>
      <c r="X1917" s="40"/>
      <c r="AD1917" s="40"/>
      <c r="AH1917" s="40"/>
      <c r="AI1917" s="40"/>
      <c r="AJ1917" s="40"/>
      <c r="AN1917" s="40"/>
      <c r="AO1917" s="40"/>
      <c r="AP1917" s="40"/>
      <c r="AQ1917" s="40"/>
      <c r="AR1917" s="40"/>
      <c r="AS1917" s="40"/>
      <c r="BA1917">
        <v>31</v>
      </c>
      <c r="BE1917" s="40"/>
      <c r="BF1917" s="40"/>
      <c r="BG1917" s="40"/>
      <c r="BH1917" s="40"/>
      <c r="BI1917" s="40"/>
      <c r="BJ1917" s="40"/>
    </row>
    <row r="1918" spans="1:84" x14ac:dyDescent="0.25">
      <c r="A1918" s="66" t="s">
        <v>944</v>
      </c>
      <c r="B1918" s="66" t="s">
        <v>944</v>
      </c>
      <c r="C1918" s="71">
        <v>40781</v>
      </c>
      <c r="F1918" s="40" t="s">
        <v>603</v>
      </c>
      <c r="T1918" s="40"/>
      <c r="U1918" s="40"/>
      <c r="V1918" s="40"/>
      <c r="W1918" s="40"/>
      <c r="X1918" s="40"/>
      <c r="AD1918" s="40"/>
      <c r="AH1918" s="40"/>
      <c r="AI1918" s="40"/>
      <c r="AJ1918" s="40"/>
      <c r="AN1918" s="40"/>
      <c r="AO1918" s="40"/>
      <c r="AP1918" s="40"/>
      <c r="AQ1918" s="40"/>
      <c r="AR1918" s="40"/>
      <c r="AS1918" s="40"/>
      <c r="BA1918">
        <v>33</v>
      </c>
      <c r="BE1918" s="40"/>
      <c r="BF1918" s="40"/>
      <c r="BG1918" s="40"/>
      <c r="BH1918" s="40"/>
      <c r="BI1918" s="40"/>
      <c r="BJ1918" s="40"/>
    </row>
    <row r="1919" spans="1:84" x14ac:dyDescent="0.25">
      <c r="A1919" s="66" t="s">
        <v>944</v>
      </c>
      <c r="B1919" s="66" t="s">
        <v>944</v>
      </c>
      <c r="C1919" s="71">
        <v>40792</v>
      </c>
      <c r="F1919" s="40" t="s">
        <v>603</v>
      </c>
      <c r="T1919" s="40"/>
      <c r="U1919" s="40"/>
      <c r="V1919" s="40"/>
      <c r="W1919" s="40"/>
      <c r="X1919" s="40"/>
      <c r="AD1919" s="40"/>
      <c r="AH1919" s="40"/>
      <c r="AI1919" s="40"/>
      <c r="AJ1919" s="40"/>
      <c r="AN1919" s="40"/>
      <c r="AO1919" s="40"/>
      <c r="AP1919" s="40"/>
      <c r="AQ1919" s="40"/>
      <c r="AR1919" s="40"/>
      <c r="AS1919" s="40"/>
      <c r="BA1919">
        <v>43</v>
      </c>
      <c r="BE1919" s="40"/>
      <c r="BF1919" s="40"/>
      <c r="BG1919" s="40"/>
      <c r="BH1919" s="40"/>
      <c r="BI1919" s="40"/>
      <c r="BJ1919" s="40"/>
    </row>
    <row r="1920" spans="1:84" x14ac:dyDescent="0.25">
      <c r="A1920" s="66" t="s">
        <v>944</v>
      </c>
      <c r="B1920" s="66" t="s">
        <v>944</v>
      </c>
      <c r="C1920" s="71">
        <v>40806</v>
      </c>
      <c r="F1920" s="40" t="s">
        <v>603</v>
      </c>
      <c r="T1920" s="40"/>
      <c r="U1920" s="40"/>
      <c r="V1920" s="40"/>
      <c r="W1920" s="40"/>
      <c r="X1920" s="40"/>
      <c r="AD1920" s="40"/>
      <c r="AH1920" s="40"/>
      <c r="AI1920" s="40"/>
      <c r="AJ1920" s="40"/>
      <c r="AN1920" s="40"/>
      <c r="AO1920" s="40"/>
      <c r="AP1920" s="40"/>
      <c r="AQ1920" s="40"/>
      <c r="AR1920" s="40"/>
      <c r="AS1920" s="40"/>
      <c r="BA1920">
        <v>64</v>
      </c>
      <c r="BE1920" s="40"/>
      <c r="BF1920" s="40"/>
      <c r="BG1920" s="40"/>
      <c r="BH1920" s="40"/>
      <c r="BI1920" s="40"/>
      <c r="BJ1920" s="40"/>
    </row>
    <row r="1921" spans="1:84" x14ac:dyDescent="0.25">
      <c r="A1921" s="66" t="s">
        <v>944</v>
      </c>
      <c r="B1921" s="66" t="s">
        <v>944</v>
      </c>
      <c r="C1921" s="71">
        <v>40819</v>
      </c>
      <c r="F1921" s="40" t="s">
        <v>603</v>
      </c>
      <c r="T1921" s="40"/>
      <c r="U1921" s="40"/>
      <c r="V1921" s="40"/>
      <c r="W1921" s="40"/>
      <c r="X1921" s="40"/>
      <c r="AD1921" s="40"/>
      <c r="AH1921" s="40"/>
      <c r="AI1921" s="40"/>
      <c r="AJ1921" s="40"/>
      <c r="AN1921" s="40"/>
      <c r="AO1921" s="40"/>
      <c r="AP1921" s="40"/>
      <c r="AQ1921" s="40"/>
      <c r="AR1921" s="40"/>
      <c r="AS1921" s="40"/>
      <c r="BA1921">
        <v>70</v>
      </c>
      <c r="BE1921" s="40"/>
      <c r="BF1921" s="40"/>
      <c r="BG1921" s="40"/>
      <c r="BH1921" s="40"/>
      <c r="BI1921" s="40"/>
      <c r="BJ1921" s="40"/>
    </row>
    <row r="1922" spans="1:84" x14ac:dyDescent="0.25">
      <c r="A1922" s="66" t="s">
        <v>944</v>
      </c>
      <c r="B1922" s="66" t="s">
        <v>944</v>
      </c>
      <c r="C1922" s="71">
        <v>40828</v>
      </c>
      <c r="F1922" s="40" t="s">
        <v>603</v>
      </c>
      <c r="T1922" s="40"/>
      <c r="U1922" s="40"/>
      <c r="V1922" s="40"/>
      <c r="W1922" s="40"/>
      <c r="X1922" s="40"/>
      <c r="AD1922" s="40"/>
      <c r="AH1922" s="40"/>
      <c r="AI1922" s="40"/>
      <c r="AJ1922" s="40"/>
      <c r="AN1922" s="40"/>
      <c r="AO1922" s="40"/>
      <c r="AP1922" s="40"/>
      <c r="AQ1922" s="40"/>
      <c r="AR1922" s="40"/>
      <c r="AS1922" s="40"/>
      <c r="BA1922">
        <v>81</v>
      </c>
      <c r="BE1922" s="40"/>
      <c r="BF1922" s="40"/>
      <c r="BG1922" s="40"/>
      <c r="BH1922" s="40"/>
      <c r="BI1922" s="40"/>
      <c r="BJ1922" s="40"/>
    </row>
    <row r="1923" spans="1:84" x14ac:dyDescent="0.25">
      <c r="A1923" s="66" t="s">
        <v>944</v>
      </c>
      <c r="B1923" s="66" t="s">
        <v>944</v>
      </c>
      <c r="C1923" s="71">
        <v>40834</v>
      </c>
      <c r="F1923" s="40" t="s">
        <v>603</v>
      </c>
      <c r="T1923" s="40"/>
      <c r="U1923" s="40"/>
      <c r="V1923" s="40"/>
      <c r="W1923" s="40"/>
      <c r="X1923" s="40"/>
      <c r="AD1923" s="40"/>
      <c r="AH1923" s="40"/>
      <c r="AI1923" s="40"/>
      <c r="AJ1923" s="40"/>
      <c r="AN1923" s="40"/>
      <c r="AO1923" s="40"/>
      <c r="AP1923" s="40"/>
      <c r="AQ1923" s="40"/>
      <c r="AR1923" s="40"/>
      <c r="AS1923" s="40"/>
      <c r="BA1923">
        <v>81</v>
      </c>
      <c r="BE1923" s="40"/>
      <c r="BF1923" s="40"/>
      <c r="BG1923" s="40"/>
      <c r="BH1923" s="40"/>
      <c r="BI1923" s="40"/>
      <c r="BJ1923" s="40"/>
    </row>
    <row r="1924" spans="1:84" x14ac:dyDescent="0.25">
      <c r="A1924" s="66" t="s">
        <v>944</v>
      </c>
      <c r="B1924" s="66" t="s">
        <v>944</v>
      </c>
      <c r="C1924" s="71">
        <v>40841</v>
      </c>
      <c r="F1924" s="40" t="s">
        <v>603</v>
      </c>
      <c r="T1924" s="40"/>
      <c r="U1924" s="40"/>
      <c r="V1924" s="40"/>
      <c r="W1924" s="40"/>
      <c r="X1924" s="40"/>
      <c r="AD1924" s="40"/>
      <c r="AH1924" s="40"/>
      <c r="AI1924" s="40"/>
      <c r="AJ1924" s="40"/>
      <c r="AN1924" s="40"/>
      <c r="AO1924" s="40"/>
      <c r="AP1924" s="40"/>
      <c r="AQ1924" s="40"/>
      <c r="AR1924" s="40"/>
      <c r="AS1924" s="40"/>
      <c r="BA1924">
        <v>83</v>
      </c>
      <c r="BE1924" s="40"/>
      <c r="BF1924" s="40"/>
      <c r="BG1924" s="40"/>
      <c r="BH1924" s="40"/>
      <c r="BI1924" s="40"/>
      <c r="BJ1924" s="40"/>
    </row>
    <row r="1925" spans="1:84" x14ac:dyDescent="0.25">
      <c r="A1925" s="66" t="s">
        <v>944</v>
      </c>
      <c r="B1925" s="66" t="s">
        <v>944</v>
      </c>
      <c r="C1925" s="71">
        <v>40848</v>
      </c>
      <c r="F1925" s="40" t="s">
        <v>603</v>
      </c>
      <c r="T1925" s="40"/>
      <c r="U1925" s="40"/>
      <c r="V1925" s="40"/>
      <c r="W1925" s="40"/>
      <c r="X1925" s="40"/>
      <c r="AH1925" s="40"/>
      <c r="AI1925" s="40"/>
      <c r="AJ1925" s="40"/>
      <c r="AN1925" s="40"/>
      <c r="AO1925" s="40"/>
      <c r="AP1925" s="40"/>
      <c r="AQ1925" s="40"/>
      <c r="AR1925" s="40"/>
      <c r="AS1925" s="40"/>
      <c r="BA1925">
        <v>83</v>
      </c>
      <c r="BE1925" s="40"/>
      <c r="BF1925" s="40"/>
      <c r="BG1925" s="40"/>
      <c r="BH1925" s="40"/>
      <c r="BI1925" s="40"/>
      <c r="BJ1925" s="40"/>
    </row>
    <row r="1926" spans="1:84" x14ac:dyDescent="0.25">
      <c r="A1926" s="66" t="s">
        <v>944</v>
      </c>
      <c r="B1926" s="66" t="s">
        <v>944</v>
      </c>
      <c r="C1926" s="71">
        <v>40855</v>
      </c>
      <c r="F1926" s="40" t="s">
        <v>603</v>
      </c>
      <c r="T1926" s="40"/>
      <c r="U1926" s="40"/>
      <c r="V1926" s="40"/>
      <c r="W1926" s="40"/>
      <c r="X1926" s="40"/>
      <c r="AD1926" s="40"/>
      <c r="AH1926" s="40"/>
      <c r="AI1926" s="40"/>
      <c r="AJ1926" s="40"/>
      <c r="AN1926" s="40"/>
      <c r="AO1926" s="40"/>
      <c r="AP1926" s="40"/>
      <c r="AQ1926" s="40"/>
      <c r="AR1926" s="40"/>
      <c r="AS1926" s="40"/>
      <c r="BA1926">
        <v>90</v>
      </c>
      <c r="BE1926" s="40"/>
      <c r="BF1926" s="40"/>
      <c r="BG1926" s="40"/>
      <c r="BH1926" s="40"/>
      <c r="BI1926" s="40"/>
      <c r="BJ1926" s="40"/>
    </row>
    <row r="1927" spans="1:84" x14ac:dyDescent="0.25">
      <c r="A1927" s="66" t="s">
        <v>944</v>
      </c>
      <c r="B1927" s="66" t="s">
        <v>944</v>
      </c>
      <c r="C1927" s="71"/>
      <c r="F1927" s="40"/>
      <c r="T1927" s="40"/>
      <c r="U1927" s="40"/>
      <c r="V1927" s="40"/>
      <c r="W1927" s="40"/>
      <c r="X1927" s="40"/>
      <c r="AD1927" s="40"/>
      <c r="AH1927" s="40"/>
      <c r="AI1927" s="40"/>
      <c r="AJ1927" s="40"/>
      <c r="AN1927" s="40"/>
      <c r="AO1927" s="40"/>
      <c r="AP1927" s="40"/>
      <c r="AQ1927" s="40"/>
      <c r="AR1927" s="40"/>
      <c r="AS1927" s="40"/>
      <c r="AT1927" s="59" t="s">
        <v>74</v>
      </c>
      <c r="BE1927" s="40"/>
      <c r="BF1927" s="40"/>
      <c r="BG1927" s="40"/>
      <c r="BH1927" s="40"/>
      <c r="BI1927" s="40"/>
      <c r="BJ1927" s="40"/>
      <c r="CF1927" s="61"/>
    </row>
    <row r="1928" spans="1:84" x14ac:dyDescent="0.25">
      <c r="A1928" s="66" t="s">
        <v>945</v>
      </c>
      <c r="B1928" s="66" t="s">
        <v>945</v>
      </c>
      <c r="C1928" s="71">
        <v>40737</v>
      </c>
      <c r="F1928" s="40" t="s">
        <v>935</v>
      </c>
      <c r="T1928" s="40"/>
      <c r="U1928" s="40"/>
      <c r="V1928" s="40"/>
      <c r="W1928" s="40"/>
      <c r="X1928" s="40"/>
      <c r="AD1928" s="40"/>
      <c r="AH1928" s="40"/>
      <c r="AI1928" s="40"/>
      <c r="AJ1928" s="40"/>
      <c r="AN1928" s="40"/>
      <c r="AO1928" s="40"/>
      <c r="AP1928" s="40"/>
      <c r="AQ1928" s="40"/>
      <c r="AR1928" s="40"/>
      <c r="AS1928" s="40"/>
      <c r="BA1928">
        <v>12</v>
      </c>
      <c r="BE1928" s="40"/>
      <c r="BF1928" s="40"/>
      <c r="BG1928" s="40"/>
      <c r="BH1928" s="40"/>
      <c r="BI1928" s="40"/>
      <c r="BJ1928" s="40"/>
      <c r="BL1928">
        <v>2.2000000000000002</v>
      </c>
    </row>
    <row r="1929" spans="1:84" x14ac:dyDescent="0.25">
      <c r="A1929" s="66" t="s">
        <v>945</v>
      </c>
      <c r="B1929" s="66" t="s">
        <v>945</v>
      </c>
      <c r="C1929" s="71">
        <v>40752</v>
      </c>
      <c r="F1929" s="40" t="s">
        <v>935</v>
      </c>
      <c r="T1929" s="40"/>
      <c r="U1929" s="40"/>
      <c r="V1929" s="40"/>
      <c r="W1929" s="40"/>
      <c r="X1929" s="40"/>
      <c r="AD1929" s="40"/>
      <c r="AH1929" s="40"/>
      <c r="AI1929" s="40"/>
      <c r="AJ1929" s="40"/>
      <c r="AN1929" s="40"/>
      <c r="AO1929" s="40"/>
      <c r="AP1929" s="40"/>
      <c r="AQ1929" s="40"/>
      <c r="AR1929" s="40"/>
      <c r="AS1929" s="40"/>
      <c r="AT1929" s="40"/>
      <c r="BA1929">
        <v>30</v>
      </c>
      <c r="BE1929" s="40"/>
      <c r="BF1929" s="40"/>
      <c r="BG1929" s="40"/>
      <c r="BH1929" s="40"/>
      <c r="BI1929" s="40"/>
      <c r="BJ1929" s="40"/>
      <c r="BL1929">
        <v>4.4000000000000004</v>
      </c>
      <c r="CF1929" s="40"/>
    </row>
    <row r="1930" spans="1:84" x14ac:dyDescent="0.25">
      <c r="A1930" s="66" t="s">
        <v>945</v>
      </c>
      <c r="B1930" s="66" t="s">
        <v>945</v>
      </c>
      <c r="C1930" s="71">
        <v>40758</v>
      </c>
      <c r="F1930" s="40" t="s">
        <v>935</v>
      </c>
      <c r="T1930" s="40"/>
      <c r="U1930" s="40"/>
      <c r="V1930" s="40"/>
      <c r="W1930" s="40"/>
      <c r="X1930" s="40"/>
      <c r="AD1930" s="40"/>
      <c r="AH1930" s="40"/>
      <c r="AI1930" s="40"/>
      <c r="AJ1930" s="40"/>
      <c r="AN1930" s="40"/>
      <c r="AO1930" s="40"/>
      <c r="AP1930" s="40"/>
      <c r="AQ1930" s="40"/>
      <c r="AR1930" s="40"/>
      <c r="AS1930" s="40"/>
      <c r="BA1930">
        <v>30</v>
      </c>
      <c r="BE1930" s="40"/>
      <c r="BF1930" s="40"/>
      <c r="BG1930" s="40"/>
      <c r="BH1930" s="40"/>
      <c r="BI1930" s="40"/>
      <c r="BJ1930" s="40"/>
    </row>
    <row r="1931" spans="1:84" x14ac:dyDescent="0.25">
      <c r="A1931" s="66" t="s">
        <v>945</v>
      </c>
      <c r="B1931" s="66" t="s">
        <v>945</v>
      </c>
      <c r="C1931" s="71">
        <v>40764</v>
      </c>
      <c r="F1931" s="40" t="s">
        <v>935</v>
      </c>
      <c r="T1931" s="40"/>
      <c r="U1931" s="40"/>
      <c r="V1931" s="40"/>
      <c r="W1931" s="40"/>
      <c r="X1931" s="40"/>
      <c r="AD1931" s="40"/>
      <c r="AH1931" s="40"/>
      <c r="AI1931" s="40"/>
      <c r="AJ1931" s="40"/>
      <c r="AN1931" s="40"/>
      <c r="AO1931" s="40"/>
      <c r="AP1931" s="40"/>
      <c r="AQ1931" s="40"/>
      <c r="AR1931" s="40"/>
      <c r="AS1931" s="40"/>
      <c r="BA1931">
        <v>31</v>
      </c>
      <c r="BE1931" s="40"/>
      <c r="BF1931" s="40"/>
      <c r="BG1931" s="40"/>
      <c r="BH1931" s="40"/>
      <c r="BI1931" s="40"/>
      <c r="BJ1931" s="40"/>
      <c r="BL1931">
        <v>5.8</v>
      </c>
    </row>
    <row r="1932" spans="1:84" x14ac:dyDescent="0.25">
      <c r="A1932" s="66" t="s">
        <v>945</v>
      </c>
      <c r="B1932" s="66" t="s">
        <v>945</v>
      </c>
      <c r="C1932" s="71">
        <v>40772</v>
      </c>
      <c r="F1932" s="40" t="s">
        <v>935</v>
      </c>
      <c r="T1932" s="40"/>
      <c r="U1932" s="40"/>
      <c r="V1932" s="40"/>
      <c r="W1932" s="40"/>
      <c r="X1932" s="40"/>
      <c r="AD1932" s="40"/>
      <c r="AH1932" s="40"/>
      <c r="AI1932" s="40"/>
      <c r="AJ1932" s="40"/>
      <c r="AN1932" s="40"/>
      <c r="AO1932" s="40"/>
      <c r="AP1932" s="40"/>
      <c r="AQ1932" s="40"/>
      <c r="AR1932" s="40"/>
      <c r="AS1932" s="40"/>
      <c r="BA1932">
        <v>31</v>
      </c>
      <c r="BE1932" s="40"/>
      <c r="BF1932" s="40"/>
      <c r="BG1932" s="40"/>
      <c r="BH1932" s="40"/>
      <c r="BI1932" s="40"/>
      <c r="BJ1932" s="40"/>
    </row>
    <row r="1933" spans="1:84" x14ac:dyDescent="0.25">
      <c r="A1933" s="66" t="s">
        <v>945</v>
      </c>
      <c r="B1933" s="66" t="s">
        <v>945</v>
      </c>
      <c r="C1933" s="71">
        <v>40781</v>
      </c>
      <c r="F1933" s="40" t="s">
        <v>935</v>
      </c>
      <c r="T1933" s="40"/>
      <c r="U1933" s="40"/>
      <c r="V1933" s="40"/>
      <c r="W1933" s="40"/>
      <c r="X1933" s="40"/>
      <c r="AD1933" s="40"/>
      <c r="AH1933" s="40"/>
      <c r="AI1933" s="40"/>
      <c r="AJ1933" s="40"/>
      <c r="AN1933" s="40"/>
      <c r="AO1933" s="40"/>
      <c r="AP1933" s="40"/>
      <c r="AQ1933" s="40"/>
      <c r="AR1933" s="40"/>
      <c r="AS1933" s="40"/>
      <c r="BA1933">
        <v>33</v>
      </c>
      <c r="BE1933" s="40"/>
      <c r="BF1933" s="40"/>
      <c r="BG1933" s="40"/>
      <c r="BH1933" s="40"/>
      <c r="BI1933" s="40"/>
      <c r="BJ1933" s="40"/>
    </row>
    <row r="1934" spans="1:84" x14ac:dyDescent="0.25">
      <c r="A1934" s="66" t="s">
        <v>945</v>
      </c>
      <c r="B1934" s="66" t="s">
        <v>945</v>
      </c>
      <c r="C1934" s="71">
        <v>40792</v>
      </c>
      <c r="F1934" s="40" t="s">
        <v>935</v>
      </c>
      <c r="T1934" s="40"/>
      <c r="U1934" s="40"/>
      <c r="V1934" s="40"/>
      <c r="W1934" s="40"/>
      <c r="X1934" s="40"/>
      <c r="AD1934" s="40"/>
      <c r="AH1934" s="40"/>
      <c r="AI1934" s="40"/>
      <c r="AJ1934" s="40"/>
      <c r="AN1934" s="40"/>
      <c r="AO1934" s="40"/>
      <c r="AP1934" s="40"/>
      <c r="AQ1934" s="40"/>
      <c r="AR1934" s="40"/>
      <c r="AS1934" s="40"/>
      <c r="BA1934">
        <v>41</v>
      </c>
      <c r="BE1934" s="40"/>
      <c r="BF1934" s="40"/>
      <c r="BG1934" s="40"/>
      <c r="BH1934" s="40"/>
      <c r="BI1934" s="40"/>
      <c r="BJ1934" s="40"/>
    </row>
    <row r="1935" spans="1:84" x14ac:dyDescent="0.25">
      <c r="A1935" s="66" t="s">
        <v>945</v>
      </c>
      <c r="B1935" s="66" t="s">
        <v>945</v>
      </c>
      <c r="C1935" s="71">
        <v>40806</v>
      </c>
      <c r="F1935" s="40" t="s">
        <v>935</v>
      </c>
      <c r="T1935" s="40"/>
      <c r="U1935" s="40"/>
      <c r="V1935" s="40"/>
      <c r="W1935" s="40"/>
      <c r="X1935" s="40"/>
      <c r="AD1935" s="40"/>
      <c r="AH1935" s="40"/>
      <c r="AI1935" s="40"/>
      <c r="AJ1935" s="40"/>
      <c r="AN1935" s="40"/>
      <c r="AO1935" s="40"/>
      <c r="AP1935" s="40"/>
      <c r="AQ1935" s="40"/>
      <c r="AR1935" s="40"/>
      <c r="AS1935" s="40"/>
      <c r="BA1935">
        <v>62</v>
      </c>
      <c r="BE1935" s="40"/>
      <c r="BF1935" s="40"/>
      <c r="BG1935" s="40"/>
      <c r="BH1935" s="40"/>
      <c r="BI1935" s="40"/>
      <c r="BJ1935" s="40"/>
    </row>
    <row r="1936" spans="1:84" x14ac:dyDescent="0.25">
      <c r="A1936" s="66" t="s">
        <v>945</v>
      </c>
      <c r="B1936" s="66" t="s">
        <v>945</v>
      </c>
      <c r="C1936" s="71">
        <v>40819</v>
      </c>
      <c r="F1936" s="40" t="s">
        <v>935</v>
      </c>
      <c r="T1936" s="40"/>
      <c r="U1936" s="40"/>
      <c r="V1936" s="40"/>
      <c r="W1936" s="40"/>
      <c r="X1936" s="40"/>
      <c r="AD1936" s="40"/>
      <c r="AH1936" s="40"/>
      <c r="AI1936" s="40"/>
      <c r="AJ1936" s="40"/>
      <c r="AN1936" s="40"/>
      <c r="AO1936" s="40"/>
      <c r="AP1936" s="40"/>
      <c r="AQ1936" s="40"/>
      <c r="AR1936" s="40"/>
      <c r="AS1936" s="40"/>
      <c r="BA1936">
        <v>70</v>
      </c>
      <c r="BE1936" s="40"/>
      <c r="BF1936" s="40"/>
      <c r="BG1936" s="40"/>
      <c r="BH1936" s="40"/>
      <c r="BI1936" s="40"/>
      <c r="BJ1936" s="40"/>
    </row>
    <row r="1937" spans="1:84" x14ac:dyDescent="0.25">
      <c r="A1937" s="66" t="s">
        <v>945</v>
      </c>
      <c r="B1937" s="66" t="s">
        <v>945</v>
      </c>
      <c r="C1937" s="71">
        <v>40828</v>
      </c>
      <c r="F1937" s="40" t="s">
        <v>935</v>
      </c>
      <c r="T1937" s="40"/>
      <c r="U1937" s="40"/>
      <c r="V1937" s="40"/>
      <c r="W1937" s="40"/>
      <c r="X1937" s="40"/>
      <c r="AD1937" s="40"/>
      <c r="AH1937" s="40"/>
      <c r="AI1937" s="40"/>
      <c r="AJ1937" s="40"/>
      <c r="AN1937" s="40"/>
      <c r="AO1937" s="40"/>
      <c r="AP1937" s="40"/>
      <c r="AQ1937" s="40"/>
      <c r="AR1937" s="40"/>
      <c r="AS1937" s="40"/>
      <c r="BA1937">
        <v>81</v>
      </c>
      <c r="BE1937" s="40"/>
      <c r="BF1937" s="40"/>
      <c r="BG1937" s="40"/>
      <c r="BH1937" s="40"/>
      <c r="BI1937" s="40"/>
      <c r="BJ1937" s="40"/>
    </row>
    <row r="1938" spans="1:84" x14ac:dyDescent="0.25">
      <c r="A1938" s="66" t="s">
        <v>945</v>
      </c>
      <c r="B1938" s="66" t="s">
        <v>945</v>
      </c>
      <c r="C1938" s="71">
        <v>40834</v>
      </c>
      <c r="F1938" s="40" t="s">
        <v>935</v>
      </c>
      <c r="T1938" s="40"/>
      <c r="U1938" s="40"/>
      <c r="V1938" s="40"/>
      <c r="W1938" s="40"/>
      <c r="X1938" s="40"/>
      <c r="AD1938" s="40"/>
      <c r="AH1938" s="40"/>
      <c r="AI1938" s="40"/>
      <c r="AJ1938" s="40"/>
      <c r="AN1938" s="40"/>
      <c r="AO1938" s="40"/>
      <c r="AP1938" s="40"/>
      <c r="AQ1938" s="40"/>
      <c r="AR1938" s="40"/>
      <c r="AS1938" s="40"/>
      <c r="BA1938">
        <v>83</v>
      </c>
      <c r="BE1938" s="40"/>
      <c r="BF1938" s="40"/>
      <c r="BG1938" s="40"/>
      <c r="BH1938" s="40"/>
      <c r="BI1938" s="40"/>
      <c r="BJ1938" s="40"/>
    </row>
    <row r="1939" spans="1:84" x14ac:dyDescent="0.25">
      <c r="A1939" s="66" t="s">
        <v>945</v>
      </c>
      <c r="B1939" s="66" t="s">
        <v>945</v>
      </c>
      <c r="C1939" s="71">
        <v>40841</v>
      </c>
      <c r="F1939" s="40" t="s">
        <v>935</v>
      </c>
      <c r="T1939" s="40"/>
      <c r="U1939" s="40"/>
      <c r="V1939" s="40"/>
      <c r="W1939" s="40"/>
      <c r="X1939" s="40"/>
      <c r="AD1939" s="40"/>
      <c r="AH1939" s="40"/>
      <c r="AI1939" s="40"/>
      <c r="AJ1939" s="40"/>
      <c r="AN1939" s="40"/>
      <c r="AO1939" s="40"/>
      <c r="AP1939" s="40"/>
      <c r="AQ1939" s="40"/>
      <c r="AR1939" s="40"/>
      <c r="AS1939" s="40"/>
      <c r="BA1939">
        <v>83</v>
      </c>
      <c r="BE1939" s="40"/>
      <c r="BF1939" s="40"/>
      <c r="BG1939" s="40"/>
      <c r="BH1939" s="40"/>
      <c r="BI1939" s="40"/>
      <c r="BJ1939" s="40"/>
    </row>
    <row r="1940" spans="1:84" x14ac:dyDescent="0.25">
      <c r="A1940" s="66" t="s">
        <v>945</v>
      </c>
      <c r="B1940" s="66" t="s">
        <v>945</v>
      </c>
      <c r="C1940" s="71">
        <v>40848</v>
      </c>
      <c r="F1940" s="40" t="s">
        <v>935</v>
      </c>
      <c r="T1940" s="40"/>
      <c r="U1940" s="40"/>
      <c r="V1940" s="40"/>
      <c r="W1940" s="40"/>
      <c r="X1940" s="40"/>
      <c r="AD1940" s="40"/>
      <c r="AH1940" s="40"/>
      <c r="AI1940" s="40"/>
      <c r="AJ1940" s="40"/>
      <c r="AN1940" s="40"/>
      <c r="AO1940" s="40"/>
      <c r="AP1940" s="40"/>
      <c r="AQ1940" s="40"/>
      <c r="AR1940" s="40"/>
      <c r="AS1940" s="40"/>
      <c r="BA1940">
        <v>83</v>
      </c>
      <c r="BE1940" s="40"/>
      <c r="BF1940" s="40"/>
      <c r="BG1940" s="40"/>
      <c r="BH1940" s="40"/>
      <c r="BI1940" s="40"/>
      <c r="BJ1940" s="40"/>
    </row>
    <row r="1941" spans="1:84" x14ac:dyDescent="0.25">
      <c r="A1941" s="66" t="s">
        <v>945</v>
      </c>
      <c r="B1941" s="66" t="s">
        <v>945</v>
      </c>
      <c r="C1941" s="71">
        <v>40855</v>
      </c>
      <c r="F1941" s="40" t="s">
        <v>935</v>
      </c>
      <c r="T1941" s="40"/>
      <c r="U1941" s="40"/>
      <c r="V1941" s="40"/>
      <c r="W1941" s="40"/>
      <c r="X1941" s="40"/>
      <c r="AD1941" s="40"/>
      <c r="AH1941" s="40"/>
      <c r="AI1941" s="40"/>
      <c r="AJ1941" s="40"/>
      <c r="AN1941" s="40"/>
      <c r="AO1941" s="40"/>
      <c r="AP1941" s="40"/>
      <c r="AQ1941" s="40"/>
      <c r="AR1941" s="40"/>
      <c r="AS1941" s="40"/>
      <c r="BA1941">
        <v>90</v>
      </c>
      <c r="BE1941" s="40"/>
      <c r="BF1941" s="40"/>
      <c r="BG1941" s="40"/>
      <c r="BH1941" s="40"/>
      <c r="BI1941" s="40"/>
      <c r="BJ1941" s="40"/>
    </row>
    <row r="1942" spans="1:84" x14ac:dyDescent="0.25">
      <c r="A1942" s="66" t="s">
        <v>945</v>
      </c>
      <c r="B1942" s="66" t="s">
        <v>945</v>
      </c>
      <c r="C1942" s="71"/>
      <c r="F1942" s="40"/>
      <c r="T1942" s="40"/>
      <c r="U1942" s="40"/>
      <c r="V1942" s="40"/>
      <c r="W1942" s="40"/>
      <c r="X1942" s="40"/>
      <c r="AD1942" s="40"/>
      <c r="AH1942" s="40"/>
      <c r="AI1942" s="40"/>
      <c r="AJ1942" s="40"/>
      <c r="AN1942" s="40"/>
      <c r="AO1942" s="40"/>
      <c r="AP1942" s="40"/>
      <c r="AQ1942" s="40"/>
      <c r="AR1942" s="40"/>
      <c r="AS1942" s="40"/>
      <c r="AT1942" s="59" t="s">
        <v>74</v>
      </c>
      <c r="BE1942" s="40"/>
      <c r="BF1942" s="40"/>
      <c r="BG1942" s="40"/>
      <c r="BH1942" s="40"/>
      <c r="BI1942" s="40"/>
      <c r="BJ1942" s="40"/>
      <c r="CF1942" s="61"/>
    </row>
    <row r="1943" spans="1:84" x14ac:dyDescent="0.25">
      <c r="A1943" s="66" t="s">
        <v>946</v>
      </c>
      <c r="B1943" s="66" t="s">
        <v>946</v>
      </c>
      <c r="C1943" s="71">
        <v>40737</v>
      </c>
      <c r="F1943" s="40" t="s">
        <v>937</v>
      </c>
      <c r="T1943" s="40"/>
      <c r="U1943" s="40"/>
      <c r="V1943" s="40"/>
      <c r="W1943" s="40"/>
      <c r="X1943" s="40"/>
      <c r="AD1943" s="40"/>
      <c r="AH1943" s="40"/>
      <c r="AI1943" s="40"/>
      <c r="AJ1943" s="40"/>
      <c r="AN1943" s="40"/>
      <c r="AO1943" s="40"/>
      <c r="AP1943" s="40"/>
      <c r="AQ1943" s="40"/>
      <c r="AR1943" s="40"/>
      <c r="AS1943" s="40"/>
      <c r="BA1943">
        <v>12</v>
      </c>
      <c r="BE1943" s="40"/>
      <c r="BF1943" s="40"/>
      <c r="BG1943" s="40"/>
      <c r="BH1943" s="40"/>
      <c r="BI1943" s="40"/>
      <c r="BJ1943" s="40"/>
      <c r="BL1943">
        <v>2.4</v>
      </c>
    </row>
    <row r="1944" spans="1:84" x14ac:dyDescent="0.25">
      <c r="A1944" s="66" t="s">
        <v>946</v>
      </c>
      <c r="B1944" s="66" t="s">
        <v>946</v>
      </c>
      <c r="C1944" s="71">
        <v>40752</v>
      </c>
      <c r="F1944" s="40" t="s">
        <v>937</v>
      </c>
      <c r="T1944" s="40"/>
      <c r="U1944" s="40"/>
      <c r="V1944" s="40"/>
      <c r="W1944" s="40"/>
      <c r="X1944" s="40"/>
      <c r="AD1944" s="40"/>
      <c r="AH1944" s="40"/>
      <c r="AI1944" s="40"/>
      <c r="AJ1944" s="40"/>
      <c r="AN1944" s="40"/>
      <c r="AO1944" s="40"/>
      <c r="AP1944" s="40"/>
      <c r="AQ1944" s="40"/>
      <c r="AR1944" s="40"/>
      <c r="AS1944" s="40"/>
      <c r="AT1944" s="40"/>
      <c r="BA1944">
        <v>15</v>
      </c>
      <c r="BE1944" s="40"/>
      <c r="BF1944" s="40"/>
      <c r="BG1944" s="40"/>
      <c r="BH1944" s="40"/>
      <c r="BI1944" s="40"/>
      <c r="BJ1944" s="40"/>
      <c r="BL1944">
        <v>5.0999999999999996</v>
      </c>
      <c r="CF1944" s="40"/>
    </row>
    <row r="1945" spans="1:84" x14ac:dyDescent="0.25">
      <c r="A1945" s="66" t="s">
        <v>946</v>
      </c>
      <c r="B1945" s="66" t="s">
        <v>946</v>
      </c>
      <c r="C1945" s="71">
        <v>40758</v>
      </c>
      <c r="F1945" s="40" t="s">
        <v>937</v>
      </c>
      <c r="T1945" s="40"/>
      <c r="U1945" s="40"/>
      <c r="V1945" s="40"/>
      <c r="W1945" s="40"/>
      <c r="X1945" s="40"/>
      <c r="AD1945" s="40"/>
      <c r="AH1945" s="40"/>
      <c r="AI1945" s="40"/>
      <c r="AJ1945" s="40"/>
      <c r="AN1945" s="40"/>
      <c r="AO1945" s="40"/>
      <c r="AP1945" s="40"/>
      <c r="AQ1945" s="40"/>
      <c r="AR1945" s="40"/>
      <c r="AS1945" s="40"/>
      <c r="BA1945">
        <v>30</v>
      </c>
      <c r="BE1945" s="40"/>
      <c r="BF1945" s="40"/>
      <c r="BG1945" s="40"/>
      <c r="BH1945" s="40"/>
      <c r="BI1945" s="40"/>
      <c r="BJ1945" s="40"/>
    </row>
    <row r="1946" spans="1:84" x14ac:dyDescent="0.25">
      <c r="A1946" s="66" t="s">
        <v>946</v>
      </c>
      <c r="B1946" s="66" t="s">
        <v>946</v>
      </c>
      <c r="C1946" s="71">
        <v>40764</v>
      </c>
      <c r="F1946" s="40" t="s">
        <v>937</v>
      </c>
      <c r="T1946" s="40"/>
      <c r="U1946" s="40"/>
      <c r="V1946" s="40"/>
      <c r="W1946" s="40"/>
      <c r="X1946" s="40"/>
      <c r="AD1946" s="40"/>
      <c r="AH1946" s="40"/>
      <c r="AI1946" s="40"/>
      <c r="AJ1946" s="40"/>
      <c r="AN1946" s="40"/>
      <c r="AO1946" s="40"/>
      <c r="AP1946" s="40"/>
      <c r="AQ1946" s="40"/>
      <c r="AR1946" s="40"/>
      <c r="AS1946" s="40"/>
      <c r="BA1946">
        <v>30</v>
      </c>
      <c r="BE1946" s="40"/>
      <c r="BF1946" s="40"/>
      <c r="BG1946" s="40"/>
      <c r="BH1946" s="40"/>
      <c r="BI1946" s="40"/>
      <c r="BJ1946" s="40"/>
      <c r="BL1946">
        <v>6.6</v>
      </c>
    </row>
    <row r="1947" spans="1:84" x14ac:dyDescent="0.25">
      <c r="A1947" s="66" t="s">
        <v>946</v>
      </c>
      <c r="B1947" s="66" t="s">
        <v>946</v>
      </c>
      <c r="C1947" s="71">
        <v>40772</v>
      </c>
      <c r="F1947" s="40" t="s">
        <v>937</v>
      </c>
      <c r="T1947" s="40"/>
      <c r="U1947" s="40"/>
      <c r="V1947" s="40"/>
      <c r="W1947" s="40"/>
      <c r="X1947" s="40"/>
      <c r="AD1947" s="40"/>
      <c r="AH1947" s="40"/>
      <c r="AI1947" s="40"/>
      <c r="AJ1947" s="40"/>
      <c r="AN1947" s="40"/>
      <c r="AO1947" s="40"/>
      <c r="AP1947" s="40"/>
      <c r="AQ1947" s="40"/>
      <c r="AR1947" s="40"/>
      <c r="AS1947" s="40"/>
      <c r="BA1947">
        <v>30</v>
      </c>
      <c r="BE1947" s="40"/>
      <c r="BF1947" s="40"/>
      <c r="BG1947" s="40"/>
      <c r="BH1947" s="40"/>
      <c r="BI1947" s="40"/>
      <c r="BJ1947" s="40"/>
    </row>
    <row r="1948" spans="1:84" x14ac:dyDescent="0.25">
      <c r="A1948" s="66" t="s">
        <v>946</v>
      </c>
      <c r="B1948" s="66" t="s">
        <v>946</v>
      </c>
      <c r="C1948" s="71">
        <v>40781</v>
      </c>
      <c r="F1948" s="40" t="s">
        <v>937</v>
      </c>
      <c r="T1948" s="40"/>
      <c r="U1948" s="40"/>
      <c r="V1948" s="40"/>
      <c r="W1948" s="40"/>
      <c r="X1948" s="40"/>
      <c r="AD1948" s="40"/>
      <c r="AH1948" s="40"/>
      <c r="AI1948" s="40"/>
      <c r="AJ1948" s="40"/>
      <c r="AN1948" s="40"/>
      <c r="AO1948" s="40"/>
      <c r="AP1948" s="40"/>
      <c r="AQ1948" s="40"/>
      <c r="AR1948" s="40"/>
      <c r="AS1948" s="40"/>
      <c r="BA1948">
        <v>32</v>
      </c>
      <c r="BE1948" s="40"/>
      <c r="BF1948" s="40"/>
      <c r="BG1948" s="40"/>
      <c r="BH1948" s="40"/>
      <c r="BI1948" s="40"/>
      <c r="BJ1948" s="40"/>
    </row>
    <row r="1949" spans="1:84" x14ac:dyDescent="0.25">
      <c r="A1949" s="66" t="s">
        <v>946</v>
      </c>
      <c r="B1949" s="66" t="s">
        <v>946</v>
      </c>
      <c r="C1949" s="71">
        <v>40792</v>
      </c>
      <c r="F1949" s="40" t="s">
        <v>937</v>
      </c>
      <c r="T1949" s="40"/>
      <c r="U1949" s="40"/>
      <c r="V1949" s="40"/>
      <c r="W1949" s="40"/>
      <c r="X1949" s="40"/>
      <c r="AD1949" s="40"/>
      <c r="AH1949" s="40"/>
      <c r="AI1949" s="40"/>
      <c r="AJ1949" s="40"/>
      <c r="AN1949" s="40"/>
      <c r="AO1949" s="40"/>
      <c r="AP1949" s="40"/>
      <c r="AQ1949" s="40"/>
      <c r="AR1949" s="40"/>
      <c r="AS1949" s="40"/>
      <c r="BA1949">
        <v>41</v>
      </c>
      <c r="BE1949" s="40"/>
      <c r="BF1949" s="40"/>
      <c r="BG1949" s="40"/>
      <c r="BH1949" s="40"/>
      <c r="BI1949" s="40"/>
      <c r="BJ1949" s="40"/>
    </row>
    <row r="1950" spans="1:84" x14ac:dyDescent="0.25">
      <c r="A1950" s="66" t="s">
        <v>946</v>
      </c>
      <c r="B1950" s="66" t="s">
        <v>946</v>
      </c>
      <c r="C1950" s="71">
        <v>40806</v>
      </c>
      <c r="F1950" s="40" t="s">
        <v>937</v>
      </c>
      <c r="T1950" s="40"/>
      <c r="U1950" s="40"/>
      <c r="V1950" s="40"/>
      <c r="W1950" s="40"/>
      <c r="X1950" s="40"/>
      <c r="AD1950" s="40"/>
      <c r="AH1950" s="40"/>
      <c r="AI1950" s="40"/>
      <c r="AJ1950" s="40"/>
      <c r="AN1950" s="40"/>
      <c r="AO1950" s="40"/>
      <c r="AP1950" s="40"/>
      <c r="AQ1950" s="40"/>
      <c r="AR1950" s="40"/>
      <c r="AS1950" s="40"/>
      <c r="BA1950">
        <v>65</v>
      </c>
      <c r="BE1950" s="40"/>
      <c r="BF1950" s="40"/>
      <c r="BG1950" s="40"/>
      <c r="BH1950" s="40"/>
      <c r="BI1950" s="40"/>
      <c r="BJ1950" s="40"/>
    </row>
    <row r="1951" spans="1:84" x14ac:dyDescent="0.25">
      <c r="A1951" s="66" t="s">
        <v>946</v>
      </c>
      <c r="B1951" s="66" t="s">
        <v>946</v>
      </c>
      <c r="C1951" s="71">
        <v>40819</v>
      </c>
      <c r="F1951" s="40" t="s">
        <v>937</v>
      </c>
      <c r="T1951" s="40"/>
      <c r="U1951" s="40"/>
      <c r="V1951" s="40"/>
      <c r="W1951" s="40"/>
      <c r="X1951" s="40"/>
      <c r="AD1951" s="40"/>
      <c r="AH1951" s="40"/>
      <c r="AI1951" s="40"/>
      <c r="AJ1951" s="40"/>
      <c r="AN1951" s="40"/>
      <c r="AO1951" s="40"/>
      <c r="AP1951" s="40"/>
      <c r="AQ1951" s="40"/>
      <c r="AR1951" s="40"/>
      <c r="AS1951" s="40"/>
      <c r="BA1951">
        <v>70</v>
      </c>
      <c r="BE1951" s="40"/>
      <c r="BF1951" s="40"/>
      <c r="BG1951" s="40"/>
      <c r="BH1951" s="40"/>
      <c r="BI1951" s="40"/>
      <c r="BJ1951" s="40"/>
    </row>
    <row r="1952" spans="1:84" x14ac:dyDescent="0.25">
      <c r="A1952" s="66" t="s">
        <v>946</v>
      </c>
      <c r="B1952" s="66" t="s">
        <v>946</v>
      </c>
      <c r="C1952" s="71">
        <v>40828</v>
      </c>
      <c r="F1952" s="40" t="s">
        <v>937</v>
      </c>
      <c r="T1952" s="40"/>
      <c r="U1952" s="40"/>
      <c r="V1952" s="40"/>
      <c r="W1952" s="40"/>
      <c r="X1952" s="40"/>
      <c r="AD1952" s="40"/>
      <c r="AH1952" s="40"/>
      <c r="AI1952" s="40"/>
      <c r="AJ1952" s="40"/>
      <c r="AN1952" s="40"/>
      <c r="AO1952" s="40"/>
      <c r="AP1952" s="40"/>
      <c r="AQ1952" s="40"/>
      <c r="AR1952" s="40"/>
      <c r="AS1952" s="40"/>
      <c r="BA1952">
        <v>81</v>
      </c>
      <c r="BE1952" s="40"/>
      <c r="BF1952" s="40"/>
      <c r="BG1952" s="40"/>
      <c r="BH1952" s="40"/>
      <c r="BI1952" s="40"/>
      <c r="BJ1952" s="40"/>
    </row>
    <row r="1953" spans="1:84" x14ac:dyDescent="0.25">
      <c r="A1953" s="66" t="s">
        <v>946</v>
      </c>
      <c r="B1953" s="66" t="s">
        <v>946</v>
      </c>
      <c r="C1953" s="71">
        <v>40834</v>
      </c>
      <c r="F1953" s="40" t="s">
        <v>937</v>
      </c>
      <c r="T1953" s="40"/>
      <c r="U1953" s="40"/>
      <c r="V1953" s="40"/>
      <c r="W1953" s="40"/>
      <c r="X1953" s="40"/>
      <c r="AD1953" s="40"/>
      <c r="AH1953" s="40"/>
      <c r="AI1953" s="40"/>
      <c r="AJ1953" s="40"/>
      <c r="AN1953" s="40"/>
      <c r="AO1953" s="40"/>
      <c r="AP1953" s="40"/>
      <c r="AQ1953" s="40"/>
      <c r="AR1953" s="40"/>
      <c r="AS1953" s="40"/>
      <c r="BA1953">
        <v>83</v>
      </c>
      <c r="BE1953" s="40"/>
      <c r="BF1953" s="40"/>
      <c r="BG1953" s="40"/>
      <c r="BH1953" s="40"/>
      <c r="BI1953" s="40"/>
      <c r="BJ1953" s="40"/>
    </row>
    <row r="1954" spans="1:84" x14ac:dyDescent="0.25">
      <c r="A1954" s="66" t="s">
        <v>946</v>
      </c>
      <c r="B1954" s="66" t="s">
        <v>946</v>
      </c>
      <c r="C1954" s="71">
        <v>40841</v>
      </c>
      <c r="F1954" s="40" t="s">
        <v>937</v>
      </c>
      <c r="T1954" s="40"/>
      <c r="U1954" s="40"/>
      <c r="V1954" s="40"/>
      <c r="W1954" s="40"/>
      <c r="X1954" s="40"/>
      <c r="AD1954" s="40"/>
      <c r="AH1954" s="40"/>
      <c r="AI1954" s="40"/>
      <c r="AJ1954" s="40"/>
      <c r="AN1954" s="40"/>
      <c r="AO1954" s="40"/>
      <c r="AP1954" s="40"/>
      <c r="AQ1954" s="40"/>
      <c r="AR1954" s="40"/>
      <c r="AS1954" s="40"/>
      <c r="BA1954">
        <v>83</v>
      </c>
      <c r="BE1954" s="40"/>
      <c r="BF1954" s="40"/>
      <c r="BG1954" s="40"/>
      <c r="BH1954" s="40"/>
      <c r="BI1954" s="40"/>
      <c r="BJ1954" s="40"/>
    </row>
    <row r="1955" spans="1:84" x14ac:dyDescent="0.25">
      <c r="A1955" s="66" t="s">
        <v>946</v>
      </c>
      <c r="B1955" s="66" t="s">
        <v>946</v>
      </c>
      <c r="C1955" s="71">
        <v>40848</v>
      </c>
      <c r="F1955" s="40" t="s">
        <v>937</v>
      </c>
      <c r="T1955" s="40"/>
      <c r="U1955" s="40"/>
      <c r="V1955" s="40"/>
      <c r="W1955" s="40"/>
      <c r="X1955" s="40"/>
      <c r="AH1955" s="40"/>
      <c r="AI1955" s="40"/>
      <c r="AJ1955" s="40"/>
      <c r="AN1955" s="40"/>
      <c r="AO1955" s="40"/>
      <c r="AP1955" s="40"/>
      <c r="AQ1955" s="40"/>
      <c r="AR1955" s="40"/>
      <c r="AS1955" s="40"/>
      <c r="BA1955">
        <v>85</v>
      </c>
      <c r="BE1955" s="40"/>
      <c r="BF1955" s="40"/>
      <c r="BG1955" s="40"/>
      <c r="BH1955" s="40"/>
      <c r="BI1955" s="40"/>
      <c r="BJ1955" s="40"/>
    </row>
    <row r="1956" spans="1:84" x14ac:dyDescent="0.25">
      <c r="A1956" s="66" t="s">
        <v>946</v>
      </c>
      <c r="B1956" s="66" t="s">
        <v>946</v>
      </c>
      <c r="C1956" s="71">
        <v>40855</v>
      </c>
      <c r="F1956" s="40" t="s">
        <v>937</v>
      </c>
      <c r="T1956" s="40"/>
      <c r="U1956" s="40"/>
      <c r="V1956" s="40"/>
      <c r="W1956" s="40"/>
      <c r="X1956" s="40"/>
      <c r="AD1956" s="40"/>
      <c r="AH1956" s="40"/>
      <c r="AI1956" s="40"/>
      <c r="AJ1956" s="40"/>
      <c r="AN1956" s="40"/>
      <c r="AO1956" s="40"/>
      <c r="AP1956" s="40"/>
      <c r="AQ1956" s="40"/>
      <c r="AR1956" s="40"/>
      <c r="AS1956" s="40"/>
      <c r="BA1956">
        <v>90</v>
      </c>
      <c r="BE1956" s="40"/>
      <c r="BF1956" s="40"/>
      <c r="BG1956" s="40"/>
      <c r="BH1956" s="40"/>
      <c r="BI1956" s="40"/>
      <c r="BJ1956" s="40"/>
    </row>
    <row r="1957" spans="1:84" x14ac:dyDescent="0.25">
      <c r="A1957" s="66" t="s">
        <v>946</v>
      </c>
      <c r="B1957" s="66" t="s">
        <v>946</v>
      </c>
      <c r="C1957" s="71"/>
      <c r="F1957" s="40"/>
      <c r="T1957" s="40"/>
      <c r="U1957" s="40"/>
      <c r="V1957" s="40"/>
      <c r="W1957" s="40"/>
      <c r="X1957" s="40"/>
      <c r="AD1957" s="40"/>
      <c r="AH1957" s="40"/>
      <c r="AI1957" s="40"/>
      <c r="AJ1957" s="40"/>
      <c r="AN1957" s="40"/>
      <c r="AO1957" s="40"/>
      <c r="AP1957" s="40"/>
      <c r="AQ1957" s="40"/>
      <c r="AR1957" s="40"/>
      <c r="AS1957" s="40"/>
      <c r="AT1957" s="59" t="s">
        <v>74</v>
      </c>
      <c r="BE1957" s="40"/>
      <c r="BF1957" s="40"/>
      <c r="BG1957" s="40"/>
      <c r="BH1957" s="40"/>
      <c r="BI1957" s="40"/>
      <c r="BJ1957" s="40"/>
      <c r="CF1957" s="61"/>
    </row>
    <row r="1958" spans="1:84" x14ac:dyDescent="0.25">
      <c r="A1958" s="66" t="s">
        <v>947</v>
      </c>
      <c r="B1958" s="66" t="s">
        <v>947</v>
      </c>
      <c r="C1958" s="71">
        <v>40737</v>
      </c>
      <c r="F1958" s="40" t="s">
        <v>939</v>
      </c>
      <c r="T1958" s="40"/>
      <c r="U1958" s="40"/>
      <c r="V1958" s="40"/>
      <c r="W1958" s="40"/>
      <c r="X1958" s="40"/>
      <c r="AD1958" s="40"/>
      <c r="AH1958" s="40"/>
      <c r="AI1958" s="40"/>
      <c r="AJ1958" s="40"/>
      <c r="AN1958" s="40"/>
      <c r="AO1958" s="40"/>
      <c r="AP1958" s="40"/>
      <c r="AQ1958" s="40"/>
      <c r="AR1958" s="40"/>
      <c r="AS1958" s="40"/>
      <c r="BA1958">
        <v>13</v>
      </c>
      <c r="BE1958" s="40"/>
      <c r="BF1958" s="40"/>
      <c r="BG1958" s="40"/>
      <c r="BH1958" s="40"/>
      <c r="BI1958" s="40"/>
      <c r="BJ1958" s="40"/>
      <c r="BL1958">
        <v>2.6</v>
      </c>
    </row>
    <row r="1959" spans="1:84" x14ac:dyDescent="0.25">
      <c r="A1959" s="66" t="s">
        <v>947</v>
      </c>
      <c r="B1959" s="66" t="s">
        <v>947</v>
      </c>
      <c r="C1959" s="71">
        <v>40752</v>
      </c>
      <c r="F1959" s="40" t="s">
        <v>939</v>
      </c>
      <c r="T1959" s="40"/>
      <c r="U1959" s="40"/>
      <c r="V1959" s="40"/>
      <c r="W1959" s="40"/>
      <c r="X1959" s="40"/>
      <c r="AD1959" s="40"/>
      <c r="AH1959" s="40"/>
      <c r="AI1959" s="40"/>
      <c r="AJ1959" s="40"/>
      <c r="AN1959" s="40"/>
      <c r="AO1959" s="40"/>
      <c r="AP1959" s="40"/>
      <c r="AQ1959" s="40"/>
      <c r="AR1959" s="40"/>
      <c r="AS1959" s="40"/>
      <c r="AT1959" s="40"/>
      <c r="BA1959">
        <v>15</v>
      </c>
      <c r="BE1959" s="40"/>
      <c r="BF1959" s="40"/>
      <c r="BG1959" s="40"/>
      <c r="BH1959" s="40"/>
      <c r="BI1959" s="40"/>
      <c r="BJ1959" s="40"/>
      <c r="BL1959">
        <v>4.8</v>
      </c>
      <c r="CF1959" s="40"/>
    </row>
    <row r="1960" spans="1:84" x14ac:dyDescent="0.25">
      <c r="A1960" s="66" t="s">
        <v>947</v>
      </c>
      <c r="B1960" s="66" t="s">
        <v>947</v>
      </c>
      <c r="C1960" s="71">
        <v>40758</v>
      </c>
      <c r="F1960" s="40" t="s">
        <v>939</v>
      </c>
      <c r="T1960" s="40"/>
      <c r="U1960" s="40"/>
      <c r="V1960" s="40"/>
      <c r="W1960" s="40"/>
      <c r="X1960" s="40"/>
      <c r="AD1960" s="40"/>
      <c r="AH1960" s="40"/>
      <c r="AI1960" s="40"/>
      <c r="AJ1960" s="40"/>
      <c r="AN1960" s="40"/>
      <c r="AO1960" s="40"/>
      <c r="AP1960" s="40"/>
      <c r="AQ1960" s="40"/>
      <c r="AR1960" s="40"/>
      <c r="AS1960" s="40"/>
      <c r="BA1960">
        <v>30</v>
      </c>
      <c r="BE1960" s="40"/>
      <c r="BF1960" s="40"/>
      <c r="BG1960" s="40"/>
      <c r="BH1960" s="40"/>
      <c r="BI1960" s="40"/>
      <c r="BJ1960" s="40"/>
    </row>
    <row r="1961" spans="1:84" x14ac:dyDescent="0.25">
      <c r="A1961" s="66" t="s">
        <v>947</v>
      </c>
      <c r="B1961" s="66" t="s">
        <v>947</v>
      </c>
      <c r="C1961" s="71">
        <v>40764</v>
      </c>
      <c r="F1961" s="40" t="s">
        <v>939</v>
      </c>
      <c r="T1961" s="40"/>
      <c r="U1961" s="40"/>
      <c r="V1961" s="40"/>
      <c r="W1961" s="40"/>
      <c r="X1961" s="40"/>
      <c r="AD1961" s="40"/>
      <c r="AH1961" s="40"/>
      <c r="AI1961" s="40"/>
      <c r="AJ1961" s="40"/>
      <c r="AN1961" s="40"/>
      <c r="AO1961" s="40"/>
      <c r="AP1961" s="40"/>
      <c r="AQ1961" s="40"/>
      <c r="AR1961" s="40"/>
      <c r="AS1961" s="40"/>
      <c r="BA1961">
        <v>30</v>
      </c>
      <c r="BE1961" s="40"/>
      <c r="BF1961" s="40"/>
      <c r="BG1961" s="40"/>
      <c r="BH1961" s="40"/>
      <c r="BI1961" s="40"/>
      <c r="BJ1961" s="40"/>
      <c r="BL1961">
        <v>6.6</v>
      </c>
    </row>
    <row r="1962" spans="1:84" x14ac:dyDescent="0.25">
      <c r="A1962" s="66" t="s">
        <v>947</v>
      </c>
      <c r="B1962" s="66" t="s">
        <v>947</v>
      </c>
      <c r="C1962" s="71">
        <v>40772</v>
      </c>
      <c r="F1962" s="40" t="s">
        <v>939</v>
      </c>
      <c r="T1962" s="40"/>
      <c r="U1962" s="40"/>
      <c r="V1962" s="40"/>
      <c r="W1962" s="40"/>
      <c r="X1962" s="40"/>
      <c r="AD1962" s="40"/>
      <c r="AH1962" s="40"/>
      <c r="AI1962" s="40"/>
      <c r="AJ1962" s="40"/>
      <c r="AN1962" s="40"/>
      <c r="AO1962" s="40"/>
      <c r="AP1962" s="40"/>
      <c r="AQ1962" s="40"/>
      <c r="AR1962" s="40"/>
      <c r="AS1962" s="40"/>
      <c r="BA1962">
        <v>31</v>
      </c>
      <c r="BE1962" s="40"/>
      <c r="BF1962" s="40"/>
      <c r="BG1962" s="40"/>
      <c r="BH1962" s="40"/>
      <c r="BI1962" s="40"/>
      <c r="BJ1962" s="40"/>
    </row>
    <row r="1963" spans="1:84" x14ac:dyDescent="0.25">
      <c r="A1963" s="66" t="s">
        <v>947</v>
      </c>
      <c r="B1963" s="66" t="s">
        <v>947</v>
      </c>
      <c r="C1963" s="71">
        <v>40781</v>
      </c>
      <c r="F1963" s="40" t="s">
        <v>939</v>
      </c>
      <c r="T1963" s="40"/>
      <c r="U1963" s="40"/>
      <c r="V1963" s="40"/>
      <c r="W1963" s="40"/>
      <c r="X1963" s="40"/>
      <c r="AD1963" s="40"/>
      <c r="AH1963" s="40"/>
      <c r="AI1963" s="40"/>
      <c r="AJ1963" s="40"/>
      <c r="AN1963" s="40"/>
      <c r="AO1963" s="40"/>
      <c r="AP1963" s="40"/>
      <c r="AQ1963" s="40"/>
      <c r="AR1963" s="40"/>
      <c r="AS1963" s="40"/>
      <c r="BA1963">
        <v>32</v>
      </c>
      <c r="BE1963" s="40"/>
      <c r="BF1963" s="40"/>
      <c r="BG1963" s="40"/>
      <c r="BH1963" s="40"/>
      <c r="BI1963" s="40"/>
      <c r="BJ1963" s="40"/>
    </row>
    <row r="1964" spans="1:84" x14ac:dyDescent="0.25">
      <c r="A1964" s="66" t="s">
        <v>947</v>
      </c>
      <c r="B1964" s="66" t="s">
        <v>947</v>
      </c>
      <c r="C1964" s="71">
        <v>40792</v>
      </c>
      <c r="F1964" s="40" t="s">
        <v>939</v>
      </c>
      <c r="T1964" s="40"/>
      <c r="U1964" s="40"/>
      <c r="V1964" s="40"/>
      <c r="W1964" s="40"/>
      <c r="X1964" s="40"/>
      <c r="AD1964" s="40"/>
      <c r="AH1964" s="40"/>
      <c r="AI1964" s="40"/>
      <c r="AJ1964" s="40"/>
      <c r="AN1964" s="40"/>
      <c r="AO1964" s="40"/>
      <c r="AP1964" s="40"/>
      <c r="AQ1964" s="40"/>
      <c r="AR1964" s="40"/>
      <c r="AS1964" s="40"/>
      <c r="BA1964">
        <v>41</v>
      </c>
      <c r="BE1964" s="40"/>
      <c r="BF1964" s="40"/>
      <c r="BG1964" s="40"/>
      <c r="BH1964" s="40"/>
      <c r="BI1964" s="40"/>
      <c r="BJ1964" s="40"/>
    </row>
    <row r="1965" spans="1:84" x14ac:dyDescent="0.25">
      <c r="A1965" s="66" t="s">
        <v>947</v>
      </c>
      <c r="B1965" s="66" t="s">
        <v>947</v>
      </c>
      <c r="C1965" s="71">
        <v>40806</v>
      </c>
      <c r="F1965" s="40" t="s">
        <v>939</v>
      </c>
      <c r="T1965" s="40"/>
      <c r="U1965" s="40"/>
      <c r="V1965" s="40"/>
      <c r="W1965" s="40"/>
      <c r="X1965" s="40"/>
      <c r="AD1965" s="40"/>
      <c r="AH1965" s="40"/>
      <c r="AI1965" s="40"/>
      <c r="AJ1965" s="40"/>
      <c r="AN1965" s="40"/>
      <c r="AO1965" s="40"/>
      <c r="AP1965" s="40"/>
      <c r="AQ1965" s="40"/>
      <c r="AR1965" s="40"/>
      <c r="AS1965" s="40"/>
      <c r="BA1965">
        <v>57</v>
      </c>
      <c r="BE1965" s="40"/>
      <c r="BF1965" s="40"/>
      <c r="BG1965" s="40"/>
      <c r="BH1965" s="40"/>
      <c r="BI1965" s="40"/>
      <c r="BJ1965" s="40"/>
    </row>
    <row r="1966" spans="1:84" x14ac:dyDescent="0.25">
      <c r="A1966" s="66" t="s">
        <v>947</v>
      </c>
      <c r="B1966" s="66" t="s">
        <v>947</v>
      </c>
      <c r="C1966" s="71">
        <v>40819</v>
      </c>
      <c r="F1966" s="40" t="s">
        <v>939</v>
      </c>
      <c r="T1966" s="40"/>
      <c r="U1966" s="40"/>
      <c r="V1966" s="40"/>
      <c r="W1966" s="40"/>
      <c r="X1966" s="40"/>
      <c r="AD1966" s="40"/>
      <c r="AH1966" s="40"/>
      <c r="AI1966" s="40"/>
      <c r="AJ1966" s="40"/>
      <c r="AN1966" s="40"/>
      <c r="AO1966" s="40"/>
      <c r="AP1966" s="40"/>
      <c r="AQ1966" s="40"/>
      <c r="AR1966" s="40"/>
      <c r="AS1966" s="40"/>
      <c r="BA1966">
        <v>70</v>
      </c>
      <c r="BE1966" s="40"/>
      <c r="BF1966" s="40"/>
      <c r="BG1966" s="40"/>
      <c r="BH1966" s="40"/>
      <c r="BI1966" s="40"/>
      <c r="BJ1966" s="40"/>
    </row>
    <row r="1967" spans="1:84" x14ac:dyDescent="0.25">
      <c r="A1967" s="66" t="s">
        <v>947</v>
      </c>
      <c r="B1967" s="66" t="s">
        <v>947</v>
      </c>
      <c r="C1967" s="71">
        <v>40828</v>
      </c>
      <c r="F1967" s="40" t="s">
        <v>939</v>
      </c>
      <c r="T1967" s="40"/>
      <c r="U1967" s="40"/>
      <c r="V1967" s="40"/>
      <c r="W1967" s="40"/>
      <c r="X1967" s="40"/>
      <c r="AD1967" s="40"/>
      <c r="AH1967" s="40"/>
      <c r="AI1967" s="40"/>
      <c r="AJ1967" s="40"/>
      <c r="AN1967" s="40"/>
      <c r="AO1967" s="40"/>
      <c r="AP1967" s="40"/>
      <c r="AQ1967" s="40"/>
      <c r="AR1967" s="40"/>
      <c r="AS1967" s="40"/>
      <c r="BA1967">
        <v>81</v>
      </c>
      <c r="BE1967" s="40"/>
      <c r="BF1967" s="40"/>
      <c r="BG1967" s="40"/>
      <c r="BH1967" s="40"/>
      <c r="BI1967" s="40"/>
      <c r="BJ1967" s="40"/>
    </row>
    <row r="1968" spans="1:84" x14ac:dyDescent="0.25">
      <c r="A1968" s="66" t="s">
        <v>947</v>
      </c>
      <c r="B1968" s="66" t="s">
        <v>947</v>
      </c>
      <c r="C1968" s="71">
        <v>40834</v>
      </c>
      <c r="F1968" s="40" t="s">
        <v>939</v>
      </c>
      <c r="T1968" s="40"/>
      <c r="U1968" s="40"/>
      <c r="V1968" s="40"/>
      <c r="W1968" s="40"/>
      <c r="X1968" s="40"/>
      <c r="AD1968" s="40"/>
      <c r="AH1968" s="40"/>
      <c r="AI1968" s="40"/>
      <c r="AJ1968" s="40"/>
      <c r="AN1968" s="40"/>
      <c r="AO1968" s="40"/>
      <c r="AP1968" s="40"/>
      <c r="AQ1968" s="40"/>
      <c r="AR1968" s="40"/>
      <c r="AS1968" s="40"/>
      <c r="BA1968">
        <v>81</v>
      </c>
      <c r="BE1968" s="40"/>
      <c r="BF1968" s="40"/>
      <c r="BG1968" s="40"/>
      <c r="BH1968" s="40"/>
      <c r="BI1968" s="40"/>
      <c r="BJ1968" s="40"/>
    </row>
    <row r="1969" spans="1:84" x14ac:dyDescent="0.25">
      <c r="A1969" s="66" t="s">
        <v>947</v>
      </c>
      <c r="B1969" s="66" t="s">
        <v>947</v>
      </c>
      <c r="C1969" s="71">
        <v>40841</v>
      </c>
      <c r="F1969" s="40" t="s">
        <v>939</v>
      </c>
      <c r="T1969" s="40"/>
      <c r="U1969" s="40"/>
      <c r="V1969" s="40"/>
      <c r="W1969" s="40"/>
      <c r="X1969" s="40"/>
      <c r="AD1969" s="40"/>
      <c r="AH1969" s="40"/>
      <c r="AI1969" s="40"/>
      <c r="AJ1969" s="40"/>
      <c r="AN1969" s="40"/>
      <c r="AO1969" s="40"/>
      <c r="AP1969" s="40"/>
      <c r="AQ1969" s="40"/>
      <c r="AR1969" s="40"/>
      <c r="AS1969" s="40"/>
      <c r="BA1969">
        <v>83</v>
      </c>
      <c r="BE1969" s="40"/>
      <c r="BF1969" s="40"/>
      <c r="BG1969" s="40"/>
      <c r="BH1969" s="40"/>
      <c r="BI1969" s="40"/>
      <c r="BJ1969" s="40"/>
    </row>
    <row r="1970" spans="1:84" x14ac:dyDescent="0.25">
      <c r="A1970" s="66" t="s">
        <v>947</v>
      </c>
      <c r="B1970" s="66" t="s">
        <v>947</v>
      </c>
      <c r="C1970" s="71">
        <v>40848</v>
      </c>
      <c r="F1970" s="40" t="s">
        <v>939</v>
      </c>
      <c r="T1970" s="40"/>
      <c r="U1970" s="40"/>
      <c r="V1970" s="40"/>
      <c r="W1970" s="40"/>
      <c r="X1970" s="40"/>
      <c r="AD1970" s="40"/>
      <c r="AH1970" s="40"/>
      <c r="AI1970" s="40"/>
      <c r="AJ1970" s="40"/>
      <c r="AN1970" s="40"/>
      <c r="AO1970" s="40"/>
      <c r="AP1970" s="40"/>
      <c r="AQ1970" s="40"/>
      <c r="AR1970" s="40"/>
      <c r="AS1970" s="40"/>
      <c r="BA1970">
        <v>85</v>
      </c>
      <c r="BE1970" s="40"/>
      <c r="BF1970" s="40"/>
      <c r="BG1970" s="40"/>
      <c r="BH1970" s="40"/>
      <c r="BI1970" s="40"/>
      <c r="BJ1970" s="40"/>
    </row>
    <row r="1971" spans="1:84" x14ac:dyDescent="0.25">
      <c r="A1971" s="66" t="s">
        <v>947</v>
      </c>
      <c r="B1971" s="66" t="s">
        <v>947</v>
      </c>
      <c r="C1971" s="71">
        <v>40855</v>
      </c>
      <c r="F1971" s="40" t="s">
        <v>939</v>
      </c>
      <c r="T1971" s="40"/>
      <c r="U1971" s="40"/>
      <c r="V1971" s="40"/>
      <c r="W1971" s="40"/>
      <c r="X1971" s="40"/>
      <c r="AD1971" s="40"/>
      <c r="AH1971" s="40"/>
      <c r="AI1971" s="40"/>
      <c r="AJ1971" s="40"/>
      <c r="AN1971" s="40"/>
      <c r="AO1971" s="40"/>
      <c r="AP1971" s="40"/>
      <c r="AQ1971" s="40"/>
      <c r="AR1971" s="40"/>
      <c r="AS1971" s="40"/>
      <c r="BA1971">
        <v>90</v>
      </c>
      <c r="BE1971" s="40"/>
      <c r="BF1971" s="40"/>
      <c r="BG1971" s="40"/>
      <c r="BH1971" s="40"/>
      <c r="BI1971" s="40"/>
      <c r="BJ1971" s="40"/>
    </row>
    <row r="1972" spans="1:84" x14ac:dyDescent="0.25">
      <c r="A1972" s="66" t="s">
        <v>947</v>
      </c>
      <c r="B1972" s="66" t="s">
        <v>947</v>
      </c>
      <c r="C1972" s="71"/>
      <c r="F1972" s="40"/>
      <c r="T1972" s="40"/>
      <c r="U1972" s="40"/>
      <c r="V1972" s="40"/>
      <c r="W1972" s="40"/>
      <c r="X1972" s="40"/>
      <c r="AD1972" s="40"/>
      <c r="AH1972" s="40"/>
      <c r="AI1972" s="40"/>
      <c r="AJ1972" s="40"/>
      <c r="AN1972" s="40"/>
      <c r="AO1972" s="40"/>
      <c r="AP1972" s="40"/>
      <c r="AQ1972" s="40"/>
      <c r="AR1972" s="40"/>
      <c r="AS1972" s="40"/>
      <c r="AT1972" s="59" t="s">
        <v>74</v>
      </c>
      <c r="BE1972" s="40"/>
      <c r="BF1972" s="40"/>
      <c r="BG1972" s="40"/>
      <c r="BH1972" s="40"/>
      <c r="BI1972" s="40"/>
      <c r="BJ1972" s="40"/>
      <c r="CF1972" s="61"/>
    </row>
    <row r="1973" spans="1:84" x14ac:dyDescent="0.25">
      <c r="A1973" s="5" t="s">
        <v>668</v>
      </c>
      <c r="B1973" s="5" t="s">
        <v>668</v>
      </c>
      <c r="C1973" s="6"/>
      <c r="D1973" s="14">
        <v>34495</v>
      </c>
      <c r="E1973" s="14"/>
      <c r="F1973" s="15" t="s">
        <v>666</v>
      </c>
      <c r="T1973" s="40"/>
      <c r="U1973" s="34"/>
      <c r="V1973" s="34"/>
      <c r="W1973" s="40"/>
      <c r="X1973" s="40"/>
      <c r="AD1973" s="40"/>
      <c r="AF1973" s="34"/>
      <c r="AH1973" s="40"/>
      <c r="AI1973" s="40"/>
      <c r="AJ1973" s="40"/>
      <c r="AM1973" s="34"/>
      <c r="AN1973" s="40"/>
      <c r="AO1973" s="40"/>
      <c r="AP1973" s="40"/>
      <c r="AQ1973" s="40"/>
      <c r="AR1973" s="40"/>
      <c r="AS1973" s="40"/>
      <c r="AT1973" t="s">
        <v>74</v>
      </c>
      <c r="AY1973" s="31">
        <v>119</v>
      </c>
      <c r="AZ1973">
        <v>152</v>
      </c>
      <c r="BE1973" s="40"/>
      <c r="BF1973" s="40"/>
      <c r="BG1973" s="40"/>
      <c r="BH1973" s="40"/>
      <c r="BI1973" s="40"/>
      <c r="BJ1973" s="40"/>
    </row>
    <row r="1974" spans="1:84" x14ac:dyDescent="0.25">
      <c r="A1974" s="5" t="s">
        <v>671</v>
      </c>
      <c r="B1974" s="5" t="s">
        <v>671</v>
      </c>
      <c r="C1974" s="6"/>
      <c r="D1974" s="14">
        <v>34561</v>
      </c>
      <c r="E1974" s="14"/>
      <c r="F1974" s="15" t="s">
        <v>666</v>
      </c>
      <c r="T1974" s="40"/>
      <c r="U1974" s="34"/>
      <c r="V1974" s="34"/>
      <c r="W1974" s="40"/>
      <c r="X1974" s="40"/>
      <c r="AD1974" s="40"/>
      <c r="AF1974" s="34"/>
      <c r="AH1974" s="40"/>
      <c r="AI1974" s="40"/>
      <c r="AJ1974" s="40"/>
      <c r="AM1974" s="34"/>
      <c r="AN1974" s="40"/>
      <c r="AO1974" s="40"/>
      <c r="AP1974" s="40"/>
      <c r="AQ1974" s="40"/>
      <c r="AR1974" s="40"/>
      <c r="AS1974" s="40"/>
      <c r="AT1974" s="40" t="s">
        <v>74</v>
      </c>
      <c r="AY1974" s="31">
        <v>80</v>
      </c>
      <c r="AZ1974">
        <v>112</v>
      </c>
      <c r="BE1974" s="40"/>
      <c r="BF1974" s="40"/>
      <c r="BG1974" s="40"/>
      <c r="BH1974" s="40"/>
      <c r="BI1974" s="40"/>
      <c r="BJ1974" s="40"/>
      <c r="CF1974" s="40"/>
    </row>
    <row r="1975" spans="1:84" x14ac:dyDescent="0.25">
      <c r="A1975" s="5" t="s">
        <v>667</v>
      </c>
      <c r="B1975" s="5" t="s">
        <v>667</v>
      </c>
      <c r="C1975" s="6"/>
      <c r="D1975" s="14">
        <v>34474</v>
      </c>
      <c r="E1975" s="14"/>
      <c r="F1975" s="15" t="s">
        <v>666</v>
      </c>
      <c r="T1975" s="40"/>
      <c r="U1975" s="34"/>
      <c r="V1975" s="34"/>
      <c r="W1975" s="40"/>
      <c r="X1975" s="40"/>
      <c r="AD1975" s="40"/>
      <c r="AF1975" s="34"/>
      <c r="AH1975" s="40"/>
      <c r="AI1975" s="40"/>
      <c r="AJ1975" s="40"/>
      <c r="AM1975" s="34"/>
      <c r="AN1975" s="40"/>
      <c r="AO1975" s="40"/>
      <c r="AP1975" s="40"/>
      <c r="AQ1975" s="40"/>
      <c r="AR1975" s="40"/>
      <c r="AS1975" s="40"/>
      <c r="AT1975" t="s">
        <v>74</v>
      </c>
      <c r="AY1975" s="31">
        <v>119</v>
      </c>
      <c r="AZ1975">
        <v>164</v>
      </c>
      <c r="BE1975" s="40"/>
      <c r="BF1975" s="40"/>
      <c r="BG1975" s="40"/>
      <c r="BH1975" s="40"/>
      <c r="BI1975" s="40"/>
      <c r="BJ1975" s="40"/>
    </row>
    <row r="1976" spans="1:84" x14ac:dyDescent="0.25">
      <c r="A1976" s="5" t="s">
        <v>670</v>
      </c>
      <c r="B1976" s="5" t="s">
        <v>670</v>
      </c>
      <c r="C1976" s="6"/>
      <c r="D1976" s="14">
        <v>34537</v>
      </c>
      <c r="E1976" s="14"/>
      <c r="F1976" s="15" t="s">
        <v>666</v>
      </c>
      <c r="T1976" s="40"/>
      <c r="U1976" s="34"/>
      <c r="V1976" s="34"/>
      <c r="W1976" s="40"/>
      <c r="X1976" s="40"/>
      <c r="AD1976" s="40"/>
      <c r="AF1976" s="34"/>
      <c r="AH1976" s="40"/>
      <c r="AI1976" s="40"/>
      <c r="AJ1976" s="40"/>
      <c r="AM1976" s="34"/>
      <c r="AN1976" s="40"/>
      <c r="AO1976" s="40"/>
      <c r="AP1976" s="40"/>
      <c r="AQ1976" s="40"/>
      <c r="AR1976" s="40"/>
      <c r="AS1976" s="40"/>
      <c r="AT1976" t="s">
        <v>74</v>
      </c>
      <c r="AY1976" s="31">
        <v>90</v>
      </c>
      <c r="AZ1976">
        <v>121</v>
      </c>
      <c r="BE1976" s="40"/>
      <c r="BF1976" s="40"/>
      <c r="BG1976" s="40"/>
      <c r="BH1976" s="40"/>
      <c r="BI1976" s="40"/>
      <c r="BJ1976" s="40"/>
      <c r="BK1976" s="34"/>
    </row>
    <row r="1977" spans="1:84" x14ac:dyDescent="0.25">
      <c r="A1977" s="5" t="s">
        <v>665</v>
      </c>
      <c r="B1977" s="5" t="s">
        <v>665</v>
      </c>
      <c r="C1977" s="6"/>
      <c r="D1977" s="14">
        <v>34453</v>
      </c>
      <c r="E1977" s="14"/>
      <c r="F1977" s="15" t="s">
        <v>666</v>
      </c>
      <c r="T1977" s="40"/>
      <c r="U1977" s="34"/>
      <c r="V1977" s="34"/>
      <c r="W1977" s="40"/>
      <c r="X1977" s="40"/>
      <c r="AD1977" s="40"/>
      <c r="AF1977" s="34"/>
      <c r="AH1977" s="40"/>
      <c r="AI1977" s="40"/>
      <c r="AJ1977" s="40"/>
      <c r="AM1977" s="34"/>
      <c r="AN1977" s="40"/>
      <c r="AO1977" s="40"/>
      <c r="AP1977" s="40"/>
      <c r="AQ1977" s="40"/>
      <c r="AR1977" s="40"/>
      <c r="AS1977" s="40"/>
      <c r="AT1977" t="s">
        <v>74</v>
      </c>
      <c r="AY1977" s="31">
        <v>125</v>
      </c>
      <c r="AZ1977">
        <v>179</v>
      </c>
      <c r="BE1977" s="40"/>
      <c r="BF1977" s="40"/>
      <c r="BG1977" s="40"/>
      <c r="BH1977" s="40"/>
      <c r="BI1977" s="40"/>
      <c r="BJ1977" s="40"/>
    </row>
    <row r="1978" spans="1:84" x14ac:dyDescent="0.25">
      <c r="A1978" s="5" t="s">
        <v>669</v>
      </c>
      <c r="B1978" s="5" t="s">
        <v>669</v>
      </c>
      <c r="C1978" s="6"/>
      <c r="D1978" s="14">
        <v>34519</v>
      </c>
      <c r="E1978" s="14"/>
      <c r="F1978" s="15" t="s">
        <v>666</v>
      </c>
      <c r="T1978" s="40"/>
      <c r="U1978" s="34"/>
      <c r="V1978" s="34"/>
      <c r="W1978" s="40"/>
      <c r="X1978" s="40"/>
      <c r="AD1978" s="40"/>
      <c r="AF1978" s="34"/>
      <c r="AH1978" s="40"/>
      <c r="AI1978" s="40"/>
      <c r="AJ1978" s="40"/>
      <c r="AM1978" s="34"/>
      <c r="AN1978" s="40"/>
      <c r="AO1978" s="40"/>
      <c r="AP1978" s="40"/>
      <c r="AQ1978" s="40"/>
      <c r="AR1978" s="40"/>
      <c r="AS1978" s="40"/>
      <c r="AT1978" t="s">
        <v>74</v>
      </c>
      <c r="AY1978" s="31">
        <v>102</v>
      </c>
      <c r="AZ1978">
        <v>132</v>
      </c>
      <c r="BE1978" s="40"/>
      <c r="BF1978" s="40"/>
      <c r="BG1978" s="40"/>
      <c r="BH1978" s="40"/>
      <c r="BI1978" s="40"/>
      <c r="BJ1978" s="40"/>
    </row>
    <row r="1979" spans="1:84" x14ac:dyDescent="0.25">
      <c r="A1979" s="5" t="s">
        <v>661</v>
      </c>
      <c r="B1979" s="5" t="s">
        <v>661</v>
      </c>
      <c r="C1979" s="6"/>
      <c r="D1979" s="14">
        <v>34495</v>
      </c>
      <c r="E1979" s="14"/>
      <c r="F1979" s="15" t="s">
        <v>609</v>
      </c>
      <c r="T1979" s="40"/>
      <c r="U1979" s="34"/>
      <c r="V1979" s="34"/>
      <c r="W1979" s="40"/>
      <c r="X1979" s="40"/>
      <c r="AD1979" s="40"/>
      <c r="AF1979" s="34"/>
      <c r="AH1979" s="40"/>
      <c r="AI1979" s="40"/>
      <c r="AJ1979" s="40"/>
      <c r="AM1979" s="34"/>
      <c r="AN1979" s="40"/>
      <c r="AO1979" s="40"/>
      <c r="AP1979" s="40"/>
      <c r="AQ1979" s="40"/>
      <c r="AR1979" s="40"/>
      <c r="AS1979" s="40"/>
      <c r="AT1979" t="s">
        <v>74</v>
      </c>
      <c r="AY1979">
        <v>105</v>
      </c>
      <c r="AZ1979">
        <v>139</v>
      </c>
      <c r="BE1979" s="40"/>
      <c r="BF1979" s="40"/>
      <c r="BG1979" s="40"/>
      <c r="BH1979" s="40"/>
      <c r="BI1979" s="40"/>
      <c r="BJ1979" s="40"/>
    </row>
    <row r="1980" spans="1:84" x14ac:dyDescent="0.25">
      <c r="A1980" s="5" t="s">
        <v>664</v>
      </c>
      <c r="B1980" s="5" t="s">
        <v>664</v>
      </c>
      <c r="C1980" s="6"/>
      <c r="D1980" s="14">
        <v>34561</v>
      </c>
      <c r="E1980" s="14"/>
      <c r="F1980" s="15" t="s">
        <v>609</v>
      </c>
      <c r="T1980" s="40"/>
      <c r="U1980" s="34"/>
      <c r="V1980" s="34"/>
      <c r="W1980" s="40"/>
      <c r="X1980" s="40"/>
      <c r="AD1980" s="40"/>
      <c r="AF1980" s="34"/>
      <c r="AH1980" s="40"/>
      <c r="AI1980" s="34"/>
      <c r="AJ1980" s="40"/>
      <c r="AM1980" s="34"/>
      <c r="AN1980" s="40"/>
      <c r="AO1980" s="40"/>
      <c r="AP1980" s="34"/>
      <c r="AQ1980" s="40"/>
      <c r="AR1980" s="40"/>
      <c r="AS1980" s="40"/>
      <c r="AT1980" t="s">
        <v>74</v>
      </c>
      <c r="AY1980">
        <v>66</v>
      </c>
      <c r="AZ1980">
        <v>107</v>
      </c>
      <c r="BE1980" s="40"/>
      <c r="BF1980" s="40"/>
      <c r="BG1980" s="40"/>
      <c r="BH1980" s="34"/>
      <c r="BI1980" s="40"/>
      <c r="BJ1980" s="40"/>
    </row>
    <row r="1981" spans="1:84" x14ac:dyDescent="0.25">
      <c r="A1981" s="5" t="s">
        <v>660</v>
      </c>
      <c r="B1981" s="5" t="s">
        <v>660</v>
      </c>
      <c r="C1981" s="6"/>
      <c r="D1981" s="14">
        <v>34474</v>
      </c>
      <c r="E1981" s="14"/>
      <c r="F1981" s="15" t="s">
        <v>609</v>
      </c>
      <c r="T1981" s="40"/>
      <c r="U1981" s="34"/>
      <c r="V1981" s="34"/>
      <c r="W1981" s="40"/>
      <c r="X1981" s="40"/>
      <c r="AD1981" s="40"/>
      <c r="AF1981" s="34"/>
      <c r="AH1981" s="40"/>
      <c r="AI1981" s="40"/>
      <c r="AJ1981" s="40"/>
      <c r="AM1981" s="34"/>
      <c r="AN1981" s="40"/>
      <c r="AO1981" s="40"/>
      <c r="AP1981" s="40"/>
      <c r="AQ1981" s="40"/>
      <c r="AR1981" s="40"/>
      <c r="AS1981" s="40"/>
      <c r="AT1981" t="s">
        <v>74</v>
      </c>
      <c r="AY1981">
        <v>115</v>
      </c>
      <c r="AZ1981">
        <v>158</v>
      </c>
      <c r="BE1981" s="40"/>
      <c r="BF1981" s="40"/>
      <c r="BG1981" s="40"/>
      <c r="BH1981" s="40"/>
      <c r="BI1981" s="40"/>
      <c r="BJ1981" s="40"/>
    </row>
    <row r="1982" spans="1:84" x14ac:dyDescent="0.25">
      <c r="A1982" s="5" t="s">
        <v>663</v>
      </c>
      <c r="B1982" s="5" t="s">
        <v>663</v>
      </c>
      <c r="C1982" s="6"/>
      <c r="D1982" s="14">
        <v>34537</v>
      </c>
      <c r="E1982" s="14"/>
      <c r="F1982" s="15" t="s">
        <v>609</v>
      </c>
      <c r="T1982" s="40"/>
      <c r="U1982" s="34"/>
      <c r="V1982" s="34"/>
      <c r="W1982" s="40"/>
      <c r="X1982" s="40"/>
      <c r="AD1982" s="40"/>
      <c r="AF1982" s="34"/>
      <c r="AH1982" s="40"/>
      <c r="AI1982" s="40"/>
      <c r="AJ1982" s="40"/>
      <c r="AM1982" s="34"/>
      <c r="AN1982" s="40"/>
      <c r="AO1982" s="40"/>
      <c r="AP1982" s="40"/>
      <c r="AQ1982" s="40"/>
      <c r="AR1982" s="40"/>
      <c r="AS1982" s="40"/>
      <c r="AT1982" t="s">
        <v>74</v>
      </c>
      <c r="AY1982">
        <v>84</v>
      </c>
      <c r="AZ1982">
        <v>114</v>
      </c>
      <c r="BE1982" s="40"/>
      <c r="BF1982" s="40"/>
      <c r="BG1982" s="40"/>
      <c r="BH1982" s="40"/>
      <c r="BI1982" s="40"/>
      <c r="BJ1982" s="40"/>
    </row>
    <row r="1983" spans="1:84" x14ac:dyDescent="0.25">
      <c r="A1983" s="5" t="s">
        <v>659</v>
      </c>
      <c r="B1983" s="5" t="s">
        <v>659</v>
      </c>
      <c r="C1983" s="6"/>
      <c r="D1983" s="14">
        <v>34453</v>
      </c>
      <c r="E1983" s="14"/>
      <c r="F1983" s="15" t="s">
        <v>609</v>
      </c>
      <c r="T1983" s="40"/>
      <c r="U1983" s="34"/>
      <c r="V1983" s="34"/>
      <c r="W1983" s="40"/>
      <c r="X1983" s="40"/>
      <c r="AD1983" s="40"/>
      <c r="AF1983" s="34"/>
      <c r="AH1983" s="40"/>
      <c r="AI1983" s="40"/>
      <c r="AJ1983" s="40"/>
      <c r="AM1983" s="34"/>
      <c r="AN1983" s="40"/>
      <c r="AO1983" s="40"/>
      <c r="AP1983" s="40"/>
      <c r="AQ1983" s="40"/>
      <c r="AR1983" s="40"/>
      <c r="AS1983" s="40"/>
      <c r="AT1983" t="s">
        <v>74</v>
      </c>
      <c r="AY1983">
        <v>101</v>
      </c>
      <c r="AZ1983">
        <v>151</v>
      </c>
      <c r="BE1983" s="40"/>
      <c r="BF1983" s="40"/>
      <c r="BG1983" s="40"/>
      <c r="BH1983" s="40"/>
      <c r="BI1983" s="40"/>
      <c r="BJ1983" s="40"/>
    </row>
    <row r="1984" spans="1:84" x14ac:dyDescent="0.25">
      <c r="A1984" s="5" t="s">
        <v>662</v>
      </c>
      <c r="B1984" s="5" t="s">
        <v>662</v>
      </c>
      <c r="C1984" s="6"/>
      <c r="D1984" s="14">
        <v>34519</v>
      </c>
      <c r="E1984" s="14"/>
      <c r="F1984" s="15" t="s">
        <v>609</v>
      </c>
      <c r="T1984" s="40"/>
      <c r="U1984" s="34"/>
      <c r="V1984" s="34"/>
      <c r="W1984" s="40"/>
      <c r="X1984" s="40"/>
      <c r="AD1984" s="40"/>
      <c r="AF1984" s="34"/>
      <c r="AH1984" s="40"/>
      <c r="AI1984" s="40"/>
      <c r="AJ1984" s="40"/>
      <c r="AM1984" s="34"/>
      <c r="AN1984" s="40"/>
      <c r="AO1984" s="40"/>
      <c r="AP1984" s="40"/>
      <c r="AQ1984" s="40"/>
      <c r="AR1984" s="40"/>
      <c r="AS1984" s="40"/>
      <c r="AT1984" t="s">
        <v>74</v>
      </c>
      <c r="AY1984">
        <v>95</v>
      </c>
      <c r="AZ1984">
        <v>128</v>
      </c>
      <c r="BE1984" s="40"/>
      <c r="BF1984" s="40"/>
      <c r="BG1984" s="40"/>
      <c r="BH1984" s="40"/>
      <c r="BI1984" s="40"/>
      <c r="BJ1984" s="40"/>
    </row>
    <row r="1985" spans="1:84" x14ac:dyDescent="0.25">
      <c r="A1985" s="5" t="s">
        <v>672</v>
      </c>
      <c r="B1985" s="5" t="s">
        <v>672</v>
      </c>
      <c r="C1985" s="6">
        <v>40745</v>
      </c>
      <c r="D1985" s="14"/>
      <c r="E1985" s="14"/>
      <c r="F1985" s="15"/>
      <c r="T1985" s="40"/>
      <c r="U1985" s="34">
        <v>25.9</v>
      </c>
      <c r="V1985" s="34"/>
      <c r="W1985" s="40"/>
      <c r="X1985" s="40"/>
      <c r="AF1985" s="34"/>
      <c r="AH1985" s="40"/>
      <c r="AI1985" s="40"/>
      <c r="AJ1985" s="40"/>
      <c r="AM1985" s="34">
        <v>0.41818507199999999</v>
      </c>
      <c r="AN1985" s="40"/>
      <c r="AO1985" s="40"/>
      <c r="AP1985" s="40"/>
      <c r="AQ1985" s="40"/>
      <c r="AR1985" s="40"/>
      <c r="AS1985" s="40"/>
      <c r="BE1985" s="40"/>
      <c r="BF1985" s="40"/>
      <c r="BG1985" s="40"/>
      <c r="BH1985" s="40"/>
      <c r="BI1985" s="40"/>
      <c r="BJ1985" s="40"/>
      <c r="BK1985">
        <v>480</v>
      </c>
      <c r="BL1985">
        <v>4.1666666670000003</v>
      </c>
    </row>
    <row r="1986" spans="1:84" x14ac:dyDescent="0.25">
      <c r="A1986" s="5" t="s">
        <v>672</v>
      </c>
      <c r="B1986" s="5" t="s">
        <v>672</v>
      </c>
      <c r="C1986" s="6">
        <v>40752</v>
      </c>
      <c r="D1986" s="14"/>
      <c r="E1986" s="14"/>
      <c r="F1986" s="15"/>
      <c r="T1986" s="40"/>
      <c r="U1986" s="34">
        <v>86</v>
      </c>
      <c r="V1986" s="34"/>
      <c r="W1986" s="40"/>
      <c r="X1986" s="40"/>
      <c r="AD1986" s="40"/>
      <c r="AF1986" s="34"/>
      <c r="AH1986" s="40"/>
      <c r="AI1986" s="40"/>
      <c r="AJ1986" s="40"/>
      <c r="AM1986" s="34">
        <v>1.45847481</v>
      </c>
      <c r="AN1986" s="40"/>
      <c r="AO1986" s="40"/>
      <c r="AP1986" s="40"/>
      <c r="AQ1986" s="40"/>
      <c r="AR1986" s="40"/>
      <c r="AS1986" s="40"/>
      <c r="BE1986" s="40"/>
      <c r="BF1986" s="40"/>
      <c r="BG1986" s="40"/>
      <c r="BH1986" s="40"/>
      <c r="BI1986" s="40"/>
      <c r="BJ1986" s="40"/>
      <c r="BK1986">
        <v>880</v>
      </c>
      <c r="BL1986">
        <v>5.4249999999999998</v>
      </c>
    </row>
    <row r="1987" spans="1:84" x14ac:dyDescent="0.25">
      <c r="A1987" s="5" t="s">
        <v>672</v>
      </c>
      <c r="B1987" s="5" t="s">
        <v>672</v>
      </c>
      <c r="C1987" s="6">
        <v>40756</v>
      </c>
      <c r="D1987" s="14"/>
      <c r="E1987" s="14"/>
      <c r="F1987" s="15"/>
      <c r="T1987" s="40"/>
      <c r="U1987" s="34">
        <v>118.9</v>
      </c>
      <c r="V1987" s="34"/>
      <c r="W1987" s="40"/>
      <c r="X1987" s="40"/>
      <c r="AD1987" s="40"/>
      <c r="AF1987" s="34"/>
      <c r="AH1987" s="40"/>
      <c r="AI1987" s="40"/>
      <c r="AJ1987" s="40"/>
      <c r="AM1987" s="34">
        <v>2.0131426069999998</v>
      </c>
      <c r="AN1987" s="40"/>
      <c r="AO1987" s="40"/>
      <c r="AP1987" s="40">
        <v>92.4</v>
      </c>
      <c r="AQ1987" s="40"/>
      <c r="AR1987" s="40"/>
      <c r="AS1987" s="40">
        <v>21787.257651515101</v>
      </c>
      <c r="BE1987" s="40"/>
      <c r="BF1987" s="40"/>
      <c r="BG1987" s="40"/>
      <c r="BH1987" s="40"/>
      <c r="BI1987" s="40"/>
      <c r="BJ1987" s="40">
        <v>26.5</v>
      </c>
      <c r="BK1987">
        <v>853.33333333333303</v>
      </c>
      <c r="BL1987">
        <v>5.9083333329999999</v>
      </c>
    </row>
    <row r="1988" spans="1:84" x14ac:dyDescent="0.25">
      <c r="A1988" s="5" t="s">
        <v>672</v>
      </c>
      <c r="B1988" s="5" t="s">
        <v>672</v>
      </c>
      <c r="C1988" s="6">
        <v>40764</v>
      </c>
      <c r="D1988" s="14"/>
      <c r="E1988" s="14"/>
      <c r="F1988" s="15"/>
      <c r="T1988" s="40"/>
      <c r="U1988" s="34">
        <v>178.3</v>
      </c>
      <c r="V1988" s="34"/>
      <c r="W1988" s="40"/>
      <c r="X1988" s="40"/>
      <c r="AD1988" s="40"/>
      <c r="AF1988" s="34"/>
      <c r="AH1988" s="40"/>
      <c r="AI1988" s="40"/>
      <c r="AJ1988" s="40"/>
      <c r="AM1988" s="34">
        <v>2.9735134680000002</v>
      </c>
      <c r="AN1988" s="40"/>
      <c r="AO1988" s="40"/>
      <c r="AP1988" s="40">
        <v>126.4</v>
      </c>
      <c r="AQ1988" s="40"/>
      <c r="AR1988" s="40"/>
      <c r="AS1988" s="40">
        <v>23524.631867088599</v>
      </c>
      <c r="BE1988" s="40"/>
      <c r="BF1988" s="40"/>
      <c r="BG1988" s="40"/>
      <c r="BH1988" s="40"/>
      <c r="BI1988" s="40"/>
      <c r="BJ1988" s="40">
        <v>51.8</v>
      </c>
      <c r="BK1988">
        <v>800</v>
      </c>
      <c r="BL1988">
        <v>6.5416666670000003</v>
      </c>
    </row>
    <row r="1989" spans="1:84" x14ac:dyDescent="0.25">
      <c r="A1989" s="5" t="s">
        <v>672</v>
      </c>
      <c r="B1989" s="5" t="s">
        <v>672</v>
      </c>
      <c r="C1989" s="6">
        <v>40788</v>
      </c>
      <c r="D1989" s="14"/>
      <c r="E1989" s="14"/>
      <c r="F1989" s="15"/>
      <c r="T1989" s="40"/>
      <c r="U1989" s="34">
        <v>520.5</v>
      </c>
      <c r="V1989" s="34"/>
      <c r="W1989" s="40"/>
      <c r="X1989" s="40"/>
      <c r="AD1989" s="40"/>
      <c r="AF1989" s="34"/>
      <c r="AH1989" s="40"/>
      <c r="AI1989" s="40"/>
      <c r="AJ1989" s="40"/>
      <c r="AM1989" s="34">
        <v>6.1201040439999996</v>
      </c>
      <c r="AN1989" s="40"/>
      <c r="AO1989" s="40"/>
      <c r="AP1989" s="40">
        <v>276.39999999999998</v>
      </c>
      <c r="AQ1989" s="40"/>
      <c r="AR1989" s="40"/>
      <c r="AS1989" s="40">
        <v>22142.199869754</v>
      </c>
      <c r="AT1989" s="40"/>
      <c r="BE1989" s="40"/>
      <c r="BF1989" s="40"/>
      <c r="BG1989" s="40"/>
      <c r="BH1989" s="40"/>
      <c r="BI1989" s="40"/>
      <c r="BJ1989" s="40">
        <v>244.2</v>
      </c>
      <c r="BK1989">
        <v>773.33333333333303</v>
      </c>
      <c r="BL1989">
        <v>9.75</v>
      </c>
      <c r="CF1989" s="40"/>
    </row>
    <row r="1990" spans="1:84" x14ac:dyDescent="0.25">
      <c r="A1990" s="5" t="s">
        <v>672</v>
      </c>
      <c r="B1990" s="5" t="s">
        <v>672</v>
      </c>
      <c r="C1990" s="6">
        <v>40851</v>
      </c>
      <c r="D1990" s="14"/>
      <c r="E1990" s="14"/>
      <c r="F1990" s="15"/>
      <c r="T1990" s="40"/>
      <c r="U1990" s="34">
        <v>1675.3</v>
      </c>
      <c r="V1990" s="34"/>
      <c r="W1990" s="40"/>
      <c r="X1990" s="40"/>
      <c r="Z1990">
        <v>37.799999999999997</v>
      </c>
      <c r="AB1990">
        <v>16885</v>
      </c>
      <c r="AD1990" s="40">
        <v>636.29999999999995</v>
      </c>
      <c r="AF1990" s="34"/>
      <c r="AH1990" s="40"/>
      <c r="AI1990" s="40"/>
      <c r="AJ1990" s="40"/>
      <c r="AM1990" s="34"/>
      <c r="AN1990" s="40"/>
      <c r="AO1990" s="40"/>
      <c r="AP1990" s="40"/>
      <c r="AQ1990" s="40"/>
      <c r="AR1990" s="40"/>
      <c r="AS1990" s="40"/>
      <c r="AT1990" t="s">
        <v>74</v>
      </c>
      <c r="BA1990">
        <v>90</v>
      </c>
      <c r="BE1990" s="40"/>
      <c r="BF1990" s="40"/>
      <c r="BG1990" s="40"/>
      <c r="BH1990" s="40"/>
      <c r="BI1990" s="40"/>
      <c r="BJ1990" s="40"/>
      <c r="BK1990">
        <v>492.24674144728198</v>
      </c>
    </row>
    <row r="1991" spans="1:84" x14ac:dyDescent="0.25">
      <c r="A1991" s="5" t="s">
        <v>673</v>
      </c>
      <c r="B1991" s="5" t="s">
        <v>673</v>
      </c>
      <c r="C1991" s="6">
        <v>40745</v>
      </c>
      <c r="D1991" s="14"/>
      <c r="E1991" s="14"/>
      <c r="F1991" s="15"/>
      <c r="T1991" s="40"/>
      <c r="U1991" s="34">
        <v>16.7</v>
      </c>
      <c r="V1991" s="34"/>
      <c r="W1991" s="40"/>
      <c r="X1991" s="40"/>
      <c r="AD1991" s="40"/>
      <c r="AF1991" s="34"/>
      <c r="AH1991" s="40"/>
      <c r="AI1991" s="40"/>
      <c r="AJ1991" s="40"/>
      <c r="AM1991" s="34">
        <v>0.24753102699999999</v>
      </c>
      <c r="AN1991" s="40"/>
      <c r="AO1991" s="40"/>
      <c r="AP1991" s="40"/>
      <c r="AQ1991" s="40"/>
      <c r="AR1991" s="40"/>
      <c r="AS1991" s="40"/>
      <c r="BE1991" s="40"/>
      <c r="BF1991" s="40"/>
      <c r="BG1991" s="40"/>
      <c r="BH1991" s="40"/>
      <c r="BI1991" s="40"/>
      <c r="BJ1991" s="40"/>
      <c r="BK1991">
        <v>240</v>
      </c>
      <c r="BL1991">
        <v>4.1666666670000003</v>
      </c>
    </row>
    <row r="1992" spans="1:84" x14ac:dyDescent="0.25">
      <c r="A1992" s="5" t="s">
        <v>673</v>
      </c>
      <c r="B1992" s="5" t="s">
        <v>673</v>
      </c>
      <c r="C1992" s="6">
        <v>40752</v>
      </c>
      <c r="D1992" s="14"/>
      <c r="E1992" s="14"/>
      <c r="F1992" s="15"/>
      <c r="T1992" s="40"/>
      <c r="U1992" s="34">
        <v>50</v>
      </c>
      <c r="V1992" s="34"/>
      <c r="W1992" s="40"/>
      <c r="X1992" s="40"/>
      <c r="AD1992" s="40"/>
      <c r="AF1992" s="34"/>
      <c r="AH1992" s="40"/>
      <c r="AI1992" s="40"/>
      <c r="AJ1992" s="40"/>
      <c r="AM1992" s="34">
        <v>0.846396072</v>
      </c>
      <c r="AN1992" s="40"/>
      <c r="AO1992" s="40"/>
      <c r="AP1992" s="40"/>
      <c r="AQ1992" s="40"/>
      <c r="AR1992" s="40"/>
      <c r="AS1992" s="40"/>
      <c r="BE1992" s="40"/>
      <c r="BF1992" s="40"/>
      <c r="BG1992" s="40"/>
      <c r="BH1992" s="40"/>
      <c r="BI1992" s="40"/>
      <c r="BJ1992" s="40"/>
      <c r="BK1992" s="34">
        <v>466.66666666666703</v>
      </c>
      <c r="BL1992">
        <v>5.2833333329999999</v>
      </c>
    </row>
    <row r="1993" spans="1:84" x14ac:dyDescent="0.25">
      <c r="A1993" s="5" t="s">
        <v>673</v>
      </c>
      <c r="B1993" s="5" t="s">
        <v>673</v>
      </c>
      <c r="C1993" s="6">
        <v>40756</v>
      </c>
      <c r="D1993" s="14"/>
      <c r="E1993" s="14"/>
      <c r="F1993" s="15"/>
      <c r="T1993" s="40"/>
      <c r="U1993" s="34">
        <v>63.4</v>
      </c>
      <c r="V1993" s="34"/>
      <c r="W1993" s="40"/>
      <c r="X1993" s="40"/>
      <c r="AD1993" s="40"/>
      <c r="AF1993" s="34"/>
      <c r="AH1993" s="40"/>
      <c r="AI1993" s="40"/>
      <c r="AJ1993" s="40"/>
      <c r="AM1993" s="34">
        <v>1.0147118559999999</v>
      </c>
      <c r="AN1993" s="40"/>
      <c r="AO1993" s="40"/>
      <c r="AP1993" s="40">
        <v>50.1</v>
      </c>
      <c r="AQ1993" s="40"/>
      <c r="AR1993" s="40"/>
      <c r="AS1993" s="40">
        <v>20253.7296606786</v>
      </c>
      <c r="BE1993" s="40"/>
      <c r="BF1993" s="40"/>
      <c r="BG1993" s="40"/>
      <c r="BH1993" s="40"/>
      <c r="BI1993" s="40"/>
      <c r="BJ1993" s="40">
        <v>13.2</v>
      </c>
      <c r="BK1993">
        <v>473.33333333333297</v>
      </c>
      <c r="BL1993">
        <v>5.8416666670000001</v>
      </c>
    </row>
    <row r="1994" spans="1:84" x14ac:dyDescent="0.25">
      <c r="A1994" s="5" t="s">
        <v>673</v>
      </c>
      <c r="B1994" s="5" t="s">
        <v>673</v>
      </c>
      <c r="C1994" s="6">
        <v>40764</v>
      </c>
      <c r="D1994" s="14"/>
      <c r="E1994" s="14"/>
      <c r="F1994" s="15"/>
      <c r="T1994" s="40"/>
      <c r="U1994" s="34">
        <v>138.6</v>
      </c>
      <c r="V1994" s="34"/>
      <c r="W1994" s="40"/>
      <c r="X1994" s="40"/>
      <c r="AD1994" s="40"/>
      <c r="AF1994" s="34"/>
      <c r="AH1994" s="40"/>
      <c r="AI1994" s="40"/>
      <c r="AJ1994" s="40"/>
      <c r="AM1994" s="34">
        <v>2.2704393980000002</v>
      </c>
      <c r="AN1994" s="40"/>
      <c r="AO1994" s="40"/>
      <c r="AP1994" s="40">
        <v>100.2</v>
      </c>
      <c r="AQ1994" s="40"/>
      <c r="AR1994" s="40"/>
      <c r="AS1994" s="40">
        <v>22659.075828343299</v>
      </c>
      <c r="BE1994" s="40"/>
      <c r="BF1994" s="40"/>
      <c r="BG1994" s="40"/>
      <c r="BH1994" s="40"/>
      <c r="BI1994" s="40"/>
      <c r="BJ1994" s="40">
        <v>38.4</v>
      </c>
      <c r="BK1994">
        <v>446.66666666666703</v>
      </c>
      <c r="BL1994">
        <v>6.7916666670000003</v>
      </c>
    </row>
    <row r="1995" spans="1:84" x14ac:dyDescent="0.25">
      <c r="A1995" s="5" t="s">
        <v>673</v>
      </c>
      <c r="B1995" s="5" t="s">
        <v>673</v>
      </c>
      <c r="C1995" s="6">
        <v>40788</v>
      </c>
      <c r="D1995" s="14"/>
      <c r="E1995" s="14"/>
      <c r="F1995" s="15"/>
      <c r="T1995" s="40"/>
      <c r="U1995" s="34">
        <v>412</v>
      </c>
      <c r="V1995" s="34"/>
      <c r="W1995" s="40"/>
      <c r="X1995" s="40"/>
      <c r="AD1995" s="40"/>
      <c r="AF1995" s="34"/>
      <c r="AH1995" s="40"/>
      <c r="AI1995" s="40"/>
      <c r="AJ1995" s="40"/>
      <c r="AM1995" s="34">
        <v>4.9096734560000002</v>
      </c>
      <c r="AN1995" s="40"/>
      <c r="AO1995" s="40"/>
      <c r="AP1995" s="40">
        <v>221.8</v>
      </c>
      <c r="AQ1995" s="40"/>
      <c r="AR1995" s="40"/>
      <c r="AS1995" s="40">
        <v>22135.5881695221</v>
      </c>
      <c r="BE1995" s="40"/>
      <c r="BF1995" s="40"/>
      <c r="BG1995" s="40"/>
      <c r="BH1995" s="40"/>
      <c r="BI1995" s="40"/>
      <c r="BJ1995" s="40">
        <v>190.3</v>
      </c>
      <c r="BK1995">
        <v>533.33333333333303</v>
      </c>
      <c r="BL1995">
        <v>10</v>
      </c>
    </row>
    <row r="1996" spans="1:84" x14ac:dyDescent="0.25">
      <c r="A1996" s="5" t="s">
        <v>673</v>
      </c>
      <c r="B1996" s="5" t="s">
        <v>673</v>
      </c>
      <c r="C1996" s="6">
        <v>40851</v>
      </c>
      <c r="D1996" s="14"/>
      <c r="E1996" s="14"/>
      <c r="F1996" s="15"/>
      <c r="T1996" s="40"/>
      <c r="U1996" s="34">
        <v>1492.5</v>
      </c>
      <c r="V1996" s="34"/>
      <c r="W1996" s="40"/>
      <c r="X1996" s="40"/>
      <c r="Z1996">
        <v>35.200000000000003</v>
      </c>
      <c r="AB1996">
        <v>15830</v>
      </c>
      <c r="AD1996" s="40">
        <v>554.25</v>
      </c>
      <c r="AF1996" s="34"/>
      <c r="AH1996" s="40"/>
      <c r="AI1996" s="40"/>
      <c r="AJ1996" s="40"/>
      <c r="AM1996" s="34"/>
      <c r="AN1996" s="40"/>
      <c r="AO1996" s="40"/>
      <c r="AP1996" s="40"/>
      <c r="AQ1996" s="40"/>
      <c r="AR1996" s="40"/>
      <c r="AS1996" s="40"/>
      <c r="AT1996" t="s">
        <v>74</v>
      </c>
      <c r="BA1996">
        <v>90</v>
      </c>
      <c r="BE1996" s="40"/>
      <c r="BF1996" s="40"/>
      <c r="BG1996" s="40"/>
      <c r="BH1996" s="40"/>
      <c r="BI1996" s="40"/>
      <c r="BJ1996" s="40"/>
      <c r="BK1996">
        <v>400.19794245747102</v>
      </c>
    </row>
    <row r="1997" spans="1:84" x14ac:dyDescent="0.25">
      <c r="A1997" s="5" t="s">
        <v>674</v>
      </c>
      <c r="B1997" s="5" t="s">
        <v>674</v>
      </c>
      <c r="C1997" s="6">
        <v>40851</v>
      </c>
      <c r="D1997" s="14"/>
      <c r="E1997" s="14"/>
      <c r="F1997" s="15"/>
      <c r="T1997" s="40"/>
      <c r="U1997" s="34">
        <v>1238.7</v>
      </c>
      <c r="V1997" s="34"/>
      <c r="W1997" s="40"/>
      <c r="X1997" s="40"/>
      <c r="Z1997">
        <v>37.9</v>
      </c>
      <c r="AB1997">
        <v>10025</v>
      </c>
      <c r="AD1997" s="40">
        <v>380</v>
      </c>
      <c r="AF1997" s="34"/>
      <c r="AH1997" s="40"/>
      <c r="AI1997" s="40"/>
      <c r="AJ1997" s="40"/>
      <c r="AM1997" s="34"/>
      <c r="AN1997" s="40"/>
      <c r="AO1997" s="40"/>
      <c r="AP1997" s="40"/>
      <c r="AQ1997" s="40"/>
      <c r="AR1997" s="40"/>
      <c r="AS1997" s="40"/>
      <c r="AT1997" t="s">
        <v>74</v>
      </c>
      <c r="BA1997">
        <v>90</v>
      </c>
      <c r="BE1997" s="40"/>
      <c r="BF1997" s="40"/>
      <c r="BG1997" s="40"/>
      <c r="BH1997" s="40"/>
      <c r="BI1997" s="40"/>
      <c r="BJ1997" s="40"/>
      <c r="BK1997">
        <v>389.11511579361002</v>
      </c>
    </row>
    <row r="1998" spans="1:84" x14ac:dyDescent="0.25">
      <c r="A1998" s="66" t="s">
        <v>912</v>
      </c>
      <c r="B1998" s="66" t="s">
        <v>912</v>
      </c>
      <c r="C1998" s="71">
        <v>33487</v>
      </c>
      <c r="F1998" s="40" t="s">
        <v>289</v>
      </c>
      <c r="T1998" s="40">
        <v>5.67</v>
      </c>
      <c r="U1998" s="40">
        <v>167</v>
      </c>
      <c r="V1998" s="40"/>
      <c r="W1998" s="40"/>
      <c r="X1998" s="40"/>
      <c r="AD1998" s="40"/>
      <c r="AH1998" s="40"/>
      <c r="AI1998" s="40"/>
      <c r="AJ1998" s="40"/>
      <c r="AN1998" s="40"/>
      <c r="AO1998" s="40"/>
      <c r="AP1998" s="40"/>
      <c r="AQ1998" s="40"/>
      <c r="AR1998" s="40"/>
      <c r="AS1998" s="40"/>
      <c r="BE1998" s="40"/>
      <c r="BF1998" s="40"/>
      <c r="BG1998" s="40"/>
      <c r="BH1998" s="40"/>
      <c r="BI1998" s="40"/>
      <c r="BJ1998" s="40"/>
      <c r="BK1998">
        <v>1056</v>
      </c>
    </row>
    <row r="1999" spans="1:84" x14ac:dyDescent="0.25">
      <c r="A1999" s="66" t="s">
        <v>912</v>
      </c>
      <c r="B1999" s="66" t="s">
        <v>912</v>
      </c>
      <c r="C1999" s="71">
        <v>33547</v>
      </c>
      <c r="F1999" s="40"/>
      <c r="T1999" s="40">
        <v>10.28</v>
      </c>
      <c r="U1999" s="40">
        <v>986</v>
      </c>
      <c r="V1999" s="40"/>
      <c r="W1999" s="40"/>
      <c r="X1999" s="40"/>
      <c r="AD1999" s="40"/>
      <c r="AH1999" s="40"/>
      <c r="AI1999" s="40"/>
      <c r="AJ1999" s="40"/>
      <c r="AN1999" s="40"/>
      <c r="AO1999" s="40"/>
      <c r="AP1999" s="40"/>
      <c r="AQ1999" s="40">
        <v>13.2</v>
      </c>
      <c r="AR1999" s="40">
        <v>159</v>
      </c>
      <c r="AS1999" s="40"/>
      <c r="BD1999">
        <v>26.4</v>
      </c>
      <c r="BE1999" s="40">
        <v>196</v>
      </c>
      <c r="BF1999" s="40"/>
      <c r="BG1999" s="40"/>
      <c r="BH1999" s="40"/>
      <c r="BI1999" s="40">
        <v>204.7</v>
      </c>
      <c r="BJ1999" s="40">
        <v>632</v>
      </c>
      <c r="BK1999">
        <v>515</v>
      </c>
    </row>
    <row r="2000" spans="1:84" x14ac:dyDescent="0.25">
      <c r="A2000" s="66" t="s">
        <v>912</v>
      </c>
      <c r="B2000" s="66" t="s">
        <v>912</v>
      </c>
      <c r="C2000" s="71">
        <v>33592</v>
      </c>
      <c r="F2000" s="40" t="s">
        <v>289</v>
      </c>
      <c r="T2000" s="40">
        <v>13.01</v>
      </c>
      <c r="U2000" s="40">
        <v>1366</v>
      </c>
      <c r="V2000" s="40"/>
      <c r="W2000" s="40"/>
      <c r="X2000" s="40"/>
      <c r="Y2000" s="3">
        <f>AA2000/AD2000</f>
        <v>1.8432619439868202E-2</v>
      </c>
      <c r="Z2000">
        <f>AD2000/AB2000</f>
        <v>3.9960500329163921E-2</v>
      </c>
      <c r="AA2000">
        <f>T2000*0.86</f>
        <v>11.188599999999999</v>
      </c>
      <c r="AB2000">
        <v>15190</v>
      </c>
      <c r="AC2000">
        <v>10.4</v>
      </c>
      <c r="AD2000" s="40">
        <v>607</v>
      </c>
      <c r="AH2000" s="40"/>
      <c r="AI2000" s="40"/>
      <c r="AJ2000" s="40"/>
      <c r="AN2000" s="40"/>
      <c r="AO2000" s="40"/>
      <c r="AP2000" s="40"/>
      <c r="AQ2000" s="40"/>
      <c r="AR2000" s="40"/>
      <c r="AS2000" s="40"/>
      <c r="AT2000" t="s">
        <v>74</v>
      </c>
      <c r="BE2000" s="40"/>
      <c r="BF2000" s="40"/>
      <c r="BG2000" s="40"/>
      <c r="BH2000" s="40"/>
      <c r="BI2000" s="40"/>
      <c r="BJ2000" s="40"/>
      <c r="BK2000">
        <v>500</v>
      </c>
    </row>
    <row r="2001" spans="1:84" x14ac:dyDescent="0.25">
      <c r="A2001" s="66" t="s">
        <v>915</v>
      </c>
      <c r="B2001" s="66" t="s">
        <v>915</v>
      </c>
      <c r="C2001" s="71">
        <v>33547</v>
      </c>
      <c r="F2001" s="40"/>
      <c r="T2001" s="40">
        <v>17.02</v>
      </c>
      <c r="U2001" s="40">
        <v>1132</v>
      </c>
      <c r="V2001" s="40"/>
      <c r="W2001" s="40"/>
      <c r="X2001" s="40"/>
      <c r="AD2001" s="40"/>
      <c r="AH2001" s="40"/>
      <c r="AI2001" s="40"/>
      <c r="AJ2001" s="40"/>
      <c r="AN2001" s="40"/>
      <c r="AO2001" s="40"/>
      <c r="AP2001" s="40"/>
      <c r="AQ2001" s="40">
        <v>11.7</v>
      </c>
      <c r="AR2001" s="40">
        <v>232</v>
      </c>
      <c r="AS2001" s="40"/>
      <c r="BD2001">
        <v>28.2</v>
      </c>
      <c r="BE2001" s="40">
        <v>239</v>
      </c>
      <c r="BF2001" s="40"/>
      <c r="BG2001" s="40"/>
      <c r="BH2001" s="40"/>
      <c r="BI2001" s="40">
        <v>170</v>
      </c>
      <c r="BJ2001" s="40">
        <v>662</v>
      </c>
      <c r="BK2001">
        <v>606</v>
      </c>
    </row>
    <row r="2002" spans="1:84" x14ac:dyDescent="0.25">
      <c r="A2002" s="66" t="s">
        <v>915</v>
      </c>
      <c r="B2002" s="66" t="s">
        <v>915</v>
      </c>
      <c r="C2002" s="71">
        <v>33592</v>
      </c>
      <c r="F2002" s="40" t="s">
        <v>289</v>
      </c>
      <c r="T2002" s="40">
        <v>19.239999999999998</v>
      </c>
      <c r="U2002" s="40">
        <v>1619</v>
      </c>
      <c r="V2002" s="40"/>
      <c r="W2002" s="40"/>
      <c r="X2002" s="40"/>
      <c r="Y2002" s="3">
        <f>AA2002/AD2002</f>
        <v>2.1126274509803918E-2</v>
      </c>
      <c r="Z2002">
        <f>AD2002/AB2002</f>
        <v>3.6761172513214799E-2</v>
      </c>
      <c r="AA2002">
        <f>T2002*0.84</f>
        <v>16.161599999999996</v>
      </c>
      <c r="AB2002">
        <v>20810</v>
      </c>
      <c r="AC2002">
        <v>12.1</v>
      </c>
      <c r="AD2002" s="40">
        <v>765</v>
      </c>
      <c r="AH2002" s="40"/>
      <c r="AI2002" s="40"/>
      <c r="AJ2002" s="40"/>
      <c r="AN2002" s="40"/>
      <c r="AO2002" s="40"/>
      <c r="AP2002" s="40"/>
      <c r="AQ2002" s="40"/>
      <c r="AR2002" s="40"/>
      <c r="AS2002" s="40"/>
      <c r="AT2002" t="s">
        <v>74</v>
      </c>
      <c r="BE2002" s="40"/>
      <c r="BF2002" s="40"/>
      <c r="BG2002" s="40"/>
      <c r="BH2002" s="40"/>
      <c r="BI2002" s="40"/>
      <c r="BJ2002" s="40"/>
      <c r="BK2002">
        <v>570</v>
      </c>
    </row>
    <row r="2003" spans="1:84" x14ac:dyDescent="0.25">
      <c r="A2003" s="66" t="s">
        <v>916</v>
      </c>
      <c r="B2003" s="66" t="s">
        <v>916</v>
      </c>
      <c r="C2003" s="71">
        <v>33547</v>
      </c>
      <c r="F2003" s="40"/>
      <c r="T2003" s="40">
        <v>18.98</v>
      </c>
      <c r="U2003" s="40">
        <v>1163</v>
      </c>
      <c r="V2003" s="40"/>
      <c r="W2003" s="40"/>
      <c r="X2003" s="40"/>
      <c r="AD2003" s="40"/>
      <c r="AH2003" s="40"/>
      <c r="AI2003" s="40"/>
      <c r="AJ2003" s="40"/>
      <c r="AN2003" s="40"/>
      <c r="AO2003" s="40"/>
      <c r="AP2003" s="40"/>
      <c r="AQ2003" s="40">
        <v>11.6</v>
      </c>
      <c r="AR2003" s="40">
        <v>262</v>
      </c>
      <c r="AS2003" s="40"/>
      <c r="BD2003">
        <v>29.6</v>
      </c>
      <c r="BE2003" s="40">
        <v>236</v>
      </c>
      <c r="BF2003" s="40"/>
      <c r="BG2003" s="40"/>
      <c r="BH2003" s="40"/>
      <c r="BI2003" s="40">
        <v>163</v>
      </c>
      <c r="BJ2003" s="40">
        <v>665</v>
      </c>
      <c r="BK2003">
        <v>633</v>
      </c>
    </row>
    <row r="2004" spans="1:84" x14ac:dyDescent="0.25">
      <c r="A2004" s="66" t="s">
        <v>916</v>
      </c>
      <c r="B2004" s="66" t="s">
        <v>916</v>
      </c>
      <c r="C2004" s="71">
        <v>33592</v>
      </c>
      <c r="F2004" s="40" t="s">
        <v>289</v>
      </c>
      <c r="T2004" s="40">
        <v>19.850000000000001</v>
      </c>
      <c r="U2004" s="40">
        <v>1683</v>
      </c>
      <c r="V2004" s="40"/>
      <c r="W2004" s="40"/>
      <c r="X2004" s="40"/>
      <c r="Y2004" s="3">
        <f>AA2004/AD2004</f>
        <v>2.1095390524967991E-2</v>
      </c>
      <c r="Z2004">
        <f>AD2004/AB2004</f>
        <v>3.733269598470363E-2</v>
      </c>
      <c r="AA2004">
        <f>T2004*0.83</f>
        <v>16.4755</v>
      </c>
      <c r="AB2004">
        <v>20920</v>
      </c>
      <c r="AC2004">
        <v>12</v>
      </c>
      <c r="AD2004" s="40">
        <v>781</v>
      </c>
      <c r="AH2004" s="40"/>
      <c r="AI2004" s="40"/>
      <c r="AJ2004" s="40"/>
      <c r="AN2004" s="40"/>
      <c r="AO2004" s="40"/>
      <c r="AP2004" s="40"/>
      <c r="AQ2004" s="40"/>
      <c r="AR2004" s="40"/>
      <c r="AS2004" s="40"/>
      <c r="AT2004" s="40" t="s">
        <v>74</v>
      </c>
      <c r="BE2004" s="40"/>
      <c r="BF2004" s="40"/>
      <c r="BG2004" s="40"/>
      <c r="BH2004" s="40"/>
      <c r="BI2004" s="40"/>
      <c r="BJ2004" s="40"/>
      <c r="BK2004">
        <v>604</v>
      </c>
      <c r="CF2004" s="40"/>
    </row>
    <row r="2005" spans="1:84" x14ac:dyDescent="0.25">
      <c r="A2005" s="66" t="s">
        <v>917</v>
      </c>
      <c r="B2005" s="66" t="s">
        <v>917</v>
      </c>
      <c r="C2005" s="71">
        <v>33547</v>
      </c>
      <c r="F2005" s="40"/>
      <c r="T2005" s="40">
        <v>20.149999999999999</v>
      </c>
      <c r="U2005" s="40">
        <v>1194</v>
      </c>
      <c r="V2005" s="40"/>
      <c r="W2005" s="40"/>
      <c r="X2005" s="40"/>
      <c r="AD2005" s="40"/>
      <c r="AH2005" s="40"/>
      <c r="AI2005" s="40"/>
      <c r="AJ2005" s="40"/>
      <c r="AN2005" s="40"/>
      <c r="AO2005" s="40"/>
      <c r="AP2005" s="40"/>
      <c r="AQ2005" s="40">
        <v>10.3</v>
      </c>
      <c r="AR2005" s="40">
        <v>262</v>
      </c>
      <c r="AS2005" s="40"/>
      <c r="BD2005">
        <v>27.6</v>
      </c>
      <c r="BE2005" s="40">
        <v>250</v>
      </c>
      <c r="BF2005" s="40"/>
      <c r="BG2005" s="40"/>
      <c r="BH2005" s="40"/>
      <c r="BI2005" s="40">
        <v>143.19999999999999</v>
      </c>
      <c r="BJ2005" s="40">
        <v>681</v>
      </c>
      <c r="BK2005">
        <v>646</v>
      </c>
    </row>
    <row r="2006" spans="1:84" x14ac:dyDescent="0.25">
      <c r="A2006" s="66" t="s">
        <v>917</v>
      </c>
      <c r="B2006" s="66" t="s">
        <v>917</v>
      </c>
      <c r="C2006" s="71">
        <v>33592</v>
      </c>
      <c r="F2006" s="40" t="s">
        <v>289</v>
      </c>
      <c r="T2006" s="40">
        <v>21.08</v>
      </c>
      <c r="U2006" s="40">
        <v>1670</v>
      </c>
      <c r="V2006" s="40"/>
      <c r="W2006" s="40"/>
      <c r="X2006" s="40"/>
      <c r="Y2006" s="3">
        <f>AA2006/AD2006</f>
        <v>2.2246589446589447E-2</v>
      </c>
      <c r="Z2006">
        <f>AD2006/AB2006</f>
        <v>3.6223776223776226E-2</v>
      </c>
      <c r="AA2006">
        <f>T2006*0.82</f>
        <v>17.285599999999999</v>
      </c>
      <c r="AB2006">
        <v>21450</v>
      </c>
      <c r="AC2006">
        <v>12.8</v>
      </c>
      <c r="AD2006" s="40">
        <v>777</v>
      </c>
      <c r="AH2006" s="40"/>
      <c r="AI2006" s="40"/>
      <c r="AJ2006" s="40"/>
      <c r="AN2006" s="40"/>
      <c r="AO2006" s="40"/>
      <c r="AP2006" s="40"/>
      <c r="AQ2006" s="40"/>
      <c r="AR2006" s="40"/>
      <c r="AS2006" s="40"/>
      <c r="AT2006" t="s">
        <v>74</v>
      </c>
      <c r="BE2006" s="40"/>
      <c r="BF2006" s="40"/>
      <c r="BG2006" s="40"/>
      <c r="BH2006" s="40"/>
      <c r="BI2006" s="40"/>
      <c r="BJ2006" s="40"/>
      <c r="BK2006">
        <v>620</v>
      </c>
    </row>
    <row r="2007" spans="1:84" x14ac:dyDescent="0.25">
      <c r="A2007" s="66" t="s">
        <v>918</v>
      </c>
      <c r="B2007" s="66" t="s">
        <v>918</v>
      </c>
      <c r="C2007" s="71">
        <v>33547</v>
      </c>
      <c r="F2007" s="40"/>
      <c r="T2007" s="40">
        <v>21.59</v>
      </c>
      <c r="U2007" s="40">
        <v>1188</v>
      </c>
      <c r="V2007" s="40"/>
      <c r="W2007" s="40"/>
      <c r="X2007" s="40"/>
      <c r="AD2007" s="40"/>
      <c r="AH2007" s="40"/>
      <c r="AI2007" s="40"/>
      <c r="AJ2007" s="40"/>
      <c r="AN2007" s="40"/>
      <c r="AO2007" s="40"/>
      <c r="AP2007" s="40"/>
      <c r="AQ2007" s="40">
        <v>11.2</v>
      </c>
      <c r="AR2007" s="40">
        <v>280</v>
      </c>
      <c r="AS2007" s="40"/>
      <c r="BD2007">
        <v>27.7</v>
      </c>
      <c r="BE2007" s="40">
        <v>244</v>
      </c>
      <c r="BF2007" s="40"/>
      <c r="BG2007" s="40"/>
      <c r="BH2007" s="40"/>
      <c r="BI2007" s="40">
        <v>133.19999999999999</v>
      </c>
      <c r="BJ2007" s="40">
        <v>664</v>
      </c>
      <c r="BK2007">
        <v>644</v>
      </c>
    </row>
    <row r="2008" spans="1:84" x14ac:dyDescent="0.25">
      <c r="A2008" s="66" t="s">
        <v>918</v>
      </c>
      <c r="B2008" s="66" t="s">
        <v>918</v>
      </c>
      <c r="C2008" s="71">
        <v>33592</v>
      </c>
      <c r="F2008" s="40" t="s">
        <v>289</v>
      </c>
      <c r="T2008" s="40">
        <v>21.43</v>
      </c>
      <c r="U2008" s="40">
        <v>1676</v>
      </c>
      <c r="V2008" s="40"/>
      <c r="W2008" s="40"/>
      <c r="X2008" s="40"/>
      <c r="Y2008" s="3">
        <f>AA2008/AD2008</f>
        <v>2.2557894736842107E-2</v>
      </c>
      <c r="Z2008">
        <f>AD2008/AB2008</f>
        <v>3.713355048859935E-2</v>
      </c>
      <c r="AA2008">
        <f>T2008*0.84</f>
        <v>18.001200000000001</v>
      </c>
      <c r="AB2008">
        <v>21490</v>
      </c>
      <c r="AC2008">
        <v>12.8</v>
      </c>
      <c r="AD2008" s="40">
        <v>798</v>
      </c>
      <c r="AH2008" s="40"/>
      <c r="AI2008" s="40"/>
      <c r="AJ2008" s="40"/>
      <c r="AN2008" s="40"/>
      <c r="AO2008" s="40"/>
      <c r="AP2008" s="40"/>
      <c r="AQ2008" s="40"/>
      <c r="AR2008" s="40"/>
      <c r="AS2008" s="40"/>
      <c r="AT2008" t="s">
        <v>74</v>
      </c>
      <c r="BE2008" s="40"/>
      <c r="BF2008" s="40"/>
      <c r="BG2008" s="40"/>
      <c r="BH2008" s="40"/>
      <c r="BI2008" s="40"/>
      <c r="BJ2008" s="40"/>
      <c r="BK2008">
        <v>615</v>
      </c>
    </row>
    <row r="2009" spans="1:84" x14ac:dyDescent="0.25">
      <c r="A2009" s="66" t="s">
        <v>913</v>
      </c>
      <c r="B2009" s="66" t="s">
        <v>913</v>
      </c>
      <c r="C2009" s="71">
        <v>33547</v>
      </c>
      <c r="F2009" s="40"/>
      <c r="T2009" s="40">
        <v>13.66</v>
      </c>
      <c r="U2009" s="40">
        <v>1086</v>
      </c>
      <c r="V2009" s="40"/>
      <c r="W2009" s="40"/>
      <c r="X2009" s="40"/>
      <c r="AD2009" s="40"/>
      <c r="AH2009" s="40"/>
      <c r="AI2009" s="40"/>
      <c r="AJ2009" s="40"/>
      <c r="AN2009" s="40"/>
      <c r="AO2009" s="40"/>
      <c r="AP2009" s="40"/>
      <c r="AQ2009" s="40">
        <v>12.8</v>
      </c>
      <c r="AR2009" s="40">
        <v>206</v>
      </c>
      <c r="AS2009" s="40"/>
      <c r="BD2009">
        <v>26.6</v>
      </c>
      <c r="BE2009" s="40">
        <v>214</v>
      </c>
      <c r="BF2009" s="40"/>
      <c r="BG2009" s="40"/>
      <c r="BH2009" s="40"/>
      <c r="BI2009" s="40">
        <v>182.4</v>
      </c>
      <c r="BJ2009" s="40">
        <v>667</v>
      </c>
      <c r="BK2009">
        <v>603</v>
      </c>
    </row>
    <row r="2010" spans="1:84" x14ac:dyDescent="0.25">
      <c r="A2010" s="66" t="s">
        <v>913</v>
      </c>
      <c r="B2010" s="66" t="s">
        <v>913</v>
      </c>
      <c r="C2010" s="71">
        <v>33592</v>
      </c>
      <c r="F2010" s="40" t="s">
        <v>289</v>
      </c>
      <c r="T2010" s="40">
        <v>16.22</v>
      </c>
      <c r="U2010" s="40">
        <v>1578</v>
      </c>
      <c r="V2010" s="40"/>
      <c r="W2010" s="40"/>
      <c r="X2010" s="40"/>
      <c r="Y2010" s="3">
        <f>AA2010/AD2010</f>
        <v>1.9293499308437066E-2</v>
      </c>
      <c r="Z2010">
        <f>AD2010/AB2010</f>
        <v>3.9038876889848813E-2</v>
      </c>
      <c r="AA2010">
        <f>T2010*0.86</f>
        <v>13.949199999999999</v>
      </c>
      <c r="AB2010">
        <v>18520</v>
      </c>
      <c r="AC2010">
        <v>10.9</v>
      </c>
      <c r="AD2010" s="40">
        <v>723</v>
      </c>
      <c r="AH2010" s="40"/>
      <c r="AI2010" s="40"/>
      <c r="AJ2010" s="40"/>
      <c r="AN2010" s="40"/>
      <c r="AO2010" s="40"/>
      <c r="AP2010" s="40"/>
      <c r="AQ2010" s="40"/>
      <c r="AR2010" s="40"/>
      <c r="AS2010" s="40"/>
      <c r="AT2010" t="s">
        <v>74</v>
      </c>
      <c r="BE2010" s="40"/>
      <c r="BF2010" s="40"/>
      <c r="BG2010" s="40"/>
      <c r="BH2010" s="40"/>
      <c r="BI2010" s="40"/>
      <c r="BJ2010" s="40"/>
      <c r="BK2010">
        <v>557</v>
      </c>
    </row>
    <row r="2011" spans="1:84" x14ac:dyDescent="0.25">
      <c r="A2011" s="66" t="s">
        <v>914</v>
      </c>
      <c r="B2011" s="66" t="s">
        <v>914</v>
      </c>
      <c r="C2011" s="71">
        <v>33547</v>
      </c>
      <c r="F2011" s="40"/>
      <c r="T2011" s="40">
        <v>15.85</v>
      </c>
      <c r="U2011" s="40">
        <v>1167</v>
      </c>
      <c r="V2011" s="40"/>
      <c r="W2011" s="40"/>
      <c r="X2011" s="40"/>
      <c r="AD2011" s="40"/>
      <c r="AH2011" s="40"/>
      <c r="AI2011" s="40"/>
      <c r="AJ2011" s="40"/>
      <c r="AN2011" s="40"/>
      <c r="AO2011" s="40"/>
      <c r="AP2011" s="40"/>
      <c r="AQ2011" s="40">
        <v>13.2</v>
      </c>
      <c r="AR2011" s="40">
        <v>228</v>
      </c>
      <c r="AS2011" s="40"/>
      <c r="BD2011">
        <v>28.4</v>
      </c>
      <c r="BE2011" s="40">
        <v>233</v>
      </c>
      <c r="BF2011" s="40"/>
      <c r="BG2011" s="40"/>
      <c r="BH2011" s="40"/>
      <c r="BI2011" s="40">
        <v>185</v>
      </c>
      <c r="BJ2011" s="40">
        <v>706</v>
      </c>
      <c r="BK2011">
        <v>627</v>
      </c>
    </row>
    <row r="2012" spans="1:84" x14ac:dyDescent="0.25">
      <c r="A2012" s="66" t="s">
        <v>914</v>
      </c>
      <c r="B2012" s="66" t="s">
        <v>914</v>
      </c>
      <c r="C2012" s="71">
        <v>33592</v>
      </c>
      <c r="F2012" s="40" t="s">
        <v>289</v>
      </c>
      <c r="T2012" s="40">
        <v>16.97</v>
      </c>
      <c r="U2012" s="40">
        <v>1615</v>
      </c>
      <c r="V2012" s="40"/>
      <c r="W2012" s="40"/>
      <c r="X2012" s="40"/>
      <c r="Y2012" s="3">
        <f>AA2012/AD2012</f>
        <v>1.9553909465020572E-2</v>
      </c>
      <c r="Z2012">
        <f>AD2012/AB2012</f>
        <v>3.7346311475409837E-2</v>
      </c>
      <c r="AA2012">
        <f>T2012*0.84</f>
        <v>14.254799999999998</v>
      </c>
      <c r="AB2012">
        <v>19520</v>
      </c>
      <c r="AC2012">
        <v>11.2</v>
      </c>
      <c r="AD2012" s="40">
        <v>729</v>
      </c>
      <c r="AH2012" s="40"/>
      <c r="AI2012" s="40"/>
      <c r="AJ2012" s="40"/>
      <c r="AN2012" s="40"/>
      <c r="AO2012" s="40"/>
      <c r="AP2012" s="40"/>
      <c r="AQ2012" s="40"/>
      <c r="AR2012" s="40"/>
      <c r="AS2012" s="40"/>
      <c r="AT2012" t="s">
        <v>74</v>
      </c>
      <c r="BE2012" s="40"/>
      <c r="BF2012" s="40"/>
      <c r="BG2012" s="40"/>
      <c r="BH2012" s="40"/>
      <c r="BI2012" s="40"/>
      <c r="BJ2012" s="40"/>
      <c r="BK2012">
        <v>606</v>
      </c>
    </row>
    <row r="2013" spans="1:84" x14ac:dyDescent="0.25">
      <c r="A2013" s="66" t="s">
        <v>988</v>
      </c>
      <c r="B2013" s="66" t="s">
        <v>988</v>
      </c>
      <c r="C2013" s="71"/>
      <c r="D2013" s="27">
        <v>35171</v>
      </c>
      <c r="E2013" s="27"/>
      <c r="F2013" s="40" t="s">
        <v>666</v>
      </c>
      <c r="T2013" s="40"/>
      <c r="U2013" s="40"/>
      <c r="V2013" s="40"/>
      <c r="W2013" s="40"/>
      <c r="X2013" s="40"/>
      <c r="AD2013" s="40"/>
      <c r="AH2013" s="40"/>
      <c r="AI2013" s="40"/>
      <c r="AJ2013" s="40"/>
      <c r="AN2013" s="40"/>
      <c r="AO2013" s="40"/>
      <c r="AP2013" s="40"/>
      <c r="AQ2013" s="40"/>
      <c r="AR2013" s="40"/>
      <c r="AS2013" s="40"/>
      <c r="AT2013" s="59" t="s">
        <v>74</v>
      </c>
      <c r="AU2013" s="59"/>
      <c r="AV2013" s="59"/>
      <c r="AX2013">
        <v>124</v>
      </c>
      <c r="BE2013" s="40"/>
      <c r="BF2013" s="40"/>
      <c r="BG2013" s="40"/>
      <c r="BH2013" s="40"/>
      <c r="BI2013" s="40"/>
      <c r="BJ2013" s="40"/>
    </row>
    <row r="2014" spans="1:84" x14ac:dyDescent="0.25">
      <c r="A2014" s="66" t="s">
        <v>997</v>
      </c>
      <c r="B2014" s="66" t="s">
        <v>997</v>
      </c>
      <c r="C2014" s="71"/>
      <c r="D2014" s="27">
        <v>35209</v>
      </c>
      <c r="E2014" s="27"/>
      <c r="F2014" s="40" t="s">
        <v>666</v>
      </c>
      <c r="T2014" s="40"/>
      <c r="U2014" s="40"/>
      <c r="V2014" s="40"/>
      <c r="W2014" s="40"/>
      <c r="X2014" s="40"/>
      <c r="AD2014" s="40"/>
      <c r="AH2014" s="40"/>
      <c r="AI2014" s="40"/>
      <c r="AJ2014" s="40"/>
      <c r="AN2014" s="40"/>
      <c r="AO2014" s="40"/>
      <c r="AP2014" s="40"/>
      <c r="AQ2014" s="40"/>
      <c r="AR2014" s="40"/>
      <c r="AS2014" s="40"/>
      <c r="AT2014" s="59" t="s">
        <v>74</v>
      </c>
      <c r="AU2014" s="59"/>
      <c r="AV2014" s="59"/>
      <c r="AX2014">
        <v>110</v>
      </c>
      <c r="BE2014" s="40"/>
      <c r="BF2014" s="40"/>
      <c r="BG2014" s="40"/>
      <c r="BH2014" s="40"/>
      <c r="BI2014" s="40"/>
      <c r="BJ2014" s="40"/>
    </row>
    <row r="2015" spans="1:84" x14ac:dyDescent="0.25">
      <c r="A2015" s="66" t="s">
        <v>1003</v>
      </c>
      <c r="B2015" s="66" t="s">
        <v>1003</v>
      </c>
      <c r="C2015" s="71"/>
      <c r="D2015" s="27">
        <v>35246</v>
      </c>
      <c r="E2015" s="27"/>
      <c r="F2015" s="40" t="s">
        <v>666</v>
      </c>
      <c r="T2015" s="40"/>
      <c r="U2015" s="40"/>
      <c r="V2015" s="40"/>
      <c r="W2015" s="40"/>
      <c r="X2015" s="40"/>
      <c r="AH2015" s="40"/>
      <c r="AI2015" s="40"/>
      <c r="AJ2015" s="40"/>
      <c r="AN2015" s="40"/>
      <c r="AO2015" s="40"/>
      <c r="AP2015" s="40"/>
      <c r="AQ2015" s="40"/>
      <c r="AR2015" s="40"/>
      <c r="AS2015" s="40"/>
      <c r="AT2015" s="59" t="s">
        <v>74</v>
      </c>
      <c r="AU2015" s="59"/>
      <c r="AV2015" s="59"/>
      <c r="AX2015">
        <v>96</v>
      </c>
      <c r="BE2015" s="40"/>
      <c r="BF2015" s="40"/>
      <c r="BG2015" s="40"/>
      <c r="BH2015" s="40"/>
      <c r="BI2015" s="40"/>
      <c r="BJ2015" s="40"/>
    </row>
    <row r="2016" spans="1:84" x14ac:dyDescent="0.25">
      <c r="A2016" s="66" t="s">
        <v>993</v>
      </c>
      <c r="B2016" s="66" t="s">
        <v>993</v>
      </c>
      <c r="C2016" s="71"/>
      <c r="D2016" s="27">
        <v>35171</v>
      </c>
      <c r="E2016" s="27"/>
      <c r="F2016" s="40" t="s">
        <v>994</v>
      </c>
      <c r="T2016" s="40"/>
      <c r="U2016" s="40"/>
      <c r="V2016" s="40"/>
      <c r="W2016" s="40"/>
      <c r="X2016" s="40"/>
      <c r="AD2016" s="40"/>
      <c r="AH2016" s="40"/>
      <c r="AI2016" s="40"/>
      <c r="AJ2016" s="40"/>
      <c r="AN2016" s="40"/>
      <c r="AO2016" s="40"/>
      <c r="AP2016" s="40"/>
      <c r="AQ2016" s="40"/>
      <c r="AR2016" s="40"/>
      <c r="AS2016" s="40"/>
      <c r="AT2016" s="59" t="s">
        <v>74</v>
      </c>
      <c r="AU2016" s="59"/>
      <c r="AV2016" s="59"/>
      <c r="AX2016">
        <v>124</v>
      </c>
      <c r="BE2016" s="40"/>
      <c r="BF2016" s="40"/>
      <c r="BG2016" s="40"/>
      <c r="BH2016" s="40"/>
      <c r="BI2016" s="40"/>
      <c r="BJ2016" s="40"/>
    </row>
    <row r="2017" spans="1:84" x14ac:dyDescent="0.25">
      <c r="A2017" s="66" t="s">
        <v>1000</v>
      </c>
      <c r="B2017" s="66" t="s">
        <v>1000</v>
      </c>
      <c r="C2017" s="71"/>
      <c r="D2017" s="27">
        <v>35209</v>
      </c>
      <c r="E2017" s="27"/>
      <c r="F2017" s="40" t="s">
        <v>994</v>
      </c>
      <c r="T2017" s="40"/>
      <c r="U2017" s="40"/>
      <c r="V2017" s="40"/>
      <c r="W2017" s="40"/>
      <c r="X2017" s="40"/>
      <c r="AD2017" s="40"/>
      <c r="AH2017" s="40"/>
      <c r="AI2017" s="40"/>
      <c r="AJ2017" s="40"/>
      <c r="AN2017" s="40"/>
      <c r="AO2017" s="40"/>
      <c r="AP2017" s="40"/>
      <c r="AQ2017" s="40"/>
      <c r="AR2017" s="40"/>
      <c r="AS2017" s="40"/>
      <c r="AT2017" s="59" t="s">
        <v>74</v>
      </c>
      <c r="AU2017" s="59"/>
      <c r="AV2017" s="59"/>
      <c r="AX2017">
        <v>115</v>
      </c>
      <c r="BE2017" s="40"/>
      <c r="BF2017" s="40"/>
      <c r="BG2017" s="40"/>
      <c r="BH2017" s="40"/>
      <c r="BI2017" s="40"/>
      <c r="BJ2017" s="40"/>
    </row>
    <row r="2018" spans="1:84" x14ac:dyDescent="0.25">
      <c r="A2018" s="66" t="s">
        <v>1006</v>
      </c>
      <c r="B2018" s="66" t="s">
        <v>1006</v>
      </c>
      <c r="C2018" s="71"/>
      <c r="D2018" s="27">
        <v>35246</v>
      </c>
      <c r="E2018" s="27"/>
      <c r="F2018" s="40" t="s">
        <v>994</v>
      </c>
      <c r="T2018" s="40"/>
      <c r="U2018" s="40"/>
      <c r="V2018" s="40"/>
      <c r="W2018" s="40"/>
      <c r="X2018" s="40"/>
      <c r="AD2018" s="40"/>
      <c r="AH2018" s="40"/>
      <c r="AI2018" s="40"/>
      <c r="AJ2018" s="40"/>
      <c r="AN2018" s="40"/>
      <c r="AO2018" s="40"/>
      <c r="AP2018" s="34"/>
      <c r="AQ2018" s="40"/>
      <c r="AR2018" s="40"/>
      <c r="AS2018" s="40"/>
      <c r="AT2018" s="59" t="s">
        <v>74</v>
      </c>
      <c r="AU2018" s="59"/>
      <c r="AV2018" s="59"/>
      <c r="AX2018">
        <v>87</v>
      </c>
      <c r="BE2018" s="40"/>
      <c r="BF2018" s="40"/>
      <c r="BG2018" s="40"/>
      <c r="BH2018" s="40"/>
      <c r="BI2018" s="40"/>
      <c r="BJ2018" s="40"/>
    </row>
    <row r="2019" spans="1:84" x14ac:dyDescent="0.25">
      <c r="A2019" s="77" t="s">
        <v>987</v>
      </c>
      <c r="B2019" s="77" t="s">
        <v>987</v>
      </c>
      <c r="C2019" s="71"/>
      <c r="D2019" s="27">
        <v>35171</v>
      </c>
      <c r="E2019" s="27"/>
      <c r="F2019" s="40" t="s">
        <v>609</v>
      </c>
      <c r="T2019" s="40"/>
      <c r="U2019" s="40"/>
      <c r="V2019" s="40"/>
      <c r="W2019" s="40"/>
      <c r="X2019" s="40"/>
      <c r="AD2019" s="40"/>
      <c r="AH2019" s="40"/>
      <c r="AI2019" s="40"/>
      <c r="AJ2019" s="40"/>
      <c r="AN2019" s="40"/>
      <c r="AO2019" s="40"/>
      <c r="AP2019" s="40"/>
      <c r="AQ2019" s="40"/>
      <c r="AR2019" s="40"/>
      <c r="AS2019" s="40"/>
      <c r="AT2019" s="59" t="s">
        <v>74</v>
      </c>
      <c r="AU2019" s="59"/>
      <c r="AV2019" s="59"/>
      <c r="AX2019">
        <v>117</v>
      </c>
      <c r="BE2019" s="40"/>
      <c r="BF2019" s="40"/>
      <c r="BG2019" s="40"/>
      <c r="BH2019" s="40"/>
      <c r="BI2019" s="40"/>
      <c r="BJ2019" s="40"/>
      <c r="CF2019" s="40"/>
    </row>
    <row r="2020" spans="1:84" x14ac:dyDescent="0.25">
      <c r="A2020" s="66" t="s">
        <v>996</v>
      </c>
      <c r="B2020" s="66" t="s">
        <v>996</v>
      </c>
      <c r="C2020" s="71"/>
      <c r="D2020" s="27">
        <v>35209</v>
      </c>
      <c r="E2020" s="27"/>
      <c r="F2020" s="40" t="s">
        <v>609</v>
      </c>
      <c r="T2020" s="40"/>
      <c r="U2020" s="40"/>
      <c r="V2020" s="40"/>
      <c r="W2020" s="40"/>
      <c r="X2020" s="40"/>
      <c r="AD2020" s="40"/>
      <c r="AF2020" s="40"/>
      <c r="AH2020" s="40"/>
      <c r="AI2020" s="40"/>
      <c r="AJ2020" s="40"/>
      <c r="AM2020" s="40"/>
      <c r="AN2020" s="40"/>
      <c r="AO2020" s="40"/>
      <c r="AP2020" s="40"/>
      <c r="AQ2020" s="40"/>
      <c r="AR2020" s="40"/>
      <c r="AS2020" s="40"/>
      <c r="AT2020" s="59" t="s">
        <v>74</v>
      </c>
      <c r="AU2020" s="59"/>
      <c r="AV2020" s="59"/>
      <c r="AX2020">
        <v>103</v>
      </c>
      <c r="AY2020" s="40"/>
      <c r="BE2020" s="40"/>
      <c r="BF2020" s="40"/>
      <c r="BG2020" s="40"/>
      <c r="BH2020" s="40"/>
      <c r="BI2020" s="40"/>
      <c r="BJ2020" s="40"/>
    </row>
    <row r="2021" spans="1:84" x14ac:dyDescent="0.25">
      <c r="A2021" s="66" t="s">
        <v>1002</v>
      </c>
      <c r="B2021" s="66" t="s">
        <v>1002</v>
      </c>
      <c r="C2021" s="71"/>
      <c r="D2021" s="27">
        <v>35246</v>
      </c>
      <c r="E2021" s="27"/>
      <c r="F2021" s="40" t="s">
        <v>609</v>
      </c>
      <c r="T2021" s="40"/>
      <c r="U2021" s="40"/>
      <c r="V2021" s="40"/>
      <c r="W2021" s="40"/>
      <c r="X2021" s="40"/>
      <c r="AD2021" s="40"/>
      <c r="AF2021" s="40"/>
      <c r="AH2021" s="40"/>
      <c r="AI2021" s="40"/>
      <c r="AJ2021" s="40"/>
      <c r="AM2021" s="40"/>
      <c r="AN2021" s="40"/>
      <c r="AO2021" s="40"/>
      <c r="AP2021" s="34"/>
      <c r="AQ2021" s="40"/>
      <c r="AR2021" s="40"/>
      <c r="AS2021" s="40"/>
      <c r="AT2021" s="59" t="s">
        <v>74</v>
      </c>
      <c r="AU2021" s="59"/>
      <c r="AV2021" s="59"/>
      <c r="AX2021">
        <v>81</v>
      </c>
      <c r="AY2021" s="40"/>
      <c r="BE2021" s="40"/>
      <c r="BF2021" s="40"/>
      <c r="BG2021" s="40"/>
      <c r="BH2021" s="40"/>
      <c r="BI2021" s="40"/>
      <c r="BJ2021" s="40"/>
    </row>
    <row r="2022" spans="1:84" x14ac:dyDescent="0.25">
      <c r="A2022" s="66" t="s">
        <v>995</v>
      </c>
      <c r="B2022" s="66" t="s">
        <v>995</v>
      </c>
      <c r="C2022" s="71"/>
      <c r="D2022" s="27">
        <v>35171</v>
      </c>
      <c r="E2022" s="27"/>
      <c r="F2022" s="40" t="s">
        <v>289</v>
      </c>
      <c r="T2022" s="40"/>
      <c r="U2022" s="40"/>
      <c r="V2022" s="40"/>
      <c r="W2022" s="40"/>
      <c r="X2022" s="40"/>
      <c r="AD2022" s="40"/>
      <c r="AF2022" s="40"/>
      <c r="AH2022" s="40"/>
      <c r="AI2022" s="40"/>
      <c r="AJ2022" s="40"/>
      <c r="AM2022" s="40"/>
      <c r="AN2022" s="40"/>
      <c r="AO2022" s="40"/>
      <c r="AP2022" s="40"/>
      <c r="AQ2022" s="40"/>
      <c r="AR2022" s="40"/>
      <c r="AS2022" s="40"/>
      <c r="AT2022" s="59" t="s">
        <v>74</v>
      </c>
      <c r="AU2022" s="59"/>
      <c r="AV2022" s="59"/>
      <c r="AX2022">
        <v>115</v>
      </c>
      <c r="AY2022" s="40"/>
      <c r="BE2022" s="40"/>
      <c r="BF2022" s="40"/>
      <c r="BG2022" s="40"/>
      <c r="BH2022" s="40"/>
      <c r="BI2022" s="40"/>
      <c r="BJ2022" s="40"/>
    </row>
    <row r="2023" spans="1:84" x14ac:dyDescent="0.25">
      <c r="A2023" s="66" t="s">
        <v>1001</v>
      </c>
      <c r="B2023" s="66" t="s">
        <v>1001</v>
      </c>
      <c r="C2023" s="71"/>
      <c r="D2023" s="27">
        <v>35209</v>
      </c>
      <c r="E2023" s="27"/>
      <c r="F2023" s="40" t="s">
        <v>289</v>
      </c>
      <c r="T2023" s="40"/>
      <c r="U2023" s="40"/>
      <c r="V2023" s="40"/>
      <c r="W2023" s="40"/>
      <c r="X2023" s="40"/>
      <c r="AD2023" s="40"/>
      <c r="AF2023" s="40"/>
      <c r="AH2023" s="40"/>
      <c r="AI2023" s="40"/>
      <c r="AJ2023" s="40"/>
      <c r="AM2023" s="40"/>
      <c r="AN2023" s="40"/>
      <c r="AO2023" s="40"/>
      <c r="AP2023" s="40"/>
      <c r="AQ2023" s="40"/>
      <c r="AR2023" s="40"/>
      <c r="AS2023" s="40"/>
      <c r="AT2023" s="59" t="s">
        <v>74</v>
      </c>
      <c r="AU2023" s="59"/>
      <c r="AV2023" s="59"/>
      <c r="AX2023">
        <v>96</v>
      </c>
      <c r="AY2023" s="40"/>
      <c r="BE2023" s="40"/>
      <c r="BF2023" s="40"/>
      <c r="BG2023" s="40"/>
      <c r="BH2023" s="40"/>
      <c r="BI2023" s="40"/>
      <c r="BJ2023" s="40"/>
      <c r="BK2023" s="40"/>
    </row>
    <row r="2024" spans="1:84" x14ac:dyDescent="0.25">
      <c r="A2024" s="66" t="s">
        <v>1007</v>
      </c>
      <c r="B2024" s="66" t="s">
        <v>1007</v>
      </c>
      <c r="C2024" s="71"/>
      <c r="D2024" s="27">
        <v>35246</v>
      </c>
      <c r="E2024" s="27"/>
      <c r="F2024" s="40" t="s">
        <v>289</v>
      </c>
      <c r="T2024" s="40"/>
      <c r="U2024" s="40"/>
      <c r="V2024" s="40"/>
      <c r="W2024" s="40"/>
      <c r="X2024" s="40"/>
      <c r="AD2024" s="40"/>
      <c r="AF2024" s="40"/>
      <c r="AH2024" s="40"/>
      <c r="AI2024" s="40"/>
      <c r="AJ2024" s="40"/>
      <c r="AM2024" s="40"/>
      <c r="AN2024" s="40"/>
      <c r="AO2024" s="40"/>
      <c r="AP2024" s="34"/>
      <c r="AQ2024" s="40"/>
      <c r="AR2024" s="40"/>
      <c r="AS2024" s="40"/>
      <c r="AT2024" s="59" t="s">
        <v>74</v>
      </c>
      <c r="AU2024" s="59"/>
      <c r="AV2024" s="59"/>
      <c r="AX2024">
        <v>88</v>
      </c>
      <c r="AY2024" s="40"/>
      <c r="BE2024" s="40"/>
      <c r="BF2024" s="40"/>
      <c r="BG2024" s="40"/>
      <c r="BH2024" s="40"/>
      <c r="BI2024" s="40"/>
      <c r="BJ2024" s="40"/>
    </row>
    <row r="2025" spans="1:84" x14ac:dyDescent="0.25">
      <c r="A2025" s="66" t="s">
        <v>989</v>
      </c>
      <c r="B2025" s="66" t="s">
        <v>989</v>
      </c>
      <c r="C2025" s="71"/>
      <c r="D2025" s="27">
        <v>35171</v>
      </c>
      <c r="E2025" s="27"/>
      <c r="F2025" s="40" t="s">
        <v>990</v>
      </c>
      <c r="T2025" s="40"/>
      <c r="U2025" s="40"/>
      <c r="V2025" s="40"/>
      <c r="W2025" s="40"/>
      <c r="X2025" s="40"/>
      <c r="AD2025" s="40"/>
      <c r="AF2025" s="40"/>
      <c r="AH2025" s="40"/>
      <c r="AI2025" s="40"/>
      <c r="AJ2025" s="40"/>
      <c r="AM2025" s="40"/>
      <c r="AN2025" s="40"/>
      <c r="AO2025" s="40"/>
      <c r="AP2025" s="40"/>
      <c r="AQ2025" s="40"/>
      <c r="AR2025" s="40"/>
      <c r="AS2025" s="40"/>
      <c r="AT2025" s="59" t="s">
        <v>74</v>
      </c>
      <c r="AU2025" s="59"/>
      <c r="AV2025" s="59"/>
      <c r="AX2025">
        <v>133</v>
      </c>
      <c r="AY2025" s="40"/>
      <c r="BE2025" s="40"/>
      <c r="BF2025" s="40"/>
      <c r="BG2025" s="40"/>
      <c r="BH2025" s="40"/>
      <c r="BI2025" s="40"/>
      <c r="BJ2025" s="40"/>
    </row>
    <row r="2026" spans="1:84" x14ac:dyDescent="0.25">
      <c r="A2026" s="66" t="s">
        <v>998</v>
      </c>
      <c r="B2026" s="66" t="s">
        <v>998</v>
      </c>
      <c r="C2026" s="71"/>
      <c r="D2026" s="27">
        <v>35209</v>
      </c>
      <c r="E2026" s="27"/>
      <c r="F2026" s="40" t="s">
        <v>990</v>
      </c>
      <c r="T2026" s="40"/>
      <c r="U2026" s="40"/>
      <c r="V2026" s="40"/>
      <c r="W2026" s="40"/>
      <c r="X2026" s="40"/>
      <c r="AD2026" s="40"/>
      <c r="AF2026" s="40"/>
      <c r="AH2026" s="40"/>
      <c r="AI2026" s="40"/>
      <c r="AJ2026" s="40"/>
      <c r="AM2026" s="40"/>
      <c r="AN2026" s="40"/>
      <c r="AO2026" s="40"/>
      <c r="AP2026" s="40"/>
      <c r="AQ2026" s="40"/>
      <c r="AR2026" s="40"/>
      <c r="AS2026" s="40"/>
      <c r="AT2026" s="59" t="s">
        <v>74</v>
      </c>
      <c r="AU2026" s="59"/>
      <c r="AV2026" s="59"/>
      <c r="AX2026">
        <v>109</v>
      </c>
      <c r="BE2026" s="40"/>
      <c r="BF2026" s="40"/>
      <c r="BG2026" s="40"/>
      <c r="BH2026" s="40"/>
      <c r="BI2026" s="40"/>
      <c r="BJ2026" s="40"/>
    </row>
    <row r="2027" spans="1:84" x14ac:dyDescent="0.25">
      <c r="A2027" s="66" t="s">
        <v>1004</v>
      </c>
      <c r="B2027" s="66" t="s">
        <v>1004</v>
      </c>
      <c r="C2027" s="71"/>
      <c r="D2027" s="27">
        <v>35246</v>
      </c>
      <c r="E2027" s="27"/>
      <c r="F2027" s="40" t="s">
        <v>990</v>
      </c>
      <c r="T2027" s="40"/>
      <c r="U2027" s="40"/>
      <c r="V2027" s="40"/>
      <c r="W2027" s="40"/>
      <c r="X2027" s="40"/>
      <c r="AD2027" s="40"/>
      <c r="AF2027" s="40"/>
      <c r="AH2027" s="40"/>
      <c r="AI2027" s="40"/>
      <c r="AJ2027" s="40"/>
      <c r="AM2027" s="40"/>
      <c r="AN2027" s="40"/>
      <c r="AO2027" s="40"/>
      <c r="AP2027" s="40"/>
      <c r="AQ2027" s="40"/>
      <c r="AR2027" s="40"/>
      <c r="AS2027" s="40"/>
      <c r="AT2027" s="59" t="s">
        <v>74</v>
      </c>
      <c r="AU2027" s="59"/>
      <c r="AV2027" s="59"/>
      <c r="AX2027">
        <v>97</v>
      </c>
      <c r="BE2027" s="40"/>
      <c r="BF2027" s="40"/>
      <c r="BG2027" s="40"/>
      <c r="BH2027" s="40"/>
      <c r="BI2027" s="40"/>
      <c r="BJ2027" s="40"/>
    </row>
    <row r="2028" spans="1:84" x14ac:dyDescent="0.25">
      <c r="A2028" s="66" t="s">
        <v>991</v>
      </c>
      <c r="B2028" s="66" t="s">
        <v>991</v>
      </c>
      <c r="C2028" s="71"/>
      <c r="D2028" s="27">
        <v>35171</v>
      </c>
      <c r="E2028" s="27"/>
      <c r="F2028" s="40" t="s">
        <v>992</v>
      </c>
      <c r="T2028" s="40"/>
      <c r="U2028" s="40"/>
      <c r="V2028" s="40"/>
      <c r="W2028" s="40"/>
      <c r="X2028" s="40"/>
      <c r="AD2028" s="40"/>
      <c r="AF2028" s="40"/>
      <c r="AH2028" s="40"/>
      <c r="AI2028" s="40"/>
      <c r="AJ2028" s="40"/>
      <c r="AM2028" s="40"/>
      <c r="AN2028" s="40"/>
      <c r="AO2028" s="40"/>
      <c r="AP2028" s="40"/>
      <c r="AQ2028" s="40"/>
      <c r="AR2028" s="40"/>
      <c r="AS2028" s="40"/>
      <c r="AT2028" s="59" t="s">
        <v>74</v>
      </c>
      <c r="AU2028" s="59"/>
      <c r="AV2028" s="59"/>
      <c r="AX2028">
        <v>134</v>
      </c>
      <c r="BE2028" s="40"/>
      <c r="BF2028" s="40"/>
      <c r="BG2028" s="40"/>
      <c r="BH2028" s="40"/>
      <c r="BI2028" s="40"/>
      <c r="BJ2028" s="40"/>
    </row>
    <row r="2029" spans="1:84" x14ac:dyDescent="0.25">
      <c r="A2029" s="66" t="s">
        <v>999</v>
      </c>
      <c r="B2029" s="66" t="s">
        <v>999</v>
      </c>
      <c r="C2029" s="71"/>
      <c r="D2029" s="27">
        <v>35209</v>
      </c>
      <c r="E2029" s="27"/>
      <c r="F2029" s="40" t="s">
        <v>992</v>
      </c>
      <c r="T2029" s="40"/>
      <c r="U2029" s="40"/>
      <c r="V2029" s="40"/>
      <c r="W2029" s="40"/>
      <c r="X2029" s="40"/>
      <c r="AD2029" s="40"/>
      <c r="AF2029" s="40"/>
      <c r="AH2029" s="40"/>
      <c r="AI2029" s="40"/>
      <c r="AJ2029" s="40"/>
      <c r="AM2029" s="40"/>
      <c r="AN2029" s="40"/>
      <c r="AO2029" s="40"/>
      <c r="AP2029" s="40"/>
      <c r="AQ2029" s="40"/>
      <c r="AR2029" s="40"/>
      <c r="AS2029" s="40"/>
      <c r="AT2029" s="59" t="s">
        <v>74</v>
      </c>
      <c r="AU2029" s="59"/>
      <c r="AV2029" s="59"/>
      <c r="AX2029">
        <v>98</v>
      </c>
      <c r="BE2029" s="40"/>
      <c r="BF2029" s="40"/>
      <c r="BG2029" s="40"/>
      <c r="BH2029" s="40"/>
      <c r="BI2029" s="40"/>
      <c r="BJ2029" s="40"/>
    </row>
    <row r="2030" spans="1:84" x14ac:dyDescent="0.25">
      <c r="A2030" s="66" t="s">
        <v>1005</v>
      </c>
      <c r="B2030" s="66" t="s">
        <v>1005</v>
      </c>
      <c r="C2030" s="71"/>
      <c r="D2030" s="27">
        <v>35246</v>
      </c>
      <c r="E2030" s="27"/>
      <c r="F2030" s="40" t="s">
        <v>992</v>
      </c>
      <c r="T2030" s="40"/>
      <c r="U2030" s="40"/>
      <c r="V2030" s="40"/>
      <c r="W2030" s="40"/>
      <c r="X2030" s="40"/>
      <c r="AD2030" s="40"/>
      <c r="AF2030" s="40"/>
      <c r="AH2030" s="40"/>
      <c r="AI2030" s="40"/>
      <c r="AJ2030" s="40"/>
      <c r="AM2030" s="40"/>
      <c r="AN2030" s="40"/>
      <c r="AO2030" s="40"/>
      <c r="AP2030" s="40"/>
      <c r="AQ2030" s="40"/>
      <c r="AR2030" s="40"/>
      <c r="AS2030" s="40"/>
      <c r="AT2030" s="59" t="s">
        <v>74</v>
      </c>
      <c r="AU2030" s="59"/>
      <c r="AV2030" s="59"/>
      <c r="AX2030">
        <v>100</v>
      </c>
      <c r="BE2030" s="40"/>
      <c r="BF2030" s="40"/>
      <c r="BG2030" s="40"/>
      <c r="BH2030" s="40"/>
      <c r="BI2030" s="40"/>
      <c r="BJ2030" s="40"/>
    </row>
    <row r="2031" spans="1:84" x14ac:dyDescent="0.25">
      <c r="A2031" s="66" t="s">
        <v>858</v>
      </c>
      <c r="B2031" s="66" t="s">
        <v>858</v>
      </c>
      <c r="C2031" s="71"/>
      <c r="F2031" s="46"/>
      <c r="T2031" s="40"/>
      <c r="U2031" s="40"/>
      <c r="V2031" s="40"/>
      <c r="W2031" s="40"/>
      <c r="X2031" s="40"/>
      <c r="AD2031" s="40"/>
      <c r="AF2031" s="40"/>
      <c r="AH2031" s="40"/>
      <c r="AI2031" s="40"/>
      <c r="AJ2031" s="40"/>
      <c r="AM2031" s="40"/>
      <c r="AN2031" s="40"/>
      <c r="AO2031" s="40"/>
      <c r="AP2031" s="40"/>
      <c r="AQ2031" s="40"/>
      <c r="AR2031" s="40"/>
      <c r="AS2031" s="40"/>
      <c r="AT2031" t="s">
        <v>74</v>
      </c>
      <c r="AY2031">
        <v>115</v>
      </c>
      <c r="AZ2031">
        <v>167</v>
      </c>
      <c r="BE2031" s="40"/>
      <c r="BF2031" s="40"/>
      <c r="BG2031" s="40"/>
      <c r="BH2031" s="40"/>
      <c r="BI2031" s="40"/>
      <c r="BJ2031" s="40"/>
    </row>
    <row r="2032" spans="1:84" x14ac:dyDescent="0.25">
      <c r="A2032" s="66" t="s">
        <v>864</v>
      </c>
      <c r="B2032" s="66" t="s">
        <v>864</v>
      </c>
      <c r="C2032" s="71"/>
      <c r="F2032" s="46"/>
      <c r="T2032" s="40"/>
      <c r="U2032" s="40"/>
      <c r="V2032" s="40"/>
      <c r="W2032" s="40"/>
      <c r="X2032" s="40"/>
      <c r="AD2032" s="40"/>
      <c r="AF2032" s="40"/>
      <c r="AH2032" s="40"/>
      <c r="AI2032" s="40"/>
      <c r="AJ2032" s="40"/>
      <c r="AM2032" s="40"/>
      <c r="AN2032" s="40"/>
      <c r="AO2032" s="40"/>
      <c r="AP2032" s="40"/>
      <c r="AQ2032" s="40"/>
      <c r="AR2032" s="40"/>
      <c r="AS2032" s="40"/>
      <c r="AT2032" t="s">
        <v>74</v>
      </c>
      <c r="AY2032">
        <v>99</v>
      </c>
      <c r="BE2032" s="40"/>
      <c r="BF2032" s="40"/>
      <c r="BG2032" s="40"/>
      <c r="BH2032" s="40"/>
      <c r="BI2032" s="40"/>
      <c r="BJ2032" s="40"/>
    </row>
    <row r="2033" spans="1:63" x14ac:dyDescent="0.25">
      <c r="A2033" s="66" t="s">
        <v>861</v>
      </c>
      <c r="B2033" s="66" t="s">
        <v>861</v>
      </c>
      <c r="C2033" s="71"/>
      <c r="F2033" s="46"/>
      <c r="T2033" s="40"/>
      <c r="U2033" s="40"/>
      <c r="V2033" s="40"/>
      <c r="W2033" s="40"/>
      <c r="X2033" s="40"/>
      <c r="AD2033" s="40"/>
      <c r="AF2033" s="40"/>
      <c r="AH2033" s="40"/>
      <c r="AI2033" s="40"/>
      <c r="AJ2033" s="40"/>
      <c r="AM2033" s="40"/>
      <c r="AN2033" s="40"/>
      <c r="AO2033" s="40"/>
      <c r="AP2033" s="40"/>
      <c r="AQ2033" s="40"/>
      <c r="AR2033" s="40"/>
      <c r="AS2033" s="40"/>
      <c r="AT2033" t="s">
        <v>74</v>
      </c>
      <c r="AY2033">
        <v>108</v>
      </c>
      <c r="AZ2033">
        <v>150</v>
      </c>
      <c r="BE2033" s="40"/>
      <c r="BF2033" s="40"/>
      <c r="BG2033" s="40"/>
      <c r="BH2033" s="40"/>
      <c r="BI2033" s="40"/>
      <c r="BJ2033" s="40"/>
    </row>
    <row r="2034" spans="1:63" x14ac:dyDescent="0.25">
      <c r="A2034" s="66" t="s">
        <v>856</v>
      </c>
      <c r="B2034" s="66" t="s">
        <v>856</v>
      </c>
      <c r="C2034" s="71"/>
      <c r="F2034" s="46" t="s">
        <v>289</v>
      </c>
      <c r="T2034" s="40"/>
      <c r="U2034" s="40"/>
      <c r="V2034" s="40"/>
      <c r="W2034" s="40"/>
      <c r="X2034" s="40"/>
      <c r="AD2034" s="40"/>
      <c r="AF2034" s="40"/>
      <c r="AH2034" s="40"/>
      <c r="AI2034" s="40"/>
      <c r="AJ2034" s="40"/>
      <c r="AM2034" s="40"/>
      <c r="AN2034" s="40"/>
      <c r="AO2034" s="40"/>
      <c r="AP2034" s="40"/>
      <c r="AQ2034" s="40"/>
      <c r="AR2034" s="40"/>
      <c r="AS2034" s="40"/>
      <c r="AT2034" t="s">
        <v>74</v>
      </c>
      <c r="AY2034">
        <v>110</v>
      </c>
      <c r="AZ2034">
        <v>167</v>
      </c>
      <c r="BE2034" s="40"/>
      <c r="BF2034" s="40"/>
      <c r="BG2034" s="40"/>
      <c r="BH2034" s="40"/>
      <c r="BI2034" s="40"/>
      <c r="BJ2034" s="40"/>
    </row>
    <row r="2035" spans="1:63" x14ac:dyDescent="0.25">
      <c r="A2035" s="66" t="s">
        <v>862</v>
      </c>
      <c r="B2035" s="66" t="s">
        <v>862</v>
      </c>
      <c r="C2035" s="71"/>
      <c r="F2035" s="46" t="s">
        <v>289</v>
      </c>
      <c r="T2035" s="40"/>
      <c r="U2035" s="40"/>
      <c r="V2035" s="40"/>
      <c r="W2035" s="40"/>
      <c r="X2035" s="40"/>
      <c r="AD2035" s="40"/>
      <c r="AF2035" s="40"/>
      <c r="AH2035" s="40"/>
      <c r="AI2035" s="40"/>
      <c r="AJ2035" s="40"/>
      <c r="AM2035" s="40"/>
      <c r="AN2035" s="40"/>
      <c r="AO2035" s="40"/>
      <c r="AP2035" s="40"/>
      <c r="AQ2035" s="40"/>
      <c r="AR2035" s="40"/>
      <c r="AS2035" s="40"/>
      <c r="AT2035" t="s">
        <v>74</v>
      </c>
      <c r="AY2035">
        <v>98</v>
      </c>
      <c r="BE2035" s="40"/>
      <c r="BF2035" s="40"/>
      <c r="BG2035" s="40"/>
      <c r="BH2035" s="40"/>
      <c r="BI2035" s="40"/>
      <c r="BJ2035" s="40"/>
    </row>
    <row r="2036" spans="1:63" x14ac:dyDescent="0.25">
      <c r="A2036" s="66" t="s">
        <v>859</v>
      </c>
      <c r="B2036" s="66" t="s">
        <v>859</v>
      </c>
      <c r="C2036" s="71"/>
      <c r="F2036" s="46" t="s">
        <v>289</v>
      </c>
      <c r="T2036" s="40"/>
      <c r="U2036" s="40"/>
      <c r="V2036" s="40"/>
      <c r="W2036" s="40"/>
      <c r="X2036" s="40"/>
      <c r="AD2036" s="40"/>
      <c r="AF2036" s="40"/>
      <c r="AH2036" s="40"/>
      <c r="AI2036" s="40"/>
      <c r="AJ2036" s="40"/>
      <c r="AM2036" s="40"/>
      <c r="AN2036" s="40"/>
      <c r="AO2036" s="40"/>
      <c r="AP2036" s="40"/>
      <c r="AQ2036" s="40"/>
      <c r="AR2036" s="40"/>
      <c r="AS2036" s="40"/>
      <c r="AT2036" t="s">
        <v>74</v>
      </c>
      <c r="AY2036">
        <v>107</v>
      </c>
      <c r="AZ2036">
        <v>146</v>
      </c>
      <c r="BE2036" s="40"/>
      <c r="BF2036" s="40"/>
      <c r="BG2036" s="40"/>
      <c r="BH2036" s="40"/>
      <c r="BI2036" s="40"/>
      <c r="BJ2036" s="40"/>
    </row>
    <row r="2037" spans="1:63" x14ac:dyDescent="0.25">
      <c r="A2037" s="66" t="s">
        <v>857</v>
      </c>
      <c r="B2037" s="66" t="s">
        <v>857</v>
      </c>
      <c r="C2037" s="71"/>
      <c r="F2037" s="46" t="s">
        <v>303</v>
      </c>
      <c r="T2037" s="40"/>
      <c r="U2037" s="40"/>
      <c r="V2037" s="40"/>
      <c r="W2037" s="40"/>
      <c r="X2037" s="40"/>
      <c r="AD2037" s="40"/>
      <c r="AF2037" s="40"/>
      <c r="AH2037" s="40"/>
      <c r="AI2037" s="40"/>
      <c r="AJ2037" s="40"/>
      <c r="AM2037" s="40"/>
      <c r="AN2037" s="40"/>
      <c r="AO2037" s="40"/>
      <c r="AP2037" s="40"/>
      <c r="AQ2037" s="40"/>
      <c r="AR2037" s="40"/>
      <c r="AS2037" s="40"/>
      <c r="AT2037" t="s">
        <v>74</v>
      </c>
      <c r="AY2037">
        <v>110</v>
      </c>
      <c r="AZ2037">
        <v>167</v>
      </c>
      <c r="BE2037" s="40"/>
      <c r="BF2037" s="40"/>
      <c r="BG2037" s="40"/>
      <c r="BH2037" s="40"/>
      <c r="BI2037" s="40"/>
      <c r="BJ2037" s="40"/>
    </row>
    <row r="2038" spans="1:63" x14ac:dyDescent="0.25">
      <c r="A2038" s="66" t="s">
        <v>863</v>
      </c>
      <c r="B2038" s="66" t="s">
        <v>863</v>
      </c>
      <c r="C2038" s="71"/>
      <c r="F2038" s="46" t="s">
        <v>303</v>
      </c>
      <c r="T2038" s="40"/>
      <c r="U2038" s="40"/>
      <c r="V2038" s="40"/>
      <c r="W2038" s="40"/>
      <c r="X2038" s="40"/>
      <c r="AD2038" s="40"/>
      <c r="AF2038" s="40"/>
      <c r="AH2038" s="40"/>
      <c r="AI2038" s="40"/>
      <c r="AJ2038" s="40"/>
      <c r="AM2038" s="40"/>
      <c r="AN2038" s="40"/>
      <c r="AO2038" s="40"/>
      <c r="AP2038" s="40"/>
      <c r="AQ2038" s="40"/>
      <c r="AR2038" s="40"/>
      <c r="AS2038" s="40"/>
      <c r="AT2038" t="s">
        <v>74</v>
      </c>
      <c r="AY2038">
        <v>96</v>
      </c>
      <c r="BE2038" s="40"/>
      <c r="BF2038" s="40"/>
      <c r="BG2038" s="40"/>
      <c r="BH2038" s="40"/>
      <c r="BI2038" s="40"/>
      <c r="BJ2038" s="40"/>
    </row>
    <row r="2039" spans="1:63" x14ac:dyDescent="0.25">
      <c r="A2039" s="66" t="s">
        <v>860</v>
      </c>
      <c r="B2039" s="66" t="s">
        <v>860</v>
      </c>
      <c r="C2039" s="71"/>
      <c r="F2039" s="46" t="s">
        <v>303</v>
      </c>
      <c r="T2039" s="40"/>
      <c r="U2039" s="40"/>
      <c r="V2039" s="40"/>
      <c r="W2039" s="40"/>
      <c r="X2039" s="40"/>
      <c r="AD2039" s="40"/>
      <c r="AF2039" s="40"/>
      <c r="AH2039" s="40"/>
      <c r="AI2039" s="40"/>
      <c r="AJ2039" s="40"/>
      <c r="AM2039" s="40"/>
      <c r="AN2039" s="40"/>
      <c r="AO2039" s="40"/>
      <c r="AP2039" s="40"/>
      <c r="AQ2039" s="40"/>
      <c r="AR2039" s="40"/>
      <c r="AS2039" s="40"/>
      <c r="AT2039" t="s">
        <v>74</v>
      </c>
      <c r="AY2039">
        <v>107</v>
      </c>
      <c r="AZ2039">
        <v>148</v>
      </c>
      <c r="BE2039" s="40"/>
      <c r="BF2039" s="40"/>
      <c r="BG2039" s="40"/>
      <c r="BH2039" s="40"/>
      <c r="BI2039" s="40"/>
      <c r="BJ2039" s="40"/>
      <c r="BK2039" s="40"/>
    </row>
    <row r="2040" spans="1:63" x14ac:dyDescent="0.25">
      <c r="A2040" s="5" t="s">
        <v>675</v>
      </c>
      <c r="B2040" s="5" t="s">
        <v>675</v>
      </c>
      <c r="C2040" s="6">
        <v>38762</v>
      </c>
      <c r="D2040" s="14"/>
      <c r="E2040" s="14"/>
      <c r="F2040" s="15"/>
      <c r="T2040" s="40">
        <v>0.40613500000000002</v>
      </c>
      <c r="U2040" s="34">
        <v>12.993</v>
      </c>
      <c r="V2040" s="34"/>
      <c r="W2040" s="40"/>
      <c r="X2040" s="40"/>
      <c r="AD2040" s="40"/>
      <c r="AF2040" s="34"/>
      <c r="AH2040" s="40"/>
      <c r="AI2040" s="40"/>
      <c r="AJ2040" s="40"/>
      <c r="AM2040" s="34">
        <v>0.29147000000000001</v>
      </c>
      <c r="AN2040" s="40"/>
      <c r="AO2040" s="40"/>
      <c r="AP2040" s="40"/>
      <c r="AQ2040" s="40"/>
      <c r="AR2040" s="40"/>
      <c r="AS2040" s="40"/>
      <c r="BE2040" s="40"/>
      <c r="BF2040" s="40"/>
      <c r="BG2040" s="40"/>
      <c r="BH2040" s="40"/>
      <c r="BI2040" s="40"/>
      <c r="BJ2040" s="40"/>
      <c r="BK2040" s="34"/>
    </row>
    <row r="2041" spans="1:63" x14ac:dyDescent="0.25">
      <c r="A2041" s="5" t="s">
        <v>675</v>
      </c>
      <c r="B2041" s="5" t="s">
        <v>675</v>
      </c>
      <c r="C2041" s="6">
        <v>38772</v>
      </c>
      <c r="D2041" s="14"/>
      <c r="E2041" s="14"/>
      <c r="F2041" s="15"/>
      <c r="T2041" s="40"/>
      <c r="U2041" s="34">
        <v>29.234300000000001</v>
      </c>
      <c r="V2041" s="34"/>
      <c r="W2041" s="40"/>
      <c r="X2041" s="40"/>
      <c r="AD2041" s="40"/>
      <c r="AF2041" s="34"/>
      <c r="AH2041" s="40"/>
      <c r="AI2041" s="40"/>
      <c r="AJ2041" s="40"/>
      <c r="AM2041" s="34">
        <v>0.48391499999999998</v>
      </c>
      <c r="AN2041" s="40"/>
      <c r="AO2041" s="40"/>
      <c r="AP2041" s="40"/>
      <c r="AQ2041" s="40"/>
      <c r="AR2041" s="40"/>
      <c r="AS2041" s="40"/>
      <c r="BE2041" s="40"/>
      <c r="BF2041" s="40"/>
      <c r="BG2041" s="40"/>
      <c r="BH2041" s="40"/>
      <c r="BI2041" s="40"/>
      <c r="BJ2041" s="40"/>
    </row>
    <row r="2042" spans="1:63" x14ac:dyDescent="0.25">
      <c r="A2042" s="5" t="s">
        <v>675</v>
      </c>
      <c r="B2042" s="5" t="s">
        <v>675</v>
      </c>
      <c r="C2042" s="6">
        <v>38781</v>
      </c>
      <c r="D2042" s="14"/>
      <c r="E2042" s="14"/>
      <c r="F2042" s="15"/>
      <c r="T2042" s="40"/>
      <c r="U2042" s="34">
        <v>68.213499999999996</v>
      </c>
      <c r="V2042" s="34"/>
      <c r="W2042" s="40"/>
      <c r="X2042" s="40"/>
      <c r="AD2042" s="40"/>
      <c r="AF2042" s="34"/>
      <c r="AH2042" s="40"/>
      <c r="AI2042" s="40"/>
      <c r="AJ2042" s="40"/>
      <c r="AM2042" s="34">
        <v>0.94015000000000004</v>
      </c>
      <c r="AN2042" s="40"/>
      <c r="AO2042" s="40"/>
      <c r="AP2042" s="40"/>
      <c r="AQ2042" s="40"/>
      <c r="AR2042" s="40"/>
      <c r="AS2042" s="40"/>
      <c r="BE2042" s="40"/>
      <c r="BF2042" s="40"/>
      <c r="BG2042" s="40"/>
      <c r="BH2042" s="40"/>
      <c r="BI2042" s="40"/>
      <c r="BJ2042" s="40"/>
    </row>
    <row r="2043" spans="1:63" x14ac:dyDescent="0.25">
      <c r="A2043" s="5" t="s">
        <v>675</v>
      </c>
      <c r="B2043" s="5" t="s">
        <v>675</v>
      </c>
      <c r="C2043" s="6">
        <v>38793</v>
      </c>
      <c r="D2043" s="14"/>
      <c r="E2043" s="14"/>
      <c r="F2043" s="15"/>
      <c r="T2043" s="40"/>
      <c r="U2043" s="34">
        <v>139.67500000000001</v>
      </c>
      <c r="V2043" s="34"/>
      <c r="W2043" s="40"/>
      <c r="X2043" s="40"/>
      <c r="AD2043" s="40"/>
      <c r="AF2043" s="34"/>
      <c r="AH2043" s="40"/>
      <c r="AI2043" s="40"/>
      <c r="AJ2043" s="40"/>
      <c r="AM2043" s="34">
        <v>2.03186</v>
      </c>
      <c r="AN2043" s="40"/>
      <c r="AO2043" s="40"/>
      <c r="AP2043" s="40"/>
      <c r="AQ2043" s="40"/>
      <c r="AR2043" s="40"/>
      <c r="AS2043" s="40"/>
      <c r="BE2043" s="40"/>
      <c r="BF2043" s="40"/>
      <c r="BG2043" s="40"/>
      <c r="BH2043" s="40"/>
      <c r="BI2043" s="40"/>
      <c r="BJ2043" s="40"/>
    </row>
    <row r="2044" spans="1:63" x14ac:dyDescent="0.25">
      <c r="A2044" s="5" t="s">
        <v>675</v>
      </c>
      <c r="B2044" s="5" t="s">
        <v>675</v>
      </c>
      <c r="C2044" s="6">
        <v>38802</v>
      </c>
      <c r="D2044" s="14"/>
      <c r="E2044" s="14"/>
      <c r="F2044" s="15"/>
      <c r="T2044" s="40">
        <v>7.1623700000000001</v>
      </c>
      <c r="U2044" s="34">
        <v>292.34300000000002</v>
      </c>
      <c r="V2044" s="34"/>
      <c r="W2044" s="40"/>
      <c r="X2044" s="40"/>
      <c r="AD2044" s="40"/>
      <c r="AF2044" s="34"/>
      <c r="AH2044" s="40"/>
      <c r="AI2044" s="40"/>
      <c r="AJ2044" s="40"/>
      <c r="AM2044" s="34">
        <v>2.8837899999999999</v>
      </c>
      <c r="AN2044" s="40"/>
      <c r="AO2044" s="40"/>
      <c r="AP2044" s="40"/>
      <c r="AQ2044" s="40"/>
      <c r="AR2044" s="40"/>
      <c r="AS2044" s="40"/>
      <c r="BE2044" s="40"/>
      <c r="BF2044" s="40"/>
      <c r="BG2044" s="40"/>
      <c r="BH2044" s="40"/>
      <c r="BI2044" s="40"/>
      <c r="BJ2044" s="40"/>
    </row>
    <row r="2045" spans="1:63" x14ac:dyDescent="0.25">
      <c r="A2045" s="5" t="s">
        <v>675</v>
      </c>
      <c r="B2045" s="5" t="s">
        <v>675</v>
      </c>
      <c r="C2045" s="6">
        <v>38812</v>
      </c>
      <c r="D2045" s="14"/>
      <c r="E2045" s="14"/>
      <c r="F2045" s="15"/>
      <c r="T2045" s="40"/>
      <c r="U2045" s="34">
        <v>470.99799999999999</v>
      </c>
      <c r="V2045" s="34"/>
      <c r="W2045" s="40"/>
      <c r="X2045" s="40"/>
      <c r="AF2045" s="34"/>
      <c r="AH2045" s="40"/>
      <c r="AI2045" s="40"/>
      <c r="AJ2045" s="40"/>
      <c r="AM2045" s="34">
        <v>3.96353</v>
      </c>
      <c r="AN2045" s="40"/>
      <c r="AO2045" s="40"/>
      <c r="AP2045" s="40"/>
      <c r="AQ2045" s="40"/>
      <c r="AR2045" s="40"/>
      <c r="AS2045" s="40"/>
      <c r="BE2045" s="40"/>
      <c r="BF2045" s="40"/>
      <c r="BG2045" s="40"/>
      <c r="BH2045" s="40"/>
      <c r="BI2045" s="40"/>
      <c r="BJ2045" s="40"/>
    </row>
    <row r="2046" spans="1:63" x14ac:dyDescent="0.25">
      <c r="A2046" s="5" t="s">
        <v>675</v>
      </c>
      <c r="B2046" s="5" t="s">
        <v>675</v>
      </c>
      <c r="C2046" s="6">
        <v>38822</v>
      </c>
      <c r="D2046" s="14"/>
      <c r="E2046" s="14"/>
      <c r="F2046" s="15"/>
      <c r="T2046" s="40">
        <v>14.680099999999999</v>
      </c>
      <c r="U2046" s="34">
        <v>893.27099999999996</v>
      </c>
      <c r="V2046" s="34"/>
      <c r="W2046" s="40"/>
      <c r="X2046" s="40"/>
      <c r="AD2046" s="40"/>
      <c r="AF2046" s="34"/>
      <c r="AH2046" s="40"/>
      <c r="AI2046" s="40"/>
      <c r="AJ2046" s="40"/>
      <c r="AM2046" s="34">
        <v>4.2159300000000002</v>
      </c>
      <c r="AN2046" s="40"/>
      <c r="AO2046" s="40"/>
      <c r="AP2046" s="40"/>
      <c r="AQ2046" s="40"/>
      <c r="AR2046" s="40"/>
      <c r="AS2046" s="40"/>
      <c r="BE2046" s="40"/>
      <c r="BF2046" s="40"/>
      <c r="BG2046" s="40"/>
      <c r="BH2046" s="40"/>
      <c r="BI2046" s="40"/>
      <c r="BJ2046" s="40"/>
    </row>
    <row r="2047" spans="1:63" x14ac:dyDescent="0.25">
      <c r="A2047" s="5" t="s">
        <v>675</v>
      </c>
      <c r="B2047" s="5" t="s">
        <v>675</v>
      </c>
      <c r="C2047" s="6">
        <v>38830</v>
      </c>
      <c r="D2047" s="14"/>
      <c r="E2047" s="14"/>
      <c r="F2047" s="15"/>
      <c r="T2047" s="40"/>
      <c r="U2047" s="34">
        <v>864.03700000000003</v>
      </c>
      <c r="V2047" s="34"/>
      <c r="W2047" s="40"/>
      <c r="X2047" s="40"/>
      <c r="AD2047" s="40"/>
      <c r="AF2047" s="34"/>
      <c r="AH2047" s="40"/>
      <c r="AI2047" s="40"/>
      <c r="AJ2047" s="40"/>
      <c r="AM2047" s="34">
        <v>4.4561700000000002</v>
      </c>
      <c r="AN2047" s="40"/>
      <c r="AO2047" s="40"/>
      <c r="AP2047" s="40"/>
      <c r="AQ2047" s="40"/>
      <c r="AR2047" s="40"/>
      <c r="AS2047" s="40"/>
      <c r="BE2047" s="40"/>
      <c r="BF2047" s="40"/>
      <c r="BG2047" s="40"/>
      <c r="BH2047" s="40"/>
      <c r="BI2047" s="40"/>
      <c r="BJ2047" s="40"/>
    </row>
    <row r="2048" spans="1:63" x14ac:dyDescent="0.25">
      <c r="A2048" s="5" t="s">
        <v>675</v>
      </c>
      <c r="B2048" s="5" t="s">
        <v>675</v>
      </c>
      <c r="C2048" s="6">
        <v>38837</v>
      </c>
      <c r="D2048" s="14"/>
      <c r="E2048" s="14"/>
      <c r="F2048" s="15"/>
      <c r="T2048" s="40"/>
      <c r="U2048" s="34">
        <v>1075.17</v>
      </c>
      <c r="V2048" s="34"/>
      <c r="W2048" s="40"/>
      <c r="X2048" s="40"/>
      <c r="AD2048" s="40">
        <v>16.241299999999999</v>
      </c>
      <c r="AF2048" s="34"/>
      <c r="AH2048" s="40"/>
      <c r="AI2048" s="40"/>
      <c r="AJ2048" s="40"/>
      <c r="AM2048" s="34">
        <v>2.7059899999999999</v>
      </c>
      <c r="AN2048" s="40"/>
      <c r="AO2048" s="40"/>
      <c r="AP2048" s="40"/>
      <c r="AQ2048" s="40"/>
      <c r="AR2048" s="40"/>
      <c r="AS2048" s="40"/>
      <c r="BE2048" s="40"/>
      <c r="BF2048" s="40"/>
      <c r="BG2048" s="40"/>
      <c r="BH2048" s="40"/>
      <c r="BI2048" s="40"/>
      <c r="BJ2048" s="40"/>
    </row>
    <row r="2049" spans="1:84" x14ac:dyDescent="0.25">
      <c r="A2049" s="5" t="s">
        <v>675</v>
      </c>
      <c r="B2049" s="5" t="s">
        <v>675</v>
      </c>
      <c r="C2049" s="6">
        <v>38843</v>
      </c>
      <c r="D2049" s="14"/>
      <c r="E2049" s="14"/>
      <c r="F2049" s="15"/>
      <c r="T2049" s="40"/>
      <c r="U2049" s="34">
        <v>1289.56</v>
      </c>
      <c r="V2049" s="34"/>
      <c r="W2049" s="40"/>
      <c r="X2049" s="40"/>
      <c r="AD2049" s="40">
        <v>87.703000000000003</v>
      </c>
      <c r="AF2049" s="34"/>
      <c r="AH2049" s="40"/>
      <c r="AI2049" s="40"/>
      <c r="AJ2049" s="40"/>
      <c r="AM2049" s="34">
        <v>1.2315700000000001</v>
      </c>
      <c r="AN2049" s="40"/>
      <c r="AO2049" s="40"/>
      <c r="AP2049" s="40"/>
      <c r="AQ2049" s="40"/>
      <c r="AR2049" s="40"/>
      <c r="AS2049" s="40"/>
      <c r="BE2049" s="40"/>
      <c r="BF2049" s="40"/>
      <c r="BG2049" s="40"/>
      <c r="BH2049" s="40"/>
      <c r="BI2049" s="40"/>
      <c r="BJ2049" s="40"/>
      <c r="BK2049" s="34"/>
    </row>
    <row r="2050" spans="1:84" x14ac:dyDescent="0.25">
      <c r="A2050" s="5" t="s">
        <v>675</v>
      </c>
      <c r="B2050" s="5" t="s">
        <v>675</v>
      </c>
      <c r="C2050" s="6">
        <v>38851</v>
      </c>
      <c r="D2050" s="14"/>
      <c r="E2050" s="14"/>
      <c r="F2050" s="15"/>
      <c r="T2050" s="40"/>
      <c r="U2050" s="34">
        <v>1188.8599999999999</v>
      </c>
      <c r="V2050" s="34"/>
      <c r="W2050" s="40"/>
      <c r="X2050" s="40"/>
      <c r="AD2050" s="40">
        <v>198.14400000000001</v>
      </c>
      <c r="AF2050" s="34"/>
      <c r="AH2050" s="40"/>
      <c r="AI2050" s="40"/>
      <c r="AJ2050" s="40"/>
      <c r="AM2050" s="34">
        <v>0.98021999999999998</v>
      </c>
      <c r="AN2050" s="40"/>
      <c r="AO2050" s="40"/>
      <c r="AP2050" s="40"/>
      <c r="AQ2050" s="40"/>
      <c r="AR2050" s="40"/>
      <c r="AS2050" s="40"/>
      <c r="BE2050" s="40"/>
      <c r="BF2050" s="40"/>
      <c r="BG2050" s="40"/>
      <c r="BH2050" s="40"/>
      <c r="BI2050" s="40"/>
      <c r="BJ2050" s="40"/>
    </row>
    <row r="2051" spans="1:84" x14ac:dyDescent="0.25">
      <c r="A2051" s="5" t="s">
        <v>675</v>
      </c>
      <c r="B2051" s="5" t="s">
        <v>675</v>
      </c>
      <c r="C2051" s="6">
        <v>38857</v>
      </c>
      <c r="D2051" s="14"/>
      <c r="E2051" s="14"/>
      <c r="F2051" s="15"/>
      <c r="T2051" s="40"/>
      <c r="U2051" s="34">
        <v>1344.78</v>
      </c>
      <c r="V2051" s="34"/>
      <c r="W2051" s="40"/>
      <c r="X2051" s="40"/>
      <c r="AD2051" s="40">
        <v>331.32299999999998</v>
      </c>
      <c r="AF2051" s="34"/>
      <c r="AH2051" s="40"/>
      <c r="AI2051" s="40"/>
      <c r="AJ2051" s="40"/>
      <c r="AM2051" s="34">
        <v>0.29714800000000002</v>
      </c>
      <c r="AN2051" s="40"/>
      <c r="AO2051" s="40"/>
      <c r="AP2051" s="40"/>
      <c r="AQ2051" s="40"/>
      <c r="AR2051" s="40"/>
      <c r="AS2051" s="40"/>
      <c r="BE2051" s="40"/>
      <c r="BF2051" s="40"/>
      <c r="BG2051" s="40"/>
      <c r="BH2051" s="40"/>
      <c r="BI2051" s="40"/>
      <c r="BJ2051" s="40"/>
    </row>
    <row r="2052" spans="1:84" x14ac:dyDescent="0.25">
      <c r="A2052" s="5" t="s">
        <v>675</v>
      </c>
      <c r="B2052" s="5" t="s">
        <v>675</v>
      </c>
      <c r="C2052" s="6">
        <v>38865</v>
      </c>
      <c r="D2052" s="14"/>
      <c r="E2052" s="14"/>
      <c r="F2052" s="15"/>
      <c r="T2052" s="40"/>
      <c r="U2052" s="34">
        <v>1192.1099999999999</v>
      </c>
      <c r="V2052" s="34"/>
      <c r="W2052" s="40"/>
      <c r="X2052" s="40"/>
      <c r="AD2052" s="40">
        <v>500.23200000000003</v>
      </c>
      <c r="AF2052" s="34"/>
      <c r="AH2052" s="40"/>
      <c r="AI2052" s="40"/>
      <c r="AJ2052" s="40"/>
      <c r="AM2052" s="34">
        <v>9.8136300000000003E-3</v>
      </c>
      <c r="AN2052" s="40"/>
      <c r="AO2052" s="40"/>
      <c r="AP2052" s="40"/>
      <c r="AQ2052" s="40"/>
      <c r="AR2052" s="40"/>
      <c r="AS2052" s="40"/>
      <c r="BE2052" s="40"/>
      <c r="BF2052" s="40"/>
      <c r="BG2052" s="40"/>
      <c r="BH2052" s="40"/>
      <c r="BI2052" s="40"/>
      <c r="BJ2052" s="40"/>
    </row>
    <row r="2053" spans="1:84" x14ac:dyDescent="0.25">
      <c r="A2053" s="5" t="s">
        <v>675</v>
      </c>
      <c r="B2053" s="5" t="s">
        <v>675</v>
      </c>
      <c r="C2053" s="6">
        <v>38871</v>
      </c>
      <c r="D2053" s="14"/>
      <c r="E2053" s="14"/>
      <c r="F2053" s="15"/>
      <c r="T2053" s="40"/>
      <c r="U2053" s="34">
        <v>1270.07</v>
      </c>
      <c r="V2053" s="34"/>
      <c r="W2053" s="40"/>
      <c r="X2053" s="40"/>
      <c r="AD2053" s="40">
        <v>539.21100000000001</v>
      </c>
      <c r="AF2053" s="34"/>
      <c r="AH2053" s="40"/>
      <c r="AI2053" s="40"/>
      <c r="AJ2053" s="40"/>
      <c r="AM2053" s="34"/>
      <c r="AN2053" s="40"/>
      <c r="AO2053" s="40"/>
      <c r="AP2053" s="40"/>
      <c r="AQ2053" s="40"/>
      <c r="AR2053" s="40"/>
      <c r="AS2053" s="40"/>
      <c r="AT2053" t="s">
        <v>74</v>
      </c>
      <c r="BE2053" s="40"/>
      <c r="BF2053" s="40"/>
      <c r="BG2053" s="40"/>
      <c r="BH2053" s="40"/>
      <c r="BI2053" s="40"/>
      <c r="BJ2053" s="40"/>
    </row>
    <row r="2054" spans="1:84" x14ac:dyDescent="0.25">
      <c r="A2054" s="66" t="s">
        <v>1194</v>
      </c>
      <c r="B2054" s="66" t="s">
        <v>1194</v>
      </c>
      <c r="C2054" s="71">
        <v>30551.836674524999</v>
      </c>
      <c r="F2054" s="40"/>
      <c r="T2054" s="40"/>
      <c r="U2054" s="40"/>
      <c r="V2054" s="40"/>
      <c r="W2054" s="40"/>
      <c r="X2054" s="40"/>
      <c r="AD2054" s="40"/>
      <c r="AH2054" s="40"/>
      <c r="AI2054" s="40"/>
      <c r="AJ2054" s="40"/>
      <c r="AN2054" s="40"/>
      <c r="AO2054" s="40"/>
      <c r="AP2054" s="40"/>
      <c r="AQ2054" s="40"/>
      <c r="AR2054" s="40"/>
      <c r="AS2054" s="40"/>
      <c r="AT2054" s="40"/>
      <c r="AU2054" s="40"/>
      <c r="AV2054" s="40"/>
      <c r="BE2054" s="40"/>
      <c r="BF2054" s="40"/>
      <c r="BG2054" s="40"/>
      <c r="BH2054" s="40"/>
      <c r="BI2054" s="40"/>
      <c r="BJ2054" s="40"/>
      <c r="BL2054">
        <v>0</v>
      </c>
    </row>
    <row r="2055" spans="1:84" x14ac:dyDescent="0.25">
      <c r="A2055" s="66" t="s">
        <v>1194</v>
      </c>
      <c r="B2055" s="66" t="s">
        <v>1194</v>
      </c>
      <c r="C2055" s="71">
        <v>30557.855013004599</v>
      </c>
      <c r="F2055" s="40"/>
      <c r="T2055" s="40"/>
      <c r="U2055" s="40"/>
      <c r="V2055" s="40"/>
      <c r="W2055" s="40"/>
      <c r="X2055" s="40"/>
      <c r="AD2055" s="40"/>
      <c r="AH2055" s="40"/>
      <c r="AI2055" s="40"/>
      <c r="AJ2055" s="40"/>
      <c r="AN2055" s="40"/>
      <c r="AO2055" s="40"/>
      <c r="AP2055" s="40"/>
      <c r="AQ2055" s="40"/>
      <c r="AR2055" s="40"/>
      <c r="AS2055" s="40"/>
      <c r="BE2055" s="40"/>
      <c r="BF2055" s="40"/>
      <c r="BG2055" s="40"/>
      <c r="BH2055" s="40"/>
      <c r="BI2055" s="40"/>
      <c r="BJ2055" s="40"/>
      <c r="BL2055">
        <v>1.1907231841749899</v>
      </c>
    </row>
    <row r="2056" spans="1:84" x14ac:dyDescent="0.25">
      <c r="A2056" s="66" t="s">
        <v>1194</v>
      </c>
      <c r="B2056" s="66" t="s">
        <v>1194</v>
      </c>
      <c r="C2056" s="71">
        <v>30575.398584565599</v>
      </c>
      <c r="F2056" s="40"/>
      <c r="T2056" s="40"/>
      <c r="U2056" s="40"/>
      <c r="V2056" s="40"/>
      <c r="W2056" s="40"/>
      <c r="X2056" s="40"/>
      <c r="AD2056" s="40"/>
      <c r="AH2056" s="40"/>
      <c r="AI2056" s="40"/>
      <c r="AJ2056" s="40"/>
      <c r="AN2056" s="40"/>
      <c r="AO2056" s="40"/>
      <c r="AP2056" s="40"/>
      <c r="AQ2056" s="40"/>
      <c r="AR2056" s="40"/>
      <c r="AS2056" s="40"/>
      <c r="BE2056" s="40"/>
      <c r="BF2056" s="40"/>
      <c r="BG2056" s="40"/>
      <c r="BH2056" s="40"/>
      <c r="BI2056" s="40"/>
      <c r="BJ2056" s="40"/>
      <c r="BL2056">
        <v>3.9452448407519198</v>
      </c>
    </row>
    <row r="2057" spans="1:84" x14ac:dyDescent="0.25">
      <c r="A2057" s="66" t="s">
        <v>1194</v>
      </c>
      <c r="B2057" s="66" t="s">
        <v>1194</v>
      </c>
      <c r="C2057" s="71">
        <v>30586.1550592557</v>
      </c>
      <c r="F2057" s="40"/>
      <c r="T2057" s="40"/>
      <c r="U2057" s="40"/>
      <c r="V2057" s="40"/>
      <c r="W2057" s="40"/>
      <c r="X2057" s="40"/>
      <c r="AD2057" s="40"/>
      <c r="AH2057" s="40"/>
      <c r="AI2057" s="40"/>
      <c r="AJ2057" s="40"/>
      <c r="AN2057" s="40"/>
      <c r="AO2057" s="40"/>
      <c r="AP2057" s="40"/>
      <c r="AQ2057" s="40"/>
      <c r="AR2057" s="40"/>
      <c r="AS2057" s="40"/>
      <c r="BE2057" s="40"/>
      <c r="BF2057" s="40"/>
      <c r="BG2057" s="40"/>
      <c r="BH2057" s="40"/>
      <c r="BI2057" s="40"/>
      <c r="BJ2057" s="40"/>
      <c r="BL2057">
        <v>6.0529341380156199</v>
      </c>
    </row>
    <row r="2058" spans="1:84" x14ac:dyDescent="0.25">
      <c r="A2058" s="66" t="s">
        <v>1194</v>
      </c>
      <c r="B2058" s="66" t="s">
        <v>1194</v>
      </c>
      <c r="C2058" s="71">
        <v>30594.722426742501</v>
      </c>
      <c r="F2058" s="40"/>
      <c r="T2058" s="40"/>
      <c r="U2058" s="40"/>
      <c r="V2058" s="40"/>
      <c r="W2058" s="40"/>
      <c r="X2058" s="40"/>
      <c r="AD2058" s="40"/>
      <c r="AH2058" s="40"/>
      <c r="AI2058" s="40"/>
      <c r="AJ2058" s="40"/>
      <c r="AN2058" s="40"/>
      <c r="AO2058" s="40"/>
      <c r="AP2058" s="40"/>
      <c r="AQ2058" s="40"/>
      <c r="AR2058" s="40"/>
      <c r="AS2058" s="40"/>
      <c r="BE2058" s="40"/>
      <c r="BF2058" s="40"/>
      <c r="BG2058" s="40"/>
      <c r="BH2058" s="40"/>
      <c r="BI2058" s="40"/>
      <c r="BJ2058" s="40"/>
      <c r="BL2058">
        <v>7.7538850013388396</v>
      </c>
    </row>
    <row r="2059" spans="1:84" x14ac:dyDescent="0.25">
      <c r="A2059" s="66" t="s">
        <v>1194</v>
      </c>
      <c r="B2059" s="66" t="s">
        <v>1194</v>
      </c>
      <c r="C2059" s="71">
        <v>30602.724885355201</v>
      </c>
      <c r="F2059" s="40"/>
      <c r="T2059" s="40"/>
      <c r="U2059" s="40"/>
      <c r="V2059" s="40"/>
      <c r="W2059" s="40"/>
      <c r="X2059" s="40"/>
      <c r="AD2059" s="40"/>
      <c r="AH2059" s="40"/>
      <c r="AI2059" s="40"/>
      <c r="AJ2059" s="40"/>
      <c r="AN2059" s="40"/>
      <c r="AO2059" s="40"/>
      <c r="AP2059" s="40"/>
      <c r="AQ2059" s="40"/>
      <c r="AR2059" s="40"/>
      <c r="AS2059" s="40"/>
      <c r="BE2059" s="40"/>
      <c r="BF2059" s="40"/>
      <c r="BG2059" s="40"/>
      <c r="BH2059" s="40"/>
      <c r="BI2059" s="40"/>
      <c r="BJ2059" s="40"/>
      <c r="BL2059">
        <v>9.6398357054982604</v>
      </c>
    </row>
    <row r="2060" spans="1:84" x14ac:dyDescent="0.25">
      <c r="A2060" s="66" t="s">
        <v>1194</v>
      </c>
      <c r="B2060" s="66" t="s">
        <v>1194</v>
      </c>
      <c r="C2060" s="71">
        <v>30610.0484522724</v>
      </c>
      <c r="F2060" s="40"/>
      <c r="T2060" s="40"/>
      <c r="U2060" s="40"/>
      <c r="V2060" s="40"/>
      <c r="W2060" s="40"/>
      <c r="X2060" s="40"/>
      <c r="AD2060" s="40"/>
      <c r="AH2060" s="40"/>
      <c r="AI2060" s="40"/>
      <c r="AJ2060" s="40"/>
      <c r="AN2060" s="40"/>
      <c r="AO2060" s="40"/>
      <c r="AP2060" s="40"/>
      <c r="AQ2060" s="40"/>
      <c r="AR2060" s="40"/>
      <c r="AS2060" s="40"/>
      <c r="AT2060" s="40"/>
      <c r="AU2060" s="40"/>
      <c r="AV2060" s="40"/>
      <c r="BE2060" s="40"/>
      <c r="BF2060" s="40"/>
      <c r="BG2060" s="40"/>
      <c r="BH2060" s="40"/>
      <c r="BI2060" s="40"/>
      <c r="BJ2060" s="40"/>
      <c r="BL2060">
        <v>10.564062497074101</v>
      </c>
    </row>
    <row r="2061" spans="1:84" x14ac:dyDescent="0.25">
      <c r="A2061" s="66" t="s">
        <v>1194</v>
      </c>
      <c r="B2061" s="66" t="s">
        <v>1194</v>
      </c>
      <c r="C2061" s="71"/>
      <c r="D2061" s="27">
        <v>30539</v>
      </c>
      <c r="E2061" s="27"/>
      <c r="F2061" s="40" t="s">
        <v>1188</v>
      </c>
      <c r="T2061" s="40"/>
      <c r="U2061" s="40"/>
      <c r="V2061" s="40"/>
      <c r="W2061" s="40"/>
      <c r="X2061" s="40"/>
      <c r="AD2061" s="40"/>
      <c r="AH2061" s="40"/>
      <c r="AI2061" s="40"/>
      <c r="AJ2061" s="40"/>
      <c r="AN2061" s="40"/>
      <c r="AO2061" s="40"/>
      <c r="AP2061" s="34"/>
      <c r="AQ2061" s="40"/>
      <c r="AR2061" s="40"/>
      <c r="AS2061" s="40"/>
      <c r="AT2061" s="59" t="s">
        <v>74</v>
      </c>
      <c r="AU2061" s="59">
        <v>52</v>
      </c>
      <c r="AV2061" s="59">
        <v>60</v>
      </c>
      <c r="AW2061">
        <v>72</v>
      </c>
      <c r="AX2061">
        <v>78</v>
      </c>
      <c r="AY2061">
        <v>84</v>
      </c>
      <c r="AZ2061">
        <v>118</v>
      </c>
      <c r="BE2061" s="40"/>
      <c r="BF2061" s="40"/>
      <c r="BG2061" s="40"/>
      <c r="BH2061" s="40"/>
      <c r="BI2061" s="40"/>
      <c r="BJ2061" s="40"/>
      <c r="CF2061" s="4">
        <v>10.564062497074101</v>
      </c>
    </row>
    <row r="2062" spans="1:84" x14ac:dyDescent="0.25">
      <c r="A2062" s="66" t="s">
        <v>1190</v>
      </c>
      <c r="B2062" s="66" t="s">
        <v>1190</v>
      </c>
      <c r="C2062" s="71">
        <v>30458.290677120302</v>
      </c>
      <c r="F2062" s="40"/>
      <c r="T2062" s="40"/>
      <c r="U2062" s="40"/>
      <c r="V2062" s="40"/>
      <c r="W2062" s="40"/>
      <c r="X2062" s="40"/>
      <c r="AD2062" s="40"/>
      <c r="AH2062" s="40"/>
      <c r="AI2062" s="40"/>
      <c r="AJ2062" s="40"/>
      <c r="AN2062" s="40"/>
      <c r="AO2062" s="40"/>
      <c r="AP2062" s="40"/>
      <c r="AQ2062" s="40"/>
      <c r="AR2062" s="40"/>
      <c r="AS2062" s="40"/>
      <c r="AT2062" s="40"/>
      <c r="AU2062" s="40"/>
      <c r="AV2062" s="40"/>
      <c r="BE2062" s="40"/>
      <c r="BF2062" s="40"/>
      <c r="BG2062" s="40"/>
      <c r="BH2062" s="40"/>
      <c r="BI2062" s="40"/>
      <c r="BJ2062" s="40"/>
      <c r="BL2062">
        <v>0</v>
      </c>
    </row>
    <row r="2063" spans="1:84" x14ac:dyDescent="0.25">
      <c r="A2063" s="66" t="s">
        <v>1190</v>
      </c>
      <c r="B2063" s="66" t="s">
        <v>1190</v>
      </c>
      <c r="C2063" s="71">
        <v>30470.527790937402</v>
      </c>
      <c r="F2063" s="40"/>
      <c r="T2063" s="40"/>
      <c r="U2063" s="40"/>
      <c r="V2063" s="40"/>
      <c r="W2063" s="40"/>
      <c r="X2063" s="40"/>
      <c r="AD2063" s="40"/>
      <c r="AH2063" s="40"/>
      <c r="AI2063" s="40"/>
      <c r="AJ2063" s="40"/>
      <c r="AN2063" s="40"/>
      <c r="AO2063" s="40"/>
      <c r="AP2063" s="40"/>
      <c r="AQ2063" s="40"/>
      <c r="AR2063" s="40"/>
      <c r="AS2063" s="40"/>
      <c r="AT2063" s="40"/>
      <c r="AU2063" s="40"/>
      <c r="AV2063" s="40"/>
      <c r="BE2063" s="40"/>
      <c r="BF2063" s="40"/>
      <c r="BG2063" s="40"/>
      <c r="BH2063" s="40"/>
      <c r="BI2063" s="40"/>
      <c r="BJ2063" s="40"/>
      <c r="BL2063">
        <v>2.0666671660041001</v>
      </c>
    </row>
    <row r="2064" spans="1:84" x14ac:dyDescent="0.25">
      <c r="A2064" s="66" t="s">
        <v>1190</v>
      </c>
      <c r="B2064" s="66" t="s">
        <v>1190</v>
      </c>
      <c r="C2064" s="71">
        <v>30477.495986263199</v>
      </c>
      <c r="F2064" s="40"/>
      <c r="T2064" s="40"/>
      <c r="U2064" s="40"/>
      <c r="V2064" s="40"/>
      <c r="W2064" s="40"/>
      <c r="X2064" s="40"/>
      <c r="AD2064" s="40"/>
      <c r="AH2064" s="40"/>
      <c r="AI2064" s="40"/>
      <c r="AJ2064" s="40"/>
      <c r="AN2064" s="40"/>
      <c r="AO2064" s="40"/>
      <c r="AP2064" s="40"/>
      <c r="AQ2064" s="40"/>
      <c r="AR2064" s="40"/>
      <c r="AS2064" s="40"/>
      <c r="AT2064" s="40"/>
      <c r="AU2064" s="40"/>
      <c r="AV2064" s="40"/>
      <c r="BE2064" s="40"/>
      <c r="BF2064" s="40"/>
      <c r="BG2064" s="40"/>
      <c r="BH2064" s="40"/>
      <c r="BI2064" s="40"/>
      <c r="BJ2064" s="40"/>
      <c r="BL2064">
        <v>2.7689727942236599</v>
      </c>
    </row>
    <row r="2065" spans="1:84" x14ac:dyDescent="0.25">
      <c r="A2065" s="66" t="s">
        <v>1190</v>
      </c>
      <c r="B2065" s="66" t="s">
        <v>1190</v>
      </c>
      <c r="C2065" s="71">
        <v>30484.2751202623</v>
      </c>
      <c r="F2065" s="40"/>
      <c r="T2065" s="40"/>
      <c r="U2065" s="40"/>
      <c r="V2065" s="40"/>
      <c r="W2065" s="40"/>
      <c r="X2065" s="40"/>
      <c r="AD2065" s="40"/>
      <c r="AH2065" s="40"/>
      <c r="AI2065" s="40"/>
      <c r="AJ2065" s="40"/>
      <c r="AN2065" s="40"/>
      <c r="AO2065" s="40"/>
      <c r="AP2065" s="40"/>
      <c r="AQ2065" s="40"/>
      <c r="AR2065" s="40"/>
      <c r="AS2065" s="40"/>
      <c r="AT2065" s="40"/>
      <c r="AU2065" s="40"/>
      <c r="AV2065" s="40"/>
      <c r="BE2065" s="40"/>
      <c r="BF2065" s="40"/>
      <c r="BG2065" s="40"/>
      <c r="BH2065" s="40"/>
      <c r="BI2065" s="40"/>
      <c r="BJ2065" s="40"/>
      <c r="BL2065">
        <v>3.5452755500045798</v>
      </c>
    </row>
    <row r="2066" spans="1:84" x14ac:dyDescent="0.25">
      <c r="A2066" s="66" t="s">
        <v>1190</v>
      </c>
      <c r="B2066" s="66" t="s">
        <v>1190</v>
      </c>
      <c r="C2066" s="71">
        <v>30497.648877146101</v>
      </c>
      <c r="F2066" s="40"/>
      <c r="T2066" s="40"/>
      <c r="U2066" s="40"/>
      <c r="V2066" s="40"/>
      <c r="W2066" s="40"/>
      <c r="X2066" s="40"/>
      <c r="AD2066" s="40"/>
      <c r="AH2066" s="40"/>
      <c r="AI2066" s="40"/>
      <c r="AJ2066" s="40"/>
      <c r="AN2066" s="40"/>
      <c r="AO2066" s="40"/>
      <c r="AP2066" s="40"/>
      <c r="AQ2066" s="40"/>
      <c r="AR2066" s="40"/>
      <c r="AS2066" s="40"/>
      <c r="AT2066" s="40"/>
      <c r="AU2066" s="40"/>
      <c r="AV2066" s="40"/>
      <c r="BE2066" s="40"/>
      <c r="BF2066" s="40"/>
      <c r="BG2066" s="40"/>
      <c r="BH2066" s="40"/>
      <c r="BI2066" s="40"/>
      <c r="BJ2066" s="40"/>
      <c r="BL2066">
        <v>5.0978951054319799</v>
      </c>
    </row>
    <row r="2067" spans="1:84" x14ac:dyDescent="0.25">
      <c r="A2067" s="66" t="s">
        <v>1190</v>
      </c>
      <c r="B2067" s="66" t="s">
        <v>1190</v>
      </c>
      <c r="C2067" s="71">
        <v>30518.577351738899</v>
      </c>
      <c r="F2067" s="40"/>
      <c r="T2067" s="40"/>
      <c r="U2067" s="40"/>
      <c r="V2067" s="40"/>
      <c r="W2067" s="40"/>
      <c r="X2067" s="40"/>
      <c r="AD2067" s="40"/>
      <c r="AH2067" s="40"/>
      <c r="AI2067" s="40"/>
      <c r="AJ2067" s="40"/>
      <c r="AN2067" s="40"/>
      <c r="AO2067" s="40"/>
      <c r="AP2067" s="40"/>
      <c r="AQ2067" s="40"/>
      <c r="AR2067" s="40"/>
      <c r="AS2067" s="40"/>
      <c r="AT2067" s="40"/>
      <c r="AU2067" s="40"/>
      <c r="AV2067" s="40"/>
      <c r="BE2067" s="40"/>
      <c r="BF2067" s="40"/>
      <c r="BG2067" s="40"/>
      <c r="BH2067" s="40"/>
      <c r="BI2067" s="40"/>
      <c r="BJ2067" s="40"/>
      <c r="BL2067">
        <v>6.81640080068758</v>
      </c>
    </row>
    <row r="2068" spans="1:84" x14ac:dyDescent="0.25">
      <c r="A2068" s="66" t="s">
        <v>1190</v>
      </c>
      <c r="B2068" s="66" t="s">
        <v>1190</v>
      </c>
      <c r="C2068" s="71">
        <v>30531.974997238001</v>
      </c>
      <c r="F2068" s="40"/>
      <c r="T2068" s="40"/>
      <c r="U2068" s="40"/>
      <c r="V2068" s="40"/>
      <c r="W2068" s="40"/>
      <c r="X2068" s="40"/>
      <c r="AD2068" s="40"/>
      <c r="AH2068" s="40"/>
      <c r="AI2068" s="40"/>
      <c r="AJ2068" s="40"/>
      <c r="AN2068" s="40"/>
      <c r="AO2068" s="40"/>
      <c r="AP2068" s="40"/>
      <c r="AQ2068" s="40"/>
      <c r="AR2068" s="40"/>
      <c r="AS2068" s="40"/>
      <c r="AT2068" s="40"/>
      <c r="AU2068" s="40"/>
      <c r="AV2068" s="40"/>
      <c r="BE2068" s="40"/>
      <c r="BF2068" s="40"/>
      <c r="BG2068" s="40"/>
      <c r="BH2068" s="40"/>
      <c r="BI2068" s="40"/>
      <c r="BJ2068" s="40"/>
      <c r="BL2068">
        <v>7.9806091667119201</v>
      </c>
    </row>
    <row r="2069" spans="1:84" x14ac:dyDescent="0.25">
      <c r="A2069" s="66" t="s">
        <v>1190</v>
      </c>
      <c r="B2069" s="66" t="s">
        <v>1190</v>
      </c>
      <c r="C2069" s="71">
        <v>30546.434207298698</v>
      </c>
      <c r="F2069" s="40"/>
      <c r="T2069" s="40"/>
      <c r="U2069" s="40"/>
      <c r="V2069" s="40"/>
      <c r="W2069" s="40"/>
      <c r="X2069" s="40"/>
      <c r="AD2069" s="40"/>
      <c r="AH2069" s="40"/>
      <c r="AI2069" s="40"/>
      <c r="AJ2069" s="40"/>
      <c r="AN2069" s="40"/>
      <c r="AO2069" s="40"/>
      <c r="AP2069" s="40"/>
      <c r="AQ2069" s="40"/>
      <c r="AR2069" s="40"/>
      <c r="AS2069" s="40"/>
      <c r="AT2069" s="40"/>
      <c r="AU2069" s="40"/>
      <c r="AV2069" s="40"/>
      <c r="BE2069" s="40"/>
      <c r="BF2069" s="40"/>
      <c r="BG2069" s="40"/>
      <c r="BH2069" s="40"/>
      <c r="BI2069" s="40"/>
      <c r="BJ2069" s="40"/>
      <c r="BL2069">
        <v>9.8845641065011804</v>
      </c>
    </row>
    <row r="2070" spans="1:84" x14ac:dyDescent="0.25">
      <c r="A2070" s="66" t="s">
        <v>1190</v>
      </c>
      <c r="B2070" s="66" t="s">
        <v>1190</v>
      </c>
      <c r="C2070" s="71">
        <v>30557.075561614201</v>
      </c>
      <c r="F2070" s="40"/>
      <c r="T2070" s="40"/>
      <c r="U2070" s="40"/>
      <c r="V2070" s="40"/>
      <c r="W2070" s="40"/>
      <c r="X2070" s="40"/>
      <c r="AD2070" s="40"/>
      <c r="AH2070" s="40"/>
      <c r="AI2070" s="40"/>
      <c r="AJ2070" s="40"/>
      <c r="AN2070" s="40"/>
      <c r="AO2070" s="40"/>
      <c r="AP2070" s="40"/>
      <c r="AQ2070" s="40"/>
      <c r="AR2070" s="40"/>
      <c r="AS2070" s="40"/>
      <c r="AT2070" s="40"/>
      <c r="AU2070" s="40"/>
      <c r="AV2070" s="40"/>
      <c r="BE2070" s="40"/>
      <c r="BF2070" s="40"/>
      <c r="BG2070" s="40"/>
      <c r="BH2070" s="40"/>
      <c r="BI2070" s="40"/>
      <c r="BJ2070" s="40"/>
      <c r="BL2070">
        <v>10.864025421269099</v>
      </c>
    </row>
    <row r="2071" spans="1:84" x14ac:dyDescent="0.25">
      <c r="A2071" s="66" t="s">
        <v>1190</v>
      </c>
      <c r="B2071" s="66" t="s">
        <v>1190</v>
      </c>
      <c r="C2071" s="71">
        <v>30566.4230630233</v>
      </c>
      <c r="F2071" s="40"/>
      <c r="T2071" s="40"/>
      <c r="U2071" s="40"/>
      <c r="V2071" s="40"/>
      <c r="W2071" s="40"/>
      <c r="X2071" s="40"/>
      <c r="AD2071" s="40"/>
      <c r="AH2071" s="40"/>
      <c r="AI2071" s="40"/>
      <c r="AJ2071" s="40"/>
      <c r="AN2071" s="40"/>
      <c r="AO2071" s="40"/>
      <c r="AP2071" s="40"/>
      <c r="AQ2071" s="40"/>
      <c r="AR2071" s="40"/>
      <c r="AS2071" s="40"/>
      <c r="AT2071" s="40"/>
      <c r="AU2071" s="40"/>
      <c r="AV2071" s="40"/>
      <c r="BE2071" s="40"/>
      <c r="BF2071" s="40"/>
      <c r="BG2071" s="40"/>
      <c r="BH2071" s="40"/>
      <c r="BI2071" s="40"/>
      <c r="BJ2071" s="40"/>
      <c r="BL2071">
        <v>11.8805765849438</v>
      </c>
    </row>
    <row r="2072" spans="1:84" x14ac:dyDescent="0.25">
      <c r="A2072" s="66" t="s">
        <v>1190</v>
      </c>
      <c r="B2072" s="66" t="s">
        <v>1190</v>
      </c>
      <c r="C2072" s="71"/>
      <c r="D2072" s="27">
        <v>30448</v>
      </c>
      <c r="E2072" s="27"/>
      <c r="F2072" s="40" t="s">
        <v>1188</v>
      </c>
      <c r="T2072" s="40"/>
      <c r="U2072" s="40"/>
      <c r="V2072" s="40"/>
      <c r="W2072" s="40"/>
      <c r="X2072" s="40"/>
      <c r="AD2072" s="40"/>
      <c r="AH2072" s="40"/>
      <c r="AI2072" s="40"/>
      <c r="AJ2072" s="40"/>
      <c r="AN2072" s="40"/>
      <c r="AO2072" s="40"/>
      <c r="AP2072" s="40"/>
      <c r="AQ2072" s="40"/>
      <c r="AR2072" s="40"/>
      <c r="AS2072" s="40"/>
      <c r="AT2072" s="59" t="s">
        <v>74</v>
      </c>
      <c r="AU2072" s="59">
        <v>84</v>
      </c>
      <c r="AV2072" s="59">
        <v>96</v>
      </c>
      <c r="AW2072">
        <v>119</v>
      </c>
      <c r="AX2072">
        <v>127</v>
      </c>
      <c r="AY2072">
        <v>138</v>
      </c>
      <c r="AZ2072">
        <v>184</v>
      </c>
      <c r="BE2072" s="40"/>
      <c r="BF2072" s="40"/>
      <c r="BG2072" s="40"/>
      <c r="BH2072" s="40"/>
      <c r="BI2072" s="40"/>
      <c r="BJ2072" s="40"/>
      <c r="CF2072" s="4">
        <v>11.8805765849438</v>
      </c>
    </row>
    <row r="2073" spans="1:84" x14ac:dyDescent="0.25">
      <c r="A2073" s="66" t="s">
        <v>1187</v>
      </c>
      <c r="B2073" s="66" t="s">
        <v>1187</v>
      </c>
      <c r="C2073" s="71">
        <v>30428.030854372599</v>
      </c>
      <c r="F2073" s="40"/>
      <c r="T2073" s="40"/>
      <c r="U2073" s="40"/>
      <c r="V2073" s="40"/>
      <c r="W2073" s="40"/>
      <c r="X2073" s="40"/>
      <c r="AD2073" s="40"/>
      <c r="AH2073" s="40"/>
      <c r="AI2073" s="40"/>
      <c r="AJ2073" s="40"/>
      <c r="AN2073" s="40"/>
      <c r="AO2073" s="40"/>
      <c r="AP2073" s="40"/>
      <c r="AQ2073" s="40"/>
      <c r="AR2073" s="40"/>
      <c r="AS2073" s="40"/>
      <c r="AT2073" s="40"/>
      <c r="AU2073" s="40"/>
      <c r="AV2073" s="40"/>
      <c r="BE2073" s="40"/>
      <c r="BF2073" s="40"/>
      <c r="BG2073" s="40"/>
      <c r="BH2073" s="40"/>
      <c r="BI2073" s="40"/>
      <c r="BJ2073" s="40"/>
      <c r="BL2073">
        <v>0</v>
      </c>
    </row>
    <row r="2074" spans="1:84" x14ac:dyDescent="0.25">
      <c r="A2074" s="66" t="s">
        <v>1187</v>
      </c>
      <c r="B2074" s="66" t="s">
        <v>1187</v>
      </c>
      <c r="C2074" s="71">
        <v>30434.2257410948</v>
      </c>
      <c r="F2074" s="40"/>
      <c r="T2074" s="40"/>
      <c r="U2074" s="40"/>
      <c r="V2074" s="40"/>
      <c r="W2074" s="40"/>
      <c r="X2074" s="40"/>
      <c r="AD2074" s="40"/>
      <c r="AH2074" s="40"/>
      <c r="AI2074" s="40"/>
      <c r="AJ2074" s="40"/>
      <c r="AN2074" s="40"/>
      <c r="AO2074" s="40"/>
      <c r="AP2074" s="40"/>
      <c r="AQ2074" s="40"/>
      <c r="AR2074" s="40"/>
      <c r="AS2074" s="40"/>
      <c r="AT2074" s="40"/>
      <c r="AU2074" s="40"/>
      <c r="AV2074" s="40"/>
      <c r="BE2074" s="40"/>
      <c r="BF2074" s="40"/>
      <c r="BG2074" s="40"/>
      <c r="BH2074" s="40"/>
      <c r="BI2074" s="40"/>
      <c r="BJ2074" s="40"/>
      <c r="BL2074">
        <v>1.3111071996344801</v>
      </c>
    </row>
    <row r="2075" spans="1:84" x14ac:dyDescent="0.25">
      <c r="A2075" s="66" t="s">
        <v>1187</v>
      </c>
      <c r="B2075" s="66" t="s">
        <v>1187</v>
      </c>
      <c r="C2075" s="71">
        <v>30441.510631206202</v>
      </c>
      <c r="F2075" s="40"/>
      <c r="T2075" s="40"/>
      <c r="U2075" s="40"/>
      <c r="V2075" s="40"/>
      <c r="W2075" s="40"/>
      <c r="X2075" s="40"/>
      <c r="AH2075" s="40"/>
      <c r="AI2075" s="40"/>
      <c r="AJ2075" s="40"/>
      <c r="AN2075" s="40"/>
      <c r="AO2075" s="40"/>
      <c r="AP2075" s="40"/>
      <c r="AQ2075" s="40"/>
      <c r="AR2075" s="40"/>
      <c r="AS2075" s="40"/>
      <c r="AT2075" s="40"/>
      <c r="AU2075" s="40"/>
      <c r="AV2075" s="40"/>
      <c r="BE2075" s="40"/>
      <c r="BF2075" s="40"/>
      <c r="BG2075" s="40"/>
      <c r="BH2075" s="40"/>
      <c r="BI2075" s="40"/>
      <c r="BJ2075" s="40"/>
      <c r="BL2075">
        <v>2.86419020262489</v>
      </c>
    </row>
    <row r="2076" spans="1:84" x14ac:dyDescent="0.25">
      <c r="A2076" s="66" t="s">
        <v>1187</v>
      </c>
      <c r="B2076" s="66" t="s">
        <v>1187</v>
      </c>
      <c r="C2076" s="71">
        <v>30448.806896848699</v>
      </c>
      <c r="F2076" s="40"/>
      <c r="T2076" s="40"/>
      <c r="U2076" s="40"/>
      <c r="V2076" s="40"/>
      <c r="W2076" s="40"/>
      <c r="X2076" s="40"/>
      <c r="AD2076" s="40"/>
      <c r="AH2076" s="40"/>
      <c r="AI2076" s="40"/>
      <c r="AJ2076" s="40"/>
      <c r="AN2076" s="40"/>
      <c r="AO2076" s="40"/>
      <c r="AP2076" s="40"/>
      <c r="AQ2076" s="40"/>
      <c r="AR2076" s="40"/>
      <c r="AS2076" s="40"/>
      <c r="AT2076" s="40"/>
      <c r="AU2076" s="40"/>
      <c r="AV2076" s="40"/>
      <c r="BE2076" s="40"/>
      <c r="BF2076" s="40"/>
      <c r="BG2076" s="40"/>
      <c r="BH2076" s="40"/>
      <c r="BI2076" s="40"/>
      <c r="BJ2076" s="40"/>
      <c r="BL2076">
        <v>4.2323154963757403</v>
      </c>
    </row>
    <row r="2077" spans="1:84" x14ac:dyDescent="0.25">
      <c r="A2077" s="66" t="s">
        <v>1187</v>
      </c>
      <c r="B2077" s="66" t="s">
        <v>1187</v>
      </c>
      <c r="C2077" s="71">
        <v>30455.377631118201</v>
      </c>
      <c r="F2077" s="40"/>
      <c r="T2077" s="40"/>
      <c r="U2077" s="40"/>
      <c r="V2077" s="40"/>
      <c r="W2077" s="40"/>
      <c r="X2077" s="40"/>
      <c r="AD2077" s="40"/>
      <c r="AH2077" s="40"/>
      <c r="AI2077" s="40"/>
      <c r="AJ2077" s="40"/>
      <c r="AN2077" s="40"/>
      <c r="AO2077" s="40"/>
      <c r="AP2077" s="40"/>
      <c r="AQ2077" s="40"/>
      <c r="AR2077" s="40"/>
      <c r="AS2077" s="40"/>
      <c r="AT2077" s="40"/>
      <c r="AU2077" s="40"/>
      <c r="AV2077" s="40"/>
      <c r="BE2077" s="40"/>
      <c r="BF2077" s="40"/>
      <c r="BG2077" s="40"/>
      <c r="BH2077" s="40"/>
      <c r="BI2077" s="40"/>
      <c r="BJ2077" s="40"/>
      <c r="BL2077">
        <v>5.3970434854252698</v>
      </c>
    </row>
    <row r="2078" spans="1:84" x14ac:dyDescent="0.25">
      <c r="A2078" s="66" t="s">
        <v>1187</v>
      </c>
      <c r="B2078" s="66" t="s">
        <v>1187</v>
      </c>
      <c r="C2078" s="71">
        <v>30462.884571596602</v>
      </c>
      <c r="F2078" s="40"/>
      <c r="T2078" s="40"/>
      <c r="U2078" s="40"/>
      <c r="V2078" s="40"/>
      <c r="W2078" s="40"/>
      <c r="X2078" s="40"/>
      <c r="AD2078" s="40"/>
      <c r="AH2078" s="40"/>
      <c r="AI2078" s="40"/>
      <c r="AJ2078" s="40"/>
      <c r="AN2078" s="40"/>
      <c r="AO2078" s="40"/>
      <c r="AP2078" s="40"/>
      <c r="AQ2078" s="40"/>
      <c r="AR2078" s="40"/>
      <c r="AS2078" s="40"/>
      <c r="BE2078" s="40"/>
      <c r="BF2078" s="40"/>
      <c r="BG2078" s="40"/>
      <c r="BH2078" s="40"/>
      <c r="BI2078" s="40"/>
      <c r="BJ2078" s="40"/>
      <c r="BL2078">
        <v>6.3397520040596103</v>
      </c>
    </row>
    <row r="2079" spans="1:84" x14ac:dyDescent="0.25">
      <c r="A2079" s="66" t="s">
        <v>1187</v>
      </c>
      <c r="B2079" s="66" t="s">
        <v>1187</v>
      </c>
      <c r="C2079" s="71">
        <v>30468.7570757676</v>
      </c>
      <c r="F2079" s="40"/>
      <c r="T2079" s="40"/>
      <c r="U2079" s="40"/>
      <c r="V2079" s="40"/>
      <c r="W2079" s="40"/>
      <c r="X2079" s="40"/>
      <c r="AD2079" s="40"/>
      <c r="AH2079" s="40"/>
      <c r="AI2079" s="40"/>
      <c r="AJ2079" s="40"/>
      <c r="AN2079" s="40"/>
      <c r="AO2079" s="40"/>
      <c r="AP2079" s="40"/>
      <c r="AQ2079" s="40"/>
      <c r="AR2079" s="40"/>
      <c r="AS2079" s="40"/>
      <c r="BE2079" s="40"/>
      <c r="BF2079" s="40"/>
      <c r="BG2079" s="40"/>
      <c r="BH2079" s="40"/>
      <c r="BI2079" s="40"/>
      <c r="BJ2079" s="40"/>
      <c r="BL2079">
        <v>6.8571841862328897</v>
      </c>
    </row>
    <row r="2080" spans="1:84" x14ac:dyDescent="0.25">
      <c r="A2080" s="66" t="s">
        <v>1187</v>
      </c>
      <c r="B2080" s="66" t="s">
        <v>1187</v>
      </c>
      <c r="C2080" s="71">
        <v>30476.094293321999</v>
      </c>
      <c r="F2080" s="40"/>
      <c r="T2080" s="40"/>
      <c r="U2080" s="40"/>
      <c r="V2080" s="40"/>
      <c r="W2080" s="40"/>
      <c r="X2080" s="40"/>
      <c r="AD2080" s="40"/>
      <c r="AH2080" s="40"/>
      <c r="AI2080" s="40"/>
      <c r="AJ2080" s="40"/>
      <c r="AN2080" s="40"/>
      <c r="AO2080" s="40"/>
      <c r="AP2080" s="40"/>
      <c r="AQ2080" s="40"/>
      <c r="AR2080" s="40"/>
      <c r="AS2080" s="40"/>
      <c r="BE2080" s="40"/>
      <c r="BF2080" s="40"/>
      <c r="BG2080" s="40"/>
      <c r="BH2080" s="40"/>
      <c r="BI2080" s="40"/>
      <c r="BJ2080" s="40"/>
      <c r="BL2080">
        <v>7.5594617267213504</v>
      </c>
    </row>
    <row r="2081" spans="1:84" x14ac:dyDescent="0.25">
      <c r="A2081" s="66" t="s">
        <v>1187</v>
      </c>
      <c r="B2081" s="66" t="s">
        <v>1187</v>
      </c>
      <c r="C2081" s="71">
        <v>30490.233395937801</v>
      </c>
      <c r="F2081" s="40"/>
      <c r="T2081" s="40"/>
      <c r="U2081" s="40"/>
      <c r="V2081" s="40"/>
      <c r="W2081" s="40"/>
      <c r="X2081" s="40"/>
      <c r="AD2081" s="40"/>
      <c r="AH2081" s="40"/>
      <c r="AI2081" s="40"/>
      <c r="AJ2081" s="40"/>
      <c r="AN2081" s="40"/>
      <c r="AO2081" s="40"/>
      <c r="AP2081" s="40"/>
      <c r="AQ2081" s="40"/>
      <c r="AR2081" s="40"/>
      <c r="AS2081" s="40"/>
      <c r="BE2081" s="40"/>
      <c r="BF2081" s="40"/>
      <c r="BG2081" s="40"/>
      <c r="BH2081" s="40"/>
      <c r="BI2081" s="40"/>
      <c r="BJ2081" s="40"/>
      <c r="BL2081">
        <v>8.6681266045116399</v>
      </c>
    </row>
    <row r="2082" spans="1:84" x14ac:dyDescent="0.25">
      <c r="A2082" s="66" t="s">
        <v>1187</v>
      </c>
      <c r="B2082" s="66" t="s">
        <v>1187</v>
      </c>
      <c r="C2082" s="71">
        <v>30504.738108122801</v>
      </c>
      <c r="F2082" s="40"/>
      <c r="T2082" s="40"/>
      <c r="U2082" s="40"/>
      <c r="V2082" s="40"/>
      <c r="W2082" s="40"/>
      <c r="X2082" s="40"/>
      <c r="AD2082" s="40"/>
      <c r="AH2082" s="40"/>
      <c r="AI2082" s="40"/>
      <c r="AJ2082" s="40"/>
      <c r="AN2082" s="40"/>
      <c r="AO2082" s="40"/>
      <c r="AP2082" s="40"/>
      <c r="AQ2082" s="40"/>
      <c r="AR2082" s="40"/>
      <c r="AS2082" s="40"/>
      <c r="BE2082" s="40"/>
      <c r="BF2082" s="40"/>
      <c r="BG2082" s="40"/>
      <c r="BH2082" s="40"/>
      <c r="BI2082" s="40"/>
      <c r="BJ2082" s="40"/>
      <c r="BL2082">
        <v>9.8322507073426895</v>
      </c>
    </row>
    <row r="2083" spans="1:84" x14ac:dyDescent="0.25">
      <c r="A2083" s="66" t="s">
        <v>1187</v>
      </c>
      <c r="B2083" s="66" t="s">
        <v>1187</v>
      </c>
      <c r="C2083" s="71">
        <v>30517.9705809105</v>
      </c>
      <c r="F2083" s="40"/>
      <c r="T2083" s="40"/>
      <c r="U2083" s="40"/>
      <c r="V2083" s="40"/>
      <c r="W2083" s="40"/>
      <c r="X2083" s="40"/>
      <c r="AD2083" s="40"/>
      <c r="AH2083" s="40"/>
      <c r="AI2083" s="40"/>
      <c r="AJ2083" s="40"/>
      <c r="AN2083" s="40"/>
      <c r="AO2083" s="40"/>
      <c r="AP2083" s="40"/>
      <c r="AQ2083" s="40"/>
      <c r="AR2083" s="40"/>
      <c r="AS2083" s="40"/>
      <c r="BE2083" s="40"/>
      <c r="BF2083" s="40"/>
      <c r="BG2083" s="40"/>
      <c r="BH2083" s="40"/>
      <c r="BI2083" s="40"/>
      <c r="BJ2083" s="40"/>
      <c r="BL2083">
        <v>10.6820450115253</v>
      </c>
    </row>
    <row r="2084" spans="1:84" x14ac:dyDescent="0.25">
      <c r="A2084" s="66" t="s">
        <v>1187</v>
      </c>
      <c r="B2084" s="66" t="s">
        <v>1187</v>
      </c>
      <c r="C2084" s="71">
        <v>30532.3158081496</v>
      </c>
      <c r="F2084" s="40"/>
      <c r="T2084" s="40"/>
      <c r="U2084" s="40"/>
      <c r="V2084" s="40"/>
      <c r="W2084" s="40"/>
      <c r="X2084" s="40"/>
      <c r="AD2084" s="40"/>
      <c r="AH2084" s="40"/>
      <c r="AI2084" s="40"/>
      <c r="AJ2084" s="40"/>
      <c r="AN2084" s="40"/>
      <c r="AO2084" s="40"/>
      <c r="AP2084" s="40"/>
      <c r="AQ2084" s="40"/>
      <c r="AR2084" s="40"/>
      <c r="AS2084" s="40"/>
      <c r="BE2084" s="40"/>
      <c r="BF2084" s="40"/>
      <c r="BG2084" s="40"/>
      <c r="BH2084" s="40"/>
      <c r="BI2084" s="40"/>
      <c r="BJ2084" s="40"/>
      <c r="BL2084">
        <v>11.4392761978949</v>
      </c>
    </row>
    <row r="2085" spans="1:84" x14ac:dyDescent="0.25">
      <c r="A2085" s="66" t="s">
        <v>1187</v>
      </c>
      <c r="B2085" s="66" t="s">
        <v>1187</v>
      </c>
      <c r="C2085" s="71">
        <v>30546.298838478699</v>
      </c>
      <c r="F2085" s="40"/>
      <c r="T2085" s="40"/>
      <c r="U2085" s="40"/>
      <c r="V2085" s="40"/>
      <c r="W2085" s="40"/>
      <c r="X2085" s="40"/>
      <c r="AD2085" s="40"/>
      <c r="AH2085" s="40"/>
      <c r="AI2085" s="40"/>
      <c r="AJ2085" s="40"/>
      <c r="AN2085" s="40"/>
      <c r="AO2085" s="40"/>
      <c r="AP2085" s="40"/>
      <c r="AQ2085" s="40"/>
      <c r="AR2085" s="40"/>
      <c r="AS2085" s="40"/>
      <c r="BE2085" s="40"/>
      <c r="BF2085" s="40"/>
      <c r="BG2085" s="40"/>
      <c r="BH2085" s="40"/>
      <c r="BI2085" s="40"/>
      <c r="BJ2085" s="40"/>
      <c r="BL2085">
        <v>12.0855608464518</v>
      </c>
    </row>
    <row r="2086" spans="1:84" x14ac:dyDescent="0.25">
      <c r="A2086" s="66" t="s">
        <v>1187</v>
      </c>
      <c r="B2086" s="66" t="s">
        <v>1187</v>
      </c>
      <c r="C2086" s="71"/>
      <c r="D2086" s="27">
        <v>30421</v>
      </c>
      <c r="E2086" s="27"/>
      <c r="F2086" s="40" t="s">
        <v>1188</v>
      </c>
      <c r="T2086" s="40"/>
      <c r="U2086" s="40"/>
      <c r="V2086" s="40"/>
      <c r="W2086" s="40"/>
      <c r="X2086" s="40"/>
      <c r="AD2086" s="40"/>
      <c r="AH2086" s="40"/>
      <c r="AI2086" s="40"/>
      <c r="AJ2086" s="40"/>
      <c r="AN2086" s="40"/>
      <c r="AO2086" s="40"/>
      <c r="AP2086" s="40"/>
      <c r="AQ2086" s="40"/>
      <c r="AR2086" s="40"/>
      <c r="AS2086" s="40"/>
      <c r="AT2086" s="59" t="s">
        <v>74</v>
      </c>
      <c r="AU2086" s="59">
        <v>67</v>
      </c>
      <c r="AV2086" s="59">
        <v>73</v>
      </c>
      <c r="AW2086">
        <v>126</v>
      </c>
      <c r="AX2086">
        <v>136</v>
      </c>
      <c r="AY2086">
        <v>152</v>
      </c>
      <c r="AZ2086">
        <v>198</v>
      </c>
      <c r="BE2086" s="40"/>
      <c r="BF2086" s="40"/>
      <c r="BG2086" s="40"/>
      <c r="BH2086" s="40"/>
      <c r="BI2086" s="40"/>
      <c r="BJ2086" s="40"/>
      <c r="CF2086" s="4">
        <v>12.0855608464518</v>
      </c>
    </row>
    <row r="2087" spans="1:84" x14ac:dyDescent="0.25">
      <c r="A2087" s="66" t="s">
        <v>1192</v>
      </c>
      <c r="B2087" s="66" t="s">
        <v>1192</v>
      </c>
      <c r="C2087" s="71">
        <v>30499.068770937101</v>
      </c>
      <c r="F2087" s="40"/>
      <c r="T2087" s="40"/>
      <c r="U2087" s="40"/>
      <c r="V2087" s="40"/>
      <c r="W2087" s="40"/>
      <c r="X2087" s="40"/>
      <c r="AD2087" s="40"/>
      <c r="AF2087" s="40"/>
      <c r="AH2087" s="40"/>
      <c r="AI2087" s="40"/>
      <c r="AJ2087" s="40"/>
      <c r="AM2087" s="40"/>
      <c r="AN2087" s="40"/>
      <c r="AO2087" s="40"/>
      <c r="AP2087" s="40"/>
      <c r="AQ2087" s="40"/>
      <c r="AR2087" s="40"/>
      <c r="AS2087" s="40"/>
      <c r="AT2087" s="40"/>
      <c r="AU2087" s="40"/>
      <c r="AV2087" s="40"/>
      <c r="BE2087" s="40"/>
      <c r="BF2087" s="40"/>
      <c r="BG2087" s="40"/>
      <c r="BH2087" s="40"/>
      <c r="BI2087" s="40"/>
      <c r="BJ2087" s="40"/>
      <c r="BK2087" s="40"/>
      <c r="BL2087">
        <v>0</v>
      </c>
    </row>
    <row r="2088" spans="1:84" x14ac:dyDescent="0.25">
      <c r="A2088" s="66" t="s">
        <v>1192</v>
      </c>
      <c r="B2088" s="66" t="s">
        <v>1192</v>
      </c>
      <c r="C2088" s="71">
        <v>30518.497267999999</v>
      </c>
      <c r="F2088" s="40"/>
      <c r="T2088" s="40"/>
      <c r="U2088" s="40"/>
      <c r="V2088" s="40"/>
      <c r="W2088" s="40"/>
      <c r="X2088" s="40"/>
      <c r="AD2088" s="40"/>
      <c r="AF2088" s="40"/>
      <c r="AH2088" s="40"/>
      <c r="AI2088" s="40"/>
      <c r="AJ2088" s="40"/>
      <c r="AM2088" s="40"/>
      <c r="AN2088" s="40"/>
      <c r="AO2088" s="40"/>
      <c r="AP2088" s="40"/>
      <c r="AQ2088" s="40"/>
      <c r="AR2088" s="40"/>
      <c r="AS2088" s="40"/>
      <c r="BE2088" s="40"/>
      <c r="BF2088" s="40"/>
      <c r="BG2088" s="40"/>
      <c r="BH2088" s="40"/>
      <c r="BI2088" s="40"/>
      <c r="BJ2088" s="40"/>
      <c r="BL2088">
        <v>2.1185030737340398</v>
      </c>
    </row>
    <row r="2089" spans="1:84" x14ac:dyDescent="0.25">
      <c r="A2089" s="66" t="s">
        <v>1192</v>
      </c>
      <c r="B2089" s="66" t="s">
        <v>1192</v>
      </c>
      <c r="C2089" s="71">
        <v>30533.345976245299</v>
      </c>
      <c r="F2089" s="40"/>
      <c r="T2089" s="40"/>
      <c r="U2089" s="40"/>
      <c r="V2089" s="40"/>
      <c r="W2089" s="40"/>
      <c r="X2089" s="40"/>
      <c r="AD2089" s="40"/>
      <c r="AF2089" s="40"/>
      <c r="AH2089" s="40"/>
      <c r="AI2089" s="40"/>
      <c r="AJ2089" s="40"/>
      <c r="AM2089" s="40"/>
      <c r="AN2089" s="40"/>
      <c r="AO2089" s="40"/>
      <c r="AP2089" s="40"/>
      <c r="AQ2089" s="40"/>
      <c r="AR2089" s="40"/>
      <c r="AS2089" s="40"/>
      <c r="BE2089" s="40"/>
      <c r="BF2089" s="40"/>
      <c r="BG2089" s="40"/>
      <c r="BH2089" s="40"/>
      <c r="BI2089" s="40"/>
      <c r="BJ2089" s="40"/>
      <c r="BL2089">
        <v>3.6895060491610199</v>
      </c>
    </row>
    <row r="2090" spans="1:84" x14ac:dyDescent="0.25">
      <c r="A2090" s="66" t="s">
        <v>1192</v>
      </c>
      <c r="B2090" s="66" t="s">
        <v>1192</v>
      </c>
      <c r="C2090" s="71">
        <v>30546.873530309502</v>
      </c>
      <c r="F2090" s="40"/>
      <c r="T2090" s="40"/>
      <c r="U2090" s="40"/>
      <c r="V2090" s="40"/>
      <c r="W2090" s="40"/>
      <c r="X2090" s="40"/>
      <c r="AD2090" s="40"/>
      <c r="AF2090" s="40"/>
      <c r="AH2090" s="40"/>
      <c r="AI2090" s="40"/>
      <c r="AJ2090" s="40"/>
      <c r="AM2090" s="40"/>
      <c r="AN2090" s="40"/>
      <c r="AO2090" s="40"/>
      <c r="AP2090" s="40"/>
      <c r="AQ2090" s="40"/>
      <c r="AR2090" s="40"/>
      <c r="AS2090" s="40"/>
      <c r="BE2090" s="40"/>
      <c r="BF2090" s="40"/>
      <c r="BG2090" s="40"/>
      <c r="BH2090" s="40"/>
      <c r="BI2090" s="40"/>
      <c r="BJ2090" s="40"/>
      <c r="BL2090">
        <v>5.7414973756696597</v>
      </c>
    </row>
    <row r="2091" spans="1:84" x14ac:dyDescent="0.25">
      <c r="A2091" s="66" t="s">
        <v>1192</v>
      </c>
      <c r="B2091" s="66" t="s">
        <v>1192</v>
      </c>
      <c r="C2091" s="71">
        <v>30556.770014849</v>
      </c>
      <c r="F2091" s="40"/>
      <c r="T2091" s="40"/>
      <c r="U2091" s="40"/>
      <c r="V2091" s="40"/>
      <c r="W2091" s="40"/>
      <c r="X2091" s="40"/>
      <c r="AD2091" s="40"/>
      <c r="AF2091" s="40"/>
      <c r="AH2091" s="40"/>
      <c r="AI2091" s="40"/>
      <c r="AJ2091" s="40"/>
      <c r="AM2091" s="40"/>
      <c r="AN2091" s="40"/>
      <c r="AO2091" s="40"/>
      <c r="AP2091" s="40"/>
      <c r="AQ2091" s="40"/>
      <c r="AR2091" s="40"/>
      <c r="AS2091" s="40"/>
      <c r="BE2091" s="40"/>
      <c r="BF2091" s="40"/>
      <c r="BG2091" s="40"/>
      <c r="BH2091" s="40"/>
      <c r="BI2091" s="40"/>
      <c r="BJ2091" s="40"/>
      <c r="BL2091">
        <v>6.8319894914435402</v>
      </c>
    </row>
    <row r="2092" spans="1:84" x14ac:dyDescent="0.25">
      <c r="A2092" s="66" t="s">
        <v>1192</v>
      </c>
      <c r="B2092" s="66" t="s">
        <v>1192</v>
      </c>
      <c r="C2092" s="71">
        <v>30566.477438061898</v>
      </c>
      <c r="F2092" s="40"/>
      <c r="T2092" s="40"/>
      <c r="U2092" s="40"/>
      <c r="V2092" s="40"/>
      <c r="W2092" s="40"/>
      <c r="X2092" s="40"/>
      <c r="AD2092" s="40"/>
      <c r="AF2092" s="40"/>
      <c r="AH2092" s="40"/>
      <c r="AI2092" s="40"/>
      <c r="AJ2092" s="40"/>
      <c r="AM2092" s="40"/>
      <c r="AN2092" s="40"/>
      <c r="AO2092" s="40"/>
      <c r="AP2092" s="40"/>
      <c r="AQ2092" s="40"/>
      <c r="AR2092" s="40"/>
      <c r="AS2092" s="40"/>
      <c r="BE2092" s="40"/>
      <c r="BF2092" s="40"/>
      <c r="BG2092" s="40"/>
      <c r="BH2092" s="40"/>
      <c r="BI2092" s="40"/>
      <c r="BJ2092" s="40"/>
      <c r="BL2092">
        <v>7.9964787347787896</v>
      </c>
    </row>
    <row r="2093" spans="1:84" x14ac:dyDescent="0.25">
      <c r="A2093" s="66" t="s">
        <v>1192</v>
      </c>
      <c r="B2093" s="66" t="s">
        <v>1192</v>
      </c>
      <c r="C2093" s="71">
        <v>30575.0777945888</v>
      </c>
      <c r="F2093" s="40"/>
      <c r="T2093" s="40"/>
      <c r="U2093" s="40"/>
      <c r="V2093" s="40"/>
      <c r="W2093" s="40"/>
      <c r="X2093" s="40"/>
      <c r="AD2093" s="40"/>
      <c r="AF2093" s="40"/>
      <c r="AH2093" s="40"/>
      <c r="AI2093" s="40"/>
      <c r="AJ2093" s="40"/>
      <c r="AM2093" s="40"/>
      <c r="AN2093" s="40"/>
      <c r="AO2093" s="40"/>
      <c r="AP2093" s="40"/>
      <c r="AQ2093" s="40"/>
      <c r="AR2093" s="40"/>
      <c r="AS2093" s="40"/>
      <c r="BE2093" s="40"/>
      <c r="BF2093" s="40"/>
      <c r="BG2093" s="40"/>
      <c r="BH2093" s="40"/>
      <c r="BI2093" s="40"/>
      <c r="BJ2093" s="40"/>
      <c r="BL2093">
        <v>9.1610522413073099</v>
      </c>
    </row>
    <row r="2094" spans="1:84" x14ac:dyDescent="0.25">
      <c r="A2094" s="66" t="s">
        <v>1192</v>
      </c>
      <c r="B2094" s="66" t="s">
        <v>1192</v>
      </c>
      <c r="C2094" s="71">
        <v>30585.339888697701</v>
      </c>
      <c r="F2094" s="40"/>
      <c r="T2094" s="40"/>
      <c r="U2094" s="40"/>
      <c r="V2094" s="40"/>
      <c r="W2094" s="40"/>
      <c r="X2094" s="40"/>
      <c r="AD2094" s="40"/>
      <c r="AF2094" s="40"/>
      <c r="AH2094" s="40"/>
      <c r="AI2094" s="40"/>
      <c r="AJ2094" s="40"/>
      <c r="AM2094" s="40"/>
      <c r="AN2094" s="40"/>
      <c r="AO2094" s="40"/>
      <c r="AP2094" s="40"/>
      <c r="AQ2094" s="40"/>
      <c r="AR2094" s="40"/>
      <c r="AS2094" s="40"/>
      <c r="BE2094" s="40"/>
      <c r="BF2094" s="40"/>
      <c r="BG2094" s="40"/>
      <c r="BH2094" s="40"/>
      <c r="BI2094" s="40"/>
      <c r="BJ2094" s="40"/>
      <c r="BL2094">
        <v>10.307003582121901</v>
      </c>
    </row>
    <row r="2095" spans="1:84" x14ac:dyDescent="0.25">
      <c r="A2095" s="66" t="s">
        <v>1192</v>
      </c>
      <c r="B2095" s="66" t="s">
        <v>1192</v>
      </c>
      <c r="C2095" s="71"/>
      <c r="D2095" s="27">
        <v>30484</v>
      </c>
      <c r="E2095" s="27"/>
      <c r="F2095" s="40" t="s">
        <v>1188</v>
      </c>
      <c r="T2095" s="40"/>
      <c r="U2095" s="40"/>
      <c r="V2095" s="40"/>
      <c r="W2095" s="40"/>
      <c r="X2095" s="40"/>
      <c r="AD2095" s="40"/>
      <c r="AF2095" s="40"/>
      <c r="AH2095" s="40"/>
      <c r="AI2095" s="40"/>
      <c r="AJ2095" s="40"/>
      <c r="AM2095" s="40"/>
      <c r="AN2095" s="40"/>
      <c r="AO2095" s="40"/>
      <c r="AP2095" s="40"/>
      <c r="AQ2095" s="40"/>
      <c r="AR2095" s="40"/>
      <c r="AS2095" s="40"/>
      <c r="AT2095" s="59" t="s">
        <v>74</v>
      </c>
      <c r="AU2095" s="59">
        <v>74</v>
      </c>
      <c r="AV2095" s="59">
        <v>87</v>
      </c>
      <c r="AW2095">
        <v>102</v>
      </c>
      <c r="AX2095">
        <v>108</v>
      </c>
      <c r="AY2095">
        <v>116</v>
      </c>
      <c r="AZ2095">
        <v>158</v>
      </c>
      <c r="BE2095" s="40"/>
      <c r="BF2095" s="40"/>
      <c r="BG2095" s="40"/>
      <c r="BH2095" s="40"/>
      <c r="BI2095" s="40"/>
      <c r="BJ2095" s="40"/>
      <c r="CF2095" s="4">
        <v>10.307003582121901</v>
      </c>
    </row>
    <row r="2096" spans="1:84" x14ac:dyDescent="0.25">
      <c r="A2096" s="66" t="s">
        <v>1196</v>
      </c>
      <c r="B2096" s="66" t="s">
        <v>1196</v>
      </c>
      <c r="C2096" s="71">
        <v>30592.613630788601</v>
      </c>
      <c r="F2096" s="40"/>
      <c r="T2096" s="40"/>
      <c r="U2096" s="40"/>
      <c r="V2096" s="40"/>
      <c r="W2096" s="40"/>
      <c r="X2096" s="40"/>
      <c r="AD2096" s="40"/>
      <c r="AF2096" s="40"/>
      <c r="AH2096" s="40"/>
      <c r="AI2096" s="40"/>
      <c r="AJ2096" s="40"/>
      <c r="AM2096" s="40"/>
      <c r="AN2096" s="40"/>
      <c r="AO2096" s="40"/>
      <c r="AP2096" s="40"/>
      <c r="AQ2096" s="40"/>
      <c r="AR2096" s="40"/>
      <c r="AS2096" s="40"/>
      <c r="AT2096" s="40"/>
      <c r="AU2096" s="40"/>
      <c r="AV2096" s="40"/>
      <c r="BE2096" s="40"/>
      <c r="BF2096" s="40"/>
      <c r="BG2096" s="40"/>
      <c r="BH2096" s="40"/>
      <c r="BI2096" s="40"/>
      <c r="BJ2096" s="40"/>
      <c r="BK2096" s="40"/>
      <c r="BL2096">
        <v>0</v>
      </c>
    </row>
    <row r="2097" spans="1:84" x14ac:dyDescent="0.25">
      <c r="A2097" s="66" t="s">
        <v>1196</v>
      </c>
      <c r="B2097" s="66" t="s">
        <v>1196</v>
      </c>
      <c r="C2097" s="71">
        <v>30598.229957999501</v>
      </c>
      <c r="F2097" s="40"/>
      <c r="T2097" s="40"/>
      <c r="U2097" s="40"/>
      <c r="V2097" s="40"/>
      <c r="W2097" s="40"/>
      <c r="X2097" s="40"/>
      <c r="AD2097" s="40"/>
      <c r="AF2097" s="40"/>
      <c r="AH2097" s="40"/>
      <c r="AI2097" s="40"/>
      <c r="AJ2097" s="40"/>
      <c r="AM2097" s="40"/>
      <c r="AN2097" s="40"/>
      <c r="AO2097" s="40"/>
      <c r="AP2097" s="40"/>
      <c r="AQ2097" s="40"/>
      <c r="AR2097" s="40"/>
      <c r="AS2097" s="40"/>
      <c r="BE2097" s="40"/>
      <c r="BF2097" s="40"/>
      <c r="BG2097" s="40"/>
      <c r="BH2097" s="40"/>
      <c r="BI2097" s="40"/>
      <c r="BJ2097" s="40"/>
      <c r="BL2097">
        <v>1.7240249344151399</v>
      </c>
    </row>
    <row r="2098" spans="1:84" x14ac:dyDescent="0.25">
      <c r="A2098" s="66" t="s">
        <v>1196</v>
      </c>
      <c r="B2098" s="66" t="s">
        <v>1196</v>
      </c>
      <c r="C2098" s="71">
        <v>30606.609401712602</v>
      </c>
      <c r="F2098" s="40"/>
      <c r="T2098" s="40"/>
      <c r="U2098" s="40"/>
      <c r="V2098" s="40"/>
      <c r="W2098" s="40"/>
      <c r="X2098" s="40"/>
      <c r="AD2098" s="40"/>
      <c r="AF2098" s="40"/>
      <c r="AH2098" s="40"/>
      <c r="AI2098" s="40"/>
      <c r="AJ2098" s="40"/>
      <c r="AM2098" s="40"/>
      <c r="AN2098" s="40"/>
      <c r="AO2098" s="40"/>
      <c r="AP2098" s="40"/>
      <c r="AQ2098" s="40"/>
      <c r="AR2098" s="40"/>
      <c r="AS2098" s="40"/>
      <c r="BE2098" s="40"/>
      <c r="BF2098" s="40"/>
      <c r="BG2098" s="40"/>
      <c r="BH2098" s="40"/>
      <c r="BI2098" s="40"/>
      <c r="BJ2098" s="40"/>
      <c r="BL2098">
        <v>3.4804771543757802</v>
      </c>
    </row>
    <row r="2099" spans="1:84" x14ac:dyDescent="0.25">
      <c r="A2099" s="66" t="s">
        <v>1196</v>
      </c>
      <c r="B2099" s="66" t="s">
        <v>1196</v>
      </c>
      <c r="C2099" s="71">
        <v>30616.8214434847</v>
      </c>
      <c r="F2099" s="40"/>
      <c r="T2099" s="40"/>
      <c r="U2099" s="40"/>
      <c r="V2099" s="40"/>
      <c r="W2099" s="40"/>
      <c r="X2099" s="40"/>
      <c r="AD2099" s="40"/>
      <c r="AF2099" s="40"/>
      <c r="AH2099" s="40"/>
      <c r="AI2099" s="40"/>
      <c r="AJ2099" s="40"/>
      <c r="AM2099" s="40"/>
      <c r="AN2099" s="40"/>
      <c r="AO2099" s="40"/>
      <c r="AP2099" s="40"/>
      <c r="AQ2099" s="40"/>
      <c r="AR2099" s="40"/>
      <c r="AS2099" s="40"/>
      <c r="BE2099" s="40"/>
      <c r="BF2099" s="40"/>
      <c r="BG2099" s="40"/>
      <c r="BH2099" s="40"/>
      <c r="BI2099" s="40"/>
      <c r="BJ2099" s="40"/>
      <c r="BL2099">
        <v>5.4402424158444704</v>
      </c>
    </row>
    <row r="2100" spans="1:84" x14ac:dyDescent="0.25">
      <c r="A2100" s="66" t="s">
        <v>1196</v>
      </c>
      <c r="B2100" s="66" t="s">
        <v>1196</v>
      </c>
      <c r="C2100" s="71">
        <v>30624.121121786498</v>
      </c>
      <c r="F2100" s="40"/>
      <c r="T2100" s="40"/>
      <c r="U2100" s="40"/>
      <c r="V2100" s="40"/>
      <c r="W2100" s="40"/>
      <c r="X2100" s="40"/>
      <c r="AD2100" s="40"/>
      <c r="AF2100" s="40"/>
      <c r="AH2100" s="40"/>
      <c r="AI2100" s="40"/>
      <c r="AJ2100" s="40"/>
      <c r="AM2100" s="40"/>
      <c r="AN2100" s="40"/>
      <c r="AO2100" s="40"/>
      <c r="AP2100" s="40"/>
      <c r="AQ2100" s="40"/>
      <c r="AR2100" s="40"/>
      <c r="AS2100" s="40"/>
      <c r="BE2100" s="40"/>
      <c r="BF2100" s="40"/>
      <c r="BG2100" s="40"/>
      <c r="BH2100" s="40"/>
      <c r="BI2100" s="40"/>
      <c r="BJ2100" s="40"/>
      <c r="BL2100">
        <v>6.7528803968234596</v>
      </c>
    </row>
    <row r="2101" spans="1:84" x14ac:dyDescent="0.25">
      <c r="A2101" s="66" t="s">
        <v>1196</v>
      </c>
      <c r="B2101" s="66" t="s">
        <v>1196</v>
      </c>
      <c r="C2101" s="71">
        <v>30630.3171460618</v>
      </c>
      <c r="F2101" s="40"/>
      <c r="T2101" s="40"/>
      <c r="U2101" s="40"/>
      <c r="V2101" s="40"/>
      <c r="W2101" s="40"/>
      <c r="X2101" s="40"/>
      <c r="AD2101" s="40"/>
      <c r="AH2101" s="40"/>
      <c r="AI2101" s="40"/>
      <c r="AJ2101" s="40"/>
      <c r="AN2101" s="40"/>
      <c r="AO2101" s="40"/>
      <c r="AP2101" s="40"/>
      <c r="AQ2101" s="40"/>
      <c r="AR2101" s="40"/>
      <c r="AS2101" s="40"/>
      <c r="BE2101" s="40"/>
      <c r="BF2101" s="40"/>
      <c r="BG2101" s="40"/>
      <c r="BH2101" s="40"/>
      <c r="BI2101" s="40"/>
      <c r="BJ2101" s="40"/>
      <c r="BL2101">
        <v>8.0101153282238595</v>
      </c>
    </row>
    <row r="2102" spans="1:84" x14ac:dyDescent="0.25">
      <c r="A2102" s="66" t="s">
        <v>1196</v>
      </c>
      <c r="B2102" s="66" t="s">
        <v>1196</v>
      </c>
      <c r="C2102" s="71">
        <v>30637.6247872354</v>
      </c>
      <c r="F2102" s="40"/>
      <c r="T2102" s="40"/>
      <c r="U2102" s="40"/>
      <c r="V2102" s="40"/>
      <c r="W2102" s="40"/>
      <c r="X2102" s="40"/>
      <c r="AD2102" s="40"/>
      <c r="AH2102" s="40"/>
      <c r="AI2102" s="40"/>
      <c r="AJ2102" s="40"/>
      <c r="AN2102" s="40"/>
      <c r="AO2102" s="40"/>
      <c r="AP2102" s="40"/>
      <c r="AQ2102" s="40"/>
      <c r="AR2102" s="40"/>
      <c r="AS2102" s="40"/>
      <c r="BE2102" s="40"/>
      <c r="BF2102" s="40"/>
      <c r="BG2102" s="40"/>
      <c r="BH2102" s="40"/>
      <c r="BI2102" s="40"/>
      <c r="BJ2102" s="40"/>
      <c r="BL2102">
        <v>9.1932829127351603</v>
      </c>
    </row>
    <row r="2103" spans="1:84" x14ac:dyDescent="0.25">
      <c r="A2103" s="66" t="s">
        <v>1196</v>
      </c>
      <c r="B2103" s="66" t="s">
        <v>1196</v>
      </c>
      <c r="C2103" s="71">
        <v>30644.721753573202</v>
      </c>
      <c r="F2103" s="40"/>
      <c r="T2103" s="40"/>
      <c r="U2103" s="40"/>
      <c r="V2103" s="40"/>
      <c r="W2103" s="40"/>
      <c r="X2103" s="40"/>
      <c r="AD2103" s="40"/>
      <c r="AH2103" s="40"/>
      <c r="AI2103" s="40"/>
      <c r="AJ2103" s="40"/>
      <c r="AN2103" s="40"/>
      <c r="AO2103" s="40"/>
      <c r="AP2103" s="40"/>
      <c r="AQ2103" s="40"/>
      <c r="AR2103" s="40"/>
      <c r="AS2103" s="40"/>
      <c r="BE2103" s="40"/>
      <c r="BF2103" s="40"/>
      <c r="BG2103" s="40"/>
      <c r="BH2103" s="40"/>
      <c r="BI2103" s="40"/>
      <c r="BJ2103" s="40"/>
      <c r="BL2103">
        <v>10.8018672723629</v>
      </c>
    </row>
    <row r="2104" spans="1:84" x14ac:dyDescent="0.25">
      <c r="A2104" s="66" t="s">
        <v>1196</v>
      </c>
      <c r="B2104" s="66" t="s">
        <v>1196</v>
      </c>
      <c r="C2104" s="71"/>
      <c r="D2104" s="27">
        <v>30582</v>
      </c>
      <c r="E2104" s="27"/>
      <c r="F2104" s="40" t="s">
        <v>1188</v>
      </c>
      <c r="T2104" s="40"/>
      <c r="U2104" s="40"/>
      <c r="V2104" s="40"/>
      <c r="W2104" s="40"/>
      <c r="X2104" s="40"/>
      <c r="AD2104" s="40"/>
      <c r="AH2104" s="40"/>
      <c r="AI2104" s="40"/>
      <c r="AJ2104" s="40"/>
      <c r="AN2104" s="40"/>
      <c r="AO2104" s="40"/>
      <c r="AP2104" s="40"/>
      <c r="AQ2104" s="40"/>
      <c r="AR2104" s="40"/>
      <c r="AS2104" s="40"/>
      <c r="AT2104" s="59" t="s">
        <v>74</v>
      </c>
      <c r="AU2104" s="59">
        <v>59</v>
      </c>
      <c r="AV2104" s="59">
        <v>62</v>
      </c>
      <c r="AX2104">
        <v>71</v>
      </c>
      <c r="AY2104">
        <v>78</v>
      </c>
      <c r="AZ2104">
        <v>109</v>
      </c>
      <c r="BE2104" s="40"/>
      <c r="BF2104" s="40"/>
      <c r="BG2104" s="40"/>
      <c r="BH2104" s="40"/>
      <c r="BI2104" s="40"/>
      <c r="BJ2104" s="40"/>
      <c r="CF2104" s="4">
        <v>7.9545577961242602</v>
      </c>
    </row>
    <row r="2105" spans="1:84" x14ac:dyDescent="0.25">
      <c r="A2105" s="66" t="s">
        <v>1204</v>
      </c>
      <c r="B2105" s="66" t="s">
        <v>1204</v>
      </c>
      <c r="C2105" s="71"/>
      <c r="D2105" s="27"/>
      <c r="E2105" s="27"/>
      <c r="F2105" s="40"/>
      <c r="T2105" s="40"/>
      <c r="U2105" s="40"/>
      <c r="V2105" s="40"/>
      <c r="W2105" s="40"/>
      <c r="X2105" s="40"/>
      <c r="AH2105" s="40"/>
      <c r="AI2105" s="40"/>
      <c r="AJ2105" s="40"/>
      <c r="AN2105" s="40"/>
      <c r="AO2105" s="40"/>
      <c r="AP2105" s="34"/>
      <c r="AQ2105" s="40"/>
      <c r="AR2105" s="40"/>
      <c r="AS2105" s="40"/>
      <c r="AT2105" s="59" t="s">
        <v>74</v>
      </c>
      <c r="AU2105" s="59">
        <v>54</v>
      </c>
      <c r="AV2105" s="59">
        <v>67</v>
      </c>
      <c r="AX2105">
        <v>84</v>
      </c>
      <c r="AY2105">
        <v>91</v>
      </c>
      <c r="AZ2105">
        <v>124</v>
      </c>
      <c r="BE2105" s="40"/>
      <c r="BF2105" s="40"/>
      <c r="BG2105" s="40"/>
      <c r="BH2105" s="40"/>
      <c r="BI2105" s="40"/>
      <c r="BJ2105" s="40"/>
    </row>
    <row r="2106" spans="1:84" x14ac:dyDescent="0.25">
      <c r="A2106" s="66" t="s">
        <v>1200</v>
      </c>
      <c r="B2106" s="66" t="s">
        <v>1200</v>
      </c>
      <c r="C2106" s="71"/>
      <c r="D2106" s="27"/>
      <c r="E2106" s="27"/>
      <c r="F2106" s="40"/>
      <c r="T2106" s="40"/>
      <c r="U2106" s="40"/>
      <c r="V2106" s="40"/>
      <c r="W2106" s="40"/>
      <c r="X2106" s="40"/>
      <c r="AD2106" s="40"/>
      <c r="AH2106" s="40"/>
      <c r="AI2106" s="40"/>
      <c r="AJ2106" s="40"/>
      <c r="AN2106" s="40"/>
      <c r="AO2106" s="40"/>
      <c r="AP2106" s="40"/>
      <c r="AQ2106" s="40"/>
      <c r="AR2106" s="40"/>
      <c r="AS2106" s="40"/>
      <c r="AT2106" s="59" t="s">
        <v>74</v>
      </c>
      <c r="AU2106" s="59">
        <v>86</v>
      </c>
      <c r="AV2106" s="59">
        <v>106</v>
      </c>
      <c r="AX2106">
        <v>147</v>
      </c>
      <c r="AY2106">
        <v>155</v>
      </c>
      <c r="AZ2106">
        <v>193</v>
      </c>
      <c r="BE2106" s="40"/>
      <c r="BF2106" s="40"/>
      <c r="BG2106" s="40"/>
      <c r="BH2106" s="40"/>
      <c r="BI2106" s="40"/>
      <c r="BJ2106" s="40"/>
    </row>
    <row r="2107" spans="1:84" x14ac:dyDescent="0.25">
      <c r="A2107" s="66" t="s">
        <v>1198</v>
      </c>
      <c r="B2107" s="66" t="s">
        <v>1198</v>
      </c>
      <c r="C2107" s="71"/>
      <c r="D2107" s="27"/>
      <c r="E2107" s="27"/>
      <c r="F2107" s="40"/>
      <c r="T2107" s="40"/>
      <c r="U2107" s="40"/>
      <c r="V2107" s="40"/>
      <c r="W2107" s="40"/>
      <c r="X2107" s="40"/>
      <c r="AD2107" s="40"/>
      <c r="AH2107" s="40"/>
      <c r="AI2107" s="40"/>
      <c r="AJ2107" s="40"/>
      <c r="AN2107" s="40"/>
      <c r="AO2107" s="40"/>
      <c r="AP2107" s="40"/>
      <c r="AQ2107" s="40"/>
      <c r="AR2107" s="40"/>
      <c r="AS2107" s="40"/>
      <c r="AT2107" s="59" t="s">
        <v>74</v>
      </c>
      <c r="AU2107" s="59">
        <v>70</v>
      </c>
      <c r="AV2107" s="59">
        <v>88</v>
      </c>
      <c r="AX2107">
        <v>159</v>
      </c>
      <c r="AY2107">
        <v>172</v>
      </c>
      <c r="AZ2107">
        <v>215</v>
      </c>
      <c r="BE2107" s="40"/>
      <c r="BF2107" s="40"/>
      <c r="BG2107" s="40"/>
      <c r="BH2107" s="40"/>
      <c r="BI2107" s="40"/>
      <c r="BJ2107" s="40"/>
    </row>
    <row r="2108" spans="1:84" x14ac:dyDescent="0.25">
      <c r="A2108" s="66" t="s">
        <v>1202</v>
      </c>
      <c r="B2108" s="66" t="s">
        <v>1202</v>
      </c>
      <c r="C2108" s="71"/>
      <c r="D2108" s="27"/>
      <c r="E2108" s="27"/>
      <c r="F2108" s="40"/>
      <c r="T2108" s="40"/>
      <c r="U2108" s="40"/>
      <c r="V2108" s="40"/>
      <c r="W2108" s="40"/>
      <c r="X2108" s="40"/>
      <c r="AD2108" s="40"/>
      <c r="AH2108" s="40"/>
      <c r="AI2108" s="40"/>
      <c r="AJ2108" s="40"/>
      <c r="AN2108" s="40"/>
      <c r="AO2108" s="40"/>
      <c r="AP2108" s="40"/>
      <c r="AQ2108" s="40"/>
      <c r="AR2108" s="40"/>
      <c r="AS2108" s="40"/>
      <c r="AT2108" s="59" t="s">
        <v>74</v>
      </c>
      <c r="AU2108" s="59">
        <v>77</v>
      </c>
      <c r="AV2108" s="59">
        <v>98</v>
      </c>
      <c r="AX2108">
        <v>120</v>
      </c>
      <c r="AY2108">
        <v>131</v>
      </c>
      <c r="AZ2108">
        <v>166</v>
      </c>
      <c r="BE2108" s="40"/>
      <c r="BF2108" s="40"/>
      <c r="BG2108" s="40"/>
      <c r="BH2108" s="40"/>
      <c r="BI2108" s="40"/>
      <c r="BJ2108" s="40"/>
    </row>
    <row r="2109" spans="1:84" x14ac:dyDescent="0.25">
      <c r="A2109" s="66" t="s">
        <v>1206</v>
      </c>
      <c r="B2109" s="66" t="s">
        <v>1206</v>
      </c>
      <c r="C2109" s="71"/>
      <c r="D2109" s="27"/>
      <c r="E2109" s="27"/>
      <c r="F2109" s="40"/>
      <c r="T2109" s="40"/>
      <c r="U2109" s="40"/>
      <c r="V2109" s="40"/>
      <c r="W2109" s="40"/>
      <c r="X2109" s="40"/>
      <c r="AA2109" s="34"/>
      <c r="AD2109" s="40"/>
      <c r="AH2109" s="40"/>
      <c r="AI2109" s="40"/>
      <c r="AJ2109" s="40"/>
      <c r="AN2109" s="40"/>
      <c r="AO2109" s="40"/>
      <c r="AP2109" s="40"/>
      <c r="AQ2109" s="40"/>
      <c r="AR2109" s="40"/>
      <c r="AS2109" s="40"/>
      <c r="AT2109" s="59" t="s">
        <v>74</v>
      </c>
      <c r="AU2109" s="59">
        <v>43</v>
      </c>
      <c r="AV2109" s="59">
        <v>56</v>
      </c>
      <c r="AX2109">
        <v>69</v>
      </c>
      <c r="AY2109">
        <v>75</v>
      </c>
      <c r="AZ2109">
        <v>101</v>
      </c>
      <c r="BE2109" s="40"/>
      <c r="BF2109" s="40"/>
      <c r="BG2109" s="40"/>
      <c r="BH2109" s="40"/>
      <c r="BI2109" s="40"/>
      <c r="BJ2109" s="40"/>
    </row>
    <row r="2110" spans="1:84" x14ac:dyDescent="0.25">
      <c r="A2110" s="66" t="s">
        <v>1203</v>
      </c>
      <c r="B2110" s="66" t="s">
        <v>1203</v>
      </c>
      <c r="C2110" s="71"/>
      <c r="D2110" s="27"/>
      <c r="E2110" s="27"/>
      <c r="F2110" s="40"/>
      <c r="T2110" s="40"/>
      <c r="U2110" s="40"/>
      <c r="V2110" s="40"/>
      <c r="W2110" s="40"/>
      <c r="X2110" s="40"/>
      <c r="AD2110" s="40"/>
      <c r="AH2110" s="40"/>
      <c r="AI2110" s="40"/>
      <c r="AJ2110" s="40"/>
      <c r="AN2110" s="40"/>
      <c r="AO2110" s="40"/>
      <c r="AP2110" s="40"/>
      <c r="AQ2110" s="40"/>
      <c r="AR2110" s="40"/>
      <c r="AS2110" s="40"/>
      <c r="AT2110" s="59" t="s">
        <v>74</v>
      </c>
      <c r="AU2110" s="59">
        <v>65</v>
      </c>
      <c r="AV2110" s="59">
        <v>72</v>
      </c>
      <c r="AX2110">
        <v>88</v>
      </c>
      <c r="AY2110">
        <v>95</v>
      </c>
      <c r="AZ2110">
        <v>129</v>
      </c>
      <c r="BE2110" s="40"/>
      <c r="BF2110" s="40"/>
      <c r="BG2110" s="40"/>
      <c r="BH2110" s="40"/>
      <c r="BI2110" s="40"/>
      <c r="BJ2110" s="40"/>
    </row>
    <row r="2111" spans="1:84" x14ac:dyDescent="0.25">
      <c r="A2111" s="66" t="s">
        <v>1199</v>
      </c>
      <c r="B2111" s="66" t="s">
        <v>1199</v>
      </c>
      <c r="C2111" s="71"/>
      <c r="D2111" s="27"/>
      <c r="E2111" s="27"/>
      <c r="F2111" s="40"/>
      <c r="T2111" s="40"/>
      <c r="U2111" s="40"/>
      <c r="V2111" s="40"/>
      <c r="W2111" s="40"/>
      <c r="X2111" s="40"/>
      <c r="AD2111" s="40"/>
      <c r="AH2111" s="40"/>
      <c r="AI2111" s="40"/>
      <c r="AJ2111" s="40"/>
      <c r="AN2111" s="40"/>
      <c r="AO2111" s="40"/>
      <c r="AP2111" s="40"/>
      <c r="AQ2111" s="40"/>
      <c r="AR2111" s="40"/>
      <c r="AS2111" s="40"/>
      <c r="AT2111" s="59" t="s">
        <v>74</v>
      </c>
      <c r="AU2111" s="59">
        <v>93</v>
      </c>
      <c r="AV2111" s="59">
        <v>104</v>
      </c>
      <c r="AX2111">
        <v>136</v>
      </c>
      <c r="AY2111">
        <v>144</v>
      </c>
      <c r="AZ2111">
        <v>187</v>
      </c>
      <c r="BE2111" s="40"/>
      <c r="BF2111" s="40"/>
      <c r="BG2111" s="40"/>
      <c r="BH2111" s="40"/>
      <c r="BI2111" s="40"/>
      <c r="BJ2111" s="40"/>
    </row>
    <row r="2112" spans="1:84" x14ac:dyDescent="0.25">
      <c r="A2112" s="66" t="s">
        <v>1197</v>
      </c>
      <c r="B2112" s="66" t="s">
        <v>1197</v>
      </c>
      <c r="C2112" s="71"/>
      <c r="D2112" s="27"/>
      <c r="E2112" s="27"/>
      <c r="F2112" s="40"/>
      <c r="T2112" s="40"/>
      <c r="U2112" s="40"/>
      <c r="V2112" s="40"/>
      <c r="W2112" s="40"/>
      <c r="X2112" s="40"/>
      <c r="AD2112" s="40"/>
      <c r="AH2112" s="40"/>
      <c r="AI2112" s="40"/>
      <c r="AJ2112" s="40"/>
      <c r="AN2112" s="40"/>
      <c r="AO2112" s="40"/>
      <c r="AP2112" s="40"/>
      <c r="AQ2112" s="40"/>
      <c r="AR2112" s="40"/>
      <c r="AS2112" s="40"/>
      <c r="AT2112" s="59" t="s">
        <v>74</v>
      </c>
      <c r="AU2112" s="59">
        <v>89</v>
      </c>
      <c r="AV2112" s="59">
        <v>108</v>
      </c>
      <c r="AX2112">
        <v>152</v>
      </c>
      <c r="AY2112">
        <v>165</v>
      </c>
      <c r="AZ2112">
        <v>210</v>
      </c>
      <c r="BE2112" s="40"/>
      <c r="BF2112" s="40"/>
      <c r="BG2112" s="40"/>
      <c r="BH2112" s="40"/>
      <c r="BI2112" s="40"/>
      <c r="BJ2112" s="40"/>
    </row>
    <row r="2113" spans="1:84" x14ac:dyDescent="0.25">
      <c r="A2113" s="66" t="s">
        <v>1201</v>
      </c>
      <c r="B2113" s="66" t="s">
        <v>1201</v>
      </c>
      <c r="C2113" s="71"/>
      <c r="D2113" s="27"/>
      <c r="E2113" s="27"/>
      <c r="F2113" s="40"/>
      <c r="T2113" s="40"/>
      <c r="U2113" s="40"/>
      <c r="V2113" s="40"/>
      <c r="W2113" s="40"/>
      <c r="X2113" s="40"/>
      <c r="AD2113" s="40"/>
      <c r="AH2113" s="40"/>
      <c r="AI2113" s="40"/>
      <c r="AJ2113" s="40"/>
      <c r="AN2113" s="40"/>
      <c r="AO2113" s="40"/>
      <c r="AP2113" s="40"/>
      <c r="AQ2113" s="40"/>
      <c r="AR2113" s="40"/>
      <c r="AS2113" s="40"/>
      <c r="AT2113" s="59" t="s">
        <v>74</v>
      </c>
      <c r="AU2113" s="59">
        <v>76</v>
      </c>
      <c r="AV2113" s="59">
        <v>93</v>
      </c>
      <c r="AX2113">
        <v>111</v>
      </c>
      <c r="AY2113">
        <v>119</v>
      </c>
      <c r="AZ2113">
        <v>161</v>
      </c>
      <c r="BE2113" s="40"/>
      <c r="BF2113" s="40"/>
      <c r="BG2113" s="40"/>
      <c r="BH2113" s="40"/>
      <c r="BI2113" s="40"/>
      <c r="BJ2113" s="40"/>
    </row>
    <row r="2114" spans="1:84" x14ac:dyDescent="0.25">
      <c r="A2114" s="66" t="s">
        <v>1205</v>
      </c>
      <c r="B2114" s="66" t="s">
        <v>1205</v>
      </c>
      <c r="C2114" s="71"/>
      <c r="D2114" s="27"/>
      <c r="E2114" s="27"/>
      <c r="F2114" s="40"/>
      <c r="T2114" s="40"/>
      <c r="U2114" s="40"/>
      <c r="V2114" s="40"/>
      <c r="W2114" s="40"/>
      <c r="X2114" s="40"/>
      <c r="AD2114" s="40"/>
      <c r="AH2114" s="40"/>
      <c r="AI2114" s="40"/>
      <c r="AJ2114" s="40"/>
      <c r="AN2114" s="40"/>
      <c r="AO2114" s="40"/>
      <c r="AP2114" s="40"/>
      <c r="AQ2114" s="40"/>
      <c r="AR2114" s="40"/>
      <c r="AS2114" s="40"/>
      <c r="AT2114" s="59" t="s">
        <v>74</v>
      </c>
      <c r="AU2114" s="59"/>
      <c r="AV2114" s="59"/>
      <c r="BE2114" s="40"/>
      <c r="BF2114" s="40"/>
      <c r="BG2114" s="40"/>
      <c r="BH2114" s="40"/>
      <c r="BI2114" s="40"/>
      <c r="BJ2114" s="40"/>
    </row>
    <row r="2115" spans="1:84" x14ac:dyDescent="0.25">
      <c r="A2115" s="66" t="s">
        <v>1193</v>
      </c>
      <c r="B2115" s="66" t="s">
        <v>1193</v>
      </c>
      <c r="C2115" s="71">
        <v>30551.652163410701</v>
      </c>
      <c r="F2115" s="40"/>
      <c r="T2115" s="40"/>
      <c r="U2115" s="40"/>
      <c r="V2115" s="40"/>
      <c r="W2115" s="40"/>
      <c r="X2115" s="40"/>
      <c r="AD2115" s="40"/>
      <c r="AH2115" s="40"/>
      <c r="AI2115" s="40"/>
      <c r="AJ2115" s="40"/>
      <c r="AN2115" s="40"/>
      <c r="AO2115" s="40"/>
      <c r="AP2115" s="40"/>
      <c r="AQ2115" s="40"/>
      <c r="AR2115" s="40"/>
      <c r="AS2115" s="40"/>
      <c r="AT2115" s="40"/>
      <c r="AU2115" s="40"/>
      <c r="AV2115" s="40"/>
      <c r="BE2115" s="40"/>
      <c r="BF2115" s="40"/>
      <c r="BG2115" s="40"/>
      <c r="BH2115" s="40"/>
      <c r="BI2115" s="40"/>
      <c r="BJ2115" s="40"/>
      <c r="BL2115">
        <v>0</v>
      </c>
    </row>
    <row r="2116" spans="1:84" x14ac:dyDescent="0.25">
      <c r="A2116" s="66" t="s">
        <v>1193</v>
      </c>
      <c r="B2116" s="66" t="s">
        <v>1193</v>
      </c>
      <c r="C2116" s="71">
        <v>30557.479165457298</v>
      </c>
      <c r="F2116" s="40"/>
      <c r="T2116" s="40"/>
      <c r="U2116" s="40"/>
      <c r="V2116" s="40"/>
      <c r="W2116" s="40"/>
      <c r="X2116" s="40"/>
      <c r="AD2116" s="40"/>
      <c r="AH2116" s="40"/>
      <c r="AI2116" s="40"/>
      <c r="AJ2116" s="40"/>
      <c r="AN2116" s="40"/>
      <c r="AO2116" s="40"/>
      <c r="AP2116" s="40"/>
      <c r="AQ2116" s="40"/>
      <c r="AR2116" s="40"/>
      <c r="AS2116" s="40"/>
      <c r="BE2116" s="40"/>
      <c r="BF2116" s="40"/>
      <c r="BG2116" s="40"/>
      <c r="BH2116" s="40"/>
      <c r="BI2116" s="40"/>
      <c r="BJ2116" s="40"/>
      <c r="BL2116">
        <v>1.30172589744982</v>
      </c>
    </row>
    <row r="2117" spans="1:84" x14ac:dyDescent="0.25">
      <c r="A2117" s="66" t="s">
        <v>1193</v>
      </c>
      <c r="B2117" s="66" t="s">
        <v>1193</v>
      </c>
      <c r="C2117" s="71">
        <v>30575.2061105795</v>
      </c>
      <c r="F2117" s="40"/>
      <c r="T2117" s="40"/>
      <c r="U2117" s="40"/>
      <c r="V2117" s="40"/>
      <c r="W2117" s="40"/>
      <c r="X2117" s="40"/>
      <c r="AD2117" s="40"/>
      <c r="AH2117" s="40"/>
      <c r="AI2117" s="40"/>
      <c r="AJ2117" s="40"/>
      <c r="AN2117" s="40"/>
      <c r="AO2117" s="40"/>
      <c r="AP2117" s="40"/>
      <c r="AQ2117" s="40"/>
      <c r="AR2117" s="40"/>
      <c r="AS2117" s="40"/>
      <c r="BE2117" s="40"/>
      <c r="BF2117" s="40"/>
      <c r="BG2117" s="40"/>
      <c r="BH2117" s="40"/>
      <c r="BI2117" s="40"/>
      <c r="BJ2117" s="40"/>
      <c r="BL2117">
        <v>4.0747292810851601</v>
      </c>
    </row>
    <row r="2118" spans="1:84" x14ac:dyDescent="0.25">
      <c r="A2118" s="66" t="s">
        <v>1193</v>
      </c>
      <c r="B2118" s="66" t="s">
        <v>1193</v>
      </c>
      <c r="C2118" s="71">
        <v>30586.166434786799</v>
      </c>
      <c r="F2118" s="40"/>
      <c r="T2118" s="40"/>
      <c r="U2118" s="40"/>
      <c r="V2118" s="40"/>
      <c r="W2118" s="40"/>
      <c r="X2118" s="40"/>
      <c r="AD2118" s="40"/>
      <c r="AH2118" s="40"/>
      <c r="AI2118" s="40"/>
      <c r="AJ2118" s="40"/>
      <c r="AN2118" s="40"/>
      <c r="AO2118" s="40"/>
      <c r="AP2118" s="40"/>
      <c r="AQ2118" s="40"/>
      <c r="AR2118" s="40"/>
      <c r="AS2118" s="40"/>
      <c r="BE2118" s="40"/>
      <c r="BF2118" s="40"/>
      <c r="BG2118" s="40"/>
      <c r="BH2118" s="40"/>
      <c r="BI2118" s="40"/>
      <c r="BJ2118" s="40"/>
      <c r="BL2118">
        <v>5.8679764287760596</v>
      </c>
    </row>
    <row r="2119" spans="1:84" x14ac:dyDescent="0.25">
      <c r="A2119" s="66" t="s">
        <v>1193</v>
      </c>
      <c r="B2119" s="66" t="s">
        <v>1193</v>
      </c>
      <c r="C2119" s="71">
        <v>30594.738352486002</v>
      </c>
      <c r="F2119" s="40"/>
      <c r="T2119" s="40"/>
      <c r="U2119" s="40"/>
      <c r="V2119" s="40"/>
      <c r="W2119" s="40"/>
      <c r="X2119" s="40"/>
      <c r="AD2119" s="40"/>
      <c r="AH2119" s="40"/>
      <c r="AI2119" s="40"/>
      <c r="AJ2119" s="40"/>
      <c r="AN2119" s="40"/>
      <c r="AO2119" s="40"/>
      <c r="AP2119" s="40"/>
      <c r="AQ2119" s="40"/>
      <c r="AR2119" s="40"/>
      <c r="AS2119" s="40"/>
      <c r="BE2119" s="40"/>
      <c r="BF2119" s="40"/>
      <c r="BG2119" s="40"/>
      <c r="BH2119" s="40"/>
      <c r="BI2119" s="40"/>
      <c r="BJ2119" s="40"/>
      <c r="BL2119">
        <v>7.4949442084034699</v>
      </c>
    </row>
    <row r="2120" spans="1:84" x14ac:dyDescent="0.25">
      <c r="A2120" s="66" t="s">
        <v>1193</v>
      </c>
      <c r="B2120" s="66" t="s">
        <v>1193</v>
      </c>
      <c r="C2120" s="71">
        <v>30602.9856125279</v>
      </c>
      <c r="F2120" s="40"/>
      <c r="T2120" s="40"/>
      <c r="U2120" s="40"/>
      <c r="V2120" s="40"/>
      <c r="W2120" s="40"/>
      <c r="X2120" s="40"/>
      <c r="AD2120" s="40"/>
      <c r="AH2120" s="40"/>
      <c r="AI2120" s="40"/>
      <c r="AJ2120" s="40"/>
      <c r="AN2120" s="40"/>
      <c r="AO2120" s="40"/>
      <c r="AP2120" s="40"/>
      <c r="AQ2120" s="40"/>
      <c r="AR2120" s="40"/>
      <c r="AS2120" s="40"/>
      <c r="BE2120" s="40"/>
      <c r="BF2120" s="40"/>
      <c r="BG2120" s="40"/>
      <c r="BH2120" s="40"/>
      <c r="BI2120" s="40"/>
      <c r="BJ2120" s="40"/>
      <c r="BL2120">
        <v>8.4006050097277107</v>
      </c>
    </row>
    <row r="2121" spans="1:84" x14ac:dyDescent="0.25">
      <c r="A2121" s="66" t="s">
        <v>1193</v>
      </c>
      <c r="B2121" s="66" t="s">
        <v>1193</v>
      </c>
      <c r="C2121" s="71"/>
      <c r="D2121" s="27">
        <v>30539</v>
      </c>
      <c r="E2121" s="27"/>
      <c r="F2121" s="40" t="s">
        <v>1186</v>
      </c>
      <c r="T2121" s="40"/>
      <c r="U2121" s="40"/>
      <c r="V2121" s="40"/>
      <c r="W2121" s="40"/>
      <c r="X2121" s="40"/>
      <c r="AD2121" s="40"/>
      <c r="AH2121" s="40"/>
      <c r="AI2121" s="34"/>
      <c r="AJ2121" s="34"/>
      <c r="AN2121" s="40"/>
      <c r="AO2121" s="34"/>
      <c r="AP2121" s="34"/>
      <c r="AQ2121" s="40"/>
      <c r="AR2121" s="40"/>
      <c r="AS2121" s="40"/>
      <c r="AT2121" s="59" t="s">
        <v>74</v>
      </c>
      <c r="AU2121" s="59">
        <v>45</v>
      </c>
      <c r="AV2121" s="59">
        <v>56</v>
      </c>
      <c r="AW2121">
        <v>65</v>
      </c>
      <c r="AX2121">
        <v>69</v>
      </c>
      <c r="AY2121">
        <v>79</v>
      </c>
      <c r="AZ2121">
        <v>113</v>
      </c>
      <c r="BE2121" s="40"/>
      <c r="BF2121" s="40"/>
      <c r="BG2121" s="40"/>
      <c r="BH2121" s="34"/>
      <c r="BI2121" s="40"/>
      <c r="BJ2121" s="34"/>
      <c r="CF2121" s="4">
        <v>8.4006050097277107</v>
      </c>
    </row>
    <row r="2122" spans="1:84" x14ac:dyDescent="0.25">
      <c r="A2122" s="66" t="s">
        <v>1189</v>
      </c>
      <c r="B2122" s="66" t="s">
        <v>1189</v>
      </c>
      <c r="C2122" s="71">
        <v>30457.923929997902</v>
      </c>
      <c r="F2122" s="40"/>
      <c r="T2122" s="40"/>
      <c r="U2122" s="40"/>
      <c r="V2122" s="40"/>
      <c r="W2122" s="40"/>
      <c r="X2122" s="40"/>
      <c r="AD2122" s="40"/>
      <c r="AH2122" s="40"/>
      <c r="AI2122" s="40"/>
      <c r="AJ2122" s="40"/>
      <c r="AN2122" s="40"/>
      <c r="AO2122" s="40"/>
      <c r="AP2122" s="40"/>
      <c r="AQ2122" s="40"/>
      <c r="AR2122" s="40"/>
      <c r="AS2122" s="40"/>
      <c r="AT2122" s="40"/>
      <c r="AU2122" s="40"/>
      <c r="AV2122" s="40"/>
      <c r="BE2122" s="40"/>
      <c r="BF2122" s="40"/>
      <c r="BG2122" s="40"/>
      <c r="BH2122" s="40"/>
      <c r="BI2122" s="40"/>
      <c r="BJ2122" s="40"/>
      <c r="BL2122">
        <v>0</v>
      </c>
    </row>
    <row r="2123" spans="1:84" x14ac:dyDescent="0.25">
      <c r="A2123" s="66" t="s">
        <v>1189</v>
      </c>
      <c r="B2123" s="66" t="s">
        <v>1189</v>
      </c>
      <c r="C2123" s="71">
        <v>30469.417311592199</v>
      </c>
      <c r="F2123" s="40"/>
      <c r="T2123" s="40"/>
      <c r="U2123" s="40"/>
      <c r="V2123" s="40"/>
      <c r="W2123" s="40"/>
      <c r="X2123" s="40"/>
      <c r="AD2123" s="40"/>
      <c r="AH2123" s="40"/>
      <c r="AI2123" s="40"/>
      <c r="AJ2123" s="40"/>
      <c r="AN2123" s="40"/>
      <c r="AO2123" s="40"/>
      <c r="AP2123" s="40"/>
      <c r="AQ2123" s="40"/>
      <c r="AR2123" s="40"/>
      <c r="AS2123" s="40"/>
      <c r="BE2123" s="40"/>
      <c r="BF2123" s="40"/>
      <c r="BG2123" s="40"/>
      <c r="BH2123" s="40"/>
      <c r="BI2123" s="40"/>
      <c r="BJ2123" s="40"/>
      <c r="BL2123">
        <v>2.1222387419692499</v>
      </c>
    </row>
    <row r="2124" spans="1:84" x14ac:dyDescent="0.25">
      <c r="A2124" s="66" t="s">
        <v>1189</v>
      </c>
      <c r="B2124" s="66" t="s">
        <v>1189</v>
      </c>
      <c r="C2124" s="71">
        <v>30476.755666699701</v>
      </c>
      <c r="F2124" s="40"/>
      <c r="T2124" s="40"/>
      <c r="U2124" s="40"/>
      <c r="V2124" s="40"/>
      <c r="W2124" s="40"/>
      <c r="X2124" s="40"/>
      <c r="AD2124" s="40"/>
      <c r="AH2124" s="40"/>
      <c r="AI2124" s="40"/>
      <c r="AJ2124" s="40"/>
      <c r="AN2124" s="40"/>
      <c r="AO2124" s="40"/>
      <c r="AP2124" s="40"/>
      <c r="AQ2124" s="40"/>
      <c r="AR2124" s="40"/>
      <c r="AS2124" s="40"/>
      <c r="BE2124" s="40"/>
      <c r="BF2124" s="40"/>
      <c r="BG2124" s="40"/>
      <c r="BH2124" s="40"/>
      <c r="BI2124" s="40"/>
      <c r="BJ2124" s="40"/>
      <c r="BL2124">
        <v>2.8060205115337502</v>
      </c>
    </row>
    <row r="2125" spans="1:84" x14ac:dyDescent="0.25">
      <c r="A2125" s="66" t="s">
        <v>1189</v>
      </c>
      <c r="B2125" s="66" t="s">
        <v>1189</v>
      </c>
      <c r="C2125" s="71">
        <v>30483.906098033702</v>
      </c>
      <c r="F2125" s="40"/>
      <c r="T2125" s="40"/>
      <c r="U2125" s="40"/>
      <c r="V2125" s="40"/>
      <c r="W2125" s="40"/>
      <c r="X2125" s="40"/>
      <c r="AD2125" s="40"/>
      <c r="AH2125" s="40"/>
      <c r="AI2125" s="40"/>
      <c r="AJ2125" s="40"/>
      <c r="AN2125" s="40"/>
      <c r="AO2125" s="40"/>
      <c r="AP2125" s="40"/>
      <c r="AQ2125" s="40"/>
      <c r="AR2125" s="40"/>
      <c r="AS2125" s="40"/>
      <c r="BE2125" s="40"/>
      <c r="BF2125" s="40"/>
      <c r="BG2125" s="40"/>
      <c r="BH2125" s="40"/>
      <c r="BI2125" s="40"/>
      <c r="BJ2125" s="40"/>
      <c r="BL2125">
        <v>3.5453036377356799</v>
      </c>
    </row>
    <row r="2126" spans="1:84" x14ac:dyDescent="0.25">
      <c r="A2126" s="66" t="s">
        <v>1189</v>
      </c>
      <c r="B2126" s="66" t="s">
        <v>1189</v>
      </c>
      <c r="C2126" s="71">
        <v>30497.475741562899</v>
      </c>
      <c r="F2126" s="40"/>
      <c r="T2126" s="40"/>
      <c r="U2126" s="40"/>
      <c r="V2126" s="40"/>
      <c r="W2126" s="40"/>
      <c r="X2126" s="40"/>
      <c r="AD2126" s="40"/>
      <c r="AH2126" s="40"/>
      <c r="AI2126" s="40"/>
      <c r="AJ2126" s="40"/>
      <c r="AN2126" s="40"/>
      <c r="AO2126" s="40"/>
      <c r="AP2126" s="40"/>
      <c r="AQ2126" s="40"/>
      <c r="AR2126" s="40"/>
      <c r="AS2126" s="40"/>
      <c r="BE2126" s="40"/>
      <c r="BF2126" s="40"/>
      <c r="BG2126" s="40"/>
      <c r="BH2126" s="40"/>
      <c r="BI2126" s="40"/>
      <c r="BJ2126" s="40"/>
      <c r="BL2126">
        <v>4.9129514400579701</v>
      </c>
    </row>
    <row r="2127" spans="1:84" x14ac:dyDescent="0.25">
      <c r="A2127" s="66" t="s">
        <v>1189</v>
      </c>
      <c r="B2127" s="66" t="s">
        <v>1189</v>
      </c>
      <c r="C2127" s="71">
        <v>30518.584177057601</v>
      </c>
      <c r="F2127" s="40"/>
      <c r="T2127" s="40"/>
      <c r="U2127" s="40"/>
      <c r="V2127" s="40"/>
      <c r="W2127" s="40"/>
      <c r="X2127" s="40"/>
      <c r="AD2127" s="40"/>
      <c r="AH2127" s="40"/>
      <c r="AI2127" s="40"/>
      <c r="AJ2127" s="40"/>
      <c r="AN2127" s="40"/>
      <c r="AO2127" s="40"/>
      <c r="AP2127" s="40"/>
      <c r="AQ2127" s="40"/>
      <c r="AR2127" s="40"/>
      <c r="AS2127" s="40"/>
      <c r="BE2127" s="40"/>
      <c r="BF2127" s="40"/>
      <c r="BG2127" s="40"/>
      <c r="BH2127" s="40"/>
      <c r="BI2127" s="40"/>
      <c r="BJ2127" s="40"/>
      <c r="BL2127">
        <v>6.7054261751438498</v>
      </c>
    </row>
    <row r="2128" spans="1:84" x14ac:dyDescent="0.25">
      <c r="A2128" s="66" t="s">
        <v>1189</v>
      </c>
      <c r="B2128" s="66" t="s">
        <v>1189</v>
      </c>
      <c r="C2128" s="71">
        <v>30531.9886478753</v>
      </c>
      <c r="F2128" s="40"/>
      <c r="T2128" s="40"/>
      <c r="U2128" s="40"/>
      <c r="V2128" s="40"/>
      <c r="W2128" s="40"/>
      <c r="X2128" s="40"/>
      <c r="AD2128" s="40"/>
      <c r="AH2128" s="40"/>
      <c r="AI2128" s="40"/>
      <c r="AJ2128" s="40"/>
      <c r="AN2128" s="40"/>
      <c r="AO2128" s="40"/>
      <c r="AP2128" s="40"/>
      <c r="AQ2128" s="40"/>
      <c r="AR2128" s="40"/>
      <c r="AS2128" s="40"/>
      <c r="BE2128" s="40"/>
      <c r="BF2128" s="40"/>
      <c r="BG2128" s="40"/>
      <c r="BH2128" s="40"/>
      <c r="BI2128" s="40"/>
      <c r="BJ2128" s="40"/>
      <c r="BL2128">
        <v>7.7586599156244498</v>
      </c>
    </row>
    <row r="2129" spans="1:84" x14ac:dyDescent="0.25">
      <c r="A2129" s="66" t="s">
        <v>1189</v>
      </c>
      <c r="B2129" s="66" t="s">
        <v>1189</v>
      </c>
      <c r="C2129" s="71">
        <v>30545.7632784749</v>
      </c>
      <c r="F2129" s="40"/>
      <c r="T2129" s="40"/>
      <c r="U2129" s="40"/>
      <c r="V2129" s="40"/>
      <c r="W2129" s="40"/>
      <c r="X2129" s="40"/>
      <c r="AD2129" s="40"/>
      <c r="AH2129" s="40"/>
      <c r="AI2129" s="40"/>
      <c r="AJ2129" s="40"/>
      <c r="AN2129" s="40"/>
      <c r="AO2129" s="40"/>
      <c r="AP2129" s="40"/>
      <c r="AQ2129" s="40"/>
      <c r="AR2129" s="40"/>
      <c r="AS2129" s="40"/>
      <c r="BE2129" s="40"/>
      <c r="BF2129" s="40"/>
      <c r="BG2129" s="40"/>
      <c r="BH2129" s="40"/>
      <c r="BI2129" s="40"/>
      <c r="BJ2129" s="40"/>
      <c r="BL2129">
        <v>8.7933697974499996</v>
      </c>
    </row>
    <row r="2130" spans="1:84" x14ac:dyDescent="0.25">
      <c r="A2130" s="66" t="s">
        <v>1189</v>
      </c>
      <c r="B2130" s="66" t="s">
        <v>1189</v>
      </c>
      <c r="C2130" s="71">
        <v>30557.176803840899</v>
      </c>
      <c r="F2130" s="40"/>
      <c r="T2130" s="40"/>
      <c r="U2130" s="40"/>
      <c r="V2130" s="40"/>
      <c r="W2130" s="40"/>
      <c r="X2130" s="40"/>
      <c r="AD2130" s="40"/>
      <c r="AH2130" s="40"/>
      <c r="AI2130" s="40"/>
      <c r="AJ2130" s="40"/>
      <c r="AN2130" s="40"/>
      <c r="AO2130" s="40"/>
      <c r="AP2130" s="40"/>
      <c r="AQ2130" s="40"/>
      <c r="AR2130" s="40"/>
      <c r="AS2130" s="40"/>
      <c r="BE2130" s="40"/>
      <c r="BF2130" s="40"/>
      <c r="BG2130" s="40"/>
      <c r="BH2130" s="40"/>
      <c r="BI2130" s="40"/>
      <c r="BJ2130" s="40"/>
      <c r="BL2130">
        <v>9.2179018090371301</v>
      </c>
    </row>
    <row r="2131" spans="1:84" x14ac:dyDescent="0.25">
      <c r="A2131" s="66" t="s">
        <v>1189</v>
      </c>
      <c r="B2131" s="66" t="s">
        <v>1189</v>
      </c>
      <c r="C2131" s="71"/>
      <c r="D2131" s="27">
        <v>30448</v>
      </c>
      <c r="E2131" s="27"/>
      <c r="F2131" s="40" t="s">
        <v>1186</v>
      </c>
      <c r="T2131" s="40"/>
      <c r="U2131" s="40"/>
      <c r="V2131" s="40"/>
      <c r="W2131" s="40"/>
      <c r="X2131" s="40"/>
      <c r="AD2131" s="40"/>
      <c r="AH2131" s="40"/>
      <c r="AI2131" s="40"/>
      <c r="AJ2131" s="40"/>
      <c r="AN2131" s="40"/>
      <c r="AO2131" s="40"/>
      <c r="AP2131" s="40"/>
      <c r="AQ2131" s="40"/>
      <c r="AR2131" s="40"/>
      <c r="AS2131" s="40"/>
      <c r="AT2131" s="59" t="s">
        <v>74</v>
      </c>
      <c r="AU2131" s="59">
        <v>63</v>
      </c>
      <c r="AV2131" s="59">
        <v>76</v>
      </c>
      <c r="AW2131">
        <v>110</v>
      </c>
      <c r="AX2131">
        <v>112</v>
      </c>
      <c r="AY2131">
        <v>129</v>
      </c>
      <c r="AZ2131">
        <v>175</v>
      </c>
      <c r="BE2131" s="40"/>
      <c r="BF2131" s="40"/>
      <c r="BG2131" s="40"/>
      <c r="BH2131" s="40"/>
      <c r="BI2131" s="40"/>
      <c r="BJ2131" s="40"/>
      <c r="CF2131" s="4">
        <v>9.2179018090371301</v>
      </c>
    </row>
    <row r="2132" spans="1:84" x14ac:dyDescent="0.25">
      <c r="A2132" s="66" t="s">
        <v>1185</v>
      </c>
      <c r="B2132" s="66" t="s">
        <v>1185</v>
      </c>
      <c r="C2132" s="71">
        <v>30428.031991925702</v>
      </c>
      <c r="F2132" s="40"/>
      <c r="T2132" s="40"/>
      <c r="U2132" s="40"/>
      <c r="V2132" s="40"/>
      <c r="W2132" s="40"/>
      <c r="X2132" s="40"/>
      <c r="AD2132" s="40"/>
      <c r="AH2132" s="40"/>
      <c r="AI2132" s="40"/>
      <c r="AJ2132" s="40"/>
      <c r="AN2132" s="40"/>
      <c r="AO2132" s="40"/>
      <c r="AP2132" s="40"/>
      <c r="AQ2132" s="40"/>
      <c r="AR2132" s="40"/>
      <c r="AS2132" s="40"/>
      <c r="AT2132" s="40"/>
      <c r="AU2132" s="40"/>
      <c r="AV2132" s="40"/>
      <c r="AY2132" s="40"/>
      <c r="BE2132" s="40"/>
      <c r="BF2132" s="40"/>
      <c r="BG2132" s="40"/>
      <c r="BH2132" s="40"/>
      <c r="BI2132" s="40"/>
      <c r="BJ2132" s="40"/>
      <c r="BL2132">
        <v>0</v>
      </c>
    </row>
    <row r="2133" spans="1:84" x14ac:dyDescent="0.25">
      <c r="A2133" s="66" t="s">
        <v>1185</v>
      </c>
      <c r="B2133" s="66" t="s">
        <v>1185</v>
      </c>
      <c r="C2133" s="71">
        <v>30434.597038429602</v>
      </c>
      <c r="F2133" s="40"/>
      <c r="T2133" s="40"/>
      <c r="U2133" s="40"/>
      <c r="V2133" s="40"/>
      <c r="W2133" s="40"/>
      <c r="X2133" s="40"/>
      <c r="AD2133" s="40"/>
      <c r="AH2133" s="40"/>
      <c r="AI2133" s="40"/>
      <c r="AJ2133" s="40"/>
      <c r="AN2133" s="40"/>
      <c r="AO2133" s="40"/>
      <c r="AP2133" s="40"/>
      <c r="AQ2133" s="40"/>
      <c r="AR2133" s="40"/>
      <c r="AS2133" s="40"/>
      <c r="BE2133" s="40"/>
      <c r="BF2133" s="40"/>
      <c r="BG2133" s="40"/>
      <c r="BH2133" s="40"/>
      <c r="BI2133" s="40"/>
      <c r="BJ2133" s="40"/>
      <c r="BL2133">
        <v>1.2740875700554799</v>
      </c>
    </row>
    <row r="2134" spans="1:84" x14ac:dyDescent="0.25">
      <c r="A2134" s="66" t="s">
        <v>1185</v>
      </c>
      <c r="B2134" s="66" t="s">
        <v>1185</v>
      </c>
      <c r="C2134" s="71">
        <v>30441.695142320499</v>
      </c>
      <c r="F2134" s="40"/>
      <c r="T2134" s="40"/>
      <c r="U2134" s="40"/>
      <c r="V2134" s="40"/>
      <c r="W2134" s="40"/>
      <c r="X2134" s="40"/>
      <c r="AD2134" s="40"/>
      <c r="AH2134" s="40"/>
      <c r="AI2134" s="40"/>
      <c r="AJ2134" s="40"/>
      <c r="AN2134" s="40"/>
      <c r="AO2134" s="40"/>
      <c r="AP2134" s="40"/>
      <c r="AQ2134" s="40"/>
      <c r="AR2134" s="40"/>
      <c r="AS2134" s="40"/>
      <c r="BE2134" s="40"/>
      <c r="BF2134" s="40"/>
      <c r="BG2134" s="40"/>
      <c r="BH2134" s="40"/>
      <c r="BI2134" s="40"/>
      <c r="BJ2134" s="40"/>
      <c r="BL2134">
        <v>2.86417615875934</v>
      </c>
    </row>
    <row r="2135" spans="1:84" x14ac:dyDescent="0.25">
      <c r="A2135" s="66" t="s">
        <v>1185</v>
      </c>
      <c r="B2135" s="66" t="s">
        <v>1185</v>
      </c>
      <c r="C2135" s="71">
        <v>30448.805759295599</v>
      </c>
      <c r="F2135" s="40"/>
      <c r="T2135" s="40"/>
      <c r="U2135" s="40"/>
      <c r="V2135" s="40"/>
      <c r="W2135" s="40"/>
      <c r="X2135" s="40"/>
      <c r="AH2135" s="40"/>
      <c r="AI2135" s="40"/>
      <c r="AJ2135" s="40"/>
      <c r="AN2135" s="40"/>
      <c r="AO2135" s="40"/>
      <c r="AP2135" s="40"/>
      <c r="AQ2135" s="40"/>
      <c r="AR2135" s="40"/>
      <c r="AS2135" s="40"/>
      <c r="BE2135" s="40"/>
      <c r="BF2135" s="40"/>
      <c r="BG2135" s="40"/>
      <c r="BH2135" s="40"/>
      <c r="BI2135" s="40"/>
      <c r="BJ2135" s="40"/>
      <c r="BL2135">
        <v>4.2508112672997003</v>
      </c>
    </row>
    <row r="2136" spans="1:84" x14ac:dyDescent="0.25">
      <c r="A2136" s="66" t="s">
        <v>1185</v>
      </c>
      <c r="B2136" s="66" t="s">
        <v>1185</v>
      </c>
      <c r="C2136" s="71">
        <v>30455.367393140201</v>
      </c>
      <c r="F2136" s="40"/>
      <c r="AN2136" s="40"/>
      <c r="BL2136">
        <v>5.5635054237408701</v>
      </c>
    </row>
    <row r="2137" spans="1:84" x14ac:dyDescent="0.25">
      <c r="A2137" s="66" t="s">
        <v>1185</v>
      </c>
      <c r="B2137" s="66" t="s">
        <v>1185</v>
      </c>
      <c r="C2137" s="71">
        <v>30462.875471171701</v>
      </c>
      <c r="F2137" s="40"/>
      <c r="AN2137" s="40"/>
      <c r="BL2137">
        <v>6.4877181714512497</v>
      </c>
    </row>
    <row r="2138" spans="1:84" x14ac:dyDescent="0.25">
      <c r="A2138" s="66" t="s">
        <v>1185</v>
      </c>
      <c r="B2138" s="66" t="s">
        <v>1185</v>
      </c>
      <c r="C2138" s="71">
        <v>30468.9472746475</v>
      </c>
      <c r="F2138" s="40"/>
      <c r="AN2138" s="40"/>
      <c r="BL2138">
        <v>6.7646912877475698</v>
      </c>
    </row>
    <row r="2139" spans="1:84" x14ac:dyDescent="0.25">
      <c r="A2139" s="66" t="s">
        <v>1185</v>
      </c>
      <c r="B2139" s="66" t="s">
        <v>1185</v>
      </c>
      <c r="C2139" s="71">
        <v>30476.4735535287</v>
      </c>
      <c r="F2139" s="40"/>
      <c r="AN2139" s="40"/>
      <c r="BL2139">
        <v>7.3929717006746598</v>
      </c>
    </row>
    <row r="2140" spans="1:84" x14ac:dyDescent="0.25">
      <c r="A2140" s="66" t="s">
        <v>1185</v>
      </c>
      <c r="B2140" s="66" t="s">
        <v>1185</v>
      </c>
      <c r="C2140" s="71">
        <v>30490.265247424799</v>
      </c>
      <c r="F2140" s="40"/>
      <c r="AN2140" s="40"/>
      <c r="BL2140">
        <v>8.1502450186408897</v>
      </c>
    </row>
    <row r="2141" spans="1:84" x14ac:dyDescent="0.25">
      <c r="A2141" s="66" t="s">
        <v>1185</v>
      </c>
      <c r="B2141" s="66" t="s">
        <v>1185</v>
      </c>
      <c r="C2141" s="71">
        <v>30504.260790838202</v>
      </c>
      <c r="F2141" s="40"/>
      <c r="AN2141" s="40"/>
      <c r="BL2141">
        <v>8.5930761870343293</v>
      </c>
    </row>
    <row r="2142" spans="1:84" x14ac:dyDescent="0.25">
      <c r="A2142" s="66" t="s">
        <v>1185</v>
      </c>
      <c r="B2142" s="66" t="s">
        <v>1185</v>
      </c>
      <c r="C2142" s="71"/>
      <c r="D2142" s="27">
        <v>30421</v>
      </c>
      <c r="E2142" s="27"/>
      <c r="F2142" s="40" t="s">
        <v>1186</v>
      </c>
      <c r="AN2142" s="40"/>
      <c r="AT2142" s="59" t="s">
        <v>74</v>
      </c>
      <c r="AU2142" s="59">
        <v>37</v>
      </c>
      <c r="AV2142" s="59">
        <v>46</v>
      </c>
      <c r="AW2142">
        <v>84</v>
      </c>
      <c r="AX2142">
        <v>101</v>
      </c>
      <c r="AY2142" s="31">
        <v>136</v>
      </c>
      <c r="AZ2142">
        <v>192</v>
      </c>
      <c r="CF2142" s="4">
        <v>8.5930761870343293</v>
      </c>
    </row>
    <row r="2143" spans="1:84" x14ac:dyDescent="0.25">
      <c r="A2143" s="66" t="s">
        <v>1191</v>
      </c>
      <c r="B2143" s="66" t="s">
        <v>1191</v>
      </c>
      <c r="C2143" s="71">
        <v>30499.067633383998</v>
      </c>
      <c r="F2143" s="40"/>
      <c r="AN2143" s="40"/>
      <c r="AT2143" s="40"/>
      <c r="AU2143" s="40"/>
      <c r="AV2143" s="40"/>
      <c r="BL2143">
        <v>0</v>
      </c>
    </row>
    <row r="2144" spans="1:84" x14ac:dyDescent="0.25">
      <c r="A2144" s="66" t="s">
        <v>1191</v>
      </c>
      <c r="B2144" s="66" t="s">
        <v>1191</v>
      </c>
      <c r="C2144" s="71">
        <v>30518.8617400162</v>
      </c>
      <c r="F2144" s="40"/>
      <c r="AN2144" s="40"/>
      <c r="BL2144">
        <v>2.1924580696987599</v>
      </c>
    </row>
    <row r="2145" spans="1:84" x14ac:dyDescent="0.25">
      <c r="A2145" s="66" t="s">
        <v>1191</v>
      </c>
      <c r="B2145" s="66" t="s">
        <v>1191</v>
      </c>
      <c r="C2145" s="71">
        <v>30531.679688450899</v>
      </c>
      <c r="F2145" s="40"/>
      <c r="AN2145" s="40"/>
      <c r="BL2145">
        <v>3.7821112985707099</v>
      </c>
    </row>
    <row r="2146" spans="1:84" x14ac:dyDescent="0.25">
      <c r="A2146" s="66" t="s">
        <v>1191</v>
      </c>
      <c r="B2146" s="66" t="s">
        <v>1191</v>
      </c>
      <c r="C2146" s="71">
        <v>30545.961212715902</v>
      </c>
      <c r="F2146" s="40"/>
      <c r="AN2146" s="40"/>
      <c r="BL2146">
        <v>5.5751056566817896</v>
      </c>
    </row>
    <row r="2147" spans="1:84" x14ac:dyDescent="0.25">
      <c r="A2147" s="66" t="s">
        <v>1191</v>
      </c>
      <c r="B2147" s="66" t="s">
        <v>1191</v>
      </c>
      <c r="C2147" s="71">
        <v>30556.7836654864</v>
      </c>
      <c r="F2147" s="40"/>
      <c r="AN2147" s="40"/>
      <c r="AT2147" s="40"/>
      <c r="AU2147" s="40"/>
      <c r="AV2147" s="40"/>
      <c r="BL2147">
        <v>6.6100402403560699</v>
      </c>
    </row>
    <row r="2148" spans="1:84" x14ac:dyDescent="0.25">
      <c r="A2148" s="66" t="s">
        <v>1191</v>
      </c>
      <c r="B2148" s="66" t="s">
        <v>1191</v>
      </c>
      <c r="C2148" s="71">
        <v>30566.505876889601</v>
      </c>
      <c r="F2148" s="40"/>
      <c r="AN2148" s="40"/>
      <c r="AP2148" s="40"/>
      <c r="AT2148" s="40"/>
      <c r="AU2148" s="40"/>
      <c r="AV2148" s="40"/>
      <c r="BL2148">
        <v>7.5340844616798996</v>
      </c>
    </row>
    <row r="2149" spans="1:84" x14ac:dyDescent="0.25">
      <c r="A2149" s="66" t="s">
        <v>1191</v>
      </c>
      <c r="B2149" s="66" t="s">
        <v>1191</v>
      </c>
      <c r="C2149" s="71">
        <v>30574.963811767298</v>
      </c>
      <c r="F2149" s="40"/>
      <c r="AN2149" s="40"/>
      <c r="AT2149" s="40"/>
      <c r="AU2149" s="40"/>
      <c r="AV2149" s="40"/>
      <c r="BL2149">
        <v>8.0143284878876297</v>
      </c>
    </row>
    <row r="2150" spans="1:84" x14ac:dyDescent="0.25">
      <c r="A2150" s="66" t="s">
        <v>1191</v>
      </c>
      <c r="B2150" s="66" t="s">
        <v>1191</v>
      </c>
      <c r="C2150" s="71"/>
      <c r="D2150" s="27">
        <v>30484</v>
      </c>
      <c r="E2150" s="27"/>
      <c r="F2150" s="40" t="s">
        <v>1186</v>
      </c>
      <c r="AN2150" s="40"/>
      <c r="AT2150" s="59" t="s">
        <v>74</v>
      </c>
      <c r="AU2150" s="59">
        <v>58</v>
      </c>
      <c r="AV2150" s="59">
        <v>76</v>
      </c>
      <c r="AW2150">
        <v>92</v>
      </c>
      <c r="AX2150">
        <v>98</v>
      </c>
      <c r="AY2150">
        <v>108</v>
      </c>
      <c r="AZ2150">
        <v>151</v>
      </c>
      <c r="CF2150" s="4">
        <v>8.0143284878876297</v>
      </c>
    </row>
    <row r="2151" spans="1:84" x14ac:dyDescent="0.25">
      <c r="A2151" s="66" t="s">
        <v>1195</v>
      </c>
      <c r="B2151" s="66" t="s">
        <v>1195</v>
      </c>
      <c r="C2151" s="71">
        <v>30592.430257227399</v>
      </c>
      <c r="F2151" s="40"/>
      <c r="AI2151" s="40"/>
      <c r="AJ2151" s="40"/>
      <c r="AN2151" s="40"/>
      <c r="AO2151" s="40"/>
      <c r="AP2151" s="40"/>
      <c r="AT2151" s="40"/>
      <c r="AU2151" s="40"/>
      <c r="AV2151" s="40"/>
      <c r="BH2151" s="40"/>
      <c r="BJ2151" s="40"/>
      <c r="BL2151">
        <v>0</v>
      </c>
    </row>
    <row r="2152" spans="1:84" x14ac:dyDescent="0.25">
      <c r="A2152" s="66" t="s">
        <v>1195</v>
      </c>
      <c r="B2152" s="66" t="s">
        <v>1195</v>
      </c>
      <c r="C2152" s="71">
        <v>30598.7857664486</v>
      </c>
      <c r="F2152" s="40"/>
      <c r="AA2152" s="40"/>
      <c r="AN2152" s="40"/>
      <c r="AT2152" s="40"/>
      <c r="AU2152" s="40"/>
      <c r="AV2152" s="40"/>
      <c r="BL2152">
        <v>1.6869912609705999</v>
      </c>
    </row>
    <row r="2153" spans="1:84" x14ac:dyDescent="0.25">
      <c r="A2153" s="66" t="s">
        <v>1195</v>
      </c>
      <c r="B2153" s="66" t="s">
        <v>1195</v>
      </c>
      <c r="C2153" s="71">
        <v>30606.975011281898</v>
      </c>
      <c r="F2153" s="40"/>
      <c r="AN2153" s="40"/>
      <c r="AT2153" s="40"/>
      <c r="AU2153" s="40"/>
      <c r="AV2153" s="40"/>
      <c r="BL2153">
        <v>3.5359363794165599</v>
      </c>
    </row>
    <row r="2154" spans="1:84" x14ac:dyDescent="0.25">
      <c r="A2154" s="66" t="s">
        <v>1195</v>
      </c>
      <c r="B2154" s="66" t="s">
        <v>1195</v>
      </c>
      <c r="C2154" s="71">
        <v>30616.6244192862</v>
      </c>
      <c r="F2154" s="40"/>
      <c r="AN2154" s="40"/>
      <c r="AT2154" s="40"/>
      <c r="AU2154" s="40"/>
      <c r="AV2154" s="40"/>
      <c r="BL2154">
        <v>5.6437099398735198</v>
      </c>
    </row>
    <row r="2155" spans="1:84" x14ac:dyDescent="0.25">
      <c r="A2155" s="66" t="s">
        <v>1195</v>
      </c>
      <c r="B2155" s="66" t="s">
        <v>1195</v>
      </c>
      <c r="C2155" s="71">
        <v>30623.919547375601</v>
      </c>
      <c r="F2155" s="40"/>
      <c r="U2155" s="40"/>
      <c r="AN2155" s="40"/>
      <c r="AT2155" s="40"/>
      <c r="AU2155" s="40"/>
      <c r="AV2155" s="40"/>
      <c r="BL2155">
        <v>7.0303310045483398</v>
      </c>
    </row>
    <row r="2156" spans="1:84" x14ac:dyDescent="0.25">
      <c r="A2156" s="66" t="s">
        <v>1195</v>
      </c>
      <c r="B2156" s="66" t="s">
        <v>1195</v>
      </c>
      <c r="C2156" s="71">
        <v>30631.243114292702</v>
      </c>
      <c r="F2156" s="40"/>
      <c r="AN2156" s="40"/>
      <c r="AT2156" s="40"/>
      <c r="AU2156" s="40"/>
      <c r="AV2156" s="40"/>
      <c r="BL2156">
        <v>7.9545577961242602</v>
      </c>
    </row>
    <row r="2157" spans="1:84" x14ac:dyDescent="0.25">
      <c r="A2157" s="66" t="s">
        <v>1195</v>
      </c>
      <c r="B2157" s="66" t="s">
        <v>1195</v>
      </c>
      <c r="C2157" s="71"/>
      <c r="D2157" s="27">
        <v>30581</v>
      </c>
      <c r="E2157" s="27"/>
      <c r="F2157" s="40" t="s">
        <v>1186</v>
      </c>
      <c r="AI2157" s="34"/>
      <c r="AJ2157" s="34"/>
      <c r="AN2157" s="40"/>
      <c r="AO2157" s="34"/>
      <c r="AP2157" s="34"/>
      <c r="AT2157" s="59" t="s">
        <v>74</v>
      </c>
      <c r="AU2157" s="59">
        <v>32</v>
      </c>
      <c r="AV2157" s="59">
        <v>40</v>
      </c>
      <c r="AX2157">
        <v>55</v>
      </c>
      <c r="AY2157">
        <v>65</v>
      </c>
      <c r="AZ2157">
        <v>92</v>
      </c>
      <c r="BH2157" s="34"/>
      <c r="BJ2157" s="34"/>
      <c r="CF2157" s="4">
        <v>10.8018672723629</v>
      </c>
    </row>
    <row r="2158" spans="1:84" x14ac:dyDescent="0.25">
      <c r="A2158" s="66" t="s">
        <v>1211</v>
      </c>
      <c r="B2158" s="66" t="s">
        <v>1211</v>
      </c>
      <c r="C2158" s="71"/>
      <c r="D2158" s="27">
        <v>30820</v>
      </c>
      <c r="E2158" s="27"/>
      <c r="F2158" s="40" t="s">
        <v>1188</v>
      </c>
      <c r="AN2158" s="40"/>
      <c r="AT2158" s="59" t="s">
        <v>74</v>
      </c>
      <c r="AY2158">
        <v>140</v>
      </c>
    </row>
    <row r="2159" spans="1:84" x14ac:dyDescent="0.25">
      <c r="A2159" s="66" t="s">
        <v>1212</v>
      </c>
      <c r="B2159" s="66" t="s">
        <v>1212</v>
      </c>
      <c r="C2159" s="71"/>
      <c r="D2159" s="27">
        <v>30866</v>
      </c>
      <c r="E2159" s="27"/>
      <c r="F2159" s="40" t="s">
        <v>1188</v>
      </c>
      <c r="AN2159" s="40"/>
      <c r="AT2159" s="59" t="s">
        <v>74</v>
      </c>
      <c r="AY2159">
        <v>116</v>
      </c>
    </row>
    <row r="2160" spans="1:84" x14ac:dyDescent="0.25">
      <c r="A2160" s="66" t="s">
        <v>1207</v>
      </c>
      <c r="B2160" s="66" t="s">
        <v>1207</v>
      </c>
      <c r="C2160" s="71"/>
      <c r="D2160" s="27">
        <v>30820</v>
      </c>
      <c r="E2160" s="27"/>
      <c r="F2160" s="40" t="s">
        <v>609</v>
      </c>
      <c r="AN2160" s="40"/>
      <c r="AT2160" s="59" t="s">
        <v>74</v>
      </c>
      <c r="AY2160">
        <v>139</v>
      </c>
    </row>
    <row r="2161" spans="1:63" x14ac:dyDescent="0.25">
      <c r="A2161" s="66" t="s">
        <v>1208</v>
      </c>
      <c r="B2161" s="66" t="s">
        <v>1208</v>
      </c>
      <c r="C2161" s="71"/>
      <c r="D2161" s="27">
        <v>30866</v>
      </c>
      <c r="E2161" s="27"/>
      <c r="F2161" s="40" t="s">
        <v>609</v>
      </c>
      <c r="AN2161" s="40"/>
      <c r="AT2161" s="59" t="s">
        <v>74</v>
      </c>
      <c r="AY2161">
        <v>113</v>
      </c>
    </row>
    <row r="2162" spans="1:63" x14ac:dyDescent="0.25">
      <c r="A2162" s="66" t="s">
        <v>1209</v>
      </c>
      <c r="B2162" s="66" t="s">
        <v>1209</v>
      </c>
      <c r="C2162" s="71"/>
      <c r="D2162" s="27">
        <v>30820</v>
      </c>
      <c r="E2162" s="27"/>
      <c r="F2162" s="40" t="s">
        <v>1186</v>
      </c>
      <c r="AN2162" s="40"/>
      <c r="AT2162" s="59" t="s">
        <v>74</v>
      </c>
      <c r="AY2162">
        <v>130</v>
      </c>
    </row>
    <row r="2163" spans="1:63" x14ac:dyDescent="0.25">
      <c r="A2163" s="66" t="s">
        <v>1210</v>
      </c>
      <c r="B2163" s="66" t="s">
        <v>1210</v>
      </c>
      <c r="C2163" s="71"/>
      <c r="D2163" s="27">
        <v>30866</v>
      </c>
      <c r="E2163" s="27"/>
      <c r="F2163" s="40" t="s">
        <v>1186</v>
      </c>
      <c r="AN2163" s="40"/>
      <c r="AT2163" s="59" t="s">
        <v>74</v>
      </c>
      <c r="AY2163">
        <v>106</v>
      </c>
    </row>
    <row r="2164" spans="1:63" x14ac:dyDescent="0.25">
      <c r="A2164" s="5" t="s">
        <v>676</v>
      </c>
      <c r="B2164" s="5" t="s">
        <v>676</v>
      </c>
      <c r="C2164" s="6">
        <f>C2172</f>
        <v>40867</v>
      </c>
      <c r="D2164" s="14"/>
      <c r="E2164" s="14"/>
      <c r="F2164" s="15"/>
      <c r="T2164">
        <v>3.9</v>
      </c>
      <c r="U2164" s="34">
        <v>373.2</v>
      </c>
      <c r="V2164" s="34"/>
      <c r="Y2164" s="3">
        <f>AA2164/AD2164</f>
        <v>1.8294701986754966E-2</v>
      </c>
      <c r="Z2164">
        <v>35.700000000000003</v>
      </c>
      <c r="AA2164">
        <v>2.21</v>
      </c>
      <c r="AB2164">
        <v>3383.7535014005598</v>
      </c>
      <c r="AD2164">
        <v>120.8</v>
      </c>
      <c r="AF2164" s="34"/>
      <c r="AM2164" s="34"/>
      <c r="AN2164" s="40"/>
      <c r="AT2164" t="s">
        <v>74</v>
      </c>
      <c r="BK2164">
        <v>215.52570072615001</v>
      </c>
    </row>
    <row r="2165" spans="1:63" x14ac:dyDescent="0.25">
      <c r="A2165" s="5" t="s">
        <v>677</v>
      </c>
      <c r="B2165" s="5" t="s">
        <v>677</v>
      </c>
      <c r="C2165" s="6">
        <f>C2172</f>
        <v>40867</v>
      </c>
      <c r="D2165" s="14"/>
      <c r="E2165" s="14"/>
      <c r="F2165" s="15"/>
      <c r="T2165">
        <v>6.52</v>
      </c>
      <c r="U2165" s="34">
        <v>530.4</v>
      </c>
      <c r="V2165" s="34"/>
      <c r="Y2165" s="3">
        <f>AA2165/AD2165</f>
        <v>2.6157046281851275E-2</v>
      </c>
      <c r="Z2165">
        <v>36.799999999999997</v>
      </c>
      <c r="AA2165">
        <v>5.03</v>
      </c>
      <c r="AB2165">
        <v>5225.54347826087</v>
      </c>
      <c r="AD2165">
        <v>192.3</v>
      </c>
      <c r="AF2165" s="34"/>
      <c r="AM2165" s="34"/>
      <c r="AN2165" s="40"/>
      <c r="AT2165" t="s">
        <v>74</v>
      </c>
      <c r="BK2165" s="34">
        <v>235.384841363102</v>
      </c>
    </row>
    <row r="2166" spans="1:63" x14ac:dyDescent="0.25">
      <c r="A2166" s="5" t="s">
        <v>678</v>
      </c>
      <c r="B2166" s="5" t="s">
        <v>678</v>
      </c>
      <c r="C2166" s="6">
        <f>C2172</f>
        <v>40867</v>
      </c>
      <c r="D2166" s="14"/>
      <c r="E2166" s="14"/>
      <c r="F2166" s="15"/>
      <c r="T2166">
        <v>8.14</v>
      </c>
      <c r="U2166" s="34">
        <v>709.8</v>
      </c>
      <c r="V2166" s="34"/>
      <c r="Y2166" s="3">
        <f>AA2166/AD2166</f>
        <v>2.1278224263298888E-2</v>
      </c>
      <c r="Z2166">
        <v>38.5</v>
      </c>
      <c r="AA2166">
        <v>5.56</v>
      </c>
      <c r="AB2166">
        <v>6787.0129870129904</v>
      </c>
      <c r="AD2166">
        <v>261.3</v>
      </c>
      <c r="AF2166" s="34"/>
      <c r="AM2166" s="34"/>
      <c r="AN2166" s="40"/>
      <c r="AT2166" t="s">
        <v>74</v>
      </c>
      <c r="BK2166">
        <v>236.48128874609699</v>
      </c>
    </row>
    <row r="2167" spans="1:63" x14ac:dyDescent="0.25">
      <c r="A2167" s="5" t="s">
        <v>679</v>
      </c>
      <c r="B2167" s="5" t="s">
        <v>679</v>
      </c>
      <c r="C2167" s="6">
        <f>C2172</f>
        <v>40867</v>
      </c>
      <c r="D2167" s="14"/>
      <c r="E2167" s="14"/>
      <c r="F2167" s="15"/>
      <c r="T2167">
        <v>8.4600000000000009</v>
      </c>
      <c r="U2167" s="34">
        <v>664.9</v>
      </c>
      <c r="V2167" s="34"/>
      <c r="Y2167" s="3">
        <f>AA2167/AD2167</f>
        <v>2.7722377343438374E-2</v>
      </c>
      <c r="Z2167">
        <v>38.9</v>
      </c>
      <c r="AA2167">
        <v>6.95</v>
      </c>
      <c r="AB2167">
        <v>6444.7300771208202</v>
      </c>
      <c r="AD2167">
        <v>250.7</v>
      </c>
      <c r="AF2167" s="34"/>
      <c r="AM2167" s="34"/>
      <c r="AN2167" s="40"/>
      <c r="AT2167" t="s">
        <v>74</v>
      </c>
      <c r="BK2167">
        <v>245.04677099318701</v>
      </c>
    </row>
    <row r="2168" spans="1:63" x14ac:dyDescent="0.25">
      <c r="A2168" s="5" t="s">
        <v>680</v>
      </c>
      <c r="B2168" s="5" t="s">
        <v>680</v>
      </c>
      <c r="C2168" s="6">
        <v>40749</v>
      </c>
      <c r="D2168" s="14"/>
      <c r="E2168" s="14"/>
      <c r="F2168" s="15"/>
      <c r="U2168" s="34"/>
      <c r="V2168" s="34"/>
      <c r="AF2168" s="34"/>
      <c r="AM2168" s="34"/>
      <c r="AN2168" s="40"/>
      <c r="BA2168">
        <v>0</v>
      </c>
    </row>
    <row r="2169" spans="1:63" x14ac:dyDescent="0.25">
      <c r="A2169" s="5" t="s">
        <v>680</v>
      </c>
      <c r="B2169" s="5" t="s">
        <v>680</v>
      </c>
      <c r="C2169" s="6">
        <f>C2168+6</f>
        <v>40755</v>
      </c>
      <c r="D2169" s="14"/>
      <c r="E2169" s="14"/>
      <c r="F2169" s="15"/>
      <c r="U2169" s="34"/>
      <c r="V2169" s="34"/>
      <c r="AF2169" s="34"/>
      <c r="AM2169" s="34"/>
      <c r="AN2169" s="40"/>
      <c r="BA2169">
        <v>10</v>
      </c>
    </row>
    <row r="2170" spans="1:63" x14ac:dyDescent="0.25">
      <c r="A2170" s="5" t="s">
        <v>680</v>
      </c>
      <c r="B2170" s="5" t="s">
        <v>680</v>
      </c>
      <c r="C2170" s="6">
        <f>C2168+77</f>
        <v>40826</v>
      </c>
      <c r="D2170" s="14"/>
      <c r="E2170" s="14"/>
      <c r="F2170" s="15"/>
      <c r="U2170" s="34"/>
      <c r="V2170" s="34"/>
      <c r="AF2170" s="34"/>
      <c r="AM2170" s="34"/>
      <c r="AN2170" s="40"/>
      <c r="BA2170">
        <v>58</v>
      </c>
    </row>
    <row r="2171" spans="1:63" x14ac:dyDescent="0.25">
      <c r="A2171" s="5" t="s">
        <v>680</v>
      </c>
      <c r="B2171" s="5" t="s">
        <v>680</v>
      </c>
      <c r="C2171" s="6">
        <f>C2168+84</f>
        <v>40833</v>
      </c>
      <c r="D2171" s="14"/>
      <c r="E2171" s="14"/>
      <c r="F2171" s="15"/>
      <c r="U2171" s="34"/>
      <c r="V2171" s="34"/>
      <c r="AF2171" s="34"/>
      <c r="AM2171" s="34"/>
      <c r="AN2171" s="40"/>
      <c r="BA2171">
        <v>65</v>
      </c>
    </row>
    <row r="2172" spans="1:63" x14ac:dyDescent="0.25">
      <c r="A2172" s="5" t="s">
        <v>680</v>
      </c>
      <c r="B2172" s="5" t="s">
        <v>680</v>
      </c>
      <c r="C2172" s="6">
        <f>C2168+118</f>
        <v>40867</v>
      </c>
      <c r="D2172" s="14"/>
      <c r="E2172" s="14"/>
      <c r="F2172" s="15"/>
      <c r="T2172">
        <v>10.78</v>
      </c>
      <c r="U2172" s="34">
        <v>851.5</v>
      </c>
      <c r="V2172" s="34"/>
      <c r="Y2172" s="3">
        <f>AA2172/AD2172</f>
        <v>3.0006297229219138E-2</v>
      </c>
      <c r="Z2172">
        <v>41.8</v>
      </c>
      <c r="AA2172">
        <v>9.5299999999999994</v>
      </c>
      <c r="AB2172">
        <v>7598.0861244019197</v>
      </c>
      <c r="AD2172">
        <v>317.60000000000002</v>
      </c>
      <c r="AF2172" s="34"/>
      <c r="AM2172" s="34"/>
      <c r="AN2172" s="40"/>
      <c r="AT2172" t="s">
        <v>74</v>
      </c>
      <c r="BA2172">
        <v>90</v>
      </c>
      <c r="BK2172">
        <v>228.17075448654401</v>
      </c>
    </row>
    <row r="2173" spans="1:63" x14ac:dyDescent="0.25">
      <c r="A2173" s="5" t="s">
        <v>681</v>
      </c>
      <c r="B2173" s="5" t="s">
        <v>681</v>
      </c>
      <c r="C2173" s="6">
        <v>40277</v>
      </c>
      <c r="D2173" s="14"/>
      <c r="E2173" s="14"/>
      <c r="F2173" s="15"/>
      <c r="U2173" s="34"/>
      <c r="V2173" s="34"/>
      <c r="AF2173" s="34"/>
      <c r="AM2173" s="34"/>
      <c r="AN2173" s="40"/>
      <c r="BA2173">
        <v>30</v>
      </c>
      <c r="BK2173" s="34"/>
    </row>
    <row r="2174" spans="1:63" x14ac:dyDescent="0.25">
      <c r="A2174" s="5" t="s">
        <v>681</v>
      </c>
      <c r="B2174" s="5" t="s">
        <v>681</v>
      </c>
      <c r="C2174" s="6">
        <v>40304</v>
      </c>
      <c r="D2174" s="14"/>
      <c r="E2174" s="14"/>
      <c r="F2174" s="15"/>
      <c r="U2174" s="34"/>
      <c r="V2174" s="34"/>
      <c r="AF2174" s="34"/>
      <c r="AM2174" s="34"/>
      <c r="AN2174" s="40"/>
      <c r="BA2174">
        <v>55</v>
      </c>
      <c r="BK2174" s="34"/>
    </row>
    <row r="2175" spans="1:63" x14ac:dyDescent="0.25">
      <c r="A2175" s="5" t="s">
        <v>681</v>
      </c>
      <c r="B2175" s="5" t="s">
        <v>681</v>
      </c>
      <c r="C2175" s="6">
        <v>40324</v>
      </c>
      <c r="D2175" s="14"/>
      <c r="E2175" s="14"/>
      <c r="F2175" s="15"/>
      <c r="U2175" s="34"/>
      <c r="V2175" s="34"/>
      <c r="AF2175" s="34"/>
      <c r="AM2175" s="34"/>
      <c r="AN2175" s="40"/>
      <c r="BA2175">
        <v>75</v>
      </c>
    </row>
    <row r="2176" spans="1:63" x14ac:dyDescent="0.25">
      <c r="A2176" s="5" t="s">
        <v>681</v>
      </c>
      <c r="B2176" s="5" t="s">
        <v>681</v>
      </c>
      <c r="C2176" s="6">
        <v>40372</v>
      </c>
      <c r="D2176" s="14"/>
      <c r="E2176" s="14"/>
      <c r="F2176" s="15"/>
      <c r="U2176" s="34">
        <v>2094</v>
      </c>
      <c r="V2176" s="34"/>
      <c r="Y2176" s="3">
        <v>2.29422066549912E-2</v>
      </c>
      <c r="Z2176">
        <v>39.1</v>
      </c>
      <c r="AA2176">
        <v>15.646584938704001</v>
      </c>
      <c r="AB2176">
        <v>17442.4552429668</v>
      </c>
      <c r="AC2176">
        <v>13.1</v>
      </c>
      <c r="AD2176">
        <v>682</v>
      </c>
      <c r="AF2176" s="34"/>
      <c r="AM2176" s="34"/>
      <c r="AT2176" t="s">
        <v>74</v>
      </c>
      <c r="BA2176">
        <v>90</v>
      </c>
    </row>
    <row r="2177" spans="1:63" x14ac:dyDescent="0.25">
      <c r="A2177" s="5" t="s">
        <v>682</v>
      </c>
      <c r="B2177" s="5" t="s">
        <v>682</v>
      </c>
      <c r="C2177" s="6">
        <v>40372</v>
      </c>
      <c r="D2177" s="14"/>
      <c r="E2177" s="14"/>
      <c r="F2177" s="15"/>
      <c r="U2177" s="34">
        <v>2009</v>
      </c>
      <c r="V2177" s="34"/>
      <c r="Y2177" s="3">
        <v>2.1716287215411599E-2</v>
      </c>
      <c r="Z2177">
        <v>38.9</v>
      </c>
      <c r="AA2177">
        <v>14.484763572679499</v>
      </c>
      <c r="AB2177">
        <v>17146.529562981999</v>
      </c>
      <c r="AC2177">
        <v>12.4</v>
      </c>
      <c r="AD2177">
        <v>667</v>
      </c>
      <c r="AF2177" s="34"/>
      <c r="AM2177" s="34"/>
      <c r="AT2177" t="s">
        <v>74</v>
      </c>
      <c r="BA2177">
        <v>90</v>
      </c>
    </row>
    <row r="2178" spans="1:63" x14ac:dyDescent="0.25">
      <c r="A2178" s="5" t="s">
        <v>683</v>
      </c>
      <c r="B2178" s="5" t="s">
        <v>683</v>
      </c>
      <c r="C2178" s="6">
        <v>40372</v>
      </c>
      <c r="D2178" s="14"/>
      <c r="E2178" s="14"/>
      <c r="F2178" s="15"/>
      <c r="U2178" s="34">
        <v>1934</v>
      </c>
      <c r="V2178" s="34"/>
      <c r="Y2178" s="3">
        <v>2.2241681260945698E-2</v>
      </c>
      <c r="Z2178">
        <v>39.9</v>
      </c>
      <c r="AA2178">
        <v>14.167950963222401</v>
      </c>
      <c r="AB2178">
        <v>15964.912280701799</v>
      </c>
      <c r="AC2178">
        <v>12.7</v>
      </c>
      <c r="AD2178">
        <v>637</v>
      </c>
      <c r="AF2178" s="34"/>
      <c r="AM2178" s="34"/>
      <c r="AT2178" t="s">
        <v>74</v>
      </c>
      <c r="BA2178">
        <v>90</v>
      </c>
    </row>
    <row r="2179" spans="1:63" x14ac:dyDescent="0.25">
      <c r="A2179" s="5" t="s">
        <v>684</v>
      </c>
      <c r="B2179" s="5" t="s">
        <v>684</v>
      </c>
      <c r="C2179" s="6">
        <v>40372</v>
      </c>
      <c r="D2179" s="14"/>
      <c r="E2179" s="14"/>
      <c r="F2179" s="15"/>
      <c r="U2179" s="34">
        <v>1822</v>
      </c>
      <c r="V2179" s="34"/>
      <c r="Y2179" s="3">
        <v>2.2241681260945698E-2</v>
      </c>
      <c r="Z2179">
        <v>37.6</v>
      </c>
      <c r="AA2179">
        <v>11.8548161120841</v>
      </c>
      <c r="AB2179">
        <v>14175.5319148936</v>
      </c>
      <c r="AC2179">
        <v>12.7</v>
      </c>
      <c r="AD2179">
        <v>533</v>
      </c>
      <c r="AF2179" s="34"/>
      <c r="AM2179" s="34"/>
      <c r="AT2179" t="s">
        <v>74</v>
      </c>
      <c r="BA2179">
        <v>90</v>
      </c>
    </row>
    <row r="2180" spans="1:63" x14ac:dyDescent="0.25">
      <c r="A2180" s="5" t="s">
        <v>685</v>
      </c>
      <c r="B2180" s="5" t="s">
        <v>685</v>
      </c>
      <c r="C2180" s="6">
        <v>40372</v>
      </c>
      <c r="D2180" s="14"/>
      <c r="E2180" s="14"/>
      <c r="F2180" s="15"/>
      <c r="U2180" s="34">
        <v>1985</v>
      </c>
      <c r="V2180" s="34"/>
      <c r="Y2180" s="3">
        <v>2.2241681260945698E-2</v>
      </c>
      <c r="Z2180">
        <v>39.5</v>
      </c>
      <c r="AA2180">
        <v>13.945534150613</v>
      </c>
      <c r="AB2180">
        <v>15873.417721518999</v>
      </c>
      <c r="AC2180">
        <v>12.7</v>
      </c>
      <c r="AD2180">
        <v>627</v>
      </c>
      <c r="AF2180" s="34"/>
      <c r="AM2180" s="34"/>
      <c r="AT2180" t="s">
        <v>74</v>
      </c>
      <c r="BA2180">
        <v>90</v>
      </c>
      <c r="BK2180" s="34"/>
    </row>
    <row r="2181" spans="1:63" x14ac:dyDescent="0.25">
      <c r="A2181" s="5" t="s">
        <v>686</v>
      </c>
      <c r="B2181" s="5" t="s">
        <v>686</v>
      </c>
      <c r="C2181" s="6">
        <v>40372</v>
      </c>
      <c r="D2181" s="14"/>
      <c r="E2181" s="14"/>
      <c r="F2181" s="15"/>
      <c r="U2181" s="34">
        <v>1801</v>
      </c>
      <c r="V2181" s="34"/>
      <c r="Y2181" s="3">
        <v>2.2591943957968499E-2</v>
      </c>
      <c r="Z2181">
        <v>39.299999999999997</v>
      </c>
      <c r="AA2181">
        <v>12.741856392294199</v>
      </c>
      <c r="AB2181">
        <v>14351.145038167901</v>
      </c>
      <c r="AC2181">
        <v>12.9</v>
      </c>
      <c r="AD2181">
        <v>564</v>
      </c>
      <c r="AF2181" s="34"/>
      <c r="AM2181" s="34"/>
      <c r="AT2181" t="s">
        <v>74</v>
      </c>
      <c r="BA2181">
        <v>90</v>
      </c>
    </row>
    <row r="2182" spans="1:63" x14ac:dyDescent="0.25">
      <c r="A2182" s="5" t="s">
        <v>687</v>
      </c>
      <c r="B2182" s="5" t="s">
        <v>687</v>
      </c>
      <c r="C2182" s="6">
        <v>40372</v>
      </c>
      <c r="D2182" s="14"/>
      <c r="E2182" s="14"/>
      <c r="F2182" s="15"/>
      <c r="U2182" s="34">
        <v>1759</v>
      </c>
      <c r="V2182" s="34"/>
      <c r="Y2182" s="3">
        <v>2.2767075306479902E-2</v>
      </c>
      <c r="Z2182">
        <v>37.1</v>
      </c>
      <c r="AA2182">
        <v>12.544658493870401</v>
      </c>
      <c r="AB2182">
        <v>14851.752021563299</v>
      </c>
      <c r="AC2182">
        <v>13</v>
      </c>
      <c r="AD2182">
        <v>551</v>
      </c>
      <c r="AF2182" s="34"/>
      <c r="AM2182" s="34"/>
      <c r="AT2182" t="s">
        <v>74</v>
      </c>
      <c r="BA2182">
        <v>90</v>
      </c>
    </row>
    <row r="2183" spans="1:63" x14ac:dyDescent="0.25">
      <c r="A2183" s="5" t="s">
        <v>688</v>
      </c>
      <c r="B2183" s="5" t="s">
        <v>688</v>
      </c>
      <c r="C2183" s="6">
        <v>40372</v>
      </c>
      <c r="D2183" s="14"/>
      <c r="E2183" s="14"/>
      <c r="F2183" s="15"/>
      <c r="U2183" s="34">
        <v>1759</v>
      </c>
      <c r="V2183" s="34"/>
      <c r="Y2183" s="3">
        <v>2.20665499124343E-2</v>
      </c>
      <c r="Z2183">
        <v>38.6</v>
      </c>
      <c r="AA2183">
        <v>10.9670753064799</v>
      </c>
      <c r="AB2183">
        <v>12875.6476683938</v>
      </c>
      <c r="AC2183">
        <v>12.6</v>
      </c>
      <c r="AD2183">
        <v>497</v>
      </c>
      <c r="AF2183" s="34"/>
      <c r="AM2183" s="34"/>
      <c r="AT2183" t="s">
        <v>74</v>
      </c>
      <c r="BA2183">
        <v>90</v>
      </c>
    </row>
    <row r="2184" spans="1:63" x14ac:dyDescent="0.25">
      <c r="A2184" s="5" t="s">
        <v>689</v>
      </c>
      <c r="B2184" s="5" t="s">
        <v>689</v>
      </c>
      <c r="C2184" s="6">
        <v>40372</v>
      </c>
      <c r="D2184" s="14"/>
      <c r="E2184" s="14"/>
      <c r="F2184" s="15"/>
      <c r="U2184" s="34">
        <v>1644</v>
      </c>
      <c r="V2184" s="34"/>
      <c r="Y2184" s="3">
        <v>2.29422066549912E-2</v>
      </c>
      <c r="Z2184">
        <v>35.9</v>
      </c>
      <c r="AA2184">
        <v>10.1175131348511</v>
      </c>
      <c r="AB2184">
        <v>12284.1225626741</v>
      </c>
      <c r="AC2184">
        <v>13.1</v>
      </c>
      <c r="AD2184">
        <v>441</v>
      </c>
      <c r="AF2184" s="34"/>
      <c r="AM2184" s="34"/>
      <c r="AT2184" t="s">
        <v>74</v>
      </c>
      <c r="BA2184">
        <v>90</v>
      </c>
    </row>
    <row r="2185" spans="1:63" x14ac:dyDescent="0.25">
      <c r="A2185" s="5" t="s">
        <v>690</v>
      </c>
      <c r="B2185" s="5" t="s">
        <v>690</v>
      </c>
      <c r="C2185" s="6">
        <v>40372</v>
      </c>
      <c r="D2185" s="14"/>
      <c r="E2185" s="14"/>
      <c r="F2185" s="15"/>
      <c r="U2185" s="34">
        <v>1492</v>
      </c>
      <c r="V2185" s="34"/>
      <c r="Y2185" s="3">
        <v>2.3117338003502599E-2</v>
      </c>
      <c r="Z2185">
        <v>32.9</v>
      </c>
      <c r="AA2185">
        <v>9.5012259194395803</v>
      </c>
      <c r="AB2185">
        <v>12492.401215805499</v>
      </c>
      <c r="AC2185">
        <v>13.2</v>
      </c>
      <c r="AD2185">
        <v>411</v>
      </c>
      <c r="AF2185" s="34"/>
      <c r="AM2185" s="34"/>
      <c r="AT2185" t="s">
        <v>74</v>
      </c>
      <c r="BA2185">
        <v>90</v>
      </c>
    </row>
    <row r="2186" spans="1:63" x14ac:dyDescent="0.25">
      <c r="A2186" s="5" t="s">
        <v>691</v>
      </c>
      <c r="B2186" s="5" t="s">
        <v>691</v>
      </c>
      <c r="C2186" s="6">
        <v>40372</v>
      </c>
      <c r="D2186" s="14"/>
      <c r="E2186" s="14"/>
      <c r="F2186" s="15"/>
      <c r="U2186" s="34">
        <v>2011</v>
      </c>
      <c r="V2186" s="34"/>
      <c r="Y2186" s="3">
        <v>2.2591943957968499E-2</v>
      </c>
      <c r="Z2186">
        <v>40</v>
      </c>
      <c r="AA2186">
        <v>14.232924693520101</v>
      </c>
      <c r="AB2186">
        <v>15750</v>
      </c>
      <c r="AC2186">
        <v>12.9</v>
      </c>
      <c r="AD2186">
        <v>630</v>
      </c>
      <c r="AF2186" s="34"/>
      <c r="AM2186" s="34"/>
      <c r="AN2186" s="40"/>
      <c r="AT2186" t="s">
        <v>74</v>
      </c>
      <c r="BA2186">
        <v>90</v>
      </c>
    </row>
    <row r="2187" spans="1:63" x14ac:dyDescent="0.25">
      <c r="A2187" s="5" t="s">
        <v>692</v>
      </c>
      <c r="B2187" s="5" t="s">
        <v>692</v>
      </c>
      <c r="C2187" s="6">
        <v>40372</v>
      </c>
      <c r="D2187" s="14"/>
      <c r="E2187" s="14"/>
      <c r="F2187" s="15"/>
      <c r="U2187" s="34">
        <v>1847</v>
      </c>
      <c r="V2187" s="34"/>
      <c r="Y2187" s="3">
        <v>2.2416812609457101E-2</v>
      </c>
      <c r="Z2187">
        <v>38.299999999999997</v>
      </c>
      <c r="AA2187">
        <v>13.4949211908932</v>
      </c>
      <c r="AB2187">
        <v>15718.0156657963</v>
      </c>
      <c r="AC2187">
        <v>12.8</v>
      </c>
      <c r="AD2187">
        <v>602</v>
      </c>
      <c r="AF2187" s="34"/>
      <c r="AM2187" s="34"/>
      <c r="AN2187" s="40"/>
      <c r="AT2187" t="s">
        <v>74</v>
      </c>
      <c r="BA2187">
        <v>90</v>
      </c>
    </row>
    <row r="2188" spans="1:63" x14ac:dyDescent="0.25">
      <c r="A2188" s="5" t="s">
        <v>693</v>
      </c>
      <c r="B2188" s="5" t="s">
        <v>693</v>
      </c>
      <c r="C2188" s="6">
        <v>40372</v>
      </c>
      <c r="D2188" s="14"/>
      <c r="E2188" s="14"/>
      <c r="F2188" s="15"/>
      <c r="U2188" s="34">
        <v>1814</v>
      </c>
      <c r="V2188" s="34"/>
      <c r="Y2188" s="3">
        <v>2.2767075306479902E-2</v>
      </c>
      <c r="Z2188">
        <v>39.200000000000003</v>
      </c>
      <c r="AA2188">
        <v>12.4535901926445</v>
      </c>
      <c r="AB2188">
        <v>13954.0816326531</v>
      </c>
      <c r="AC2188">
        <v>13</v>
      </c>
      <c r="AD2188">
        <v>547</v>
      </c>
      <c r="AF2188" s="34"/>
      <c r="AM2188" s="34"/>
      <c r="AN2188" s="40"/>
      <c r="AT2188" t="s">
        <v>74</v>
      </c>
      <c r="BA2188">
        <v>90</v>
      </c>
    </row>
    <row r="2189" spans="1:63" x14ac:dyDescent="0.25">
      <c r="A2189" s="5" t="s">
        <v>694</v>
      </c>
      <c r="B2189" s="5" t="s">
        <v>694</v>
      </c>
      <c r="C2189" s="6">
        <v>40372</v>
      </c>
      <c r="D2189" s="14"/>
      <c r="E2189" s="14"/>
      <c r="F2189" s="15"/>
      <c r="U2189" s="34">
        <v>1707</v>
      </c>
      <c r="V2189" s="34"/>
      <c r="Y2189" s="3">
        <v>2.20665499124343E-2</v>
      </c>
      <c r="Z2189">
        <v>37.200000000000003</v>
      </c>
      <c r="AA2189">
        <v>11.6952714535902</v>
      </c>
      <c r="AB2189">
        <v>14247.311827957001</v>
      </c>
      <c r="AC2189">
        <v>12.6</v>
      </c>
      <c r="AD2189">
        <v>530</v>
      </c>
      <c r="AF2189" s="34"/>
      <c r="AM2189" s="34"/>
      <c r="AN2189" s="40"/>
      <c r="AT2189" t="s">
        <v>74</v>
      </c>
      <c r="BA2189">
        <v>90</v>
      </c>
      <c r="BK2189" s="34"/>
    </row>
    <row r="2190" spans="1:63" x14ac:dyDescent="0.25">
      <c r="A2190" s="5" t="s">
        <v>695</v>
      </c>
      <c r="B2190" s="5" t="s">
        <v>695</v>
      </c>
      <c r="C2190" s="6">
        <v>40372</v>
      </c>
      <c r="D2190" s="14"/>
      <c r="E2190" s="14"/>
      <c r="F2190" s="15"/>
      <c r="U2190" s="34">
        <v>1926</v>
      </c>
      <c r="V2190" s="34"/>
      <c r="Y2190" s="3">
        <v>2.3642732049036799E-2</v>
      </c>
      <c r="Z2190">
        <v>39.299999999999997</v>
      </c>
      <c r="AA2190">
        <v>13.523642732049</v>
      </c>
      <c r="AB2190">
        <v>14554.707379134899</v>
      </c>
      <c r="AC2190">
        <v>13.5</v>
      </c>
      <c r="AD2190">
        <v>572</v>
      </c>
      <c r="AF2190" s="34"/>
      <c r="AM2190" s="34"/>
      <c r="AN2190" s="40"/>
      <c r="AT2190" t="s">
        <v>74</v>
      </c>
      <c r="BA2190">
        <v>90</v>
      </c>
    </row>
    <row r="2191" spans="1:63" x14ac:dyDescent="0.25">
      <c r="A2191" s="5" t="s">
        <v>696</v>
      </c>
      <c r="B2191" s="5" t="s">
        <v>696</v>
      </c>
      <c r="C2191" s="6">
        <v>40372</v>
      </c>
      <c r="D2191" s="14"/>
      <c r="E2191" s="14"/>
      <c r="F2191" s="15"/>
      <c r="U2191" s="34">
        <v>1649</v>
      </c>
      <c r="V2191" s="34"/>
      <c r="Y2191" s="3">
        <v>2.3292469352014001E-2</v>
      </c>
      <c r="Z2191">
        <v>38.1</v>
      </c>
      <c r="AA2191">
        <v>12.135376532399301</v>
      </c>
      <c r="AB2191">
        <v>13674.540682414699</v>
      </c>
      <c r="AC2191">
        <v>13.3</v>
      </c>
      <c r="AD2191">
        <v>521</v>
      </c>
      <c r="AF2191" s="34"/>
      <c r="AM2191" s="34"/>
      <c r="AN2191" s="40"/>
      <c r="AT2191" t="s">
        <v>74</v>
      </c>
      <c r="BA2191">
        <v>90</v>
      </c>
    </row>
    <row r="2192" spans="1:63" x14ac:dyDescent="0.25">
      <c r="A2192" s="5" t="s">
        <v>697</v>
      </c>
      <c r="B2192" s="5" t="s">
        <v>697</v>
      </c>
      <c r="C2192" s="6">
        <v>40372</v>
      </c>
      <c r="D2192" s="14"/>
      <c r="E2192" s="14"/>
      <c r="F2192" s="15"/>
      <c r="U2192" s="34">
        <v>1731</v>
      </c>
      <c r="V2192" s="34"/>
      <c r="Y2192" s="3">
        <v>2.3817863397548201E-2</v>
      </c>
      <c r="Z2192">
        <v>37.6</v>
      </c>
      <c r="AA2192">
        <v>11.575481611208399</v>
      </c>
      <c r="AB2192">
        <v>12925.5319148936</v>
      </c>
      <c r="AC2192">
        <v>13.6</v>
      </c>
      <c r="AD2192">
        <v>486</v>
      </c>
      <c r="AF2192" s="34"/>
      <c r="AM2192" s="34"/>
      <c r="AN2192" s="40"/>
      <c r="AT2192" t="s">
        <v>74</v>
      </c>
      <c r="BA2192">
        <v>90</v>
      </c>
    </row>
    <row r="2193" spans="1:63" x14ac:dyDescent="0.25">
      <c r="A2193" s="5" t="s">
        <v>698</v>
      </c>
      <c r="B2193" s="5" t="s">
        <v>698</v>
      </c>
      <c r="C2193" s="6">
        <v>40372</v>
      </c>
      <c r="D2193" s="14"/>
      <c r="E2193" s="14"/>
      <c r="F2193" s="15"/>
      <c r="U2193" s="34">
        <v>1589</v>
      </c>
      <c r="V2193" s="34"/>
      <c r="Y2193" s="3">
        <v>2.3292469352014001E-2</v>
      </c>
      <c r="Z2193">
        <v>37.5</v>
      </c>
      <c r="AA2193">
        <v>9.5266199649737295</v>
      </c>
      <c r="AB2193">
        <v>10906.666666666701</v>
      </c>
      <c r="AC2193">
        <v>13.3</v>
      </c>
      <c r="AD2193">
        <v>409</v>
      </c>
      <c r="AF2193" s="34"/>
      <c r="AM2193" s="34"/>
      <c r="AN2193" s="40"/>
      <c r="AT2193" t="s">
        <v>74</v>
      </c>
      <c r="BA2193">
        <v>90</v>
      </c>
    </row>
    <row r="2194" spans="1:63" x14ac:dyDescent="0.25">
      <c r="A2194" s="5" t="s">
        <v>699</v>
      </c>
      <c r="B2194" s="5" t="s">
        <v>699</v>
      </c>
      <c r="C2194" s="6">
        <v>40372</v>
      </c>
      <c r="D2194" s="14"/>
      <c r="E2194" s="14"/>
      <c r="F2194" s="15"/>
      <c r="U2194" s="34">
        <v>1702</v>
      </c>
      <c r="V2194" s="34"/>
      <c r="Y2194" s="3">
        <v>2.4693520140105101E-2</v>
      </c>
      <c r="Z2194">
        <v>39.200000000000003</v>
      </c>
      <c r="AA2194">
        <v>10.7416812609457</v>
      </c>
      <c r="AB2194">
        <v>11096.9387755102</v>
      </c>
      <c r="AC2194">
        <v>14.1</v>
      </c>
      <c r="AD2194">
        <v>435</v>
      </c>
      <c r="AF2194" s="34"/>
      <c r="AM2194" s="34"/>
      <c r="AN2194" s="40"/>
      <c r="AT2194" t="s">
        <v>74</v>
      </c>
      <c r="BA2194">
        <v>90</v>
      </c>
    </row>
    <row r="2195" spans="1:63" x14ac:dyDescent="0.25">
      <c r="A2195" s="5" t="s">
        <v>700</v>
      </c>
      <c r="B2195" s="5" t="s">
        <v>700</v>
      </c>
      <c r="C2195" s="6">
        <v>40372</v>
      </c>
      <c r="D2195" s="14"/>
      <c r="E2195" s="14"/>
      <c r="F2195" s="15"/>
      <c r="U2195" s="34">
        <v>1531</v>
      </c>
      <c r="V2195" s="34"/>
      <c r="Y2195" s="3">
        <v>2.29422066549912E-2</v>
      </c>
      <c r="Z2195">
        <v>37</v>
      </c>
      <c r="AA2195">
        <v>10.415761821366001</v>
      </c>
      <c r="AB2195">
        <v>12270.270270270301</v>
      </c>
      <c r="AC2195">
        <v>13.1</v>
      </c>
      <c r="AD2195">
        <v>454</v>
      </c>
      <c r="AF2195" s="34"/>
      <c r="AM2195" s="34"/>
      <c r="AN2195" s="40"/>
      <c r="AT2195" t="s">
        <v>74</v>
      </c>
      <c r="BA2195">
        <v>90</v>
      </c>
      <c r="BK2195" s="34"/>
    </row>
    <row r="2196" spans="1:63" x14ac:dyDescent="0.25">
      <c r="A2196" s="5" t="s">
        <v>701</v>
      </c>
      <c r="B2196" s="5" t="s">
        <v>701</v>
      </c>
      <c r="C2196" s="6">
        <v>40372</v>
      </c>
      <c r="D2196" s="14"/>
      <c r="E2196" s="14"/>
      <c r="F2196" s="15"/>
      <c r="U2196" s="34">
        <v>1432</v>
      </c>
      <c r="V2196" s="34"/>
      <c r="Y2196" s="3">
        <v>2.5394045534150599E-2</v>
      </c>
      <c r="Z2196">
        <v>34.5</v>
      </c>
      <c r="AA2196">
        <v>9.0656742556917695</v>
      </c>
      <c r="AB2196">
        <v>10347.8260869565</v>
      </c>
      <c r="AC2196">
        <v>14.5</v>
      </c>
      <c r="AD2196">
        <v>357</v>
      </c>
      <c r="AF2196" s="34"/>
      <c r="AI2196" s="40"/>
      <c r="AJ2196" s="40"/>
      <c r="AM2196" s="34"/>
      <c r="AN2196" s="40"/>
      <c r="AO2196" s="40"/>
      <c r="AP2196" s="40"/>
      <c r="AT2196" s="40" t="s">
        <v>74</v>
      </c>
      <c r="AU2196" s="40"/>
      <c r="AV2196" s="40"/>
      <c r="BA2196">
        <v>90</v>
      </c>
      <c r="BH2196" s="40"/>
      <c r="BJ2196" s="40"/>
    </row>
    <row r="2197" spans="1:63" x14ac:dyDescent="0.25">
      <c r="A2197" s="5" t="s">
        <v>702</v>
      </c>
      <c r="B2197" s="5" t="s">
        <v>702</v>
      </c>
      <c r="C2197" s="6">
        <v>40372</v>
      </c>
      <c r="D2197" s="14"/>
      <c r="E2197" s="14"/>
      <c r="F2197" s="15"/>
      <c r="U2197" s="34">
        <v>1328</v>
      </c>
      <c r="V2197" s="34"/>
      <c r="Y2197" s="3">
        <v>2.48686514886165E-2</v>
      </c>
      <c r="Z2197">
        <v>33.9</v>
      </c>
      <c r="AA2197">
        <v>7.1621716287215396</v>
      </c>
      <c r="AB2197">
        <v>8495.5752212389398</v>
      </c>
      <c r="AC2197">
        <v>14.2</v>
      </c>
      <c r="AD2197">
        <v>288</v>
      </c>
      <c r="AF2197" s="34"/>
      <c r="AM2197" s="34"/>
      <c r="AN2197" s="40"/>
      <c r="AT2197" s="40" t="s">
        <v>74</v>
      </c>
      <c r="BA2197">
        <v>90</v>
      </c>
    </row>
    <row r="2198" spans="1:63" x14ac:dyDescent="0.25">
      <c r="A2198" s="5" t="s">
        <v>703</v>
      </c>
      <c r="B2198" s="5" t="s">
        <v>703</v>
      </c>
      <c r="C2198" s="6">
        <v>41015</v>
      </c>
      <c r="D2198" s="14"/>
      <c r="E2198" s="14"/>
      <c r="F2198" s="15"/>
      <c r="U2198" s="34"/>
      <c r="V2198" s="34"/>
      <c r="AF2198" s="34"/>
      <c r="AM2198" s="34"/>
      <c r="AN2198" s="40"/>
      <c r="AT2198" s="40"/>
      <c r="BA2198">
        <v>30</v>
      </c>
    </row>
    <row r="2199" spans="1:63" x14ac:dyDescent="0.25">
      <c r="A2199" s="5" t="s">
        <v>703</v>
      </c>
      <c r="B2199" s="5" t="s">
        <v>703</v>
      </c>
      <c r="C2199" s="6">
        <v>41050</v>
      </c>
      <c r="D2199" s="14"/>
      <c r="E2199" s="14"/>
      <c r="F2199" s="15"/>
      <c r="U2199" s="34"/>
      <c r="V2199" s="34"/>
      <c r="AF2199" s="34"/>
      <c r="AM2199" s="34"/>
      <c r="AN2199" s="40"/>
      <c r="AT2199" s="40"/>
      <c r="BA2199">
        <v>55</v>
      </c>
    </row>
    <row r="2200" spans="1:63" x14ac:dyDescent="0.25">
      <c r="A2200" s="5" t="s">
        <v>703</v>
      </c>
      <c r="B2200" s="5" t="s">
        <v>703</v>
      </c>
      <c r="C2200" s="6">
        <v>41068</v>
      </c>
      <c r="D2200" s="14"/>
      <c r="E2200" s="14"/>
      <c r="F2200" s="15"/>
      <c r="U2200" s="34"/>
      <c r="V2200" s="34"/>
      <c r="AF2200" s="34"/>
      <c r="AM2200" s="34"/>
      <c r="AN2200" s="40"/>
      <c r="AT2200" s="40"/>
      <c r="BA2200">
        <v>75</v>
      </c>
    </row>
    <row r="2201" spans="1:63" x14ac:dyDescent="0.25">
      <c r="A2201" s="5" t="s">
        <v>703</v>
      </c>
      <c r="B2201" s="5" t="s">
        <v>703</v>
      </c>
      <c r="C2201" s="6">
        <v>41105</v>
      </c>
      <c r="D2201" s="14"/>
      <c r="E2201" s="14"/>
      <c r="F2201" s="15"/>
      <c r="U2201" s="34">
        <v>1743</v>
      </c>
      <c r="V2201" s="34"/>
      <c r="Y2201" s="3">
        <v>2.43432574430823E-2</v>
      </c>
      <c r="Z2201">
        <v>49.5</v>
      </c>
      <c r="AA2201">
        <v>15.750087565674299</v>
      </c>
      <c r="AB2201">
        <v>13070.7070707071</v>
      </c>
      <c r="AC2201">
        <v>13.9</v>
      </c>
      <c r="AD2201">
        <v>647</v>
      </c>
      <c r="AF2201" s="34"/>
      <c r="AM2201" s="34"/>
      <c r="AN2201" s="40"/>
      <c r="AT2201" s="40" t="s">
        <v>74</v>
      </c>
      <c r="BA2201">
        <v>90</v>
      </c>
    </row>
    <row r="2202" spans="1:63" x14ac:dyDescent="0.25">
      <c r="A2202" s="5" t="s">
        <v>704</v>
      </c>
      <c r="B2202" s="5" t="s">
        <v>704</v>
      </c>
      <c r="C2202" s="6">
        <v>41105</v>
      </c>
      <c r="D2202" s="14"/>
      <c r="E2202" s="14"/>
      <c r="F2202" s="15"/>
      <c r="U2202" s="34">
        <v>1775</v>
      </c>
      <c r="V2202" s="34"/>
      <c r="Y2202" s="3">
        <v>2.4518388791593699E-2</v>
      </c>
      <c r="Z2202">
        <v>50.6</v>
      </c>
      <c r="AA2202">
        <v>15.323992994746099</v>
      </c>
      <c r="AB2202">
        <v>12351.7786561265</v>
      </c>
      <c r="AC2202">
        <v>14</v>
      </c>
      <c r="AD2202">
        <v>625</v>
      </c>
      <c r="AF2202" s="34"/>
      <c r="AM2202" s="34"/>
      <c r="AN2202" s="40"/>
      <c r="AT2202" s="40" t="s">
        <v>74</v>
      </c>
      <c r="BA2202">
        <v>90</v>
      </c>
    </row>
    <row r="2203" spans="1:63" x14ac:dyDescent="0.25">
      <c r="A2203" s="5" t="s">
        <v>705</v>
      </c>
      <c r="B2203" s="5" t="s">
        <v>705</v>
      </c>
      <c r="C2203" s="6">
        <v>41105</v>
      </c>
      <c r="D2203" s="14"/>
      <c r="E2203" s="14"/>
      <c r="F2203" s="15"/>
      <c r="U2203" s="34">
        <v>1664</v>
      </c>
      <c r="V2203" s="34"/>
      <c r="Y2203" s="3">
        <v>2.3817863397548201E-2</v>
      </c>
      <c r="Z2203">
        <v>45.6</v>
      </c>
      <c r="AA2203">
        <v>14.0287215411559</v>
      </c>
      <c r="AB2203">
        <v>12916.666666666701</v>
      </c>
      <c r="AC2203">
        <v>13.6</v>
      </c>
      <c r="AD2203">
        <v>589</v>
      </c>
      <c r="AF2203" s="34"/>
      <c r="AM2203" s="34"/>
      <c r="AN2203" s="40"/>
      <c r="AT2203" t="s">
        <v>74</v>
      </c>
      <c r="BA2203">
        <v>90</v>
      </c>
    </row>
    <row r="2204" spans="1:63" x14ac:dyDescent="0.25">
      <c r="A2204" s="5" t="s">
        <v>706</v>
      </c>
      <c r="B2204" s="5" t="s">
        <v>706</v>
      </c>
      <c r="C2204" s="6">
        <v>41105</v>
      </c>
      <c r="D2204" s="14"/>
      <c r="E2204" s="14"/>
      <c r="F2204" s="15"/>
      <c r="U2204" s="34">
        <v>1547</v>
      </c>
      <c r="V2204" s="34"/>
      <c r="Y2204" s="3">
        <v>2.34676007005254E-2</v>
      </c>
      <c r="Z2204">
        <v>46.1</v>
      </c>
      <c r="AA2204">
        <v>12.2735551663748</v>
      </c>
      <c r="AB2204">
        <v>11344.902386117101</v>
      </c>
      <c r="AC2204">
        <v>13.4</v>
      </c>
      <c r="AD2204">
        <v>523</v>
      </c>
      <c r="AF2204" s="34"/>
      <c r="AM2204" s="34"/>
      <c r="AN2204" s="40"/>
      <c r="AT2204" t="s">
        <v>74</v>
      </c>
      <c r="BA2204">
        <v>90</v>
      </c>
      <c r="BK2204" s="34"/>
    </row>
    <row r="2205" spans="1:63" x14ac:dyDescent="0.25">
      <c r="A2205" s="5" t="s">
        <v>707</v>
      </c>
      <c r="B2205" s="5" t="s">
        <v>707</v>
      </c>
      <c r="C2205" s="6">
        <v>41105</v>
      </c>
      <c r="D2205" s="14"/>
      <c r="E2205" s="14"/>
      <c r="F2205" s="15"/>
      <c r="U2205" s="34">
        <v>1635</v>
      </c>
      <c r="V2205" s="34"/>
      <c r="Y2205" s="3">
        <v>2.4693520140105101E-2</v>
      </c>
      <c r="Z2205">
        <v>50.4</v>
      </c>
      <c r="AA2205">
        <v>14.6926444833625</v>
      </c>
      <c r="AB2205">
        <v>11805.5555555556</v>
      </c>
      <c r="AC2205">
        <v>14.1</v>
      </c>
      <c r="AD2205">
        <v>595</v>
      </c>
      <c r="AF2205" s="34"/>
      <c r="AM2205" s="34"/>
      <c r="AN2205" s="40"/>
      <c r="AT2205" t="s">
        <v>74</v>
      </c>
      <c r="BA2205">
        <v>90</v>
      </c>
    </row>
    <row r="2206" spans="1:63" x14ac:dyDescent="0.25">
      <c r="A2206" s="5" t="s">
        <v>708</v>
      </c>
      <c r="B2206" s="5" t="s">
        <v>708</v>
      </c>
      <c r="C2206" s="6">
        <v>41105</v>
      </c>
      <c r="D2206" s="14"/>
      <c r="E2206" s="14"/>
      <c r="F2206" s="15"/>
      <c r="U2206" s="34">
        <v>1577</v>
      </c>
      <c r="V2206" s="34"/>
      <c r="Y2206" s="3">
        <v>2.3642732049036799E-2</v>
      </c>
      <c r="Z2206">
        <v>49.4</v>
      </c>
      <c r="AA2206">
        <v>13.5</v>
      </c>
      <c r="AB2206">
        <v>11558.7044534413</v>
      </c>
      <c r="AC2206">
        <v>13.5</v>
      </c>
      <c r="AD2206">
        <v>571</v>
      </c>
      <c r="AF2206" s="34"/>
      <c r="AM2206" s="34"/>
      <c r="AN2206" s="40"/>
      <c r="AT2206" t="s">
        <v>74</v>
      </c>
      <c r="BA2206">
        <v>90</v>
      </c>
    </row>
    <row r="2207" spans="1:63" x14ac:dyDescent="0.25">
      <c r="A2207" s="5" t="s">
        <v>709</v>
      </c>
      <c r="B2207" s="5" t="s">
        <v>709</v>
      </c>
      <c r="C2207" s="6">
        <v>41105</v>
      </c>
      <c r="D2207" s="14"/>
      <c r="E2207" s="14"/>
      <c r="F2207" s="15"/>
      <c r="U2207" s="34">
        <v>1538</v>
      </c>
      <c r="V2207" s="34"/>
      <c r="Y2207" s="3">
        <v>2.3642732049036799E-2</v>
      </c>
      <c r="Z2207">
        <v>47.9</v>
      </c>
      <c r="AA2207">
        <v>12.9798598949212</v>
      </c>
      <c r="AB2207">
        <v>11461.3778705637</v>
      </c>
      <c r="AC2207">
        <v>13.5</v>
      </c>
      <c r="AD2207">
        <v>549</v>
      </c>
      <c r="AF2207" s="34"/>
      <c r="AM2207" s="34"/>
      <c r="AN2207" s="40"/>
      <c r="AT2207" t="s">
        <v>74</v>
      </c>
      <c r="BA2207">
        <v>90</v>
      </c>
    </row>
    <row r="2208" spans="1:63" x14ac:dyDescent="0.25">
      <c r="A2208" s="5" t="s">
        <v>710</v>
      </c>
      <c r="B2208" s="5" t="s">
        <v>710</v>
      </c>
      <c r="C2208" s="6">
        <v>41105</v>
      </c>
      <c r="D2208" s="14"/>
      <c r="E2208" s="14"/>
      <c r="F2208" s="15"/>
      <c r="U2208" s="34">
        <v>1407</v>
      </c>
      <c r="V2208" s="34"/>
      <c r="Y2208" s="3">
        <v>2.34676007005254E-2</v>
      </c>
      <c r="Z2208">
        <v>46.7</v>
      </c>
      <c r="AA2208">
        <v>12.250087565674299</v>
      </c>
      <c r="AB2208">
        <v>11177.7301927195</v>
      </c>
      <c r="AC2208">
        <v>13.4</v>
      </c>
      <c r="AD2208">
        <v>522</v>
      </c>
      <c r="AF2208" s="34"/>
      <c r="AM2208" s="34"/>
      <c r="AN2208" s="40"/>
      <c r="AT2208" t="s">
        <v>74</v>
      </c>
      <c r="BA2208">
        <v>90</v>
      </c>
    </row>
    <row r="2209" spans="1:63" x14ac:dyDescent="0.25">
      <c r="A2209" s="5" t="s">
        <v>711</v>
      </c>
      <c r="B2209" s="5" t="s">
        <v>711</v>
      </c>
      <c r="C2209" s="6">
        <v>41105</v>
      </c>
      <c r="D2209" s="14"/>
      <c r="E2209" s="14"/>
      <c r="F2209" s="15"/>
      <c r="U2209" s="34">
        <v>1474</v>
      </c>
      <c r="V2209" s="34"/>
      <c r="Y2209" s="3">
        <v>2.3642732049036799E-2</v>
      </c>
      <c r="Z2209">
        <v>42.9</v>
      </c>
      <c r="AA2209">
        <v>10.6628721541156</v>
      </c>
      <c r="AB2209">
        <v>10512.820512820501</v>
      </c>
      <c r="AC2209">
        <v>13.5</v>
      </c>
      <c r="AD2209">
        <v>451</v>
      </c>
      <c r="AF2209" s="34"/>
      <c r="AM2209" s="34"/>
      <c r="AN2209" s="40"/>
      <c r="AT2209" t="s">
        <v>74</v>
      </c>
      <c r="BA2209">
        <v>90</v>
      </c>
    </row>
    <row r="2210" spans="1:63" x14ac:dyDescent="0.25">
      <c r="A2210" s="5" t="s">
        <v>712</v>
      </c>
      <c r="B2210" s="5" t="s">
        <v>712</v>
      </c>
      <c r="C2210" s="6">
        <v>41105</v>
      </c>
      <c r="D2210" s="14"/>
      <c r="E2210" s="14"/>
      <c r="F2210" s="15"/>
      <c r="U2210" s="34">
        <v>1241</v>
      </c>
      <c r="V2210" s="34"/>
      <c r="Y2210" s="3">
        <v>2.3292469352014001E-2</v>
      </c>
      <c r="Z2210">
        <v>37</v>
      </c>
      <c r="AA2210">
        <v>9.2005253940455294</v>
      </c>
      <c r="AB2210">
        <v>10675.6756756757</v>
      </c>
      <c r="AC2210">
        <v>13.3</v>
      </c>
      <c r="AD2210">
        <v>395</v>
      </c>
      <c r="AF2210" s="34"/>
      <c r="AM2210" s="34"/>
      <c r="AN2210" s="40"/>
      <c r="AT2210" t="s">
        <v>74</v>
      </c>
      <c r="BA2210">
        <v>90</v>
      </c>
      <c r="BK2210" s="34"/>
    </row>
    <row r="2211" spans="1:63" x14ac:dyDescent="0.25">
      <c r="A2211" s="5" t="s">
        <v>713</v>
      </c>
      <c r="B2211" s="5" t="s">
        <v>713</v>
      </c>
      <c r="C2211" s="6">
        <v>41105</v>
      </c>
      <c r="D2211" s="14"/>
      <c r="E2211" s="14"/>
      <c r="F2211" s="15"/>
      <c r="U2211" s="34">
        <v>1761</v>
      </c>
      <c r="V2211" s="34"/>
      <c r="Y2211" s="3">
        <v>2.4693520140105101E-2</v>
      </c>
      <c r="Z2211">
        <v>52.2</v>
      </c>
      <c r="AA2211">
        <v>14.9148861646235</v>
      </c>
      <c r="AB2211">
        <v>11570.8812260536</v>
      </c>
      <c r="AC2211">
        <v>14.1</v>
      </c>
      <c r="AD2211">
        <v>604</v>
      </c>
      <c r="AF2211" s="34"/>
      <c r="AM2211" s="34"/>
      <c r="AN2211" s="40"/>
      <c r="AT2211" t="s">
        <v>74</v>
      </c>
      <c r="BA2211">
        <v>90</v>
      </c>
    </row>
    <row r="2212" spans="1:63" x14ac:dyDescent="0.25">
      <c r="A2212" s="5" t="s">
        <v>714</v>
      </c>
      <c r="B2212" s="5" t="s">
        <v>714</v>
      </c>
      <c r="C2212" s="6">
        <v>41105</v>
      </c>
      <c r="D2212" s="14"/>
      <c r="E2212" s="14"/>
      <c r="F2212" s="15"/>
      <c r="U2212" s="34">
        <v>1569</v>
      </c>
      <c r="V2212" s="34"/>
      <c r="Y2212" s="3">
        <v>2.4693520140105101E-2</v>
      </c>
      <c r="Z2212">
        <v>49.3</v>
      </c>
      <c r="AA2212">
        <v>14.297548161120799</v>
      </c>
      <c r="AB2212">
        <v>11744.4219066937</v>
      </c>
      <c r="AC2212">
        <v>14.1</v>
      </c>
      <c r="AD2212">
        <v>579</v>
      </c>
      <c r="AF2212" s="34"/>
      <c r="AM2212" s="34"/>
      <c r="AN2212" s="40"/>
      <c r="AT2212" t="s">
        <v>74</v>
      </c>
      <c r="BA2212">
        <v>90</v>
      </c>
      <c r="BK2212" s="40"/>
    </row>
    <row r="2213" spans="1:63" x14ac:dyDescent="0.25">
      <c r="A2213" s="5" t="s">
        <v>715</v>
      </c>
      <c r="B2213" s="5" t="s">
        <v>715</v>
      </c>
      <c r="C2213" s="6">
        <v>41105</v>
      </c>
      <c r="D2213" s="14"/>
      <c r="E2213" s="14"/>
      <c r="F2213" s="15"/>
      <c r="U2213" s="34">
        <v>1528</v>
      </c>
      <c r="V2213" s="34"/>
      <c r="Y2213" s="3">
        <v>2.48686514886165E-2</v>
      </c>
      <c r="Z2213">
        <v>51.6</v>
      </c>
      <c r="AA2213">
        <v>13.3793345008757</v>
      </c>
      <c r="AB2213">
        <v>10426.356589147301</v>
      </c>
      <c r="AC2213">
        <v>14.2</v>
      </c>
      <c r="AD2213">
        <v>538</v>
      </c>
      <c r="AF2213" s="34"/>
      <c r="AM2213" s="34"/>
      <c r="AN2213" s="40"/>
      <c r="AT2213" t="s">
        <v>74</v>
      </c>
      <c r="BA2213">
        <v>90</v>
      </c>
      <c r="BK2213" s="40"/>
    </row>
    <row r="2214" spans="1:63" x14ac:dyDescent="0.25">
      <c r="A2214" s="5" t="s">
        <v>716</v>
      </c>
      <c r="B2214" s="5" t="s">
        <v>716</v>
      </c>
      <c r="C2214" s="6">
        <v>41105</v>
      </c>
      <c r="D2214" s="14"/>
      <c r="E2214" s="14"/>
      <c r="F2214" s="15"/>
      <c r="U2214" s="34">
        <v>1478</v>
      </c>
      <c r="V2214" s="34"/>
      <c r="Y2214" s="3">
        <v>2.4518388791593699E-2</v>
      </c>
      <c r="Z2214">
        <v>50.9</v>
      </c>
      <c r="AA2214">
        <v>12.577933450087601</v>
      </c>
      <c r="AB2214">
        <v>10078.585461689599</v>
      </c>
      <c r="AC2214">
        <v>14</v>
      </c>
      <c r="AD2214">
        <v>513</v>
      </c>
      <c r="AF2214" s="34"/>
      <c r="AM2214" s="34"/>
      <c r="AN2214" s="40"/>
      <c r="AT2214" t="s">
        <v>74</v>
      </c>
      <c r="BA2214">
        <v>90</v>
      </c>
    </row>
    <row r="2215" spans="1:63" x14ac:dyDescent="0.25">
      <c r="A2215" s="5" t="s">
        <v>717</v>
      </c>
      <c r="B2215" s="5" t="s">
        <v>717</v>
      </c>
      <c r="C2215" s="6">
        <v>41105</v>
      </c>
      <c r="D2215" s="14"/>
      <c r="E2215" s="14"/>
      <c r="F2215" s="15"/>
      <c r="U2215" s="34">
        <v>1607</v>
      </c>
      <c r="V2215" s="34"/>
      <c r="Y2215" s="3">
        <v>2.4168126094570901E-2</v>
      </c>
      <c r="Z2215">
        <v>50.2</v>
      </c>
      <c r="AA2215">
        <v>13.5583187390543</v>
      </c>
      <c r="AB2215">
        <v>11175.298804780899</v>
      </c>
      <c r="AC2215">
        <v>13.8</v>
      </c>
      <c r="AD2215">
        <v>561</v>
      </c>
      <c r="AF2215" s="34"/>
      <c r="AM2215" s="34"/>
      <c r="AN2215" s="40"/>
      <c r="AT2215" t="s">
        <v>74</v>
      </c>
      <c r="BA2215">
        <v>90</v>
      </c>
    </row>
    <row r="2216" spans="1:63" x14ac:dyDescent="0.25">
      <c r="A2216" s="5" t="s">
        <v>718</v>
      </c>
      <c r="B2216" s="5" t="s">
        <v>718</v>
      </c>
      <c r="C2216" s="6">
        <v>41105</v>
      </c>
      <c r="D2216" s="14"/>
      <c r="E2216" s="14"/>
      <c r="F2216" s="15"/>
      <c r="U2216" s="34">
        <v>1459</v>
      </c>
      <c r="V2216" s="34"/>
      <c r="Y2216" s="3">
        <v>2.4518388791593699E-2</v>
      </c>
      <c r="Z2216">
        <v>48.1</v>
      </c>
      <c r="AA2216">
        <v>13.1663747810858</v>
      </c>
      <c r="AB2216">
        <v>11164.241164241201</v>
      </c>
      <c r="AC2216">
        <v>14</v>
      </c>
      <c r="AD2216">
        <v>537</v>
      </c>
      <c r="AF2216" s="34"/>
      <c r="AM2216" s="34"/>
      <c r="AN2216" s="40"/>
      <c r="AT2216" t="s">
        <v>74</v>
      </c>
      <c r="BA2216">
        <v>90</v>
      </c>
    </row>
    <row r="2217" spans="1:63" x14ac:dyDescent="0.25">
      <c r="A2217" s="5" t="s">
        <v>719</v>
      </c>
      <c r="B2217" s="5" t="s">
        <v>719</v>
      </c>
      <c r="C2217" s="6">
        <v>41105</v>
      </c>
      <c r="D2217" s="14"/>
      <c r="E2217" s="14"/>
      <c r="F2217" s="15"/>
      <c r="U2217" s="34">
        <v>1361</v>
      </c>
      <c r="V2217" s="34"/>
      <c r="Y2217" s="3">
        <v>2.4518388791593699E-2</v>
      </c>
      <c r="Z2217">
        <v>45.7</v>
      </c>
      <c r="AA2217">
        <v>11.180385288966701</v>
      </c>
      <c r="AB2217">
        <v>9978.1181619256004</v>
      </c>
      <c r="AC2217">
        <v>14</v>
      </c>
      <c r="AD2217">
        <v>456</v>
      </c>
      <c r="AF2217" s="34"/>
      <c r="AM2217" s="34"/>
      <c r="AN2217" s="40"/>
      <c r="AT2217" t="s">
        <v>74</v>
      </c>
      <c r="BA2217">
        <v>90</v>
      </c>
    </row>
    <row r="2218" spans="1:63" x14ac:dyDescent="0.25">
      <c r="A2218" s="5" t="s">
        <v>720</v>
      </c>
      <c r="B2218" s="5" t="s">
        <v>720</v>
      </c>
      <c r="C2218" s="6">
        <v>41105</v>
      </c>
      <c r="D2218" s="14"/>
      <c r="E2218" s="14"/>
      <c r="F2218" s="15"/>
      <c r="U2218" s="34">
        <v>1112</v>
      </c>
      <c r="V2218" s="34"/>
      <c r="Y2218" s="3">
        <v>2.4168126094570901E-2</v>
      </c>
      <c r="Z2218">
        <v>45.9</v>
      </c>
      <c r="AA2218">
        <v>9.8364273204903707</v>
      </c>
      <c r="AB2218">
        <v>8867.1023965141594</v>
      </c>
      <c r="AC2218">
        <v>13.8</v>
      </c>
      <c r="AD2218">
        <v>407</v>
      </c>
      <c r="AF2218" s="34"/>
      <c r="AM2218" s="34"/>
      <c r="AN2218" s="40"/>
      <c r="AT2218" t="s">
        <v>74</v>
      </c>
      <c r="BA2218">
        <v>90</v>
      </c>
    </row>
    <row r="2219" spans="1:63" x14ac:dyDescent="0.25">
      <c r="A2219" s="5" t="s">
        <v>721</v>
      </c>
      <c r="B2219" s="5" t="s">
        <v>721</v>
      </c>
      <c r="C2219" s="6">
        <v>41105</v>
      </c>
      <c r="D2219" s="14"/>
      <c r="E2219" s="14"/>
      <c r="F2219" s="15"/>
      <c r="U2219" s="34">
        <v>1437</v>
      </c>
      <c r="V2219" s="34"/>
      <c r="Y2219" s="3">
        <v>2.57443082311734E-2</v>
      </c>
      <c r="Z2219">
        <v>49.1</v>
      </c>
      <c r="AA2219">
        <v>12.022591943958</v>
      </c>
      <c r="AB2219">
        <v>9511.2016293278994</v>
      </c>
      <c r="AC2219">
        <v>14.7</v>
      </c>
      <c r="AD2219">
        <v>467</v>
      </c>
      <c r="AF2219" s="34"/>
      <c r="AM2219" s="34"/>
      <c r="AN2219" s="40"/>
      <c r="AT2219" t="s">
        <v>74</v>
      </c>
      <c r="BA2219">
        <v>90</v>
      </c>
      <c r="BK2219" s="34"/>
    </row>
    <row r="2220" spans="1:63" x14ac:dyDescent="0.25">
      <c r="A2220" s="5" t="s">
        <v>722</v>
      </c>
      <c r="B2220" s="5" t="s">
        <v>722</v>
      </c>
      <c r="C2220" s="6">
        <v>41105</v>
      </c>
      <c r="D2220" s="14"/>
      <c r="E2220" s="14"/>
      <c r="F2220" s="15"/>
      <c r="U2220" s="34">
        <v>1256</v>
      </c>
      <c r="V2220" s="34"/>
      <c r="Y2220" s="3">
        <v>2.4693520140105101E-2</v>
      </c>
      <c r="Z2220">
        <v>44.8</v>
      </c>
      <c r="AA2220">
        <v>10.173730297723299</v>
      </c>
      <c r="AB2220">
        <v>9196.4285714285706</v>
      </c>
      <c r="AC2220">
        <v>14.1</v>
      </c>
      <c r="AD2220">
        <v>412</v>
      </c>
      <c r="AF2220" s="34"/>
      <c r="AM2220" s="34"/>
      <c r="AN2220" s="40"/>
      <c r="AT2220" t="s">
        <v>74</v>
      </c>
      <c r="BA2220">
        <v>90</v>
      </c>
    </row>
    <row r="2221" spans="1:63" x14ac:dyDescent="0.25">
      <c r="A2221" s="5" t="s">
        <v>723</v>
      </c>
      <c r="B2221" s="5" t="s">
        <v>723</v>
      </c>
      <c r="C2221" s="6">
        <v>41105</v>
      </c>
      <c r="D2221" s="14"/>
      <c r="E2221" s="14"/>
      <c r="F2221" s="15"/>
      <c r="U2221" s="34">
        <v>1158</v>
      </c>
      <c r="V2221" s="34"/>
      <c r="Y2221" s="3">
        <v>2.3817863397548201E-2</v>
      </c>
      <c r="Z2221">
        <v>40.299999999999997</v>
      </c>
      <c r="AA2221">
        <v>8.0028021015761794</v>
      </c>
      <c r="AB2221">
        <v>8337.4689826302692</v>
      </c>
      <c r="AC2221">
        <v>13.6</v>
      </c>
      <c r="AD2221">
        <v>336</v>
      </c>
      <c r="AF2221" s="34"/>
      <c r="AM2221" s="34"/>
      <c r="AN2221" s="40"/>
      <c r="AT2221" t="s">
        <v>74</v>
      </c>
      <c r="BA2221">
        <v>90</v>
      </c>
    </row>
    <row r="2222" spans="1:63" x14ac:dyDescent="0.25">
      <c r="A2222" s="5" t="s">
        <v>724</v>
      </c>
      <c r="B2222" s="5" t="s">
        <v>724</v>
      </c>
      <c r="C2222" s="6">
        <v>41105</v>
      </c>
      <c r="D2222" s="14"/>
      <c r="E2222" s="14"/>
      <c r="F2222" s="15"/>
      <c r="U2222" s="34">
        <v>1013</v>
      </c>
      <c r="V2222" s="34"/>
      <c r="Y2222" s="3">
        <v>2.2767075306479902E-2</v>
      </c>
      <c r="Z2222">
        <v>37.9</v>
      </c>
      <c r="AA2222">
        <v>5.5323992994746103</v>
      </c>
      <c r="AB2222">
        <v>6411.6094986807402</v>
      </c>
      <c r="AC2222">
        <v>13</v>
      </c>
      <c r="AD2222">
        <v>243</v>
      </c>
      <c r="AF2222" s="34"/>
      <c r="AM2222" s="34"/>
      <c r="AN2222" s="40"/>
      <c r="AT2222" t="s">
        <v>74</v>
      </c>
      <c r="BA2222">
        <v>90</v>
      </c>
    </row>
    <row r="2223" spans="1:63" x14ac:dyDescent="0.25">
      <c r="A2223" s="5" t="s">
        <v>725</v>
      </c>
      <c r="B2223" s="5" t="s">
        <v>725</v>
      </c>
      <c r="C2223" s="71">
        <v>33834</v>
      </c>
      <c r="F2223" s="40"/>
      <c r="U2223" s="40"/>
      <c r="V2223" s="40"/>
      <c r="AF2223" s="40"/>
      <c r="AG2223" s="40"/>
      <c r="AM2223" s="40"/>
      <c r="AN2223" s="40"/>
      <c r="BA2223">
        <v>10</v>
      </c>
      <c r="BK2223" s="40"/>
    </row>
    <row r="2224" spans="1:63" x14ac:dyDescent="0.25">
      <c r="A2224" s="5" t="s">
        <v>725</v>
      </c>
      <c r="B2224" s="5" t="s">
        <v>725</v>
      </c>
      <c r="C2224" s="6">
        <v>33884</v>
      </c>
      <c r="D2224" s="14"/>
      <c r="E2224" s="14"/>
      <c r="F2224" s="15"/>
      <c r="U2224" s="34"/>
      <c r="V2224" s="34"/>
      <c r="AF2224" s="34">
        <v>6.3869135708381194E-2</v>
      </c>
      <c r="AG2224" s="34"/>
      <c r="AM2224" s="34">
        <v>0.146666666666667</v>
      </c>
      <c r="AN2224" s="40"/>
      <c r="BK2224" s="34"/>
    </row>
    <row r="2225" spans="1:63" x14ac:dyDescent="0.25">
      <c r="A2225" s="5" t="s">
        <v>725</v>
      </c>
      <c r="B2225" s="5" t="s">
        <v>725</v>
      </c>
      <c r="C2225" s="6">
        <v>33897</v>
      </c>
      <c r="D2225" s="14"/>
      <c r="E2225" s="14"/>
      <c r="F2225" s="15"/>
      <c r="T2225">
        <v>1.343</v>
      </c>
      <c r="U2225" s="34">
        <v>50.766666666666701</v>
      </c>
      <c r="V2225" s="34"/>
      <c r="AF2225" s="34">
        <v>0.12365900492062699</v>
      </c>
      <c r="AG2225" s="34"/>
      <c r="AM2225" s="34">
        <v>0.293333333333333</v>
      </c>
      <c r="AN2225" s="40">
        <v>2.8000000000000001E-2</v>
      </c>
      <c r="AO2225">
        <v>0.81499999999999995</v>
      </c>
      <c r="AP2225">
        <v>29.093</v>
      </c>
      <c r="BG2225">
        <v>2.4E-2</v>
      </c>
      <c r="BH2225">
        <v>0.52800000000000002</v>
      </c>
      <c r="BJ2225">
        <v>21.673999999999999</v>
      </c>
      <c r="BK2225" s="34"/>
    </row>
    <row r="2226" spans="1:63" x14ac:dyDescent="0.25">
      <c r="A2226" s="5" t="s">
        <v>725</v>
      </c>
      <c r="B2226" s="5" t="s">
        <v>725</v>
      </c>
      <c r="C2226" s="6">
        <v>33911</v>
      </c>
      <c r="D2226" s="14"/>
      <c r="E2226" s="14"/>
      <c r="F2226" s="15"/>
      <c r="T2226">
        <v>2.3370000000000002</v>
      </c>
      <c r="U2226" s="34">
        <v>125.666666666667</v>
      </c>
      <c r="V2226" s="34"/>
      <c r="AF2226" s="34">
        <v>0.45201096425561499</v>
      </c>
      <c r="AG2226" s="34"/>
      <c r="AM2226" s="34">
        <v>1.33666666666667</v>
      </c>
      <c r="AN2226">
        <v>2.7E-2</v>
      </c>
      <c r="AO2226">
        <v>1.3839999999999999</v>
      </c>
      <c r="AP2226">
        <v>51.529000000000003</v>
      </c>
      <c r="BG2226">
        <v>1.4999999999999999E-2</v>
      </c>
      <c r="BH2226">
        <v>0.95199999999999996</v>
      </c>
      <c r="BJ2226">
        <v>62.683</v>
      </c>
      <c r="BK2226" s="34">
        <v>718.33333333333303</v>
      </c>
    </row>
    <row r="2227" spans="1:63" x14ac:dyDescent="0.25">
      <c r="A2227" s="5" t="s">
        <v>725</v>
      </c>
      <c r="B2227" s="5" t="s">
        <v>725</v>
      </c>
      <c r="C2227" s="6">
        <v>33925</v>
      </c>
      <c r="D2227" s="14"/>
      <c r="E2227" s="14"/>
      <c r="F2227" s="15"/>
      <c r="T2227">
        <v>3.1030000000000002</v>
      </c>
      <c r="U2227" s="34">
        <v>266.91666666666703</v>
      </c>
      <c r="V2227" s="34"/>
      <c r="AF2227" s="34">
        <v>0.60603767654288498</v>
      </c>
      <c r="AG2227" s="34"/>
      <c r="AM2227" s="34">
        <v>2.0699999999999998</v>
      </c>
      <c r="AN2227">
        <v>2.5999999999999999E-2</v>
      </c>
      <c r="AO2227">
        <v>1.881</v>
      </c>
      <c r="AP2227">
        <v>71.046000000000006</v>
      </c>
      <c r="BG2227">
        <v>8.0000000000000002E-3</v>
      </c>
      <c r="BH2227">
        <v>1.222</v>
      </c>
      <c r="BJ2227">
        <v>159.37700000000001</v>
      </c>
      <c r="BK2227">
        <v>705</v>
      </c>
    </row>
    <row r="2228" spans="1:63" x14ac:dyDescent="0.25">
      <c r="A2228" s="5" t="s">
        <v>725</v>
      </c>
      <c r="B2228" s="5" t="s">
        <v>725</v>
      </c>
      <c r="C2228" s="6">
        <v>33932</v>
      </c>
      <c r="D2228" s="14"/>
      <c r="E2228" s="14"/>
      <c r="F2228" s="15"/>
      <c r="U2228" s="34"/>
      <c r="V2228" s="34"/>
      <c r="AF2228" s="34">
        <v>0.59220879988577402</v>
      </c>
      <c r="AG2228" s="34"/>
      <c r="AM2228" s="34">
        <v>1.9933333333333301</v>
      </c>
      <c r="BK2228" s="40">
        <v>501.66666666666703</v>
      </c>
    </row>
    <row r="2229" spans="1:63" x14ac:dyDescent="0.25">
      <c r="A2229" s="5" t="s">
        <v>725</v>
      </c>
      <c r="B2229" s="5" t="s">
        <v>725</v>
      </c>
      <c r="C2229" s="6">
        <v>33939</v>
      </c>
      <c r="D2229" s="14"/>
      <c r="E2229" s="14"/>
      <c r="F2229" s="15"/>
      <c r="T2229">
        <v>3.1440000000000001</v>
      </c>
      <c r="U2229" s="34">
        <v>420.98333333333301</v>
      </c>
      <c r="V2229" s="34"/>
      <c r="AF2229" s="34">
        <v>0.56699240035912202</v>
      </c>
      <c r="AG2229" s="34"/>
      <c r="AM2229" s="34">
        <v>1.86</v>
      </c>
      <c r="AN2229">
        <v>2.5000000000000001E-2</v>
      </c>
      <c r="AO2229">
        <v>1.298</v>
      </c>
      <c r="AP2229">
        <v>52.265000000000001</v>
      </c>
      <c r="BG2229">
        <v>6.0000000000000001E-3</v>
      </c>
      <c r="BH2229">
        <v>1.8460000000000001</v>
      </c>
      <c r="BJ2229">
        <v>333.15899999999999</v>
      </c>
    </row>
    <row r="2230" spans="1:63" x14ac:dyDescent="0.25">
      <c r="A2230" s="5" t="s">
        <v>725</v>
      </c>
      <c r="B2230" s="5" t="s">
        <v>725</v>
      </c>
      <c r="C2230" s="6">
        <v>33946</v>
      </c>
      <c r="D2230" s="14"/>
      <c r="E2230" s="14"/>
      <c r="F2230" s="15"/>
      <c r="T2230">
        <v>4.6950000000000003</v>
      </c>
      <c r="U2230" s="34">
        <v>555.1</v>
      </c>
      <c r="V2230" s="34">
        <v>87.8333333333333</v>
      </c>
      <c r="W2230">
        <v>1.4E-2</v>
      </c>
      <c r="X2230">
        <v>0.92200000000000004</v>
      </c>
      <c r="AF2230" s="34">
        <v>0.53326797113449997</v>
      </c>
      <c r="AG2230" s="34"/>
      <c r="AM2230" s="34">
        <v>1.69333333333333</v>
      </c>
      <c r="AN2230">
        <v>2.5000000000000001E-2</v>
      </c>
      <c r="AO2230">
        <v>1.488</v>
      </c>
      <c r="AP2230">
        <v>59.238999999999997</v>
      </c>
      <c r="BG2230">
        <v>6.0000000000000001E-3</v>
      </c>
      <c r="BH2230">
        <v>2.129</v>
      </c>
      <c r="BJ2230">
        <v>379.31099999999998</v>
      </c>
      <c r="BK2230">
        <v>318.33333333333297</v>
      </c>
    </row>
    <row r="2231" spans="1:63" x14ac:dyDescent="0.25">
      <c r="A2231" s="5" t="s">
        <v>725</v>
      </c>
      <c r="B2231" s="5" t="s">
        <v>725</v>
      </c>
      <c r="C2231" s="71">
        <v>33950</v>
      </c>
      <c r="F2231" s="40"/>
      <c r="U2231" s="40"/>
      <c r="V2231" s="40"/>
      <c r="AF2231" s="40"/>
      <c r="AG2231" s="40"/>
      <c r="AM2231" s="40"/>
      <c r="BA2231">
        <v>65</v>
      </c>
    </row>
    <row r="2232" spans="1:63" x14ac:dyDescent="0.25">
      <c r="A2232" s="5" t="s">
        <v>725</v>
      </c>
      <c r="B2232" s="5" t="s">
        <v>725</v>
      </c>
      <c r="C2232" s="6">
        <v>33953</v>
      </c>
      <c r="D2232" s="14"/>
      <c r="E2232" s="14"/>
      <c r="F2232" s="15"/>
      <c r="T2232">
        <v>6.3920000000000003</v>
      </c>
      <c r="U2232" s="34">
        <v>768.66666666666697</v>
      </c>
      <c r="V2232" s="34">
        <v>159.833333333333</v>
      </c>
      <c r="W2232">
        <v>1.4999999999999999E-2</v>
      </c>
      <c r="X2232">
        <v>1.9159999999999999</v>
      </c>
      <c r="AF2232" s="34">
        <v>0.51688473021322201</v>
      </c>
      <c r="AG2232" s="34"/>
      <c r="AM2232" s="34">
        <v>1.61666666666667</v>
      </c>
      <c r="AN2232">
        <v>2.7E-2</v>
      </c>
      <c r="AO2232">
        <v>1.593</v>
      </c>
      <c r="AP2232">
        <v>61.531999999999996</v>
      </c>
      <c r="BG2232">
        <v>5.0000000000000001E-3</v>
      </c>
      <c r="BH2232">
        <v>2.593</v>
      </c>
      <c r="BJ2232">
        <v>520.09699999999998</v>
      </c>
      <c r="BK2232">
        <v>380</v>
      </c>
    </row>
    <row r="2233" spans="1:63" x14ac:dyDescent="0.25">
      <c r="A2233" s="5" t="s">
        <v>725</v>
      </c>
      <c r="B2233" s="5" t="s">
        <v>725</v>
      </c>
      <c r="C2233" s="6">
        <v>33959</v>
      </c>
      <c r="D2233" s="14"/>
      <c r="E2233" s="14"/>
      <c r="F2233" s="15"/>
      <c r="T2233">
        <v>6.11</v>
      </c>
      <c r="U2233" s="34">
        <v>711.75</v>
      </c>
      <c r="V2233" s="34">
        <v>172.666666666667</v>
      </c>
      <c r="W2233">
        <v>1.6E-2</v>
      </c>
      <c r="X2233">
        <v>2.165</v>
      </c>
      <c r="AF2233" s="34">
        <v>0.49691694337564901</v>
      </c>
      <c r="AG2233" s="34"/>
      <c r="AM2233" s="34">
        <v>1.5266666666666699</v>
      </c>
      <c r="AN2233">
        <v>2.4E-2</v>
      </c>
      <c r="AO2233">
        <v>1.302</v>
      </c>
      <c r="AP2233">
        <v>54.046999999999997</v>
      </c>
      <c r="BG2233">
        <v>5.0000000000000001E-3</v>
      </c>
      <c r="BH2233">
        <v>2.3290000000000002</v>
      </c>
      <c r="BJ2233">
        <v>447.68099999999998</v>
      </c>
      <c r="BK2233">
        <v>406.66666666666703</v>
      </c>
    </row>
    <row r="2234" spans="1:63" x14ac:dyDescent="0.25">
      <c r="A2234" s="5" t="s">
        <v>725</v>
      </c>
      <c r="B2234" s="5" t="s">
        <v>725</v>
      </c>
      <c r="C2234" s="6">
        <v>33967</v>
      </c>
      <c r="D2234" s="14"/>
      <c r="E2234" s="14"/>
      <c r="F2234" s="15"/>
      <c r="T2234">
        <v>5.1920000000000002</v>
      </c>
      <c r="U2234" s="34">
        <v>646.78333333333296</v>
      </c>
      <c r="V2234" s="34">
        <v>216.333333333333</v>
      </c>
      <c r="W2234">
        <v>1.4999999999999999E-2</v>
      </c>
      <c r="X2234">
        <v>2.5649999999999999</v>
      </c>
      <c r="AF2234" s="34">
        <v>0.55112014025728295</v>
      </c>
      <c r="AG2234" s="34"/>
      <c r="AM2234" s="34">
        <v>1.78</v>
      </c>
      <c r="AN2234">
        <v>2.1999999999999999E-2</v>
      </c>
      <c r="AO2234">
        <v>0.73499999999999999</v>
      </c>
      <c r="AP2234">
        <v>31.327999999999999</v>
      </c>
      <c r="BG2234">
        <v>4.0000000000000001E-3</v>
      </c>
      <c r="BH2234">
        <v>1.4990000000000001</v>
      </c>
      <c r="BJ2234">
        <v>362.43900000000002</v>
      </c>
      <c r="BK2234" s="40">
        <v>335</v>
      </c>
    </row>
    <row r="2235" spans="1:63" x14ac:dyDescent="0.25">
      <c r="A2235" s="5" t="s">
        <v>725</v>
      </c>
      <c r="B2235" s="5" t="s">
        <v>725</v>
      </c>
      <c r="C2235" s="6">
        <v>33974</v>
      </c>
      <c r="D2235" s="14"/>
      <c r="E2235" s="14"/>
      <c r="F2235" s="15"/>
      <c r="T2235">
        <v>5.6890000000000001</v>
      </c>
      <c r="U2235" s="34">
        <v>670.93333333333305</v>
      </c>
      <c r="V2235" s="34">
        <v>268.83333333333297</v>
      </c>
      <c r="W2235">
        <v>1.6E-2</v>
      </c>
      <c r="X2235">
        <v>3.3</v>
      </c>
      <c r="AF2235" s="34">
        <v>0.60662817704197802</v>
      </c>
      <c r="AG2235" s="34"/>
      <c r="AM2235" s="34">
        <v>2.0733333333333301</v>
      </c>
      <c r="AN2235">
        <v>2.1000000000000001E-2</v>
      </c>
      <c r="AO2235">
        <v>0.63600000000000001</v>
      </c>
      <c r="AP2235">
        <v>29.001000000000001</v>
      </c>
      <c r="BG2235">
        <v>4.0000000000000001E-3</v>
      </c>
      <c r="BH2235">
        <v>1.2649999999999999</v>
      </c>
      <c r="BJ2235">
        <v>336.613</v>
      </c>
      <c r="BK2235">
        <v>331.66666666666703</v>
      </c>
    </row>
    <row r="2236" spans="1:63" x14ac:dyDescent="0.25">
      <c r="A2236" s="5" t="s">
        <v>725</v>
      </c>
      <c r="B2236" s="5" t="s">
        <v>725</v>
      </c>
      <c r="C2236" s="6">
        <v>33981</v>
      </c>
      <c r="D2236" s="14"/>
      <c r="E2236" s="14"/>
      <c r="F2236" s="15"/>
      <c r="T2236">
        <v>5.6660000000000004</v>
      </c>
      <c r="U2236" s="34">
        <v>756.35</v>
      </c>
      <c r="V2236" s="34">
        <v>354.5</v>
      </c>
      <c r="W2236">
        <v>1.4999999999999999E-2</v>
      </c>
      <c r="X2236">
        <v>4.0510000000000002</v>
      </c>
      <c r="AF2236" s="34">
        <v>0.47138769573400302</v>
      </c>
      <c r="AG2236" s="34"/>
      <c r="AM2236" s="34">
        <v>1.4166666666666701</v>
      </c>
      <c r="AN2236">
        <v>1.4E-2</v>
      </c>
      <c r="AO2236">
        <v>0.20499999999999999</v>
      </c>
      <c r="AP2236">
        <v>13.756</v>
      </c>
      <c r="BG2236">
        <v>3.0000000000000001E-3</v>
      </c>
      <c r="BH2236">
        <v>0.83599999999999997</v>
      </c>
      <c r="BJ2236">
        <v>333.15100000000001</v>
      </c>
      <c r="BK2236" s="34">
        <v>345</v>
      </c>
    </row>
    <row r="2237" spans="1:63" x14ac:dyDescent="0.25">
      <c r="A2237" s="5" t="s">
        <v>725</v>
      </c>
      <c r="B2237" s="5" t="s">
        <v>725</v>
      </c>
      <c r="C2237" s="6">
        <v>33988</v>
      </c>
      <c r="D2237" s="14"/>
      <c r="E2237" s="14"/>
      <c r="F2237" s="15"/>
      <c r="T2237">
        <v>5.6689999999999996</v>
      </c>
      <c r="U2237" s="34">
        <v>607.15</v>
      </c>
      <c r="V2237" s="34">
        <v>304.66666666666703</v>
      </c>
      <c r="W2237">
        <v>1.9E-2</v>
      </c>
      <c r="X2237">
        <v>4.4939999999999998</v>
      </c>
      <c r="AF2237" s="34"/>
      <c r="AG2237" s="34"/>
      <c r="AM2237" s="34"/>
      <c r="AN2237">
        <v>2.4E-2</v>
      </c>
      <c r="AO2237">
        <v>0.193</v>
      </c>
      <c r="AP2237">
        <v>8.1639999999999997</v>
      </c>
      <c r="BG2237">
        <v>2E-3</v>
      </c>
      <c r="BH2237">
        <v>0.55800000000000005</v>
      </c>
      <c r="BJ2237">
        <v>239.35900000000001</v>
      </c>
      <c r="BK2237">
        <v>336.66666666666703</v>
      </c>
    </row>
    <row r="2238" spans="1:63" x14ac:dyDescent="0.25">
      <c r="A2238" s="5" t="s">
        <v>725</v>
      </c>
      <c r="B2238" s="5" t="s">
        <v>725</v>
      </c>
      <c r="C2238" s="6">
        <v>33996</v>
      </c>
      <c r="D2238" s="14"/>
      <c r="E2238" s="14"/>
      <c r="F2238" s="15"/>
      <c r="T2238">
        <v>6.1050000000000004</v>
      </c>
      <c r="U2238" s="34">
        <v>855.5</v>
      </c>
      <c r="V2238" s="34">
        <v>439.83333333333297</v>
      </c>
      <c r="W2238">
        <v>1.9E-2</v>
      </c>
      <c r="X2238">
        <v>4.9989999999999997</v>
      </c>
      <c r="AF2238" s="34"/>
      <c r="AG2238" s="34"/>
      <c r="AM2238" s="34"/>
      <c r="BG2238">
        <v>2E-3</v>
      </c>
      <c r="BH2238">
        <v>0.49</v>
      </c>
      <c r="BJ2238">
        <v>281.12599999999998</v>
      </c>
      <c r="BK2238">
        <v>340</v>
      </c>
    </row>
    <row r="2239" spans="1:63" x14ac:dyDescent="0.25">
      <c r="A2239" s="5" t="s">
        <v>725</v>
      </c>
      <c r="B2239" s="5" t="s">
        <v>725</v>
      </c>
      <c r="C2239" s="6">
        <v>34003</v>
      </c>
      <c r="D2239" s="14"/>
      <c r="E2239" s="14"/>
      <c r="F2239" s="15"/>
      <c r="T2239">
        <v>7.4379999999999997</v>
      </c>
      <c r="U2239" s="34">
        <v>705.19348402712603</v>
      </c>
      <c r="V2239" s="34">
        <v>430.60920688086497</v>
      </c>
      <c r="W2239">
        <v>1.7999999999999999E-2</v>
      </c>
      <c r="X2239">
        <v>6.2060000000000004</v>
      </c>
      <c r="Z2239">
        <v>3.2033533333333301E-2</v>
      </c>
      <c r="AB2239">
        <f>AD2239/Z2239</f>
        <v>10516.608217468342</v>
      </c>
      <c r="AD2239">
        <v>336.88411988787902</v>
      </c>
      <c r="AF2239" s="34"/>
      <c r="AG2239" s="34"/>
      <c r="AM2239" s="34"/>
      <c r="AT2239" t="s">
        <v>74</v>
      </c>
      <c r="BE2239">
        <v>93.725086992985496</v>
      </c>
      <c r="BG2239">
        <v>2E-3</v>
      </c>
      <c r="BH2239">
        <v>0.47599999999999998</v>
      </c>
      <c r="BJ2239">
        <v>274.61700000000002</v>
      </c>
      <c r="BK2239">
        <v>325</v>
      </c>
    </row>
    <row r="2240" spans="1:63" x14ac:dyDescent="0.25">
      <c r="A2240" s="5" t="s">
        <v>728</v>
      </c>
      <c r="B2240" s="5" t="s">
        <v>728</v>
      </c>
      <c r="C2240" s="6">
        <v>33884</v>
      </c>
      <c r="D2240" s="14"/>
      <c r="E2240" s="14"/>
      <c r="F2240" s="15"/>
      <c r="U2240" s="34"/>
      <c r="V2240" s="34"/>
      <c r="AF2240" s="34">
        <v>0.15717842652837999</v>
      </c>
      <c r="AG2240" s="34"/>
      <c r="AM2240" s="34">
        <v>0.38</v>
      </c>
      <c r="BK2240">
        <v>539.98870962753597</v>
      </c>
    </row>
    <row r="2241" spans="1:63" x14ac:dyDescent="0.25">
      <c r="A2241" s="5" t="s">
        <v>728</v>
      </c>
      <c r="B2241" s="5" t="s">
        <v>728</v>
      </c>
      <c r="C2241" s="6">
        <v>33897</v>
      </c>
      <c r="D2241" s="14"/>
      <c r="E2241" s="14"/>
      <c r="F2241" s="15"/>
      <c r="T2241">
        <v>3.8490000000000002</v>
      </c>
      <c r="U2241" s="34">
        <v>89.85</v>
      </c>
      <c r="V2241" s="34"/>
      <c r="AF2241" s="34">
        <v>0.28965179529082302</v>
      </c>
      <c r="AG2241" s="34"/>
      <c r="AM2241" s="34">
        <v>0.76</v>
      </c>
      <c r="AN2241">
        <v>4.5999999999999999E-2</v>
      </c>
      <c r="AO2241">
        <v>2.3290000000000002</v>
      </c>
      <c r="AP2241">
        <v>49.868000000000002</v>
      </c>
      <c r="BG2241">
        <v>3.7999999999999999E-2</v>
      </c>
      <c r="BH2241">
        <v>1.52</v>
      </c>
      <c r="BJ2241">
        <v>39.948999999999998</v>
      </c>
      <c r="BK2241" s="34"/>
    </row>
    <row r="2242" spans="1:63" x14ac:dyDescent="0.25">
      <c r="A2242" s="5" t="s">
        <v>728</v>
      </c>
      <c r="B2242" s="5" t="s">
        <v>728</v>
      </c>
      <c r="C2242" s="6">
        <v>33911</v>
      </c>
      <c r="D2242" s="14"/>
      <c r="E2242" s="14"/>
      <c r="F2242" s="15"/>
      <c r="T2242">
        <v>7.9669999999999996</v>
      </c>
      <c r="U2242" s="34">
        <v>269.01666666666699</v>
      </c>
      <c r="V2242" s="34"/>
      <c r="AF2242" s="34">
        <v>0.86641268900866197</v>
      </c>
      <c r="AG2242" s="34"/>
      <c r="AM2242" s="34">
        <v>4.4733333333333301</v>
      </c>
      <c r="AN2242">
        <v>3.5999999999999997E-2</v>
      </c>
      <c r="AO2242">
        <v>5.1369999999999996</v>
      </c>
      <c r="AP2242">
        <v>144.03800000000001</v>
      </c>
      <c r="BG2242">
        <v>2.5000000000000001E-2</v>
      </c>
      <c r="BH2242">
        <v>2.8290000000000002</v>
      </c>
      <c r="BJ2242">
        <v>115.41</v>
      </c>
      <c r="BK2242" s="34">
        <v>938.33333333333303</v>
      </c>
    </row>
    <row r="2243" spans="1:63" x14ac:dyDescent="0.25">
      <c r="A2243" s="5" t="s">
        <v>728</v>
      </c>
      <c r="B2243" s="5" t="s">
        <v>728</v>
      </c>
      <c r="C2243" s="6">
        <v>33925</v>
      </c>
      <c r="D2243" s="14"/>
      <c r="E2243" s="14"/>
      <c r="F2243" s="15"/>
      <c r="T2243">
        <v>8.7859999999999996</v>
      </c>
      <c r="U2243" s="34">
        <v>646.93333333333305</v>
      </c>
      <c r="V2243" s="34"/>
      <c r="AF2243" s="34">
        <v>0.92895913470634395</v>
      </c>
      <c r="AG2243" s="34"/>
      <c r="AM2243" s="34">
        <v>5.8766666666666696</v>
      </c>
      <c r="AN2243">
        <v>2.9000000000000001E-2</v>
      </c>
      <c r="AO2243">
        <v>5.7919999999999998</v>
      </c>
      <c r="AP2243">
        <v>199.416</v>
      </c>
      <c r="BG2243">
        <v>8.0000000000000002E-3</v>
      </c>
      <c r="BH2243">
        <v>2.9940000000000002</v>
      </c>
      <c r="BJ2243">
        <v>371.29899999999998</v>
      </c>
      <c r="BK2243" s="40">
        <v>1170</v>
      </c>
    </row>
    <row r="2244" spans="1:63" x14ac:dyDescent="0.25">
      <c r="A2244" s="5" t="s">
        <v>728</v>
      </c>
      <c r="B2244" s="5" t="s">
        <v>728</v>
      </c>
      <c r="C2244" s="6">
        <v>33932</v>
      </c>
      <c r="D2244" s="14"/>
      <c r="E2244" s="14"/>
      <c r="F2244" s="15"/>
      <c r="U2244" s="34"/>
      <c r="V2244" s="34"/>
      <c r="AF2244" s="34">
        <v>0.92445297734693199</v>
      </c>
      <c r="AG2244" s="34"/>
      <c r="AM2244" s="34">
        <v>5.74</v>
      </c>
      <c r="BK2244">
        <v>936.66666666666697</v>
      </c>
    </row>
    <row r="2245" spans="1:63" x14ac:dyDescent="0.25">
      <c r="A2245" s="5" t="s">
        <v>728</v>
      </c>
      <c r="B2245" s="5" t="s">
        <v>728</v>
      </c>
      <c r="C2245" s="6">
        <v>33939</v>
      </c>
      <c r="D2245" s="14"/>
      <c r="E2245" s="14"/>
      <c r="F2245" s="15"/>
      <c r="T2245">
        <v>9.3490000000000002</v>
      </c>
      <c r="U2245" s="34">
        <v>860</v>
      </c>
      <c r="V2245" s="34"/>
      <c r="AF2245" s="34">
        <v>0.91209512367456602</v>
      </c>
      <c r="AG2245" s="34"/>
      <c r="AM2245" s="34">
        <v>5.4033333333333298</v>
      </c>
      <c r="AN2245">
        <v>3.1E-2</v>
      </c>
      <c r="AO2245">
        <v>4.5599999999999996</v>
      </c>
      <c r="AP2245">
        <v>147.72999999999999</v>
      </c>
      <c r="BG2245">
        <v>7.0000000000000001E-3</v>
      </c>
      <c r="BH2245">
        <v>4.7889999999999997</v>
      </c>
      <c r="BJ2245">
        <v>662.18200000000002</v>
      </c>
    </row>
    <row r="2246" spans="1:63" x14ac:dyDescent="0.25">
      <c r="A2246" s="5" t="s">
        <v>728</v>
      </c>
      <c r="B2246" s="5" t="s">
        <v>728</v>
      </c>
      <c r="C2246" s="6">
        <v>33946</v>
      </c>
      <c r="D2246" s="14"/>
      <c r="E2246" s="14"/>
      <c r="F2246" s="15"/>
      <c r="T2246">
        <v>12.962999999999999</v>
      </c>
      <c r="U2246" s="34">
        <v>1174.0333333333299</v>
      </c>
      <c r="V2246" s="34">
        <v>185</v>
      </c>
      <c r="W2246">
        <v>1.7999999999999999E-2</v>
      </c>
      <c r="X2246">
        <v>2.5499999999999998</v>
      </c>
      <c r="AF2246" s="34">
        <v>0.89348825305902602</v>
      </c>
      <c r="AG2246" s="34"/>
      <c r="AM2246" s="34">
        <v>4.9766666666666701</v>
      </c>
      <c r="AN2246">
        <v>0.03</v>
      </c>
      <c r="AO2246">
        <v>4.8070000000000004</v>
      </c>
      <c r="AP2246">
        <v>158.34399999999999</v>
      </c>
      <c r="BG2246">
        <v>7.0000000000000001E-3</v>
      </c>
      <c r="BH2246">
        <v>5.4020000000000001</v>
      </c>
      <c r="BJ2246">
        <v>766.87800000000004</v>
      </c>
      <c r="BK2246">
        <v>676.66666666666697</v>
      </c>
    </row>
    <row r="2247" spans="1:63" x14ac:dyDescent="0.25">
      <c r="A2247" s="5" t="s">
        <v>728</v>
      </c>
      <c r="B2247" s="5" t="s">
        <v>728</v>
      </c>
      <c r="C2247" s="6">
        <v>33953</v>
      </c>
      <c r="D2247" s="14"/>
      <c r="E2247" s="14"/>
      <c r="F2247" s="15"/>
      <c r="T2247">
        <v>10.792999999999999</v>
      </c>
      <c r="U2247" s="34">
        <v>1262</v>
      </c>
      <c r="V2247" s="34">
        <v>228.333333333333</v>
      </c>
      <c r="W2247">
        <v>1.6E-2</v>
      </c>
      <c r="X2247">
        <v>2.851</v>
      </c>
      <c r="AF2247" s="34">
        <v>0.85836472336901004</v>
      </c>
      <c r="AG2247" s="34"/>
      <c r="AM2247" s="34">
        <v>4.3433333333333302</v>
      </c>
      <c r="AN2247">
        <v>2.5999999999999999E-2</v>
      </c>
      <c r="AO2247">
        <v>3.0369999999999999</v>
      </c>
      <c r="AP2247">
        <v>115.923</v>
      </c>
      <c r="BG2247">
        <v>5.0000000000000001E-3</v>
      </c>
      <c r="BH2247">
        <v>4.6539999999999999</v>
      </c>
      <c r="BJ2247">
        <v>851.38699999999994</v>
      </c>
      <c r="BK2247">
        <v>608.33333333333303</v>
      </c>
    </row>
    <row r="2248" spans="1:63" x14ac:dyDescent="0.25">
      <c r="A2248" s="5" t="s">
        <v>728</v>
      </c>
      <c r="B2248" s="5" t="s">
        <v>728</v>
      </c>
      <c r="C2248" s="6">
        <v>33959</v>
      </c>
      <c r="D2248" s="14"/>
      <c r="E2248" s="14"/>
      <c r="F2248" s="15"/>
      <c r="T2248">
        <v>9.2880000000000003</v>
      </c>
      <c r="U2248" s="34">
        <v>1141.36666666667</v>
      </c>
      <c r="V2248" s="34">
        <v>259.5</v>
      </c>
      <c r="W2248">
        <v>1.7999999999999999E-2</v>
      </c>
      <c r="X2248">
        <v>3.556</v>
      </c>
      <c r="AF2248" s="34">
        <v>0.80533983804596798</v>
      </c>
      <c r="AG2248" s="34"/>
      <c r="AM2248" s="34">
        <v>3.6366666666666698</v>
      </c>
      <c r="AN2248">
        <v>2.4E-2</v>
      </c>
      <c r="AO2248">
        <v>2.2530000000000001</v>
      </c>
      <c r="AP2248">
        <v>91.158000000000001</v>
      </c>
      <c r="BG2248">
        <v>4.0000000000000001E-3</v>
      </c>
      <c r="BH2248">
        <v>3.194</v>
      </c>
      <c r="BJ2248">
        <v>730.00699999999995</v>
      </c>
      <c r="BK2248">
        <v>540</v>
      </c>
    </row>
    <row r="2249" spans="1:63" x14ac:dyDescent="0.25">
      <c r="A2249" s="5" t="s">
        <v>728</v>
      </c>
      <c r="B2249" s="5" t="s">
        <v>728</v>
      </c>
      <c r="C2249" s="6">
        <v>33967</v>
      </c>
      <c r="D2249" s="14"/>
      <c r="E2249" s="14"/>
      <c r="F2249" s="15"/>
      <c r="T2249">
        <v>14.038</v>
      </c>
      <c r="U2249" s="34">
        <v>1641.86666666667</v>
      </c>
      <c r="V2249" s="34">
        <v>469.66666666666703</v>
      </c>
      <c r="W2249">
        <v>1.7999999999999999E-2</v>
      </c>
      <c r="X2249">
        <v>6.476</v>
      </c>
      <c r="AF2249" s="34">
        <v>0.862962408461457</v>
      </c>
      <c r="AG2249" s="34"/>
      <c r="AM2249" s="34">
        <v>4.4166666666666696</v>
      </c>
      <c r="AN2249">
        <v>2.4E-2</v>
      </c>
      <c r="AO2249">
        <v>2.601</v>
      </c>
      <c r="AP2249">
        <v>105.306</v>
      </c>
      <c r="BG2249">
        <v>5.0000000000000001E-3</v>
      </c>
      <c r="BH2249">
        <v>4.4450000000000003</v>
      </c>
      <c r="BJ2249">
        <v>971.53</v>
      </c>
      <c r="BK2249" s="40">
        <v>443.33333333333297</v>
      </c>
    </row>
    <row r="2250" spans="1:63" x14ac:dyDescent="0.25">
      <c r="A2250" s="5" t="s">
        <v>728</v>
      </c>
      <c r="B2250" s="5" t="s">
        <v>728</v>
      </c>
      <c r="C2250" s="6">
        <v>33974</v>
      </c>
      <c r="D2250" s="14"/>
      <c r="E2250" s="14"/>
      <c r="F2250" s="15"/>
      <c r="T2250">
        <v>10.845000000000001</v>
      </c>
      <c r="U2250" s="34">
        <v>1301.4666666666701</v>
      </c>
      <c r="V2250" s="34">
        <v>484.66666666666703</v>
      </c>
      <c r="W2250">
        <v>1.7000000000000001E-2</v>
      </c>
      <c r="X2250">
        <v>6.3869999999999996</v>
      </c>
      <c r="AF2250" s="34">
        <v>0.80909894083605405</v>
      </c>
      <c r="AG2250" s="34"/>
      <c r="AM2250" s="34">
        <v>3.68</v>
      </c>
      <c r="AN2250">
        <v>0.02</v>
      </c>
      <c r="AO2250">
        <v>1.1859999999999999</v>
      </c>
      <c r="AP2250">
        <v>56.777000000000001</v>
      </c>
      <c r="BG2250">
        <v>4.0000000000000001E-3</v>
      </c>
      <c r="BH2250">
        <v>2.7389999999999999</v>
      </c>
      <c r="BJ2250">
        <v>667.10199999999998</v>
      </c>
      <c r="BK2250">
        <v>583.33333333333303</v>
      </c>
    </row>
    <row r="2251" spans="1:63" x14ac:dyDescent="0.25">
      <c r="A2251" s="5" t="s">
        <v>728</v>
      </c>
      <c r="B2251" s="5" t="s">
        <v>728</v>
      </c>
      <c r="C2251" s="6">
        <v>33981</v>
      </c>
      <c r="D2251" s="14"/>
      <c r="E2251" s="14"/>
      <c r="F2251" s="15"/>
      <c r="T2251">
        <v>11.978999999999999</v>
      </c>
      <c r="U2251" s="34">
        <v>1477.05</v>
      </c>
      <c r="V2251" s="34">
        <v>640.33333333333303</v>
      </c>
      <c r="W2251">
        <v>1.7000000000000001E-2</v>
      </c>
      <c r="X2251">
        <v>8.4749999999999996</v>
      </c>
      <c r="AF2251" s="34">
        <v>0.75731719074237702</v>
      </c>
      <c r="AG2251" s="34"/>
      <c r="AM2251" s="34">
        <v>3.1466666666666701</v>
      </c>
      <c r="AN2251">
        <v>0.02</v>
      </c>
      <c r="AO2251">
        <v>0.52900000000000003</v>
      </c>
      <c r="AP2251">
        <v>27.491</v>
      </c>
      <c r="BG2251">
        <v>3.0000000000000001E-3</v>
      </c>
      <c r="BH2251">
        <v>2.2709999999999999</v>
      </c>
      <c r="BJ2251">
        <v>692.76900000000001</v>
      </c>
      <c r="BK2251" s="34">
        <v>476.66666666666703</v>
      </c>
    </row>
    <row r="2252" spans="1:63" x14ac:dyDescent="0.25">
      <c r="A2252" s="5" t="s">
        <v>728</v>
      </c>
      <c r="B2252" s="5" t="s">
        <v>728</v>
      </c>
      <c r="C2252" s="6">
        <v>33988</v>
      </c>
      <c r="D2252" s="14"/>
      <c r="E2252" s="14"/>
      <c r="F2252" s="15"/>
      <c r="T2252">
        <v>11.292</v>
      </c>
      <c r="U2252" s="34">
        <v>1368.6</v>
      </c>
      <c r="V2252" s="34">
        <v>667.16666666666697</v>
      </c>
      <c r="W2252">
        <v>1.7000000000000001E-2</v>
      </c>
      <c r="X2252">
        <v>8.734</v>
      </c>
      <c r="AF2252" s="34"/>
      <c r="AG2252" s="34"/>
      <c r="AM2252" s="34"/>
      <c r="AN2252">
        <v>1.9E-2</v>
      </c>
      <c r="AO2252">
        <v>0.73299999999999998</v>
      </c>
      <c r="AP2252">
        <v>20.672999999999998</v>
      </c>
      <c r="BG2252">
        <v>3.0000000000000001E-3</v>
      </c>
      <c r="BH2252">
        <v>1.58</v>
      </c>
      <c r="BJ2252">
        <v>562.41300000000001</v>
      </c>
      <c r="BK2252">
        <v>480</v>
      </c>
    </row>
    <row r="2253" spans="1:63" x14ac:dyDescent="0.25">
      <c r="A2253" s="5" t="s">
        <v>728</v>
      </c>
      <c r="B2253" s="5" t="s">
        <v>728</v>
      </c>
      <c r="C2253" s="6">
        <v>33996</v>
      </c>
      <c r="D2253" s="14"/>
      <c r="E2253" s="14"/>
      <c r="F2253" s="15"/>
      <c r="T2253">
        <v>11.12</v>
      </c>
      <c r="U2253" s="34">
        <v>1508.85</v>
      </c>
      <c r="V2253" s="34">
        <v>688.33333333333303</v>
      </c>
      <c r="W2253">
        <v>1.7999999999999999E-2</v>
      </c>
      <c r="X2253">
        <v>9.4090000000000007</v>
      </c>
      <c r="AF2253" s="34"/>
      <c r="AG2253" s="34"/>
      <c r="AM2253" s="34"/>
      <c r="BG2253">
        <v>2E-3</v>
      </c>
      <c r="BH2253">
        <v>0.95299999999999996</v>
      </c>
      <c r="BJ2253">
        <v>482.16500000000002</v>
      </c>
      <c r="BK2253">
        <v>468.33333333333297</v>
      </c>
    </row>
    <row r="2254" spans="1:63" x14ac:dyDescent="0.25">
      <c r="A2254" s="5" t="s">
        <v>728</v>
      </c>
      <c r="B2254" s="5" t="s">
        <v>728</v>
      </c>
      <c r="C2254" s="6">
        <v>34003</v>
      </c>
      <c r="D2254" s="14"/>
      <c r="E2254" s="14"/>
      <c r="F2254" s="15"/>
      <c r="T2254">
        <v>12.37</v>
      </c>
      <c r="U2254" s="34">
        <v>1369.0408007670901</v>
      </c>
      <c r="V2254" s="34">
        <v>768.03736330771505</v>
      </c>
      <c r="W2254">
        <v>1.7000000000000001E-2</v>
      </c>
      <c r="X2254">
        <v>10.327</v>
      </c>
      <c r="Z2254">
        <v>3.2585233333333297E-2</v>
      </c>
      <c r="AB2254">
        <f>AD2254/Z2254</f>
        <v>18123.374830957498</v>
      </c>
      <c r="AD2254">
        <v>590.55439765420999</v>
      </c>
      <c r="AF2254" s="34"/>
      <c r="AG2254" s="34"/>
      <c r="AM2254" s="34"/>
      <c r="AT2254" t="s">
        <v>74</v>
      </c>
      <c r="BE2254">
        <v>177.482965653506</v>
      </c>
      <c r="BG2254">
        <v>2E-3</v>
      </c>
      <c r="BH2254">
        <v>1.1819999999999999</v>
      </c>
      <c r="BJ2254">
        <v>601.03499999999997</v>
      </c>
      <c r="BK2254">
        <v>445</v>
      </c>
    </row>
    <row r="2255" spans="1:63" x14ac:dyDescent="0.25">
      <c r="A2255" s="5" t="s">
        <v>726</v>
      </c>
      <c r="B2255" s="5" t="s">
        <v>726</v>
      </c>
      <c r="C2255" s="6">
        <v>33884</v>
      </c>
      <c r="D2255" s="14"/>
      <c r="E2255" s="14"/>
      <c r="F2255" s="15"/>
      <c r="U2255" s="34"/>
      <c r="V2255" s="34"/>
      <c r="AF2255" s="34">
        <v>0.16347594312260799</v>
      </c>
      <c r="AG2255" s="34"/>
      <c r="AM2255" s="34">
        <v>0.396666666666667</v>
      </c>
      <c r="BK2255">
        <v>353.54129597177598</v>
      </c>
    </row>
    <row r="2256" spans="1:63" x14ac:dyDescent="0.25">
      <c r="A2256" s="5" t="s">
        <v>726</v>
      </c>
      <c r="B2256" s="5" t="s">
        <v>726</v>
      </c>
      <c r="C2256" s="6">
        <v>33897</v>
      </c>
      <c r="D2256" s="14"/>
      <c r="E2256" s="14"/>
      <c r="F2256" s="15"/>
      <c r="T2256">
        <v>5.5590000000000002</v>
      </c>
      <c r="U2256" s="34">
        <v>117.25</v>
      </c>
      <c r="V2256" s="34"/>
      <c r="AF2256" s="34">
        <v>0.30022750226538902</v>
      </c>
      <c r="AG2256" s="34"/>
      <c r="AM2256" s="34">
        <v>0.793333333333333</v>
      </c>
      <c r="AN2256">
        <v>4.7E-2</v>
      </c>
      <c r="AO2256">
        <v>3.6040000000000001</v>
      </c>
      <c r="AP2256">
        <v>75.956000000000003</v>
      </c>
      <c r="BG2256">
        <v>4.8000000000000001E-2</v>
      </c>
      <c r="BH2256">
        <v>1.9550000000000001</v>
      </c>
      <c r="BJ2256">
        <v>41.293999999999997</v>
      </c>
      <c r="BK2256" s="34"/>
    </row>
    <row r="2257" spans="1:63" x14ac:dyDescent="0.25">
      <c r="A2257" s="5" t="s">
        <v>726</v>
      </c>
      <c r="B2257" s="5" t="s">
        <v>726</v>
      </c>
      <c r="C2257" s="6">
        <v>33911</v>
      </c>
      <c r="D2257" s="14"/>
      <c r="E2257" s="14"/>
      <c r="F2257" s="15"/>
      <c r="T2257">
        <v>9.7870000000000008</v>
      </c>
      <c r="U2257" s="34">
        <v>290.60000000000002</v>
      </c>
      <c r="V2257" s="34"/>
      <c r="AF2257" s="34">
        <v>0.89252532064045897</v>
      </c>
      <c r="AG2257" s="34"/>
      <c r="AM2257" s="34">
        <v>4.9566666666666697</v>
      </c>
      <c r="AN2257">
        <v>0.04</v>
      </c>
      <c r="AO2257">
        <v>5.9560000000000004</v>
      </c>
      <c r="AP2257">
        <v>147.018</v>
      </c>
      <c r="BG2257">
        <v>3.1E-2</v>
      </c>
      <c r="BH2257">
        <v>3.831</v>
      </c>
      <c r="BJ2257">
        <v>125.679</v>
      </c>
      <c r="BK2257" s="34">
        <v>1530</v>
      </c>
    </row>
    <row r="2258" spans="1:63" x14ac:dyDescent="0.25">
      <c r="A2258" s="5" t="s">
        <v>726</v>
      </c>
      <c r="B2258" s="5" t="s">
        <v>726</v>
      </c>
      <c r="C2258" s="6">
        <v>33925</v>
      </c>
      <c r="D2258" s="14"/>
      <c r="E2258" s="14"/>
      <c r="F2258" s="15"/>
      <c r="T2258">
        <v>13.154</v>
      </c>
      <c r="U2258" s="34">
        <v>738.86666666666702</v>
      </c>
      <c r="V2258" s="34"/>
      <c r="AF2258" s="34">
        <v>0.94991331125967204</v>
      </c>
      <c r="AG2258" s="34"/>
      <c r="AM2258" s="34">
        <v>6.6533333333333298</v>
      </c>
      <c r="AN2258">
        <v>3.3000000000000002E-2</v>
      </c>
      <c r="AO2258">
        <v>9.1549999999999994</v>
      </c>
      <c r="AP2258">
        <v>280.99700000000001</v>
      </c>
      <c r="BG2258">
        <v>1.0999999999999999E-2</v>
      </c>
      <c r="BH2258">
        <v>4</v>
      </c>
      <c r="BJ2258">
        <v>381.54399999999998</v>
      </c>
      <c r="BK2258" s="40">
        <v>1141.6666666666699</v>
      </c>
    </row>
    <row r="2259" spans="1:63" x14ac:dyDescent="0.25">
      <c r="A2259" s="5" t="s">
        <v>726</v>
      </c>
      <c r="B2259" s="5" t="s">
        <v>726</v>
      </c>
      <c r="C2259" s="6">
        <v>33932</v>
      </c>
      <c r="D2259" s="14"/>
      <c r="E2259" s="14"/>
      <c r="F2259" s="15"/>
      <c r="U2259" s="34"/>
      <c r="V2259" s="34"/>
      <c r="AF2259" s="34">
        <v>0.94697543594158096</v>
      </c>
      <c r="AG2259" s="34"/>
      <c r="AM2259" s="34">
        <v>6.5266666666666699</v>
      </c>
      <c r="BK2259">
        <v>1121.6666666666699</v>
      </c>
    </row>
    <row r="2260" spans="1:63" x14ac:dyDescent="0.25">
      <c r="A2260" s="5" t="s">
        <v>726</v>
      </c>
      <c r="B2260" s="5" t="s">
        <v>726</v>
      </c>
      <c r="C2260" s="6">
        <v>33939</v>
      </c>
      <c r="D2260" s="14"/>
      <c r="E2260" s="14"/>
      <c r="F2260" s="15"/>
      <c r="T2260">
        <v>13.997</v>
      </c>
      <c r="U2260" s="34">
        <v>1068.13333333333</v>
      </c>
      <c r="V2260" s="34"/>
      <c r="AF2260" s="34">
        <v>0.93536505046399998</v>
      </c>
      <c r="AG2260" s="34"/>
      <c r="AM2260" s="34">
        <v>6.0866666666666696</v>
      </c>
      <c r="AN2260">
        <v>3.2000000000000001E-2</v>
      </c>
      <c r="AO2260">
        <v>7.7779999999999996</v>
      </c>
      <c r="AP2260">
        <v>246.12299999999999</v>
      </c>
      <c r="BG2260">
        <v>8.9999999999999993E-3</v>
      </c>
      <c r="BH2260">
        <v>6.2190000000000003</v>
      </c>
      <c r="BJ2260">
        <v>721.375</v>
      </c>
    </row>
    <row r="2261" spans="1:63" x14ac:dyDescent="0.25">
      <c r="A2261" s="5" t="s">
        <v>726</v>
      </c>
      <c r="B2261" s="5" t="s">
        <v>726</v>
      </c>
      <c r="C2261" s="6">
        <v>33946</v>
      </c>
      <c r="D2261" s="14"/>
      <c r="E2261" s="14"/>
      <c r="F2261" s="15"/>
      <c r="T2261">
        <v>16.087</v>
      </c>
      <c r="U2261" s="34">
        <v>1244.1666666666699</v>
      </c>
      <c r="V2261" s="34">
        <v>191</v>
      </c>
      <c r="W2261">
        <v>0.02</v>
      </c>
      <c r="X2261">
        <v>2.8410000000000002</v>
      </c>
      <c r="AF2261" s="34">
        <v>0.91684093005687695</v>
      </c>
      <c r="AG2261" s="34"/>
      <c r="AM2261" s="34">
        <v>5.5266666666666699</v>
      </c>
      <c r="AN2261">
        <v>3.2000000000000001E-2</v>
      </c>
      <c r="AO2261">
        <v>6.556</v>
      </c>
      <c r="AP2261">
        <v>201.00399999999999</v>
      </c>
      <c r="BG2261">
        <v>8.0000000000000002E-3</v>
      </c>
      <c r="BH2261">
        <v>6.5019999999999998</v>
      </c>
      <c r="BJ2261">
        <v>785.82399999999996</v>
      </c>
      <c r="BK2261">
        <v>750</v>
      </c>
    </row>
    <row r="2262" spans="1:63" x14ac:dyDescent="0.25">
      <c r="A2262" s="5" t="s">
        <v>726</v>
      </c>
      <c r="B2262" s="5" t="s">
        <v>726</v>
      </c>
      <c r="C2262" s="6">
        <v>33953</v>
      </c>
      <c r="D2262" s="14"/>
      <c r="E2262" s="14"/>
      <c r="F2262" s="15"/>
      <c r="T2262">
        <v>14.602</v>
      </c>
      <c r="U2262" s="34">
        <v>1515.8333333333301</v>
      </c>
      <c r="V2262" s="34">
        <v>258.83333333333297</v>
      </c>
      <c r="W2262">
        <v>1.7999999999999999E-2</v>
      </c>
      <c r="X2262">
        <v>3.5289999999999999</v>
      </c>
      <c r="AF2262" s="34">
        <v>0.87827611050265397</v>
      </c>
      <c r="AG2262" s="34"/>
      <c r="AM2262" s="34">
        <v>4.68</v>
      </c>
      <c r="AN2262">
        <v>2.8000000000000001E-2</v>
      </c>
      <c r="AO2262">
        <v>4.8319999999999999</v>
      </c>
      <c r="AP2262">
        <v>170.35499999999999</v>
      </c>
      <c r="BG2262">
        <v>6.0000000000000001E-3</v>
      </c>
      <c r="BH2262">
        <v>5.9880000000000004</v>
      </c>
      <c r="BJ2262">
        <v>984.70699999999999</v>
      </c>
      <c r="BK2262">
        <v>656.66666666666697</v>
      </c>
    </row>
    <row r="2263" spans="1:63" x14ac:dyDescent="0.25">
      <c r="A2263" s="5" t="s">
        <v>726</v>
      </c>
      <c r="B2263" s="5" t="s">
        <v>726</v>
      </c>
      <c r="C2263" s="6">
        <v>33959</v>
      </c>
      <c r="D2263" s="14"/>
      <c r="E2263" s="14"/>
      <c r="F2263" s="15"/>
      <c r="T2263">
        <v>13.974</v>
      </c>
      <c r="U2263" s="34">
        <v>1428.13333333333</v>
      </c>
      <c r="V2263" s="34">
        <v>322.5</v>
      </c>
      <c r="W2263">
        <v>0.02</v>
      </c>
      <c r="X2263">
        <v>4.8410000000000002</v>
      </c>
      <c r="AF2263" s="34">
        <v>0.82812709504700799</v>
      </c>
      <c r="AG2263" s="34"/>
      <c r="AM2263" s="34">
        <v>3.91333333333333</v>
      </c>
      <c r="AN2263">
        <v>2.7E-2</v>
      </c>
      <c r="AO2263">
        <v>3.6960000000000002</v>
      </c>
      <c r="AP2263">
        <v>134.82400000000001</v>
      </c>
      <c r="BG2263">
        <v>6.0000000000000001E-3</v>
      </c>
      <c r="BH2263">
        <v>5.12</v>
      </c>
      <c r="BJ2263">
        <v>872.29399999999998</v>
      </c>
      <c r="BK2263" s="40">
        <v>650</v>
      </c>
    </row>
    <row r="2264" spans="1:63" x14ac:dyDescent="0.25">
      <c r="A2264" s="5" t="s">
        <v>726</v>
      </c>
      <c r="B2264" s="5" t="s">
        <v>726</v>
      </c>
      <c r="C2264" s="6">
        <v>33967</v>
      </c>
      <c r="D2264" s="14"/>
      <c r="E2264" s="14"/>
      <c r="F2264" s="15"/>
      <c r="T2264">
        <v>15.089</v>
      </c>
      <c r="U2264" s="34">
        <v>1556.3333333333301</v>
      </c>
      <c r="V2264" s="34">
        <v>450.16666666666703</v>
      </c>
      <c r="W2264">
        <v>0.02</v>
      </c>
      <c r="X2264">
        <v>6.7779999999999996</v>
      </c>
      <c r="AF2264" s="34">
        <v>0.87152230892112503</v>
      </c>
      <c r="AG2264" s="34"/>
      <c r="AM2264" s="34">
        <v>4.5599999999999996</v>
      </c>
      <c r="AN2264">
        <v>2.8000000000000001E-2</v>
      </c>
      <c r="AO2264">
        <v>3.2909999999999999</v>
      </c>
      <c r="AP2264">
        <v>117.952</v>
      </c>
      <c r="BG2264">
        <v>5.0000000000000001E-3</v>
      </c>
      <c r="BH2264">
        <v>4.5780000000000003</v>
      </c>
      <c r="BJ2264">
        <v>891.46699999999998</v>
      </c>
      <c r="BK2264" s="40">
        <v>600</v>
      </c>
    </row>
    <row r="2265" spans="1:63" x14ac:dyDescent="0.25">
      <c r="A2265" s="5" t="s">
        <v>726</v>
      </c>
      <c r="B2265" s="5" t="s">
        <v>726</v>
      </c>
      <c r="C2265" s="6">
        <v>33974</v>
      </c>
      <c r="D2265" s="14"/>
      <c r="E2265" s="14"/>
      <c r="F2265" s="15"/>
      <c r="T2265">
        <v>14.574999999999999</v>
      </c>
      <c r="U2265" s="34">
        <v>1505.9</v>
      </c>
      <c r="V2265" s="34">
        <v>538.66666666666697</v>
      </c>
      <c r="W2265">
        <v>1.9E-2</v>
      </c>
      <c r="X2265">
        <v>7.62</v>
      </c>
      <c r="AF2265" s="34">
        <v>0.83068594923654504</v>
      </c>
      <c r="AG2265" s="34"/>
      <c r="AM2265" s="34">
        <v>3.9466666666666699</v>
      </c>
      <c r="AN2265">
        <v>2.5000000000000001E-2</v>
      </c>
      <c r="AO2265">
        <v>2.677</v>
      </c>
      <c r="AP2265">
        <v>106.38</v>
      </c>
      <c r="BG2265">
        <v>5.0000000000000001E-3</v>
      </c>
      <c r="BH2265">
        <v>3.7490000000000001</v>
      </c>
      <c r="BJ2265">
        <v>798.84699999999998</v>
      </c>
      <c r="BK2265" s="40">
        <v>581.66666666666697</v>
      </c>
    </row>
    <row r="2266" spans="1:63" x14ac:dyDescent="0.25">
      <c r="A2266" s="5" t="s">
        <v>726</v>
      </c>
      <c r="B2266" s="5" t="s">
        <v>726</v>
      </c>
      <c r="C2266" s="6">
        <v>33981</v>
      </c>
      <c r="D2266" s="14"/>
      <c r="E2266" s="14"/>
      <c r="F2266" s="15"/>
      <c r="T2266">
        <v>15.515000000000001</v>
      </c>
      <c r="U2266" s="34">
        <v>1748.31666666667</v>
      </c>
      <c r="V2266" s="34">
        <v>752.33333333333303</v>
      </c>
      <c r="W2266">
        <v>1.7999999999999999E-2</v>
      </c>
      <c r="X2266">
        <v>10.265000000000001</v>
      </c>
      <c r="AF2266" s="34">
        <v>0.78443655404822299</v>
      </c>
      <c r="AG2266" s="34"/>
      <c r="AM2266" s="34">
        <v>3.41</v>
      </c>
      <c r="AN2266">
        <v>2.1999999999999999E-2</v>
      </c>
      <c r="AO2266">
        <v>1.137</v>
      </c>
      <c r="AP2266">
        <v>52.744999999999997</v>
      </c>
      <c r="BG2266">
        <v>4.0000000000000001E-3</v>
      </c>
      <c r="BH2266">
        <v>3.3740000000000001</v>
      </c>
      <c r="BJ2266">
        <v>789.35799999999995</v>
      </c>
      <c r="BK2266" s="34">
        <v>533.33333333333303</v>
      </c>
    </row>
    <row r="2267" spans="1:63" x14ac:dyDescent="0.25">
      <c r="A2267" s="5" t="s">
        <v>726</v>
      </c>
      <c r="B2267" s="5" t="s">
        <v>726</v>
      </c>
      <c r="C2267" s="6">
        <v>33988</v>
      </c>
      <c r="D2267" s="14"/>
      <c r="E2267" s="14"/>
      <c r="F2267" s="15"/>
      <c r="T2267">
        <v>18.337</v>
      </c>
      <c r="U2267" s="34">
        <v>2024.8</v>
      </c>
      <c r="V2267" s="34">
        <v>1014</v>
      </c>
      <c r="W2267">
        <v>1.9E-2</v>
      </c>
      <c r="X2267">
        <v>14.512</v>
      </c>
      <c r="AF2267" s="34"/>
      <c r="AG2267" s="34"/>
      <c r="AM2267" s="34"/>
      <c r="AN2267">
        <v>2.3E-2</v>
      </c>
      <c r="AO2267">
        <v>0.73</v>
      </c>
      <c r="AP2267">
        <v>18.37</v>
      </c>
      <c r="BG2267">
        <v>3.0000000000000001E-3</v>
      </c>
      <c r="BH2267">
        <v>2.585</v>
      </c>
      <c r="BJ2267">
        <v>807.44500000000005</v>
      </c>
      <c r="BK2267">
        <v>566.66666666666697</v>
      </c>
    </row>
    <row r="2268" spans="1:63" x14ac:dyDescent="0.25">
      <c r="A2268" s="5" t="s">
        <v>726</v>
      </c>
      <c r="B2268" s="5" t="s">
        <v>726</v>
      </c>
      <c r="C2268" s="6">
        <v>33996</v>
      </c>
      <c r="D2268" s="14"/>
      <c r="E2268" s="14"/>
      <c r="F2268" s="15"/>
      <c r="T2268">
        <v>11.353999999999999</v>
      </c>
      <c r="U2268" s="34">
        <v>1431.8</v>
      </c>
      <c r="V2268" s="34">
        <v>655.6</v>
      </c>
      <c r="W2268">
        <v>1.9E-2</v>
      </c>
      <c r="X2268">
        <v>9.4190000000000005</v>
      </c>
      <c r="AF2268" s="34"/>
      <c r="AG2268" s="34"/>
      <c r="AM2268" s="34"/>
      <c r="BG2268">
        <v>3.0000000000000001E-3</v>
      </c>
      <c r="BH2268">
        <v>1.2909999999999999</v>
      </c>
      <c r="BJ2268">
        <v>490.22399999999999</v>
      </c>
      <c r="BK2268">
        <v>633.33333333333303</v>
      </c>
    </row>
    <row r="2269" spans="1:63" x14ac:dyDescent="0.25">
      <c r="A2269" s="5" t="s">
        <v>726</v>
      </c>
      <c r="B2269" s="5" t="s">
        <v>726</v>
      </c>
      <c r="C2269" s="6">
        <v>34003</v>
      </c>
      <c r="D2269" s="14"/>
      <c r="E2269" s="14"/>
      <c r="F2269" s="15"/>
      <c r="T2269">
        <v>14.14</v>
      </c>
      <c r="U2269" s="34">
        <v>1452.6662221578299</v>
      </c>
      <c r="V2269" s="34">
        <v>812.18073392788995</v>
      </c>
      <c r="W2269">
        <v>1.9E-2</v>
      </c>
      <c r="X2269">
        <v>11.643000000000001</v>
      </c>
      <c r="Z2269">
        <v>3.1279800000000003E-2</v>
      </c>
      <c r="AB2269">
        <f>AD2269/Z2269</f>
        <v>19860.777505594982</v>
      </c>
      <c r="AD2269">
        <v>621.24114821951002</v>
      </c>
      <c r="AF2269" s="34"/>
      <c r="AG2269" s="34"/>
      <c r="AM2269" s="34"/>
      <c r="AT2269" t="s">
        <v>74</v>
      </c>
      <c r="BE2269">
        <v>190.93958570838001</v>
      </c>
      <c r="BG2269">
        <v>3.0000000000000001E-3</v>
      </c>
      <c r="BH2269">
        <v>1.6870000000000001</v>
      </c>
      <c r="BJ2269">
        <v>640.48500000000001</v>
      </c>
      <c r="BK2269">
        <v>493.33333333333297</v>
      </c>
    </row>
    <row r="2270" spans="1:63" x14ac:dyDescent="0.25">
      <c r="A2270" s="66" t="s">
        <v>727</v>
      </c>
      <c r="B2270" s="66" t="s">
        <v>727</v>
      </c>
      <c r="C2270" s="71">
        <v>33878</v>
      </c>
      <c r="F2270" s="40"/>
      <c r="U2270" s="40"/>
      <c r="V2270" s="40"/>
      <c r="AF2270" s="40"/>
      <c r="AG2270" s="40"/>
      <c r="AM2270" s="40"/>
    </row>
    <row r="2271" spans="1:63" x14ac:dyDescent="0.25">
      <c r="A2271" s="66" t="s">
        <v>727</v>
      </c>
      <c r="B2271" s="66" t="s">
        <v>727</v>
      </c>
      <c r="C2271" s="71">
        <v>33878</v>
      </c>
      <c r="F2271" s="40"/>
      <c r="U2271" s="40"/>
      <c r="V2271" s="40"/>
      <c r="AF2271" s="40"/>
      <c r="AG2271" s="40"/>
      <c r="AM2271" s="40"/>
      <c r="BK2271" s="40"/>
    </row>
    <row r="2272" spans="1:63" x14ac:dyDescent="0.25">
      <c r="A2272" s="66" t="s">
        <v>727</v>
      </c>
      <c r="B2272" s="66" t="s">
        <v>727</v>
      </c>
      <c r="C2272" s="71">
        <v>33878</v>
      </c>
      <c r="F2272" s="40"/>
      <c r="U2272" s="40"/>
      <c r="V2272" s="40"/>
      <c r="AF2272" s="40"/>
      <c r="AG2272" s="40"/>
      <c r="AM2272" s="40"/>
      <c r="BK2272" s="40"/>
    </row>
    <row r="2273" spans="1:63" x14ac:dyDescent="0.25">
      <c r="A2273" s="66" t="s">
        <v>727</v>
      </c>
      <c r="B2273" s="66" t="s">
        <v>727</v>
      </c>
      <c r="C2273" s="71">
        <v>33883</v>
      </c>
      <c r="F2273" s="40"/>
      <c r="U2273" s="40"/>
      <c r="V2273" s="40"/>
      <c r="AF2273" s="40"/>
      <c r="AG2273" s="40"/>
      <c r="AM2273" s="40"/>
    </row>
    <row r="2274" spans="1:63" x14ac:dyDescent="0.25">
      <c r="A2274" s="66" t="s">
        <v>727</v>
      </c>
      <c r="B2274" s="66" t="s">
        <v>727</v>
      </c>
      <c r="C2274" s="71">
        <v>33883</v>
      </c>
      <c r="F2274" s="40"/>
      <c r="U2274" s="40"/>
      <c r="V2274" s="40"/>
      <c r="AF2274" s="40"/>
      <c r="AG2274" s="40"/>
      <c r="AM2274" s="40"/>
    </row>
    <row r="2275" spans="1:63" x14ac:dyDescent="0.25">
      <c r="A2275" s="66" t="s">
        <v>727</v>
      </c>
      <c r="B2275" s="66" t="s">
        <v>727</v>
      </c>
      <c r="C2275" s="71">
        <v>33883</v>
      </c>
      <c r="F2275" s="40"/>
      <c r="U2275" s="40"/>
      <c r="V2275" s="40"/>
      <c r="AF2275" s="40"/>
      <c r="AG2275" s="40"/>
      <c r="AM2275" s="40"/>
      <c r="BK2275" s="40"/>
    </row>
    <row r="2276" spans="1:63" x14ac:dyDescent="0.25">
      <c r="A2276" s="5" t="s">
        <v>727</v>
      </c>
      <c r="B2276" s="5" t="s">
        <v>727</v>
      </c>
      <c r="C2276" s="6">
        <v>33884</v>
      </c>
      <c r="D2276" s="14"/>
      <c r="E2276" s="14"/>
      <c r="F2276" s="15"/>
      <c r="U2276" s="34"/>
      <c r="V2276" s="34"/>
      <c r="AF2276" s="34">
        <v>0.164729788588728</v>
      </c>
      <c r="AG2276" s="34"/>
      <c r="AM2276" s="34">
        <v>0.4</v>
      </c>
      <c r="BK2276">
        <v>570.98399676408303</v>
      </c>
    </row>
    <row r="2277" spans="1:63" x14ac:dyDescent="0.25">
      <c r="A2277" s="66" t="s">
        <v>727</v>
      </c>
      <c r="B2277" s="66" t="s">
        <v>727</v>
      </c>
      <c r="C2277" s="71">
        <v>33891</v>
      </c>
      <c r="F2277" s="40"/>
      <c r="U2277" s="40"/>
      <c r="V2277" s="40"/>
      <c r="AF2277" s="40"/>
      <c r="AG2277" s="40"/>
      <c r="AM2277" s="40"/>
    </row>
    <row r="2278" spans="1:63" x14ac:dyDescent="0.25">
      <c r="A2278" s="66" t="s">
        <v>727</v>
      </c>
      <c r="B2278" s="66" t="s">
        <v>727</v>
      </c>
      <c r="C2278" s="71">
        <v>33891</v>
      </c>
      <c r="F2278" s="40"/>
      <c r="U2278" s="40"/>
      <c r="V2278" s="40"/>
      <c r="AF2278" s="40"/>
      <c r="AG2278" s="40"/>
      <c r="AM2278" s="40"/>
    </row>
    <row r="2279" spans="1:63" x14ac:dyDescent="0.25">
      <c r="A2279" s="66" t="s">
        <v>727</v>
      </c>
      <c r="B2279" s="66" t="s">
        <v>727</v>
      </c>
      <c r="C2279" s="71">
        <v>33891</v>
      </c>
      <c r="F2279" s="40"/>
      <c r="U2279" s="40"/>
      <c r="V2279" s="40"/>
      <c r="AF2279" s="40"/>
      <c r="AG2279" s="40"/>
      <c r="AM2279" s="40"/>
    </row>
    <row r="2280" spans="1:63" x14ac:dyDescent="0.25">
      <c r="A2280" s="5" t="s">
        <v>727</v>
      </c>
      <c r="B2280" s="5" t="s">
        <v>727</v>
      </c>
      <c r="C2280" s="6">
        <v>33897</v>
      </c>
      <c r="D2280" s="14"/>
      <c r="E2280" s="14"/>
      <c r="F2280" s="15"/>
      <c r="T2280">
        <v>5.1619999999999999</v>
      </c>
      <c r="U2280" s="34">
        <v>105.866666666667</v>
      </c>
      <c r="V2280" s="34"/>
      <c r="AF2280" s="34">
        <v>0.30232367392896897</v>
      </c>
      <c r="AG2280" s="34"/>
      <c r="AM2280" s="34">
        <v>0.8</v>
      </c>
      <c r="AN2280">
        <v>5.2999999999999999E-2</v>
      </c>
      <c r="AO2280">
        <v>3.1259999999999999</v>
      </c>
      <c r="AP2280">
        <v>59.197000000000003</v>
      </c>
      <c r="BG2280">
        <v>4.3999999999999997E-2</v>
      </c>
      <c r="BH2280">
        <v>2.036</v>
      </c>
      <c r="BJ2280">
        <v>46.652999999999999</v>
      </c>
      <c r="BK2280" s="34"/>
    </row>
    <row r="2281" spans="1:63" x14ac:dyDescent="0.25">
      <c r="A2281" s="66" t="s">
        <v>727</v>
      </c>
      <c r="B2281" s="66" t="s">
        <v>727</v>
      </c>
      <c r="C2281" s="71">
        <v>33904</v>
      </c>
      <c r="F2281" s="40"/>
      <c r="U2281" s="40"/>
      <c r="V2281" s="40"/>
      <c r="AF2281" s="40"/>
      <c r="AG2281" s="40"/>
      <c r="AM2281" s="40"/>
      <c r="BK2281" s="40"/>
    </row>
    <row r="2282" spans="1:63" x14ac:dyDescent="0.25">
      <c r="A2282" s="66" t="s">
        <v>727</v>
      </c>
      <c r="B2282" s="66" t="s">
        <v>727</v>
      </c>
      <c r="C2282" s="71">
        <v>33904</v>
      </c>
      <c r="F2282" s="40"/>
      <c r="U2282" s="40"/>
      <c r="V2282" s="40"/>
      <c r="AF2282" s="40"/>
      <c r="AG2282" s="40"/>
      <c r="AM2282" s="40"/>
    </row>
    <row r="2283" spans="1:63" x14ac:dyDescent="0.25">
      <c r="A2283" s="66" t="s">
        <v>727</v>
      </c>
      <c r="B2283" s="66" t="s">
        <v>727</v>
      </c>
      <c r="C2283" s="71">
        <v>33904</v>
      </c>
      <c r="F2283" s="40"/>
      <c r="U2283" s="40"/>
      <c r="V2283" s="40"/>
      <c r="AF2283" s="40"/>
      <c r="AG2283" s="40"/>
      <c r="AM2283" s="40"/>
    </row>
    <row r="2284" spans="1:63" x14ac:dyDescent="0.25">
      <c r="A2284" s="5" t="s">
        <v>727</v>
      </c>
      <c r="B2284" s="5" t="s">
        <v>727</v>
      </c>
      <c r="C2284" s="6">
        <v>33911</v>
      </c>
      <c r="D2284" s="14"/>
      <c r="E2284" s="14"/>
      <c r="F2284" s="15"/>
      <c r="T2284">
        <v>9.4</v>
      </c>
      <c r="U2284" s="34">
        <v>239.46666666666701</v>
      </c>
      <c r="V2284" s="34"/>
      <c r="AF2284" s="34">
        <v>0.88536475798147096</v>
      </c>
      <c r="AG2284" s="34"/>
      <c r="AM2284" s="34">
        <v>4.8133333333333299</v>
      </c>
      <c r="AN2284">
        <v>4.3999999999999997E-2</v>
      </c>
      <c r="AO2284">
        <v>6.2519999999999998</v>
      </c>
      <c r="AP2284">
        <v>142.971</v>
      </c>
      <c r="BG2284">
        <v>3.3000000000000002E-2</v>
      </c>
      <c r="BH2284">
        <v>3.1480000000000001</v>
      </c>
      <c r="BJ2284">
        <v>96.495999999999995</v>
      </c>
      <c r="BK2284" s="34">
        <v>1180</v>
      </c>
    </row>
    <row r="2285" spans="1:63" x14ac:dyDescent="0.25">
      <c r="A2285" s="66" t="s">
        <v>727</v>
      </c>
      <c r="B2285" s="66" t="s">
        <v>727</v>
      </c>
      <c r="C2285" s="71">
        <v>33912</v>
      </c>
      <c r="F2285" s="40"/>
      <c r="I2285" s="40"/>
      <c r="J2285" s="40"/>
      <c r="K2285" s="40"/>
      <c r="L2285" s="40"/>
      <c r="M2285" s="40"/>
      <c r="N2285" s="40"/>
      <c r="U2285" s="40"/>
      <c r="V2285" s="40"/>
      <c r="AF2285" s="40"/>
      <c r="AG2285" s="40"/>
      <c r="AM2285" s="40"/>
    </row>
    <row r="2286" spans="1:63" x14ac:dyDescent="0.25">
      <c r="A2286" s="66" t="s">
        <v>727</v>
      </c>
      <c r="B2286" s="66" t="s">
        <v>727</v>
      </c>
      <c r="C2286" s="71">
        <v>33912</v>
      </c>
      <c r="F2286" s="40"/>
      <c r="I2286" s="40"/>
      <c r="J2286" s="40"/>
      <c r="K2286" s="40"/>
      <c r="L2286" s="40"/>
      <c r="M2286" s="40"/>
      <c r="N2286" s="40"/>
      <c r="U2286" s="40"/>
      <c r="V2286" s="40"/>
      <c r="AF2286" s="40"/>
      <c r="AG2286" s="40"/>
      <c r="AM2286" s="40"/>
    </row>
    <row r="2287" spans="1:63" x14ac:dyDescent="0.25">
      <c r="A2287" s="66" t="s">
        <v>727</v>
      </c>
      <c r="B2287" s="66" t="s">
        <v>727</v>
      </c>
      <c r="C2287" s="71">
        <v>33912</v>
      </c>
      <c r="F2287" s="40"/>
      <c r="I2287" s="40"/>
      <c r="J2287" s="40"/>
      <c r="K2287" s="40"/>
      <c r="L2287" s="40"/>
      <c r="M2287" s="40"/>
      <c r="N2287" s="40"/>
      <c r="U2287" s="40"/>
      <c r="V2287" s="40"/>
      <c r="AF2287" s="40"/>
      <c r="AG2287" s="40"/>
      <c r="AM2287" s="40"/>
    </row>
    <row r="2288" spans="1:63" x14ac:dyDescent="0.25">
      <c r="A2288" s="66" t="s">
        <v>727</v>
      </c>
      <c r="B2288" s="66" t="s">
        <v>727</v>
      </c>
      <c r="C2288" s="71">
        <v>33919</v>
      </c>
      <c r="F2288" s="40"/>
      <c r="I2288" s="40"/>
      <c r="J2288" s="40"/>
      <c r="K2288" s="40"/>
      <c r="L2288" s="40"/>
      <c r="M2288" s="40"/>
      <c r="N2288" s="40"/>
      <c r="U2288" s="40"/>
      <c r="V2288" s="40"/>
      <c r="AF2288" s="40"/>
      <c r="AG2288" s="40"/>
      <c r="AM2288" s="40"/>
    </row>
    <row r="2289" spans="1:63" x14ac:dyDescent="0.25">
      <c r="A2289" s="66" t="s">
        <v>727</v>
      </c>
      <c r="B2289" s="66" t="s">
        <v>727</v>
      </c>
      <c r="C2289" s="71">
        <v>33919</v>
      </c>
      <c r="F2289" s="40"/>
      <c r="I2289" s="40"/>
      <c r="J2289" s="40"/>
      <c r="K2289" s="40"/>
      <c r="L2289" s="40"/>
      <c r="M2289" s="40"/>
      <c r="N2289" s="40"/>
      <c r="U2289" s="40"/>
      <c r="V2289" s="40"/>
      <c r="AF2289" s="40"/>
      <c r="AG2289" s="40"/>
      <c r="AM2289" s="40"/>
    </row>
    <row r="2290" spans="1:63" x14ac:dyDescent="0.25">
      <c r="A2290" s="66" t="s">
        <v>727</v>
      </c>
      <c r="B2290" s="66" t="s">
        <v>727</v>
      </c>
      <c r="C2290" s="71">
        <v>33919</v>
      </c>
      <c r="F2290" s="40"/>
      <c r="I2290" s="40"/>
      <c r="J2290" s="40"/>
      <c r="K2290" s="40"/>
      <c r="L2290" s="40"/>
      <c r="M2290" s="40"/>
      <c r="N2290" s="40"/>
      <c r="U2290" s="40"/>
      <c r="V2290" s="40"/>
      <c r="AF2290" s="40"/>
      <c r="AG2290" s="40"/>
      <c r="AM2290" s="40"/>
      <c r="BK2290" s="40"/>
    </row>
    <row r="2291" spans="1:63" x14ac:dyDescent="0.25">
      <c r="A2291" s="5" t="s">
        <v>727</v>
      </c>
      <c r="B2291" s="5" t="s">
        <v>727</v>
      </c>
      <c r="C2291" s="6">
        <v>33925</v>
      </c>
      <c r="D2291" s="14"/>
      <c r="E2291" s="14"/>
      <c r="F2291" s="15"/>
      <c r="T2291">
        <v>14.387</v>
      </c>
      <c r="U2291" s="34">
        <v>676.46666666666704</v>
      </c>
      <c r="V2291" s="34"/>
      <c r="AF2291" s="34">
        <v>0.95394873285783499</v>
      </c>
      <c r="AG2291" s="34"/>
      <c r="AM2291" s="34">
        <v>6.84</v>
      </c>
      <c r="AN2291">
        <v>3.7999999999999999E-2</v>
      </c>
      <c r="AO2291">
        <v>9.5419999999999998</v>
      </c>
      <c r="AP2291">
        <v>253.696</v>
      </c>
      <c r="BG2291">
        <v>1.4E-2</v>
      </c>
      <c r="BH2291">
        <v>4.8449999999999998</v>
      </c>
      <c r="BJ2291">
        <v>334.20800000000003</v>
      </c>
      <c r="BK2291">
        <v>1130</v>
      </c>
    </row>
    <row r="2292" spans="1:63" x14ac:dyDescent="0.25">
      <c r="A2292" s="69" t="s">
        <v>727</v>
      </c>
      <c r="B2292" s="69" t="s">
        <v>727</v>
      </c>
      <c r="C2292" s="71">
        <v>33925</v>
      </c>
      <c r="F2292" s="40"/>
      <c r="H2292">
        <f>I2292*200+J2292*200+K2292*200+L2292*200+M2292*200+N2292*400</f>
        <v>329.34666666666664</v>
      </c>
      <c r="I2292" s="54">
        <v>0.125</v>
      </c>
      <c r="J2292" s="54">
        <v>0.18909999999999999</v>
      </c>
      <c r="K2292" s="54">
        <v>0.25033333333333302</v>
      </c>
      <c r="L2292" s="54">
        <v>0.30483333333333301</v>
      </c>
      <c r="M2292" s="54">
        <v>0.305933333333333</v>
      </c>
      <c r="N2292" s="54">
        <v>0.23576666666666701</v>
      </c>
      <c r="U2292" s="40"/>
      <c r="V2292" s="40"/>
      <c r="AF2292" s="40"/>
      <c r="AG2292" s="40"/>
      <c r="AM2292" s="40"/>
    </row>
    <row r="2293" spans="1:63" x14ac:dyDescent="0.25">
      <c r="A2293" s="66" t="s">
        <v>727</v>
      </c>
      <c r="B2293" s="66" t="s">
        <v>727</v>
      </c>
      <c r="C2293" s="71">
        <v>33925</v>
      </c>
      <c r="F2293" s="40"/>
      <c r="U2293" s="40"/>
      <c r="V2293" s="40"/>
      <c r="AF2293" s="40"/>
      <c r="AG2293" s="40"/>
      <c r="AM2293" s="40"/>
    </row>
    <row r="2294" spans="1:63" x14ac:dyDescent="0.25">
      <c r="A2294" s="66" t="s">
        <v>727</v>
      </c>
      <c r="B2294" s="66" t="s">
        <v>727</v>
      </c>
      <c r="C2294" s="71">
        <v>33925</v>
      </c>
      <c r="F2294" s="40"/>
      <c r="U2294" s="40"/>
      <c r="V2294" s="40"/>
      <c r="AF2294" s="40"/>
      <c r="AG2294" s="40"/>
      <c r="AM2294" s="40"/>
    </row>
    <row r="2295" spans="1:63" x14ac:dyDescent="0.25">
      <c r="A2295" s="66" t="s">
        <v>727</v>
      </c>
      <c r="B2295" s="66" t="s">
        <v>727</v>
      </c>
      <c r="C2295" s="71">
        <v>33925</v>
      </c>
      <c r="F2295" s="40"/>
      <c r="U2295" s="40"/>
      <c r="V2295" s="40"/>
      <c r="AF2295" s="40"/>
      <c r="AG2295" s="40"/>
      <c r="AM2295" s="40"/>
      <c r="BK2295" s="40"/>
    </row>
    <row r="2296" spans="1:63" x14ac:dyDescent="0.25">
      <c r="A2296" s="5" t="s">
        <v>727</v>
      </c>
      <c r="B2296" s="5" t="s">
        <v>727</v>
      </c>
      <c r="C2296" s="6">
        <v>33932</v>
      </c>
      <c r="D2296" s="14"/>
      <c r="E2296" s="14"/>
      <c r="F2296" s="15"/>
      <c r="U2296" s="34"/>
      <c r="V2296" s="34"/>
      <c r="AF2296" s="34">
        <v>0.95226068467875902</v>
      </c>
      <c r="AG2296" s="34"/>
      <c r="AM2296" s="34">
        <v>6.76</v>
      </c>
      <c r="BK2296" s="40">
        <v>938.33333333333303</v>
      </c>
    </row>
    <row r="2297" spans="1:63" x14ac:dyDescent="0.25">
      <c r="A2297" s="69" t="s">
        <v>727</v>
      </c>
      <c r="B2297" s="69" t="s">
        <v>727</v>
      </c>
      <c r="C2297" s="71">
        <v>33932</v>
      </c>
      <c r="F2297" s="40"/>
      <c r="H2297">
        <f>I2297*200+J2297*200+K2297*200+L2297*200+M2297*200+N2297*400</f>
        <v>328.01061032863845</v>
      </c>
      <c r="I2297" s="54">
        <v>0.16500000000000001</v>
      </c>
      <c r="J2297" s="54">
        <v>0.196582159624413</v>
      </c>
      <c r="K2297" s="54">
        <v>0.24452558685445999</v>
      </c>
      <c r="L2297" s="54">
        <v>0.29990633802816902</v>
      </c>
      <c r="M2297" s="54">
        <v>0.29927605633802801</v>
      </c>
      <c r="N2297" s="54">
        <v>0.21738145539906101</v>
      </c>
      <c r="U2297" s="40"/>
      <c r="V2297" s="40"/>
      <c r="AF2297" s="40"/>
      <c r="AG2297" s="40"/>
      <c r="AM2297" s="40"/>
    </row>
    <row r="2298" spans="1:63" x14ac:dyDescent="0.25">
      <c r="A2298" s="66" t="s">
        <v>727</v>
      </c>
      <c r="B2298" s="66" t="s">
        <v>727</v>
      </c>
      <c r="C2298" s="71">
        <v>33932</v>
      </c>
      <c r="F2298" s="40"/>
      <c r="U2298" s="40"/>
      <c r="V2298" s="40"/>
      <c r="AF2298" s="40"/>
      <c r="AG2298" s="40"/>
      <c r="AM2298" s="40"/>
    </row>
    <row r="2299" spans="1:63" x14ac:dyDescent="0.25">
      <c r="A2299" s="66" t="s">
        <v>727</v>
      </c>
      <c r="B2299" s="66" t="s">
        <v>727</v>
      </c>
      <c r="C2299" s="71">
        <v>33932</v>
      </c>
      <c r="F2299" s="40"/>
      <c r="U2299" s="40"/>
      <c r="V2299" s="40"/>
      <c r="AF2299" s="40"/>
      <c r="AG2299" s="40"/>
      <c r="AM2299" s="40"/>
    </row>
    <row r="2300" spans="1:63" x14ac:dyDescent="0.25">
      <c r="A2300" s="66" t="s">
        <v>727</v>
      </c>
      <c r="B2300" s="66" t="s">
        <v>727</v>
      </c>
      <c r="C2300" s="71">
        <v>33932</v>
      </c>
      <c r="F2300" s="40"/>
      <c r="U2300" s="40"/>
      <c r="V2300" s="40"/>
      <c r="AF2300" s="40"/>
      <c r="AG2300" s="40"/>
      <c r="AM2300" s="40"/>
    </row>
    <row r="2301" spans="1:63" x14ac:dyDescent="0.25">
      <c r="A2301" s="5" t="s">
        <v>727</v>
      </c>
      <c r="B2301" s="5" t="s">
        <v>727</v>
      </c>
      <c r="C2301" s="6">
        <v>33939</v>
      </c>
      <c r="D2301" s="14"/>
      <c r="E2301" s="14"/>
      <c r="F2301" s="15"/>
      <c r="T2301">
        <v>14.125</v>
      </c>
      <c r="U2301" s="34">
        <v>1069</v>
      </c>
      <c r="V2301" s="34"/>
      <c r="AF2301" s="34">
        <v>0.93575169905549704</v>
      </c>
      <c r="AG2301" s="34"/>
      <c r="AM2301" s="34">
        <v>6.1</v>
      </c>
      <c r="AN2301">
        <v>3.3000000000000002E-2</v>
      </c>
      <c r="AO2301">
        <v>7.0590000000000002</v>
      </c>
      <c r="AP2301">
        <v>206.11099999999999</v>
      </c>
      <c r="BG2301">
        <v>8.9999999999999993E-3</v>
      </c>
      <c r="BH2301">
        <v>7.0650000000000004</v>
      </c>
      <c r="BJ2301">
        <v>811.221</v>
      </c>
    </row>
    <row r="2302" spans="1:63" x14ac:dyDescent="0.25">
      <c r="A2302" s="69" t="s">
        <v>727</v>
      </c>
      <c r="B2302" s="69" t="s">
        <v>727</v>
      </c>
      <c r="C2302" s="71">
        <v>33939</v>
      </c>
      <c r="F2302" s="40"/>
      <c r="H2302">
        <f>I2302*200+J2302*200+K2302*200+L2302*200+M2302*200+N2302*400</f>
        <v>375.61999999999983</v>
      </c>
      <c r="I2302" s="54">
        <v>0.28799999999999998</v>
      </c>
      <c r="J2302" s="54">
        <v>0.27903333333333302</v>
      </c>
      <c r="K2302" s="54">
        <v>0.27279999999999999</v>
      </c>
      <c r="L2302" s="54">
        <v>0.30649999999999999</v>
      </c>
      <c r="M2302" s="54">
        <v>0.2999</v>
      </c>
      <c r="N2302" s="54">
        <v>0.21593333333333301</v>
      </c>
      <c r="U2302" s="40"/>
      <c r="V2302" s="40"/>
      <c r="AF2302" s="40"/>
      <c r="AG2302" s="40"/>
      <c r="AM2302" s="40"/>
    </row>
    <row r="2303" spans="1:63" x14ac:dyDescent="0.25">
      <c r="A2303" s="5" t="s">
        <v>727</v>
      </c>
      <c r="B2303" s="5" t="s">
        <v>727</v>
      </c>
      <c r="C2303" s="6">
        <v>33946</v>
      </c>
      <c r="D2303" s="14"/>
      <c r="E2303" s="14"/>
      <c r="F2303" s="15"/>
      <c r="T2303">
        <v>15.936999999999999</v>
      </c>
      <c r="U2303" s="34">
        <v>1091.5</v>
      </c>
      <c r="V2303" s="34">
        <v>191.833333333333</v>
      </c>
      <c r="W2303">
        <v>0.02</v>
      </c>
      <c r="X2303">
        <v>3.052</v>
      </c>
      <c r="AF2303" s="34">
        <v>0.93269360334712204</v>
      </c>
      <c r="AG2303" s="34"/>
      <c r="AM2303" s="34">
        <v>5.9966666666666697</v>
      </c>
      <c r="AN2303">
        <v>3.5999999999999997E-2</v>
      </c>
      <c r="AO2303">
        <v>6.7720000000000002</v>
      </c>
      <c r="AP2303">
        <v>190.11799999999999</v>
      </c>
      <c r="BG2303">
        <v>8.9999999999999993E-3</v>
      </c>
      <c r="BH2303">
        <v>5.9290000000000003</v>
      </c>
      <c r="BJ2303">
        <v>646.75900000000001</v>
      </c>
      <c r="BK2303">
        <v>881.66666666666697</v>
      </c>
    </row>
    <row r="2304" spans="1:63" x14ac:dyDescent="0.25">
      <c r="A2304" s="69" t="s">
        <v>727</v>
      </c>
      <c r="B2304" s="69" t="s">
        <v>727</v>
      </c>
      <c r="C2304" s="71">
        <v>33946</v>
      </c>
      <c r="F2304" s="40"/>
      <c r="H2304">
        <f>I2304*200+J2304*200+K2304*200+L2304*200+M2304*200+N2304*400</f>
        <v>370.87487789120041</v>
      </c>
      <c r="I2304" s="54">
        <v>0.27600000000000002</v>
      </c>
      <c r="J2304" s="54">
        <v>0.269912460696903</v>
      </c>
      <c r="K2304" s="54">
        <v>0.27484917948055299</v>
      </c>
      <c r="L2304" s="54">
        <v>0.31045781970108099</v>
      </c>
      <c r="M2304" s="54">
        <v>0.30157756816126102</v>
      </c>
      <c r="N2304" s="54">
        <v>0.210788680708102</v>
      </c>
      <c r="U2304" s="40"/>
      <c r="V2304" s="40"/>
      <c r="AF2304" s="40"/>
      <c r="AG2304" s="40"/>
      <c r="AM2304" s="40"/>
    </row>
    <row r="2305" spans="1:63" x14ac:dyDescent="0.25">
      <c r="A2305" s="5" t="s">
        <v>727</v>
      </c>
      <c r="B2305" s="5" t="s">
        <v>727</v>
      </c>
      <c r="C2305" s="6">
        <v>33953</v>
      </c>
      <c r="D2305" s="14"/>
      <c r="E2305" s="14"/>
      <c r="F2305" s="15"/>
      <c r="T2305">
        <v>18.472000000000001</v>
      </c>
      <c r="U2305" s="34">
        <v>1548.6666666666699</v>
      </c>
      <c r="V2305" s="34">
        <v>280.16666666666703</v>
      </c>
      <c r="W2305">
        <v>1.7999999999999999E-2</v>
      </c>
      <c r="X2305">
        <v>3.9329999999999998</v>
      </c>
      <c r="AF2305" s="34">
        <v>0.89756225184710003</v>
      </c>
      <c r="AG2305" s="34"/>
      <c r="AM2305" s="34">
        <v>5.0633333333333299</v>
      </c>
      <c r="AN2305">
        <v>3.2000000000000001E-2</v>
      </c>
      <c r="AO2305">
        <v>6.165</v>
      </c>
      <c r="AP2305">
        <v>191.77</v>
      </c>
      <c r="BG2305">
        <v>8.0000000000000002E-3</v>
      </c>
      <c r="BH2305">
        <v>8.1050000000000004</v>
      </c>
      <c r="BJ2305">
        <v>994.399</v>
      </c>
      <c r="BK2305" s="40">
        <v>606.66666666666697</v>
      </c>
    </row>
    <row r="2306" spans="1:63" x14ac:dyDescent="0.25">
      <c r="A2306" s="69" t="s">
        <v>727</v>
      </c>
      <c r="B2306" s="69" t="s">
        <v>727</v>
      </c>
      <c r="C2306" s="71">
        <v>33953</v>
      </c>
      <c r="F2306" s="40"/>
      <c r="H2306">
        <f>I2306*200+J2306*200+K2306*200+L2306*200+M2306*200+N2306*400</f>
        <v>340.2800000000002</v>
      </c>
      <c r="I2306" s="54">
        <v>0.16700000000000001</v>
      </c>
      <c r="J2306" s="54">
        <v>0.246233333333333</v>
      </c>
      <c r="K2306" s="54">
        <v>0.27006666666666701</v>
      </c>
      <c r="L2306" s="54">
        <v>0.30580000000000002</v>
      </c>
      <c r="M2306" s="54">
        <v>0.297366666666667</v>
      </c>
      <c r="N2306" s="54">
        <v>0.20746666666666699</v>
      </c>
      <c r="U2306" s="40"/>
      <c r="V2306" s="40"/>
      <c r="AF2306" s="40"/>
      <c r="AG2306" s="40"/>
      <c r="AM2306" s="40"/>
    </row>
    <row r="2307" spans="1:63" x14ac:dyDescent="0.25">
      <c r="A2307" s="5" t="s">
        <v>727</v>
      </c>
      <c r="B2307" s="5" t="s">
        <v>727</v>
      </c>
      <c r="C2307" s="6">
        <v>33959</v>
      </c>
      <c r="D2307" s="14"/>
      <c r="E2307" s="14"/>
      <c r="F2307" s="15"/>
      <c r="T2307">
        <v>9.5050000000000008</v>
      </c>
      <c r="U2307" s="34">
        <v>1310.36666666667</v>
      </c>
      <c r="V2307" s="34">
        <v>333.33333333333297</v>
      </c>
      <c r="W2307">
        <v>1.0999999999999999E-2</v>
      </c>
      <c r="X2307">
        <v>2.952</v>
      </c>
      <c r="AF2307" s="34">
        <v>0.83642766981233896</v>
      </c>
      <c r="AG2307" s="34"/>
      <c r="AM2307" s="34">
        <v>4.0233333333333299</v>
      </c>
      <c r="AN2307">
        <v>2.9000000000000001E-2</v>
      </c>
      <c r="AO2307">
        <v>2.9580000000000002</v>
      </c>
      <c r="AP2307">
        <v>128.59299999999999</v>
      </c>
      <c r="BG2307">
        <v>8.9999999999999993E-3</v>
      </c>
      <c r="BH2307">
        <v>6.391</v>
      </c>
      <c r="BJ2307">
        <v>751.11400000000003</v>
      </c>
      <c r="BK2307">
        <v>643.33333333333303</v>
      </c>
    </row>
    <row r="2308" spans="1:63" x14ac:dyDescent="0.25">
      <c r="A2308" s="5" t="s">
        <v>727</v>
      </c>
      <c r="B2308" s="5" t="s">
        <v>727</v>
      </c>
      <c r="C2308" s="6">
        <v>33967</v>
      </c>
      <c r="D2308" s="14"/>
      <c r="E2308" s="14"/>
      <c r="F2308" s="15"/>
      <c r="T2308">
        <v>16.265999999999998</v>
      </c>
      <c r="U2308" s="34">
        <v>1496</v>
      </c>
      <c r="V2308" s="34">
        <v>440.16666666666703</v>
      </c>
      <c r="W2308">
        <v>2.1000000000000001E-2</v>
      </c>
      <c r="X2308">
        <v>7.0590000000000002</v>
      </c>
      <c r="AF2308" s="34">
        <v>0.87772711869477205</v>
      </c>
      <c r="AG2308" s="34"/>
      <c r="AM2308" s="34">
        <v>4.67</v>
      </c>
      <c r="AN2308">
        <v>0.03</v>
      </c>
      <c r="AO2308">
        <v>3.2650000000000001</v>
      </c>
      <c r="AP2308">
        <v>107.429</v>
      </c>
      <c r="BG2308">
        <v>7.0000000000000001E-3</v>
      </c>
      <c r="BH2308">
        <v>5.5190000000000001</v>
      </c>
      <c r="BJ2308">
        <v>849.53899999999999</v>
      </c>
      <c r="BK2308">
        <v>520</v>
      </c>
    </row>
    <row r="2309" spans="1:63" x14ac:dyDescent="0.25">
      <c r="A2309" s="5" t="s">
        <v>727</v>
      </c>
      <c r="B2309" s="5" t="s">
        <v>727</v>
      </c>
      <c r="C2309" s="6">
        <v>33974</v>
      </c>
      <c r="D2309" s="14"/>
      <c r="E2309" s="14"/>
      <c r="F2309" s="15"/>
      <c r="T2309">
        <v>18.082999999999998</v>
      </c>
      <c r="U2309" s="34">
        <v>1628.2333333333299</v>
      </c>
      <c r="V2309" s="34">
        <v>595</v>
      </c>
      <c r="W2309">
        <v>2.1000000000000001E-2</v>
      </c>
      <c r="X2309">
        <v>9.8580000000000005</v>
      </c>
      <c r="AF2309" s="34">
        <v>0.84983190815452503</v>
      </c>
      <c r="AG2309" s="34"/>
      <c r="AM2309" s="34">
        <v>4.2133333333333303</v>
      </c>
      <c r="AN2309">
        <v>2.5999999999999999E-2</v>
      </c>
      <c r="AO2309">
        <v>3.0009999999999999</v>
      </c>
      <c r="AP2309">
        <v>114.15300000000001</v>
      </c>
      <c r="BG2309">
        <v>6.0000000000000001E-3</v>
      </c>
      <c r="BH2309">
        <v>4.6529999999999996</v>
      </c>
      <c r="BJ2309">
        <v>817.01400000000001</v>
      </c>
      <c r="BK2309">
        <v>550</v>
      </c>
    </row>
    <row r="2310" spans="1:63" x14ac:dyDescent="0.25">
      <c r="A2310" s="69" t="s">
        <v>727</v>
      </c>
      <c r="B2310" s="69" t="s">
        <v>727</v>
      </c>
      <c r="C2310" s="71">
        <v>33976</v>
      </c>
      <c r="F2310" s="40"/>
      <c r="H2310">
        <f>I2310*200+J2310*200+K2310*200+L2310*200+M2310*200+N2310*400</f>
        <v>366.70666666666676</v>
      </c>
      <c r="I2310" s="54">
        <v>0.28866666666666702</v>
      </c>
      <c r="J2310" s="54">
        <v>0.25823333333333298</v>
      </c>
      <c r="K2310" s="54">
        <v>0.27293333333333297</v>
      </c>
      <c r="L2310" s="54">
        <v>0.30959999999999999</v>
      </c>
      <c r="M2310" s="54">
        <v>0.292366666666667</v>
      </c>
      <c r="N2310" s="54">
        <v>0.205866666666667</v>
      </c>
    </row>
    <row r="2311" spans="1:63" x14ac:dyDescent="0.25">
      <c r="A2311" s="5" t="s">
        <v>727</v>
      </c>
      <c r="B2311" s="5" t="s">
        <v>727</v>
      </c>
      <c r="C2311" s="6">
        <v>33981</v>
      </c>
      <c r="D2311" s="14"/>
      <c r="E2311" s="14"/>
      <c r="F2311" s="15"/>
      <c r="T2311">
        <v>18.896999999999998</v>
      </c>
      <c r="U2311" s="34">
        <v>1721.4</v>
      </c>
      <c r="V2311" s="34">
        <v>766.66666666666697</v>
      </c>
      <c r="W2311">
        <v>2.1999999999999999E-2</v>
      </c>
      <c r="X2311">
        <v>13.157999999999999</v>
      </c>
      <c r="AF2311" s="34">
        <v>0.79607438826578703</v>
      </c>
      <c r="AG2311" s="34"/>
      <c r="AM2311" s="34">
        <v>3.5333333333333301</v>
      </c>
      <c r="AN2311">
        <v>2.8000000000000001E-2</v>
      </c>
      <c r="AO2311">
        <v>3.1779999999999999</v>
      </c>
      <c r="AP2311">
        <v>90.960999999999999</v>
      </c>
      <c r="BG2311">
        <v>5.0000000000000001E-3</v>
      </c>
      <c r="BH2311">
        <v>3.9430000000000001</v>
      </c>
      <c r="BJ2311">
        <v>763.04700000000003</v>
      </c>
      <c r="BK2311" s="34">
        <v>585</v>
      </c>
    </row>
    <row r="2312" spans="1:63" x14ac:dyDescent="0.25">
      <c r="A2312" s="5" t="s">
        <v>727</v>
      </c>
      <c r="B2312" s="5" t="s">
        <v>727</v>
      </c>
      <c r="C2312" s="6">
        <v>33988</v>
      </c>
      <c r="D2312" s="14"/>
      <c r="E2312" s="14"/>
      <c r="F2312" s="15"/>
      <c r="T2312">
        <v>18.681999999999999</v>
      </c>
      <c r="U2312" s="34">
        <v>1576.0166666666701</v>
      </c>
      <c r="V2312" s="34">
        <v>819</v>
      </c>
      <c r="W2312">
        <v>2.4E-2</v>
      </c>
      <c r="X2312">
        <v>15.023999999999999</v>
      </c>
      <c r="AF2312" s="34"/>
      <c r="AG2312" s="34"/>
      <c r="AM2312" s="34"/>
      <c r="AN2312">
        <v>1.7000000000000001E-2</v>
      </c>
      <c r="AO2312">
        <v>8.1000000000000003E-2</v>
      </c>
      <c r="AP2312">
        <v>4.7750000000000004</v>
      </c>
      <c r="BG2312">
        <v>5.0000000000000001E-3</v>
      </c>
      <c r="BH2312">
        <v>2.8439999999999999</v>
      </c>
      <c r="BJ2312">
        <v>591.52700000000004</v>
      </c>
      <c r="BK2312">
        <v>561.66666666666697</v>
      </c>
    </row>
    <row r="2313" spans="1:63" x14ac:dyDescent="0.25">
      <c r="A2313" s="5" t="s">
        <v>727</v>
      </c>
      <c r="B2313" s="5" t="s">
        <v>727</v>
      </c>
      <c r="C2313" s="6">
        <v>33996</v>
      </c>
      <c r="D2313" s="14"/>
      <c r="E2313" s="14"/>
      <c r="F2313" s="15"/>
      <c r="T2313">
        <v>18.158999999999999</v>
      </c>
      <c r="U2313" s="34">
        <v>1660.3333333333301</v>
      </c>
      <c r="V2313" s="34">
        <v>804.33333333333303</v>
      </c>
      <c r="W2313">
        <v>2.5000000000000001E-2</v>
      </c>
      <c r="X2313">
        <v>15.429</v>
      </c>
      <c r="AF2313" s="34"/>
      <c r="AG2313" s="34"/>
      <c r="AM2313" s="34"/>
      <c r="BG2313">
        <v>4.0000000000000001E-3</v>
      </c>
      <c r="BH2313">
        <v>1.9570000000000001</v>
      </c>
      <c r="BJ2313">
        <v>533.58699999999999</v>
      </c>
      <c r="BK2313">
        <v>546.66666666666697</v>
      </c>
    </row>
    <row r="2314" spans="1:63" x14ac:dyDescent="0.25">
      <c r="A2314" s="5" t="s">
        <v>727</v>
      </c>
      <c r="B2314" s="5" t="s">
        <v>727</v>
      </c>
      <c r="C2314" s="6">
        <v>34003</v>
      </c>
      <c r="D2314" s="14"/>
      <c r="E2314" s="14"/>
      <c r="F2314" s="15"/>
      <c r="T2314">
        <v>20.672000000000001</v>
      </c>
      <c r="U2314" s="34">
        <v>1542.3685872280801</v>
      </c>
      <c r="V2314" s="34">
        <v>915.82963792478097</v>
      </c>
      <c r="W2314">
        <v>2.4E-2</v>
      </c>
      <c r="X2314">
        <v>17.443999999999999</v>
      </c>
      <c r="Z2314">
        <v>3.3136533333333301E-2</v>
      </c>
      <c r="AB2314">
        <f>AD2314/Z2314</f>
        <v>21610.392076572454</v>
      </c>
      <c r="AD2314">
        <v>716.09347739174495</v>
      </c>
      <c r="AF2314" s="34"/>
      <c r="AG2314" s="34"/>
      <c r="AM2314" s="34"/>
      <c r="AT2314" t="s">
        <v>74</v>
      </c>
      <c r="BE2314">
        <v>199.73616053303601</v>
      </c>
      <c r="BG2314">
        <v>4.0000000000000001E-3</v>
      </c>
      <c r="BH2314">
        <v>2.294</v>
      </c>
      <c r="BJ2314">
        <v>625.73900000000003</v>
      </c>
      <c r="BK2314">
        <v>510</v>
      </c>
    </row>
    <row r="2315" spans="1:63" x14ac:dyDescent="0.25">
      <c r="A2315" s="5" t="s">
        <v>729</v>
      </c>
      <c r="B2315" s="5" t="s">
        <v>729</v>
      </c>
      <c r="C2315" s="6">
        <v>33884</v>
      </c>
      <c r="D2315" s="14"/>
      <c r="E2315" s="14"/>
      <c r="F2315" s="15"/>
      <c r="U2315" s="34"/>
      <c r="V2315" s="34"/>
      <c r="AF2315" s="34">
        <v>6.45709706356037E-2</v>
      </c>
      <c r="AG2315" s="34"/>
      <c r="AM2315" s="34">
        <v>0.14833333333333301</v>
      </c>
      <c r="AN2315" s="40"/>
      <c r="BK2315">
        <v>519.84754700320502</v>
      </c>
    </row>
    <row r="2316" spans="1:63" x14ac:dyDescent="0.25">
      <c r="A2316" s="5" t="s">
        <v>729</v>
      </c>
      <c r="B2316" s="5" t="s">
        <v>729</v>
      </c>
      <c r="C2316" s="6">
        <v>33897</v>
      </c>
      <c r="D2316" s="14"/>
      <c r="E2316" s="14"/>
      <c r="F2316" s="15"/>
      <c r="T2316">
        <v>1.964</v>
      </c>
      <c r="U2316" s="34">
        <v>65.216666666666697</v>
      </c>
      <c r="V2316" s="34"/>
      <c r="AF2316" s="34">
        <v>0.124972531022383</v>
      </c>
      <c r="AG2316" s="34"/>
      <c r="AM2316" s="34">
        <v>0.29666666666666702</v>
      </c>
      <c r="AN2316" s="40">
        <v>3.3000000000000002E-2</v>
      </c>
      <c r="AO2316">
        <v>1.272</v>
      </c>
      <c r="AP2316">
        <v>38.981000000000002</v>
      </c>
      <c r="BG2316">
        <v>2.5999999999999999E-2</v>
      </c>
      <c r="BH2316">
        <v>0.69099999999999995</v>
      </c>
      <c r="BJ2316">
        <v>26.234999999999999</v>
      </c>
      <c r="BK2316" s="34"/>
    </row>
    <row r="2317" spans="1:63" x14ac:dyDescent="0.25">
      <c r="A2317" s="5" t="s">
        <v>729</v>
      </c>
      <c r="B2317" s="5" t="s">
        <v>729</v>
      </c>
      <c r="C2317" s="6">
        <v>33911</v>
      </c>
      <c r="D2317" s="14"/>
      <c r="E2317" s="14"/>
      <c r="F2317" s="15"/>
      <c r="T2317">
        <v>2.157</v>
      </c>
      <c r="U2317" s="34">
        <v>125.666666666667</v>
      </c>
      <c r="V2317" s="34"/>
      <c r="AF2317" s="34">
        <v>0.44788559569306902</v>
      </c>
      <c r="AG2317" s="34"/>
      <c r="AM2317" s="34">
        <v>1.32</v>
      </c>
      <c r="AN2317" s="40">
        <v>2.5999999999999999E-2</v>
      </c>
      <c r="AO2317">
        <v>1.161</v>
      </c>
      <c r="AP2317">
        <v>44.152000000000001</v>
      </c>
      <c r="BG2317">
        <v>1.4E-2</v>
      </c>
      <c r="BH2317">
        <v>0.995</v>
      </c>
      <c r="BJ2317">
        <v>70.686000000000007</v>
      </c>
      <c r="BK2317">
        <v>753.33333333333303</v>
      </c>
    </row>
    <row r="2318" spans="1:63" x14ac:dyDescent="0.25">
      <c r="A2318" s="5" t="s">
        <v>729</v>
      </c>
      <c r="B2318" s="5" t="s">
        <v>729</v>
      </c>
      <c r="C2318" s="6">
        <v>33925</v>
      </c>
      <c r="D2318" s="14"/>
      <c r="E2318" s="14"/>
      <c r="F2318" s="15"/>
      <c r="T2318">
        <v>3.2130000000000001</v>
      </c>
      <c r="U2318" s="34">
        <v>301.13333333333298</v>
      </c>
      <c r="V2318" s="34"/>
      <c r="AF2318" s="34">
        <v>0.61073697225866297</v>
      </c>
      <c r="AG2318" s="34"/>
      <c r="AM2318" s="34">
        <v>2.0966666666666698</v>
      </c>
      <c r="AN2318" s="40">
        <v>2.5999999999999999E-2</v>
      </c>
      <c r="AO2318">
        <v>1.8640000000000001</v>
      </c>
      <c r="AP2318">
        <v>73.436000000000007</v>
      </c>
      <c r="BG2318">
        <v>7.0000000000000001E-3</v>
      </c>
      <c r="BH2318">
        <v>1.349</v>
      </c>
      <c r="BJ2318">
        <v>188.39</v>
      </c>
      <c r="BK2318">
        <v>600</v>
      </c>
    </row>
    <row r="2319" spans="1:63" x14ac:dyDescent="0.25">
      <c r="A2319" s="5" t="s">
        <v>729</v>
      </c>
      <c r="B2319" s="5" t="s">
        <v>729</v>
      </c>
      <c r="C2319" s="6">
        <v>33932</v>
      </c>
      <c r="D2319" s="14"/>
      <c r="E2319" s="14"/>
      <c r="F2319" s="15"/>
      <c r="U2319" s="34"/>
      <c r="V2319" s="34"/>
      <c r="AF2319" s="34">
        <v>0.61190301140863301</v>
      </c>
      <c r="AG2319" s="34"/>
      <c r="AM2319" s="34">
        <v>2.1033333333333299</v>
      </c>
      <c r="AN2319" s="40"/>
      <c r="BK2319" s="40">
        <v>545</v>
      </c>
    </row>
    <row r="2320" spans="1:63" x14ac:dyDescent="0.25">
      <c r="A2320" s="5" t="s">
        <v>729</v>
      </c>
      <c r="B2320" s="5" t="s">
        <v>729</v>
      </c>
      <c r="C2320" s="6">
        <v>33939</v>
      </c>
      <c r="D2320" s="14"/>
      <c r="E2320" s="14"/>
      <c r="F2320" s="15"/>
      <c r="T2320">
        <v>3.819</v>
      </c>
      <c r="U2320" s="34">
        <v>459.75</v>
      </c>
      <c r="V2320" s="34"/>
      <c r="W2320">
        <v>1.6E-2</v>
      </c>
      <c r="X2320">
        <v>0.96299999999999997</v>
      </c>
      <c r="AF2320" s="34">
        <v>0.57151519393598404</v>
      </c>
      <c r="AG2320" s="34"/>
      <c r="AM2320" s="34">
        <v>1.88333333333333</v>
      </c>
      <c r="AN2320" s="40">
        <v>2.5999999999999999E-2</v>
      </c>
      <c r="AO2320">
        <v>1.6279999999999999</v>
      </c>
      <c r="AP2320">
        <v>62.23</v>
      </c>
      <c r="BG2320">
        <v>5.0000000000000001E-3</v>
      </c>
      <c r="BH2320">
        <v>1.8149999999999999</v>
      </c>
      <c r="BJ2320">
        <v>335.48500000000001</v>
      </c>
    </row>
    <row r="2321" spans="1:63" x14ac:dyDescent="0.25">
      <c r="A2321" s="5" t="s">
        <v>729</v>
      </c>
      <c r="B2321" s="5" t="s">
        <v>729</v>
      </c>
      <c r="C2321" s="6">
        <v>33946</v>
      </c>
      <c r="D2321" s="14"/>
      <c r="E2321" s="14"/>
      <c r="F2321" s="15"/>
      <c r="T2321">
        <v>3.3220000000000001</v>
      </c>
      <c r="U2321" s="34">
        <v>427.66666666666703</v>
      </c>
      <c r="V2321" s="34">
        <v>64.8333333333333</v>
      </c>
      <c r="W2321">
        <v>1.4E-2</v>
      </c>
      <c r="X2321">
        <v>0.71</v>
      </c>
      <c r="AF2321" s="34">
        <v>0.56438654501279995</v>
      </c>
      <c r="AG2321" s="34"/>
      <c r="AM2321" s="34">
        <v>1.84666666666667</v>
      </c>
      <c r="AN2321" s="40">
        <v>2.4E-2</v>
      </c>
      <c r="AO2321">
        <v>0.95699999999999996</v>
      </c>
      <c r="AP2321">
        <v>39.436999999999998</v>
      </c>
      <c r="BG2321">
        <v>5.0000000000000001E-3</v>
      </c>
      <c r="BH2321">
        <v>1.52</v>
      </c>
      <c r="BJ2321">
        <v>285.654</v>
      </c>
      <c r="BK2321">
        <v>403.33333333333297</v>
      </c>
    </row>
    <row r="2322" spans="1:63" x14ac:dyDescent="0.25">
      <c r="A2322" s="5" t="s">
        <v>729</v>
      </c>
      <c r="B2322" s="5" t="s">
        <v>729</v>
      </c>
      <c r="C2322" s="6">
        <v>33953</v>
      </c>
      <c r="D2322" s="14"/>
      <c r="E2322" s="14"/>
      <c r="F2322" s="15"/>
      <c r="T2322">
        <v>4.1079999999999997</v>
      </c>
      <c r="U2322" s="34">
        <v>584.83333333333303</v>
      </c>
      <c r="V2322" s="34">
        <v>113</v>
      </c>
      <c r="W2322">
        <v>1.4E-2</v>
      </c>
      <c r="X2322">
        <v>1.2609999999999999</v>
      </c>
      <c r="AF2322" s="34">
        <v>0.53883528479134202</v>
      </c>
      <c r="AG2322" s="34"/>
      <c r="AM2322" s="34">
        <v>1.72</v>
      </c>
      <c r="AN2322" s="40">
        <v>2.4E-2</v>
      </c>
      <c r="AO2322">
        <v>0.80900000000000005</v>
      </c>
      <c r="AP2322">
        <v>33.994999999999997</v>
      </c>
      <c r="BG2322">
        <v>5.0000000000000001E-3</v>
      </c>
      <c r="BH2322">
        <v>1.8049999999999999</v>
      </c>
      <c r="BJ2322">
        <v>393.33800000000002</v>
      </c>
      <c r="BK2322">
        <v>306.66666666666703</v>
      </c>
    </row>
    <row r="2323" spans="1:63" x14ac:dyDescent="0.25">
      <c r="A2323" s="5" t="s">
        <v>729</v>
      </c>
      <c r="B2323" s="5" t="s">
        <v>729</v>
      </c>
      <c r="C2323" s="6">
        <v>33959</v>
      </c>
      <c r="D2323" s="14"/>
      <c r="E2323" s="14"/>
      <c r="F2323" s="15"/>
      <c r="T2323">
        <v>4.0949999999999998</v>
      </c>
      <c r="U2323" s="34">
        <v>577.83333333333303</v>
      </c>
      <c r="V2323" s="34">
        <v>138.933333333333</v>
      </c>
      <c r="W2323">
        <v>1.4999999999999999E-2</v>
      </c>
      <c r="X2323">
        <v>1.605</v>
      </c>
      <c r="AF2323" s="34">
        <v>0.48314866550830099</v>
      </c>
      <c r="AG2323" s="34"/>
      <c r="AM2323" s="34">
        <v>1.4666666666666699</v>
      </c>
      <c r="AN2323" s="40">
        <v>2.1000000000000001E-2</v>
      </c>
      <c r="AO2323">
        <v>0.60199999999999998</v>
      </c>
      <c r="AP2323">
        <v>27.763999999999999</v>
      </c>
      <c r="BG2323">
        <v>5.0000000000000001E-3</v>
      </c>
      <c r="BH2323">
        <v>1.6020000000000001</v>
      </c>
      <c r="BJ2323">
        <v>361.738</v>
      </c>
      <c r="BK2323" s="40">
        <v>396.66666666666703</v>
      </c>
    </row>
    <row r="2324" spans="1:63" x14ac:dyDescent="0.25">
      <c r="A2324" s="5" t="s">
        <v>729</v>
      </c>
      <c r="B2324" s="5" t="s">
        <v>729</v>
      </c>
      <c r="C2324" s="6">
        <v>33967</v>
      </c>
      <c r="D2324" s="14"/>
      <c r="E2324" s="14"/>
      <c r="F2324" s="15"/>
      <c r="T2324">
        <v>4.4039999999999999</v>
      </c>
      <c r="U2324" s="34">
        <v>574.93333333333305</v>
      </c>
      <c r="V2324" s="34">
        <v>180.61666666666699</v>
      </c>
      <c r="W2324">
        <v>1.6E-2</v>
      </c>
      <c r="X2324">
        <v>2.1949999999999998</v>
      </c>
      <c r="AF2324" s="34">
        <v>0.51977474312317895</v>
      </c>
      <c r="AG2324" s="34"/>
      <c r="AM2324" s="34">
        <v>1.63</v>
      </c>
      <c r="AN2324" s="40">
        <v>2.3E-2</v>
      </c>
      <c r="AO2324">
        <v>0.47299999999999998</v>
      </c>
      <c r="AP2324">
        <v>20.707000000000001</v>
      </c>
      <c r="BG2324">
        <v>4.0000000000000001E-3</v>
      </c>
      <c r="BH2324">
        <v>1.363</v>
      </c>
      <c r="BJ2324">
        <v>333.27600000000001</v>
      </c>
      <c r="BK2324">
        <v>418.33333333333297</v>
      </c>
    </row>
    <row r="2325" spans="1:63" x14ac:dyDescent="0.25">
      <c r="A2325" s="5" t="s">
        <v>729</v>
      </c>
      <c r="B2325" s="5" t="s">
        <v>729</v>
      </c>
      <c r="C2325" s="6">
        <v>33974</v>
      </c>
      <c r="D2325" s="14"/>
      <c r="E2325" s="14"/>
      <c r="F2325" s="15"/>
      <c r="T2325">
        <v>4.4829999999999997</v>
      </c>
      <c r="U2325" s="34">
        <v>593.48333333333301</v>
      </c>
      <c r="V2325" s="34">
        <v>223.5</v>
      </c>
      <c r="W2325">
        <v>1.4999999999999999E-2</v>
      </c>
      <c r="X2325">
        <v>2.5609999999999999</v>
      </c>
      <c r="AF2325" s="34">
        <v>0.59586245457854903</v>
      </c>
      <c r="AG2325" s="34"/>
      <c r="AM2325" s="34">
        <v>2.0133333333333301</v>
      </c>
      <c r="AN2325" s="40">
        <v>1.7999999999999999E-2</v>
      </c>
      <c r="AO2325">
        <v>0.40100000000000002</v>
      </c>
      <c r="AP2325">
        <v>22.295999999999999</v>
      </c>
      <c r="BG2325">
        <v>3.0000000000000001E-3</v>
      </c>
      <c r="BH2325">
        <v>1.06</v>
      </c>
      <c r="BJ2325">
        <v>306.57400000000001</v>
      </c>
      <c r="BK2325">
        <v>336.66666666666703</v>
      </c>
    </row>
    <row r="2326" spans="1:63" x14ac:dyDescent="0.25">
      <c r="A2326" s="5" t="s">
        <v>729</v>
      </c>
      <c r="B2326" s="5" t="s">
        <v>729</v>
      </c>
      <c r="C2326" s="6">
        <v>33981</v>
      </c>
      <c r="D2326" s="14"/>
      <c r="E2326" s="14"/>
      <c r="F2326" s="15"/>
      <c r="T2326">
        <v>4.5019999999999998</v>
      </c>
      <c r="U2326" s="34">
        <v>573.56666666666695</v>
      </c>
      <c r="V2326" s="34">
        <v>254</v>
      </c>
      <c r="W2326">
        <v>1.7000000000000001E-2</v>
      </c>
      <c r="X2326">
        <v>3.2930000000000001</v>
      </c>
      <c r="AF2326" s="34">
        <v>0.46500613529874102</v>
      </c>
      <c r="AG2326" s="34"/>
      <c r="AM2326" s="34">
        <v>1.39</v>
      </c>
      <c r="AN2326" s="40">
        <v>2.1999999999999999E-2</v>
      </c>
      <c r="AO2326">
        <v>0.158</v>
      </c>
      <c r="AP2326">
        <v>7.3460000000000001</v>
      </c>
      <c r="BG2326">
        <v>3.0000000000000001E-3</v>
      </c>
      <c r="BH2326">
        <v>0.63300000000000001</v>
      </c>
      <c r="BJ2326">
        <v>250.65299999999999</v>
      </c>
      <c r="BK2326" s="34">
        <v>338.33333333333297</v>
      </c>
    </row>
    <row r="2327" spans="1:63" x14ac:dyDescent="0.25">
      <c r="A2327" s="5" t="s">
        <v>729</v>
      </c>
      <c r="B2327" s="5" t="s">
        <v>729</v>
      </c>
      <c r="C2327" s="6">
        <v>33988</v>
      </c>
      <c r="D2327" s="14"/>
      <c r="E2327" s="14"/>
      <c r="F2327" s="15"/>
      <c r="T2327">
        <v>6.9279999999999999</v>
      </c>
      <c r="U2327" s="34">
        <v>855.51666666666699</v>
      </c>
      <c r="V2327" s="34">
        <v>431.33333333333297</v>
      </c>
      <c r="W2327">
        <v>1.6E-2</v>
      </c>
      <c r="X2327">
        <v>5.3449999999999998</v>
      </c>
      <c r="AF2327" s="34"/>
      <c r="AG2327" s="34"/>
      <c r="AM2327" s="34"/>
      <c r="AN2327" s="40"/>
      <c r="BG2327">
        <v>2E-3</v>
      </c>
      <c r="BH2327">
        <v>0.69199999999999995</v>
      </c>
      <c r="BJ2327">
        <v>346.245</v>
      </c>
      <c r="BK2327">
        <v>330</v>
      </c>
    </row>
    <row r="2328" spans="1:63" x14ac:dyDescent="0.25">
      <c r="A2328" s="5" t="s">
        <v>729</v>
      </c>
      <c r="B2328" s="5" t="s">
        <v>729</v>
      </c>
      <c r="C2328" s="6">
        <v>33996</v>
      </c>
      <c r="D2328" s="14"/>
      <c r="E2328" s="14"/>
      <c r="F2328" s="15"/>
      <c r="T2328">
        <v>4.8760000000000003</v>
      </c>
      <c r="U2328" s="34">
        <v>703.31666666666695</v>
      </c>
      <c r="V2328" s="34">
        <v>317.3</v>
      </c>
      <c r="W2328">
        <v>1.4999999999999999E-2</v>
      </c>
      <c r="X2328">
        <v>3.7909999999999999</v>
      </c>
      <c r="AF2328" s="34"/>
      <c r="AG2328" s="34"/>
      <c r="AM2328" s="34"/>
      <c r="AN2328" s="40"/>
      <c r="BG2328">
        <v>2E-3</v>
      </c>
      <c r="BH2328">
        <v>0.43</v>
      </c>
      <c r="BJ2328">
        <v>215.03299999999999</v>
      </c>
      <c r="BK2328">
        <v>393.33333333333297</v>
      </c>
    </row>
    <row r="2329" spans="1:63" x14ac:dyDescent="0.25">
      <c r="A2329" s="5" t="s">
        <v>729</v>
      </c>
      <c r="B2329" s="5" t="s">
        <v>729</v>
      </c>
      <c r="C2329" s="6">
        <v>34003</v>
      </c>
      <c r="D2329" s="14"/>
      <c r="E2329" s="14"/>
      <c r="F2329" s="15"/>
      <c r="T2329">
        <v>5.702</v>
      </c>
      <c r="U2329" s="34">
        <v>875.50135540259998</v>
      </c>
      <c r="V2329" s="34">
        <v>512.72861025282396</v>
      </c>
      <c r="W2329">
        <v>1.9E-2</v>
      </c>
      <c r="X2329">
        <v>5.3</v>
      </c>
      <c r="Z2329">
        <v>3.1836099999999999E-2</v>
      </c>
      <c r="AB2329">
        <f>AD2329/Z2329</f>
        <v>8984.6540291256479</v>
      </c>
      <c r="AD2329">
        <v>286.03634413664702</v>
      </c>
      <c r="AF2329" s="34"/>
      <c r="AG2329" s="34"/>
      <c r="AM2329" s="34"/>
      <c r="AN2329" s="40"/>
      <c r="AT2329" t="s">
        <v>74</v>
      </c>
      <c r="BE2329">
        <v>83.972505614429807</v>
      </c>
      <c r="BG2329">
        <v>2E-3</v>
      </c>
      <c r="BH2329">
        <v>0.52200000000000002</v>
      </c>
      <c r="BJ2329">
        <v>261.17399999999998</v>
      </c>
      <c r="BK2329">
        <v>368.33333333333297</v>
      </c>
    </row>
    <row r="2330" spans="1:63" x14ac:dyDescent="0.25">
      <c r="A2330" s="5" t="s">
        <v>732</v>
      </c>
      <c r="B2330" s="5" t="s">
        <v>732</v>
      </c>
      <c r="C2330" s="6">
        <v>33884</v>
      </c>
      <c r="D2330" s="14"/>
      <c r="E2330" s="14"/>
      <c r="F2330" s="15"/>
      <c r="U2330" s="34"/>
      <c r="V2330" s="34"/>
      <c r="AF2330" s="34">
        <v>0.126939129574553</v>
      </c>
      <c r="AG2330" s="34"/>
      <c r="AM2330" s="34">
        <v>0.30166666666666703</v>
      </c>
      <c r="AN2330" s="40"/>
      <c r="BK2330">
        <v>565.82064295193004</v>
      </c>
    </row>
    <row r="2331" spans="1:63" x14ac:dyDescent="0.25">
      <c r="A2331" s="5" t="s">
        <v>732</v>
      </c>
      <c r="B2331" s="5" t="s">
        <v>732</v>
      </c>
      <c r="C2331" s="6">
        <v>33897</v>
      </c>
      <c r="D2331" s="14"/>
      <c r="E2331" s="14"/>
      <c r="F2331" s="15"/>
      <c r="I2331" s="40"/>
      <c r="J2331" s="40"/>
      <c r="K2331" s="40"/>
      <c r="L2331" s="40"/>
      <c r="M2331" s="40"/>
      <c r="N2331" s="40"/>
      <c r="T2331">
        <v>4.1120000000000001</v>
      </c>
      <c r="U2331" s="34">
        <v>108.1</v>
      </c>
      <c r="V2331" s="34"/>
      <c r="AF2331" s="34">
        <v>0.23776471653196099</v>
      </c>
      <c r="AG2331" s="34"/>
      <c r="AM2331" s="34">
        <v>0.60333333333333306</v>
      </c>
      <c r="AN2331" s="40">
        <v>4.2999999999999997E-2</v>
      </c>
      <c r="AO2331">
        <v>2.4289999999999998</v>
      </c>
      <c r="AP2331">
        <v>56.448</v>
      </c>
      <c r="BG2331">
        <v>3.3000000000000002E-2</v>
      </c>
      <c r="BH2331">
        <v>1.6830000000000001</v>
      </c>
      <c r="BJ2331">
        <v>51.634999999999998</v>
      </c>
      <c r="BK2331" s="34"/>
    </row>
    <row r="2332" spans="1:63" x14ac:dyDescent="0.25">
      <c r="A2332" s="5" t="s">
        <v>732</v>
      </c>
      <c r="B2332" s="5" t="s">
        <v>732</v>
      </c>
      <c r="C2332" s="6">
        <v>33911</v>
      </c>
      <c r="D2332" s="14"/>
      <c r="E2332" s="14"/>
      <c r="F2332" s="15"/>
      <c r="T2332">
        <v>7.399</v>
      </c>
      <c r="U2332" s="34">
        <v>247.5</v>
      </c>
      <c r="V2332" s="34"/>
      <c r="AF2332" s="34">
        <v>0.79268170298984297</v>
      </c>
      <c r="AG2332" s="34"/>
      <c r="AM2332" s="34">
        <v>3.4966666666666701</v>
      </c>
      <c r="AN2332" s="40">
        <v>3.5999999999999997E-2</v>
      </c>
      <c r="AO2332">
        <v>4.649</v>
      </c>
      <c r="AP2332">
        <v>128.756</v>
      </c>
      <c r="BG2332">
        <v>2.4E-2</v>
      </c>
      <c r="BH2332">
        <v>2.7509999999999999</v>
      </c>
      <c r="BJ2332">
        <v>113.166</v>
      </c>
      <c r="BK2332">
        <v>1158.3333333333301</v>
      </c>
    </row>
    <row r="2333" spans="1:63" x14ac:dyDescent="0.25">
      <c r="A2333" s="5" t="s">
        <v>732</v>
      </c>
      <c r="B2333" s="5" t="s">
        <v>732</v>
      </c>
      <c r="C2333" s="6">
        <v>33925</v>
      </c>
      <c r="D2333" s="14"/>
      <c r="E2333" s="14"/>
      <c r="F2333" s="15"/>
      <c r="T2333">
        <v>7.4550000000000001</v>
      </c>
      <c r="U2333" s="34">
        <v>562.83333333333303</v>
      </c>
      <c r="V2333" s="34"/>
      <c r="AF2333" s="34">
        <v>0.88187359511114904</v>
      </c>
      <c r="AG2333" s="34"/>
      <c r="AM2333" s="34">
        <v>4.7466666666666697</v>
      </c>
      <c r="AN2333" s="40">
        <v>2.9000000000000001E-2</v>
      </c>
      <c r="AO2333">
        <v>4.7160000000000002</v>
      </c>
      <c r="AP2333">
        <v>159.91499999999999</v>
      </c>
      <c r="BG2333">
        <v>8.0000000000000002E-3</v>
      </c>
      <c r="BH2333">
        <v>2.7389999999999999</v>
      </c>
      <c r="BJ2333">
        <v>351.80900000000003</v>
      </c>
      <c r="BK2333">
        <v>1085</v>
      </c>
    </row>
    <row r="2334" spans="1:63" x14ac:dyDescent="0.25">
      <c r="A2334" s="5" t="s">
        <v>732</v>
      </c>
      <c r="B2334" s="5" t="s">
        <v>732</v>
      </c>
      <c r="C2334" s="6">
        <v>33932</v>
      </c>
      <c r="D2334" s="14"/>
      <c r="E2334" s="14"/>
      <c r="F2334" s="15"/>
      <c r="U2334" s="34"/>
      <c r="V2334" s="34"/>
      <c r="AF2334" s="34">
        <v>0.87791039052849096</v>
      </c>
      <c r="AG2334" s="34"/>
      <c r="AM2334" s="34">
        <v>4.6733333333333302</v>
      </c>
      <c r="AN2334" s="40"/>
      <c r="BK2334">
        <v>953.33333333333303</v>
      </c>
    </row>
    <row r="2335" spans="1:63" x14ac:dyDescent="0.25">
      <c r="A2335" s="5" t="s">
        <v>732</v>
      </c>
      <c r="B2335" s="5" t="s">
        <v>732</v>
      </c>
      <c r="C2335" s="6">
        <v>33939</v>
      </c>
      <c r="D2335" s="14"/>
      <c r="E2335" s="14"/>
      <c r="F2335" s="15"/>
      <c r="T2335">
        <v>6.952</v>
      </c>
      <c r="U2335" s="34">
        <v>828.11666666666702</v>
      </c>
      <c r="V2335" s="34"/>
      <c r="AF2335" s="34">
        <v>0.83144615072878303</v>
      </c>
      <c r="AG2335" s="34"/>
      <c r="AM2335" s="34">
        <v>3.9566666666666701</v>
      </c>
      <c r="AN2335" s="40">
        <v>2.7E-2</v>
      </c>
      <c r="AO2335">
        <v>3.2890000000000001</v>
      </c>
      <c r="AP2335">
        <v>122.669</v>
      </c>
      <c r="BG2335">
        <v>6.0000000000000001E-3</v>
      </c>
      <c r="BH2335">
        <v>3.6629999999999998</v>
      </c>
      <c r="BJ2335">
        <v>658.65899999999999</v>
      </c>
    </row>
    <row r="2336" spans="1:63" x14ac:dyDescent="0.25">
      <c r="A2336" s="5" t="s">
        <v>732</v>
      </c>
      <c r="B2336" s="5" t="s">
        <v>732</v>
      </c>
      <c r="C2336" s="6">
        <v>33946</v>
      </c>
      <c r="D2336" s="14"/>
      <c r="E2336" s="14"/>
      <c r="F2336" s="15"/>
      <c r="I2336" s="40"/>
      <c r="J2336" s="40"/>
      <c r="K2336" s="40"/>
      <c r="L2336" s="40"/>
      <c r="M2336" s="40"/>
      <c r="N2336" s="40"/>
      <c r="T2336">
        <v>9.3330000000000002</v>
      </c>
      <c r="U2336" s="34">
        <v>1059.7333333333299</v>
      </c>
      <c r="V2336" s="34">
        <v>154</v>
      </c>
      <c r="W2336">
        <v>1.6E-2</v>
      </c>
      <c r="X2336">
        <v>1.879</v>
      </c>
      <c r="AF2336" s="34">
        <v>0.83295632937462605</v>
      </c>
      <c r="AG2336" s="34"/>
      <c r="AM2336" s="34">
        <v>3.9766666666666701</v>
      </c>
      <c r="AN2336" s="40">
        <v>2.5999999999999999E-2</v>
      </c>
      <c r="AO2336">
        <v>2.875</v>
      </c>
      <c r="AP2336">
        <v>110.36799999999999</v>
      </c>
      <c r="BG2336">
        <v>6.0000000000000001E-3</v>
      </c>
      <c r="BH2336">
        <v>4.2690000000000001</v>
      </c>
      <c r="BJ2336">
        <v>732.29499999999996</v>
      </c>
      <c r="BK2336">
        <v>426.66666666666703</v>
      </c>
    </row>
    <row r="2337" spans="1:63" x14ac:dyDescent="0.25">
      <c r="A2337" s="5" t="s">
        <v>732</v>
      </c>
      <c r="B2337" s="5" t="s">
        <v>732</v>
      </c>
      <c r="C2337" s="6">
        <v>33953</v>
      </c>
      <c r="D2337" s="14"/>
      <c r="E2337" s="14"/>
      <c r="F2337" s="15"/>
      <c r="T2337">
        <v>7.4459999999999997</v>
      </c>
      <c r="U2337" s="34">
        <v>1045.1666666666699</v>
      </c>
      <c r="V2337" s="34">
        <v>182.666666666667</v>
      </c>
      <c r="W2337">
        <v>1.4E-2</v>
      </c>
      <c r="X2337">
        <v>2.012</v>
      </c>
      <c r="AF2337" s="34">
        <v>0.780521280268898</v>
      </c>
      <c r="AG2337" s="34"/>
      <c r="AM2337" s="34">
        <v>3.37</v>
      </c>
      <c r="AN2337" s="40">
        <v>2.4E-2</v>
      </c>
      <c r="AO2337">
        <v>1.722</v>
      </c>
      <c r="AP2337">
        <v>72.686999999999998</v>
      </c>
      <c r="BG2337">
        <v>5.0000000000000001E-3</v>
      </c>
      <c r="BH2337">
        <v>3.3460000000000001</v>
      </c>
      <c r="BJ2337">
        <v>721.68499999999995</v>
      </c>
      <c r="BK2337">
        <v>520</v>
      </c>
    </row>
    <row r="2338" spans="1:63" x14ac:dyDescent="0.25">
      <c r="A2338" s="5" t="s">
        <v>732</v>
      </c>
      <c r="B2338" s="5" t="s">
        <v>732</v>
      </c>
      <c r="C2338" s="6">
        <v>33959</v>
      </c>
      <c r="D2338" s="14"/>
      <c r="E2338" s="14"/>
      <c r="F2338" s="15"/>
      <c r="T2338">
        <v>10.143000000000001</v>
      </c>
      <c r="U2338" s="34">
        <v>1312.5833333333301</v>
      </c>
      <c r="V2338" s="34">
        <v>278.83333333333297</v>
      </c>
      <c r="W2338">
        <v>1.7000000000000001E-2</v>
      </c>
      <c r="X2338">
        <v>3.698</v>
      </c>
      <c r="AF2338" s="34">
        <v>0.73125706815560598</v>
      </c>
      <c r="AG2338" s="34"/>
      <c r="AM2338" s="34">
        <v>2.92</v>
      </c>
      <c r="AN2338" s="40">
        <v>2.3E-2</v>
      </c>
      <c r="AO2338">
        <v>2.0190000000000001</v>
      </c>
      <c r="AP2338">
        <v>88.093000000000004</v>
      </c>
      <c r="BG2338">
        <v>5.0000000000000001E-3</v>
      </c>
      <c r="BH2338">
        <v>3.867</v>
      </c>
      <c r="BJ2338">
        <v>845.53899999999999</v>
      </c>
      <c r="BK2338">
        <v>436.66666666666703</v>
      </c>
    </row>
    <row r="2339" spans="1:63" x14ac:dyDescent="0.25">
      <c r="A2339" s="5" t="s">
        <v>732</v>
      </c>
      <c r="B2339" s="5" t="s">
        <v>732</v>
      </c>
      <c r="C2339" s="6">
        <v>33967</v>
      </c>
      <c r="D2339" s="14"/>
      <c r="E2339" s="14"/>
      <c r="F2339" s="15"/>
      <c r="T2339">
        <v>8.9920000000000009</v>
      </c>
      <c r="U2339" s="34">
        <v>1233.1666666666699</v>
      </c>
      <c r="V2339" s="34">
        <v>357.8</v>
      </c>
      <c r="W2339">
        <v>1.4999999999999999E-2</v>
      </c>
      <c r="X2339">
        <v>4.2919999999999998</v>
      </c>
      <c r="AF2339" s="34">
        <v>0.78248772646510101</v>
      </c>
      <c r="AG2339" s="34"/>
      <c r="AM2339" s="34">
        <v>3.39</v>
      </c>
      <c r="AN2339" s="40">
        <v>2.1999999999999999E-2</v>
      </c>
      <c r="AO2339">
        <v>1.3919999999999999</v>
      </c>
      <c r="AP2339">
        <v>62.564999999999998</v>
      </c>
      <c r="BG2339">
        <v>4.0000000000000001E-3</v>
      </c>
      <c r="BH2339">
        <v>2.589</v>
      </c>
      <c r="BJ2339">
        <v>742.50400000000002</v>
      </c>
      <c r="BK2339">
        <v>481.66666666666703</v>
      </c>
    </row>
    <row r="2340" spans="1:63" x14ac:dyDescent="0.25">
      <c r="A2340" s="5" t="s">
        <v>732</v>
      </c>
      <c r="B2340" s="5" t="s">
        <v>732</v>
      </c>
      <c r="C2340" s="6">
        <v>33974</v>
      </c>
      <c r="D2340" s="14"/>
      <c r="E2340" s="14"/>
      <c r="F2340" s="15"/>
      <c r="T2340">
        <v>8.141</v>
      </c>
      <c r="U2340" s="34">
        <v>1139.0333333333299</v>
      </c>
      <c r="V2340" s="34">
        <v>393</v>
      </c>
      <c r="W2340">
        <v>1.4999999999999999E-2</v>
      </c>
      <c r="X2340">
        <v>4.7220000000000004</v>
      </c>
      <c r="AF2340" s="34">
        <v>0.69608280513742105</v>
      </c>
      <c r="AG2340" s="34"/>
      <c r="AM2340" s="34">
        <v>2.6466666666666701</v>
      </c>
      <c r="AN2340" s="40">
        <v>1.6E-2</v>
      </c>
      <c r="AO2340">
        <v>0.626</v>
      </c>
      <c r="AP2340">
        <v>35.792000000000002</v>
      </c>
      <c r="BG2340">
        <v>3.0000000000000001E-3</v>
      </c>
      <c r="BH2340">
        <v>2.004</v>
      </c>
      <c r="BJ2340">
        <v>622.06600000000003</v>
      </c>
      <c r="BK2340">
        <v>460</v>
      </c>
    </row>
    <row r="2341" spans="1:63" x14ac:dyDescent="0.25">
      <c r="A2341" s="5" t="s">
        <v>732</v>
      </c>
      <c r="B2341" s="5" t="s">
        <v>732</v>
      </c>
      <c r="C2341" s="6">
        <v>33981</v>
      </c>
      <c r="D2341" s="14"/>
      <c r="E2341" s="14"/>
      <c r="F2341" s="15"/>
      <c r="I2341" s="40"/>
      <c r="J2341" s="40"/>
      <c r="K2341" s="40"/>
      <c r="L2341" s="40"/>
      <c r="M2341" s="40"/>
      <c r="N2341" s="40"/>
      <c r="T2341">
        <v>9.6310000000000002</v>
      </c>
      <c r="U2341" s="34">
        <v>1293.45</v>
      </c>
      <c r="V2341" s="34">
        <v>533.16666666666697</v>
      </c>
      <c r="W2341">
        <v>1.6E-2</v>
      </c>
      <c r="X2341">
        <v>6.7949999999999999</v>
      </c>
      <c r="AF2341" s="34">
        <v>0.68729655574114601</v>
      </c>
      <c r="AG2341" s="34"/>
      <c r="AM2341" s="34">
        <v>2.5833333333333299</v>
      </c>
      <c r="AN2341" s="40">
        <v>2.1000000000000001E-2</v>
      </c>
      <c r="AO2341">
        <v>0.22600000000000001</v>
      </c>
      <c r="AP2341">
        <v>10.930999999999999</v>
      </c>
      <c r="BG2341">
        <v>3.0000000000000001E-3</v>
      </c>
      <c r="BH2341">
        <v>1.6910000000000001</v>
      </c>
      <c r="BJ2341">
        <v>630.08199999999999</v>
      </c>
      <c r="BK2341" s="34">
        <v>446.66666666666703</v>
      </c>
    </row>
    <row r="2342" spans="1:63" x14ac:dyDescent="0.25">
      <c r="A2342" s="5" t="s">
        <v>732</v>
      </c>
      <c r="B2342" s="5" t="s">
        <v>732</v>
      </c>
      <c r="C2342" s="6">
        <v>33988</v>
      </c>
      <c r="D2342" s="14"/>
      <c r="E2342" s="14"/>
      <c r="F2342" s="15"/>
      <c r="T2342">
        <v>8.9239999999999995</v>
      </c>
      <c r="U2342" s="34">
        <v>1288.4000000000001</v>
      </c>
      <c r="V2342" s="34">
        <v>608.16666666666697</v>
      </c>
      <c r="W2342">
        <v>1.2999999999999999E-2</v>
      </c>
      <c r="X2342">
        <v>6.3529999999999998</v>
      </c>
      <c r="AF2342" s="34"/>
      <c r="AG2342" s="34"/>
      <c r="AM2342" s="34"/>
      <c r="AN2342" s="40"/>
      <c r="BG2342">
        <v>2E-3</v>
      </c>
      <c r="BH2342">
        <v>1.35</v>
      </c>
      <c r="BJ2342">
        <v>561.53800000000001</v>
      </c>
      <c r="BK2342">
        <v>450</v>
      </c>
    </row>
    <row r="2343" spans="1:63" x14ac:dyDescent="0.25">
      <c r="A2343" s="5" t="s">
        <v>732</v>
      </c>
      <c r="B2343" s="5" t="s">
        <v>732</v>
      </c>
      <c r="C2343" s="6">
        <v>33996</v>
      </c>
      <c r="D2343" s="14"/>
      <c r="E2343" s="14"/>
      <c r="F2343" s="15"/>
      <c r="I2343" s="40"/>
      <c r="J2343" s="40"/>
      <c r="K2343" s="40"/>
      <c r="L2343" s="40"/>
      <c r="M2343" s="40"/>
      <c r="N2343" s="40"/>
      <c r="T2343">
        <v>9.7759999999999998</v>
      </c>
      <c r="U2343" s="34">
        <v>1380.5333333333299</v>
      </c>
      <c r="V2343" s="34">
        <v>600.78333333333296</v>
      </c>
      <c r="W2343">
        <v>1.6E-2</v>
      </c>
      <c r="X2343">
        <v>7.5869999999999997</v>
      </c>
      <c r="AF2343" s="34"/>
      <c r="AG2343" s="34"/>
      <c r="AM2343" s="34"/>
      <c r="AN2343" s="40"/>
      <c r="BG2343">
        <v>2E-3</v>
      </c>
      <c r="BH2343">
        <v>0.98299999999999998</v>
      </c>
      <c r="BJ2343">
        <v>491.70100000000002</v>
      </c>
      <c r="BK2343">
        <v>473.33333333333297</v>
      </c>
    </row>
    <row r="2344" spans="1:63" x14ac:dyDescent="0.25">
      <c r="A2344" s="5" t="s">
        <v>732</v>
      </c>
      <c r="B2344" s="5" t="s">
        <v>732</v>
      </c>
      <c r="C2344" s="6">
        <v>34003</v>
      </c>
      <c r="D2344" s="14"/>
      <c r="E2344" s="14"/>
      <c r="F2344" s="15"/>
      <c r="T2344">
        <v>12.282999999999999</v>
      </c>
      <c r="U2344" s="34">
        <v>1342.15670281709</v>
      </c>
      <c r="V2344" s="34">
        <v>772.00518767364497</v>
      </c>
      <c r="W2344">
        <v>1.6E-2</v>
      </c>
      <c r="X2344">
        <v>9.5630000000000006</v>
      </c>
      <c r="Z2344">
        <v>3.33105E-2</v>
      </c>
      <c r="AB2344">
        <f>AD2344/Z2344</f>
        <v>18015.804511674549</v>
      </c>
      <c r="AD2344">
        <v>600.11545618613502</v>
      </c>
      <c r="AF2344" s="34"/>
      <c r="AG2344" s="34"/>
      <c r="AM2344" s="34"/>
      <c r="AN2344" s="40"/>
      <c r="AT2344" t="s">
        <v>74</v>
      </c>
      <c r="BE2344">
        <v>171.88973148751001</v>
      </c>
      <c r="BG2344">
        <v>2E-3</v>
      </c>
      <c r="BH2344">
        <v>1.1399999999999999</v>
      </c>
      <c r="BJ2344">
        <v>570.15200000000004</v>
      </c>
      <c r="BK2344">
        <v>445</v>
      </c>
    </row>
    <row r="2345" spans="1:63" x14ac:dyDescent="0.25">
      <c r="A2345" s="5" t="s">
        <v>730</v>
      </c>
      <c r="B2345" s="5" t="s">
        <v>730</v>
      </c>
      <c r="C2345" s="6">
        <v>33884</v>
      </c>
      <c r="D2345" s="14"/>
      <c r="E2345" s="14"/>
      <c r="F2345" s="15"/>
      <c r="I2345" s="40"/>
      <c r="J2345" s="40"/>
      <c r="K2345" s="40"/>
      <c r="L2345" s="40"/>
      <c r="M2345" s="40"/>
      <c r="N2345" s="40"/>
      <c r="U2345" s="34"/>
      <c r="V2345" s="34"/>
      <c r="AF2345" s="34">
        <v>0.18024519358067301</v>
      </c>
      <c r="AG2345" s="34"/>
      <c r="AM2345" s="34">
        <v>0.44166666666666698</v>
      </c>
      <c r="AN2345" s="40"/>
      <c r="BK2345">
        <v>468.363874837612</v>
      </c>
    </row>
    <row r="2346" spans="1:63" x14ac:dyDescent="0.25">
      <c r="A2346" s="5" t="s">
        <v>730</v>
      </c>
      <c r="B2346" s="5" t="s">
        <v>730</v>
      </c>
      <c r="C2346" s="6">
        <v>33897</v>
      </c>
      <c r="D2346" s="14"/>
      <c r="E2346" s="14"/>
      <c r="F2346" s="15"/>
      <c r="T2346">
        <v>4.5529999999999999</v>
      </c>
      <c r="U2346" s="34">
        <v>100.3</v>
      </c>
      <c r="V2346" s="34"/>
      <c r="AF2346" s="34">
        <v>0.328002057352411</v>
      </c>
      <c r="AG2346" s="34"/>
      <c r="AM2346" s="34">
        <v>0.88333333333333297</v>
      </c>
      <c r="AN2346" s="40">
        <v>0.05</v>
      </c>
      <c r="AO2346">
        <v>2.5750000000000002</v>
      </c>
      <c r="AP2346">
        <v>52.167000000000002</v>
      </c>
      <c r="BG2346">
        <v>4.1000000000000002E-2</v>
      </c>
      <c r="BH2346">
        <v>1.978</v>
      </c>
      <c r="BJ2346">
        <v>48.098999999999997</v>
      </c>
      <c r="BK2346" s="34"/>
    </row>
    <row r="2347" spans="1:63" x14ac:dyDescent="0.25">
      <c r="A2347" s="5" t="s">
        <v>730</v>
      </c>
      <c r="B2347" s="5" t="s">
        <v>730</v>
      </c>
      <c r="C2347" s="6">
        <v>33911</v>
      </c>
      <c r="D2347" s="14"/>
      <c r="E2347" s="14"/>
      <c r="F2347" s="15"/>
      <c r="T2347">
        <v>8.8070000000000004</v>
      </c>
      <c r="U2347" s="34">
        <v>252.95</v>
      </c>
      <c r="V2347" s="34"/>
      <c r="AF2347" s="34">
        <v>0.86459703220203898</v>
      </c>
      <c r="AG2347" s="34"/>
      <c r="AM2347" s="34">
        <v>4.4433333333333298</v>
      </c>
      <c r="AN2347" s="40">
        <v>4.1000000000000002E-2</v>
      </c>
      <c r="AO2347">
        <v>5.7649999999999997</v>
      </c>
      <c r="AP2347">
        <v>142.321</v>
      </c>
      <c r="BG2347">
        <v>0.03</v>
      </c>
      <c r="BH2347">
        <v>3.0419999999999998</v>
      </c>
      <c r="BJ2347">
        <v>103.726</v>
      </c>
      <c r="BK2347">
        <v>1366.6666666666699</v>
      </c>
    </row>
    <row r="2348" spans="1:63" x14ac:dyDescent="0.25">
      <c r="A2348" s="5" t="s">
        <v>730</v>
      </c>
      <c r="B2348" s="5" t="s">
        <v>730</v>
      </c>
      <c r="C2348" s="6">
        <v>33925</v>
      </c>
      <c r="D2348" s="14"/>
      <c r="E2348" s="14"/>
      <c r="F2348" s="15"/>
      <c r="T2348">
        <v>13.77</v>
      </c>
      <c r="U2348" s="34">
        <v>702.66666666666697</v>
      </c>
      <c r="V2348" s="34"/>
      <c r="AF2348" s="34">
        <v>0.94665633220332601</v>
      </c>
      <c r="AG2348" s="34"/>
      <c r="AM2348" s="34">
        <v>6.5133333333333301</v>
      </c>
      <c r="AN2348" s="40">
        <v>3.5000000000000003E-2</v>
      </c>
      <c r="AO2348">
        <v>9.2449999999999992</v>
      </c>
      <c r="AP2348">
        <v>263.34899999999999</v>
      </c>
      <c r="BG2348">
        <v>1.2999999999999999E-2</v>
      </c>
      <c r="BH2348">
        <v>4.5250000000000004</v>
      </c>
      <c r="BJ2348">
        <v>362.72800000000001</v>
      </c>
      <c r="BK2348">
        <v>1128.3333333333301</v>
      </c>
    </row>
    <row r="2349" spans="1:63" x14ac:dyDescent="0.25">
      <c r="A2349" s="5" t="s">
        <v>730</v>
      </c>
      <c r="B2349" s="5" t="s">
        <v>730</v>
      </c>
      <c r="C2349" s="6">
        <v>33932</v>
      </c>
      <c r="D2349" s="14"/>
      <c r="E2349" s="14"/>
      <c r="F2349" s="15"/>
      <c r="I2349" s="40"/>
      <c r="J2349" s="40"/>
      <c r="K2349" s="40"/>
      <c r="L2349" s="40"/>
      <c r="M2349" s="40"/>
      <c r="N2349" s="40"/>
      <c r="U2349" s="34"/>
      <c r="V2349" s="34"/>
      <c r="AF2349" s="34">
        <v>0.94327271686831604</v>
      </c>
      <c r="AG2349" s="34"/>
      <c r="AM2349" s="34">
        <v>6.3766666666666696</v>
      </c>
      <c r="AN2349" s="40"/>
      <c r="BK2349">
        <v>1141.6666666666699</v>
      </c>
    </row>
    <row r="2350" spans="1:63" x14ac:dyDescent="0.25">
      <c r="A2350" s="5" t="s">
        <v>730</v>
      </c>
      <c r="B2350" s="5" t="s">
        <v>730</v>
      </c>
      <c r="C2350" s="6">
        <v>33939</v>
      </c>
      <c r="D2350" s="14"/>
      <c r="E2350" s="14"/>
      <c r="F2350" s="15"/>
      <c r="T2350">
        <v>12.231</v>
      </c>
      <c r="U2350" s="34">
        <v>1012.43333333333</v>
      </c>
      <c r="V2350" s="34"/>
      <c r="AF2350" s="34">
        <v>0.93885456058961303</v>
      </c>
      <c r="AG2350" s="34"/>
      <c r="AM2350" s="34">
        <v>6.21</v>
      </c>
      <c r="AN2350" s="40">
        <v>3.2000000000000001E-2</v>
      </c>
      <c r="AO2350">
        <v>6.2089999999999996</v>
      </c>
      <c r="AP2350">
        <v>191.17599999999999</v>
      </c>
      <c r="BG2350">
        <v>8.0000000000000002E-3</v>
      </c>
      <c r="BH2350">
        <v>6.0220000000000002</v>
      </c>
      <c r="BJ2350">
        <v>756.70899999999995</v>
      </c>
      <c r="BK2350" s="40"/>
    </row>
    <row r="2351" spans="1:63" x14ac:dyDescent="0.25">
      <c r="A2351" s="5" t="s">
        <v>730</v>
      </c>
      <c r="B2351" s="5" t="s">
        <v>730</v>
      </c>
      <c r="C2351" s="6">
        <v>33946</v>
      </c>
      <c r="D2351" s="14"/>
      <c r="E2351" s="14"/>
      <c r="F2351" s="15"/>
      <c r="T2351">
        <v>14.327</v>
      </c>
      <c r="U2351" s="34">
        <v>1162</v>
      </c>
      <c r="V2351" s="34">
        <v>192.666666666667</v>
      </c>
      <c r="W2351">
        <v>1.7000000000000001E-2</v>
      </c>
      <c r="X2351">
        <v>2.6419999999999999</v>
      </c>
      <c r="AF2351" s="34">
        <v>0.91196316741762695</v>
      </c>
      <c r="AG2351" s="34"/>
      <c r="AM2351" s="34">
        <v>5.4</v>
      </c>
      <c r="AN2351" s="40">
        <v>3.1E-2</v>
      </c>
      <c r="AO2351">
        <v>5.8129999999999997</v>
      </c>
      <c r="AP2351">
        <v>183.98500000000001</v>
      </c>
      <c r="BG2351">
        <v>8.0000000000000002E-3</v>
      </c>
      <c r="BH2351">
        <v>5.5209999999999999</v>
      </c>
      <c r="BJ2351">
        <v>725.48800000000006</v>
      </c>
      <c r="BK2351">
        <v>723.33333333333303</v>
      </c>
    </row>
    <row r="2352" spans="1:63" x14ac:dyDescent="0.25">
      <c r="A2352" s="5" t="s">
        <v>730</v>
      </c>
      <c r="B2352" s="5" t="s">
        <v>730</v>
      </c>
      <c r="C2352" s="6">
        <v>33953</v>
      </c>
      <c r="D2352" s="14"/>
      <c r="E2352" s="14"/>
      <c r="F2352" s="15"/>
      <c r="T2352">
        <v>11.512</v>
      </c>
      <c r="U2352" s="34">
        <v>1439.6666666666699</v>
      </c>
      <c r="V2352" s="34">
        <v>246.166666666667</v>
      </c>
      <c r="W2352">
        <v>1.4999999999999999E-2</v>
      </c>
      <c r="X2352">
        <v>3.0009999999999999</v>
      </c>
      <c r="AF2352" s="34">
        <v>0.890244487445364</v>
      </c>
      <c r="AG2352" s="34"/>
      <c r="AM2352" s="34">
        <v>4.91</v>
      </c>
      <c r="AN2352" s="40">
        <v>2.8000000000000001E-2</v>
      </c>
      <c r="AO2352">
        <v>3.53</v>
      </c>
      <c r="AP2352">
        <v>128.79900000000001</v>
      </c>
      <c r="BG2352">
        <v>6.0000000000000001E-3</v>
      </c>
      <c r="BH2352">
        <v>4.532</v>
      </c>
      <c r="BJ2352">
        <v>818.255</v>
      </c>
      <c r="BK2352">
        <v>656.66666666666697</v>
      </c>
    </row>
    <row r="2353" spans="1:63" x14ac:dyDescent="0.25">
      <c r="A2353" s="5" t="s">
        <v>730</v>
      </c>
      <c r="B2353" s="5" t="s">
        <v>730</v>
      </c>
      <c r="C2353" s="6">
        <v>33959</v>
      </c>
      <c r="D2353" s="14"/>
      <c r="E2353" s="14"/>
      <c r="F2353" s="15"/>
      <c r="T2353">
        <v>13.683</v>
      </c>
      <c r="U2353" s="34">
        <v>1534.5166666666701</v>
      </c>
      <c r="V2353" s="34">
        <v>333.16666666666703</v>
      </c>
      <c r="W2353">
        <v>1.7000000000000001E-2</v>
      </c>
      <c r="X2353">
        <v>4.3739999999999997</v>
      </c>
      <c r="AF2353" s="34">
        <v>0.83295632937462605</v>
      </c>
      <c r="AG2353" s="34"/>
      <c r="AM2353" s="34">
        <v>3.9766666666666701</v>
      </c>
      <c r="AN2353" s="40">
        <v>2.5000000000000001E-2</v>
      </c>
      <c r="AO2353">
        <v>3.49</v>
      </c>
      <c r="AP2353">
        <v>135.54400000000001</v>
      </c>
      <c r="BG2353">
        <v>5.0000000000000001E-3</v>
      </c>
      <c r="BH2353">
        <v>5.2119999999999997</v>
      </c>
      <c r="BJ2353">
        <v>958.93799999999999</v>
      </c>
      <c r="BK2353">
        <v>600</v>
      </c>
    </row>
    <row r="2354" spans="1:63" x14ac:dyDescent="0.25">
      <c r="A2354" s="5" t="s">
        <v>730</v>
      </c>
      <c r="B2354" s="5" t="s">
        <v>730</v>
      </c>
      <c r="C2354" s="6">
        <v>33967</v>
      </c>
      <c r="D2354" s="14"/>
      <c r="E2354" s="14"/>
      <c r="F2354" s="15"/>
      <c r="T2354">
        <v>13.605</v>
      </c>
      <c r="U2354" s="34">
        <v>1462.43333333333</v>
      </c>
      <c r="V2354" s="34">
        <v>418.33333333333297</v>
      </c>
      <c r="W2354">
        <v>1.7999999999999999E-2</v>
      </c>
      <c r="X2354">
        <v>5.9619999999999997</v>
      </c>
      <c r="AF2354" s="34">
        <v>0.87132944777480803</v>
      </c>
      <c r="AG2354" s="34"/>
      <c r="AM2354" s="34">
        <v>4.5566666666666702</v>
      </c>
      <c r="AN2354" s="40">
        <v>2.5999999999999999E-2</v>
      </c>
      <c r="AO2354">
        <v>2.8490000000000002</v>
      </c>
      <c r="AP2354">
        <v>107.996</v>
      </c>
      <c r="BG2354">
        <v>5.0000000000000001E-3</v>
      </c>
      <c r="BH2354">
        <v>4.0309999999999997</v>
      </c>
      <c r="BJ2354">
        <v>866.98099999999999</v>
      </c>
      <c r="BK2354">
        <v>578.33333333333303</v>
      </c>
    </row>
    <row r="2355" spans="1:63" x14ac:dyDescent="0.25">
      <c r="A2355" s="5" t="s">
        <v>730</v>
      </c>
      <c r="B2355" s="5" t="s">
        <v>730</v>
      </c>
      <c r="C2355" s="6">
        <v>33974</v>
      </c>
      <c r="D2355" s="14"/>
      <c r="E2355" s="14"/>
      <c r="F2355" s="15"/>
      <c r="T2355">
        <v>13.923</v>
      </c>
      <c r="U2355" s="34">
        <v>1558.9833333333299</v>
      </c>
      <c r="V2355" s="34">
        <v>510.66666666666703</v>
      </c>
      <c r="W2355">
        <v>1.7000000000000001E-2</v>
      </c>
      <c r="X2355">
        <v>6.7919999999999998</v>
      </c>
      <c r="AF2355" s="34">
        <v>0.84892819116362905</v>
      </c>
      <c r="AG2355" s="34"/>
      <c r="AM2355" s="34">
        <v>4.2</v>
      </c>
      <c r="AN2355">
        <v>2.4E-2</v>
      </c>
      <c r="AO2355">
        <v>2.319</v>
      </c>
      <c r="AP2355">
        <v>96.281000000000006</v>
      </c>
      <c r="BG2355">
        <v>4.0000000000000001E-3</v>
      </c>
      <c r="BH2355">
        <v>3.88</v>
      </c>
      <c r="BJ2355">
        <v>872.55100000000004</v>
      </c>
      <c r="BK2355" s="40">
        <v>536.66666666666697</v>
      </c>
    </row>
    <row r="2356" spans="1:63" x14ac:dyDescent="0.25">
      <c r="A2356" s="5" t="s">
        <v>730</v>
      </c>
      <c r="B2356" s="5" t="s">
        <v>730</v>
      </c>
      <c r="C2356" s="6">
        <v>33981</v>
      </c>
      <c r="D2356" s="14"/>
      <c r="E2356" s="14"/>
      <c r="F2356" s="15"/>
      <c r="T2356">
        <v>13.417</v>
      </c>
      <c r="U2356" s="34">
        <v>1581.2166666666701</v>
      </c>
      <c r="V2356" s="34">
        <v>649</v>
      </c>
      <c r="W2356">
        <v>1.7000000000000001E-2</v>
      </c>
      <c r="X2356">
        <v>8.5570000000000004</v>
      </c>
      <c r="AF2356" s="34">
        <v>0.81080934201801802</v>
      </c>
      <c r="AG2356" s="34"/>
      <c r="AM2356" s="34">
        <v>3.7</v>
      </c>
      <c r="AN2356">
        <v>2.3E-2</v>
      </c>
      <c r="AO2356">
        <v>0.94099999999999995</v>
      </c>
      <c r="AP2356">
        <v>40.756</v>
      </c>
      <c r="BG2356">
        <v>4.0000000000000001E-3</v>
      </c>
      <c r="BH2356">
        <v>2.734</v>
      </c>
      <c r="BJ2356">
        <v>770.93200000000002</v>
      </c>
      <c r="BK2356" s="34">
        <v>523.33333333333303</v>
      </c>
    </row>
    <row r="2357" spans="1:63" x14ac:dyDescent="0.25">
      <c r="A2357" s="5" t="s">
        <v>730</v>
      </c>
      <c r="B2357" s="5" t="s">
        <v>730</v>
      </c>
      <c r="C2357" s="6">
        <v>33988</v>
      </c>
      <c r="D2357" s="14"/>
      <c r="E2357" s="14"/>
      <c r="F2357" s="15"/>
      <c r="T2357">
        <v>14.026999999999999</v>
      </c>
      <c r="U2357" s="34">
        <v>1696.85</v>
      </c>
      <c r="V2357" s="34">
        <v>805.33333333333303</v>
      </c>
      <c r="W2357">
        <v>1.6E-2</v>
      </c>
      <c r="X2357">
        <v>10.504</v>
      </c>
      <c r="AF2357" s="34"/>
      <c r="AG2357" s="34"/>
      <c r="AM2357" s="34"/>
      <c r="BG2357">
        <v>3.0000000000000001E-3</v>
      </c>
      <c r="BH2357">
        <v>2.0529999999999999</v>
      </c>
      <c r="BJ2357">
        <v>716.649</v>
      </c>
      <c r="BK2357">
        <v>511.66666666666703</v>
      </c>
    </row>
    <row r="2358" spans="1:63" x14ac:dyDescent="0.25">
      <c r="A2358" s="5" t="s">
        <v>730</v>
      </c>
      <c r="B2358" s="5" t="s">
        <v>730</v>
      </c>
      <c r="C2358" s="6">
        <v>33996</v>
      </c>
      <c r="D2358" s="14"/>
      <c r="E2358" s="14"/>
      <c r="F2358" s="15"/>
      <c r="T2358">
        <v>14.951000000000001</v>
      </c>
      <c r="U2358" s="34">
        <v>1679.8333333333301</v>
      </c>
      <c r="V2358" s="34">
        <v>850</v>
      </c>
      <c r="W2358">
        <v>1.7999999999999999E-2</v>
      </c>
      <c r="X2358">
        <v>12.051</v>
      </c>
      <c r="AF2358" s="34"/>
      <c r="AG2358" s="34"/>
      <c r="AM2358" s="34"/>
      <c r="BG2358">
        <v>3.0000000000000001E-3</v>
      </c>
      <c r="BH2358">
        <v>1.349</v>
      </c>
      <c r="BJ2358">
        <v>522.38699999999994</v>
      </c>
      <c r="BK2358">
        <v>498.33333333333297</v>
      </c>
    </row>
    <row r="2359" spans="1:63" x14ac:dyDescent="0.25">
      <c r="A2359" s="5" t="s">
        <v>730</v>
      </c>
      <c r="B2359" s="5" t="s">
        <v>730</v>
      </c>
      <c r="C2359" s="6">
        <v>34003</v>
      </c>
      <c r="D2359" s="14"/>
      <c r="E2359" s="14"/>
      <c r="F2359" s="15"/>
      <c r="T2359">
        <v>15.808999999999999</v>
      </c>
      <c r="U2359" s="34">
        <v>1547.5050589151101</v>
      </c>
      <c r="V2359" s="34">
        <v>887.79405838667697</v>
      </c>
      <c r="W2359">
        <v>1.7999999999999999E-2</v>
      </c>
      <c r="X2359">
        <v>12.506</v>
      </c>
      <c r="Z2359">
        <v>3.2318733333333301E-2</v>
      </c>
      <c r="AB2359">
        <f>AD2359/Z2359</f>
        <v>21821.034436333059</v>
      </c>
      <c r="AD2359">
        <v>705.22819300533104</v>
      </c>
      <c r="AF2359" s="34"/>
      <c r="AG2359" s="34"/>
      <c r="AM2359" s="34"/>
      <c r="AT2359" t="s">
        <v>74</v>
      </c>
      <c r="BE2359">
        <v>182.56586538134599</v>
      </c>
      <c r="BG2359">
        <v>3.0000000000000001E-3</v>
      </c>
      <c r="BH2359">
        <v>1.6930000000000001</v>
      </c>
      <c r="BJ2359">
        <v>659.71100000000001</v>
      </c>
      <c r="BK2359">
        <v>508.33333333333297</v>
      </c>
    </row>
    <row r="2360" spans="1:63" x14ac:dyDescent="0.25">
      <c r="A2360" s="66" t="s">
        <v>731</v>
      </c>
      <c r="B2360" s="66" t="s">
        <v>731</v>
      </c>
      <c r="C2360" s="71">
        <v>33878</v>
      </c>
      <c r="F2360" s="40"/>
      <c r="U2360" s="40"/>
      <c r="V2360" s="40"/>
      <c r="AF2360" s="40"/>
      <c r="AG2360" s="40"/>
      <c r="AM2360" s="40"/>
    </row>
    <row r="2361" spans="1:63" x14ac:dyDescent="0.25">
      <c r="A2361" s="66" t="s">
        <v>731</v>
      </c>
      <c r="B2361" s="66" t="s">
        <v>731</v>
      </c>
      <c r="C2361" s="71">
        <v>33878</v>
      </c>
      <c r="F2361" s="40"/>
      <c r="U2361" s="40"/>
      <c r="V2361" s="40"/>
      <c r="AF2361" s="40"/>
      <c r="AG2361" s="40"/>
      <c r="AM2361" s="40"/>
      <c r="BK2361" s="40"/>
    </row>
    <row r="2362" spans="1:63" x14ac:dyDescent="0.25">
      <c r="A2362" s="66" t="s">
        <v>731</v>
      </c>
      <c r="B2362" s="66" t="s">
        <v>731</v>
      </c>
      <c r="C2362" s="71">
        <v>33878</v>
      </c>
      <c r="F2362" s="40"/>
      <c r="U2362" s="40"/>
      <c r="V2362" s="40"/>
      <c r="AF2362" s="40"/>
      <c r="AG2362" s="40"/>
      <c r="AM2362" s="40"/>
    </row>
    <row r="2363" spans="1:63" x14ac:dyDescent="0.25">
      <c r="A2363" s="66" t="s">
        <v>731</v>
      </c>
      <c r="B2363" s="66" t="s">
        <v>731</v>
      </c>
      <c r="C2363" s="71">
        <v>33883</v>
      </c>
      <c r="F2363" s="40"/>
      <c r="U2363" s="40"/>
      <c r="V2363" s="40"/>
      <c r="AF2363" s="40"/>
      <c r="AG2363" s="40"/>
      <c r="AM2363" s="40"/>
    </row>
    <row r="2364" spans="1:63" x14ac:dyDescent="0.25">
      <c r="A2364" s="66" t="s">
        <v>731</v>
      </c>
      <c r="B2364" s="66" t="s">
        <v>731</v>
      </c>
      <c r="C2364" s="71">
        <v>33883</v>
      </c>
      <c r="F2364" s="40"/>
      <c r="U2364" s="40"/>
      <c r="V2364" s="40"/>
      <c r="AF2364" s="40"/>
      <c r="AG2364" s="40"/>
      <c r="AM2364" s="40"/>
    </row>
    <row r="2365" spans="1:63" x14ac:dyDescent="0.25">
      <c r="A2365" s="66" t="s">
        <v>731</v>
      </c>
      <c r="B2365" s="66" t="s">
        <v>731</v>
      </c>
      <c r="C2365" s="71">
        <v>33883</v>
      </c>
      <c r="F2365" s="40"/>
      <c r="U2365" s="40"/>
      <c r="V2365" s="40"/>
      <c r="AF2365" s="40"/>
      <c r="AG2365" s="40"/>
      <c r="AM2365" s="40"/>
      <c r="BK2365" s="40"/>
    </row>
    <row r="2366" spans="1:63" x14ac:dyDescent="0.25">
      <c r="A2366" s="5" t="s">
        <v>731</v>
      </c>
      <c r="B2366" s="5" t="s">
        <v>731</v>
      </c>
      <c r="C2366" s="6">
        <v>33884</v>
      </c>
      <c r="D2366" s="14"/>
      <c r="E2366" s="14"/>
      <c r="F2366" s="15"/>
      <c r="U2366" s="34"/>
      <c r="V2366" s="34"/>
      <c r="AF2366" s="34">
        <v>0.150833500998416</v>
      </c>
      <c r="AG2366" s="34"/>
      <c r="AM2366" s="34">
        <v>0.36333333333333301</v>
      </c>
      <c r="BK2366">
        <v>516.35244973076499</v>
      </c>
    </row>
    <row r="2367" spans="1:63" x14ac:dyDescent="0.25">
      <c r="A2367" s="66" t="s">
        <v>731</v>
      </c>
      <c r="B2367" s="66" t="s">
        <v>731</v>
      </c>
      <c r="C2367" s="71">
        <v>33891</v>
      </c>
      <c r="F2367" s="40"/>
      <c r="U2367" s="40"/>
      <c r="V2367" s="40"/>
      <c r="AF2367" s="40"/>
      <c r="AG2367" s="40"/>
      <c r="AM2367" s="40"/>
    </row>
    <row r="2368" spans="1:63" x14ac:dyDescent="0.25">
      <c r="A2368" s="66" t="s">
        <v>731</v>
      </c>
      <c r="B2368" s="66" t="s">
        <v>731</v>
      </c>
      <c r="C2368" s="71">
        <v>33891</v>
      </c>
      <c r="F2368" s="40"/>
      <c r="U2368" s="40"/>
      <c r="V2368" s="40"/>
      <c r="AF2368" s="40"/>
      <c r="AG2368" s="40"/>
      <c r="AM2368" s="40"/>
    </row>
    <row r="2369" spans="1:63" x14ac:dyDescent="0.25">
      <c r="A2369" s="66" t="s">
        <v>731</v>
      </c>
      <c r="B2369" s="66" t="s">
        <v>731</v>
      </c>
      <c r="C2369" s="71">
        <v>33891</v>
      </c>
      <c r="F2369" s="40"/>
      <c r="U2369" s="40"/>
      <c r="V2369" s="40"/>
      <c r="AF2369" s="40"/>
      <c r="AG2369" s="40"/>
      <c r="AM2369" s="40"/>
    </row>
    <row r="2370" spans="1:63" x14ac:dyDescent="0.25">
      <c r="A2370" s="5" t="s">
        <v>731</v>
      </c>
      <c r="B2370" s="5" t="s">
        <v>731</v>
      </c>
      <c r="C2370" s="6">
        <v>33897</v>
      </c>
      <c r="D2370" s="14"/>
      <c r="E2370" s="14"/>
      <c r="F2370" s="15"/>
      <c r="T2370">
        <v>4.423</v>
      </c>
      <c r="U2370" s="34">
        <v>93.383333333333297</v>
      </c>
      <c r="V2370" s="34"/>
      <c r="AF2370" s="34">
        <v>0.27891625697339301</v>
      </c>
      <c r="AG2370" s="34"/>
      <c r="AM2370" s="34">
        <v>0.72666666666666702</v>
      </c>
      <c r="AN2370">
        <v>5.1999999999999998E-2</v>
      </c>
      <c r="AO2370">
        <v>2.9809999999999999</v>
      </c>
      <c r="AP2370">
        <v>57.665999999999997</v>
      </c>
      <c r="BG2370">
        <v>0.04</v>
      </c>
      <c r="BH2370">
        <v>1.4419999999999999</v>
      </c>
      <c r="BJ2370">
        <v>35.701000000000001</v>
      </c>
      <c r="BK2370" s="34"/>
    </row>
    <row r="2371" spans="1:63" x14ac:dyDescent="0.25">
      <c r="A2371" s="66" t="s">
        <v>731</v>
      </c>
      <c r="B2371" s="66" t="s">
        <v>731</v>
      </c>
      <c r="C2371" s="71">
        <v>33904</v>
      </c>
      <c r="F2371" s="40"/>
      <c r="U2371" s="40"/>
      <c r="V2371" s="40"/>
      <c r="AF2371" s="40"/>
      <c r="AG2371" s="40"/>
      <c r="AM2371" s="40"/>
      <c r="BK2371" s="40"/>
    </row>
    <row r="2372" spans="1:63" x14ac:dyDescent="0.25">
      <c r="A2372" s="66" t="s">
        <v>731</v>
      </c>
      <c r="B2372" s="66" t="s">
        <v>731</v>
      </c>
      <c r="C2372" s="71">
        <v>33904</v>
      </c>
      <c r="F2372" s="40"/>
      <c r="U2372" s="40"/>
      <c r="V2372" s="40"/>
      <c r="AF2372" s="40"/>
      <c r="AG2372" s="40"/>
      <c r="AM2372" s="40"/>
    </row>
    <row r="2373" spans="1:63" x14ac:dyDescent="0.25">
      <c r="A2373" s="66" t="s">
        <v>731</v>
      </c>
      <c r="B2373" s="66" t="s">
        <v>731</v>
      </c>
      <c r="C2373" s="71">
        <v>33904</v>
      </c>
      <c r="F2373" s="40"/>
      <c r="U2373" s="40"/>
      <c r="V2373" s="40"/>
      <c r="AF2373" s="40"/>
      <c r="AG2373" s="40"/>
      <c r="AM2373" s="40"/>
    </row>
    <row r="2374" spans="1:63" x14ac:dyDescent="0.25">
      <c r="A2374" s="5" t="s">
        <v>731</v>
      </c>
      <c r="B2374" s="5" t="s">
        <v>731</v>
      </c>
      <c r="C2374" s="6">
        <v>33911</v>
      </c>
      <c r="D2374" s="14"/>
      <c r="E2374" s="14"/>
      <c r="F2374" s="15"/>
      <c r="T2374">
        <v>8.3879999999999999</v>
      </c>
      <c r="U2374" s="34">
        <v>222.833333333333</v>
      </c>
      <c r="V2374" s="34"/>
      <c r="AF2374" s="34">
        <v>0.88415474649694303</v>
      </c>
      <c r="AG2374" s="34"/>
      <c r="AM2374" s="34">
        <v>4.79</v>
      </c>
      <c r="AN2374">
        <v>4.2999999999999997E-2</v>
      </c>
      <c r="AO2374">
        <v>5.84</v>
      </c>
      <c r="AP2374">
        <v>136.08000000000001</v>
      </c>
      <c r="BG2374">
        <v>3.3000000000000002E-2</v>
      </c>
      <c r="BH2374">
        <v>2.548</v>
      </c>
      <c r="BJ2374">
        <v>78.221999999999994</v>
      </c>
      <c r="BK2374">
        <v>1076.6666666666699</v>
      </c>
    </row>
    <row r="2375" spans="1:63" x14ac:dyDescent="0.25">
      <c r="A2375" s="66" t="s">
        <v>731</v>
      </c>
      <c r="B2375" s="66" t="s">
        <v>731</v>
      </c>
      <c r="C2375" s="71">
        <v>33912</v>
      </c>
      <c r="F2375" s="40"/>
      <c r="I2375" s="40"/>
      <c r="J2375" s="40"/>
      <c r="K2375" s="40"/>
      <c r="L2375" s="40"/>
      <c r="M2375" s="40"/>
      <c r="N2375" s="40"/>
      <c r="U2375" s="40"/>
      <c r="V2375" s="40"/>
      <c r="AF2375" s="40"/>
      <c r="AG2375" s="40"/>
      <c r="AM2375" s="40"/>
    </row>
    <row r="2376" spans="1:63" x14ac:dyDescent="0.25">
      <c r="A2376" s="66" t="s">
        <v>731</v>
      </c>
      <c r="B2376" s="66" t="s">
        <v>731</v>
      </c>
      <c r="C2376" s="71">
        <v>33912</v>
      </c>
      <c r="F2376" s="40"/>
      <c r="I2376" s="40"/>
      <c r="J2376" s="40"/>
      <c r="K2376" s="40"/>
      <c r="L2376" s="40"/>
      <c r="M2376" s="40"/>
      <c r="N2376" s="40"/>
      <c r="U2376" s="40"/>
      <c r="V2376" s="40"/>
      <c r="AF2376" s="40"/>
      <c r="AG2376" s="40"/>
      <c r="AM2376" s="40"/>
    </row>
    <row r="2377" spans="1:63" x14ac:dyDescent="0.25">
      <c r="A2377" s="66" t="s">
        <v>731</v>
      </c>
      <c r="B2377" s="66" t="s">
        <v>731</v>
      </c>
      <c r="C2377" s="71">
        <v>33912</v>
      </c>
      <c r="F2377" s="40"/>
      <c r="I2377" s="40"/>
      <c r="J2377" s="40"/>
      <c r="K2377" s="40"/>
      <c r="L2377" s="40"/>
      <c r="M2377" s="40"/>
      <c r="N2377" s="40"/>
      <c r="U2377" s="40"/>
      <c r="V2377" s="40"/>
      <c r="AF2377" s="40"/>
      <c r="AG2377" s="40"/>
      <c r="AM2377" s="40"/>
    </row>
    <row r="2378" spans="1:63" x14ac:dyDescent="0.25">
      <c r="A2378" s="66" t="s">
        <v>731</v>
      </c>
      <c r="B2378" s="66" t="s">
        <v>731</v>
      </c>
      <c r="C2378" s="71">
        <v>33919</v>
      </c>
      <c r="F2378" s="40"/>
      <c r="I2378" s="40"/>
      <c r="J2378" s="40"/>
      <c r="K2378" s="40"/>
      <c r="L2378" s="40"/>
      <c r="M2378" s="40"/>
      <c r="N2378" s="40"/>
      <c r="U2378" s="40"/>
      <c r="V2378" s="40"/>
      <c r="AF2378" s="40"/>
      <c r="AG2378" s="40"/>
      <c r="AM2378" s="40"/>
    </row>
    <row r="2379" spans="1:63" x14ac:dyDescent="0.25">
      <c r="A2379" s="66" t="s">
        <v>731</v>
      </c>
      <c r="B2379" s="66" t="s">
        <v>731</v>
      </c>
      <c r="C2379" s="71">
        <v>33919</v>
      </c>
      <c r="F2379" s="40"/>
      <c r="I2379" s="40"/>
      <c r="J2379" s="40"/>
      <c r="K2379" s="40"/>
      <c r="L2379" s="40"/>
      <c r="M2379" s="40"/>
      <c r="N2379" s="40"/>
      <c r="U2379" s="40"/>
      <c r="V2379" s="40"/>
      <c r="AF2379" s="40"/>
      <c r="AG2379" s="40"/>
      <c r="AM2379" s="40"/>
    </row>
    <row r="2380" spans="1:63" x14ac:dyDescent="0.25">
      <c r="A2380" s="66" t="s">
        <v>731</v>
      </c>
      <c r="B2380" s="66" t="s">
        <v>731</v>
      </c>
      <c r="C2380" s="71">
        <v>33919</v>
      </c>
      <c r="F2380" s="40"/>
      <c r="I2380" s="40"/>
      <c r="J2380" s="40"/>
      <c r="K2380" s="40"/>
      <c r="L2380" s="40"/>
      <c r="M2380" s="40"/>
      <c r="N2380" s="40"/>
      <c r="U2380" s="40"/>
      <c r="V2380" s="40"/>
      <c r="AF2380" s="40"/>
      <c r="AG2380" s="40"/>
      <c r="AM2380" s="40"/>
      <c r="BK2380" s="40"/>
    </row>
    <row r="2381" spans="1:63" x14ac:dyDescent="0.25">
      <c r="A2381" s="5" t="s">
        <v>731</v>
      </c>
      <c r="B2381" s="5" t="s">
        <v>731</v>
      </c>
      <c r="C2381" s="6">
        <v>33925</v>
      </c>
      <c r="D2381" s="14"/>
      <c r="E2381" s="14"/>
      <c r="F2381" s="15"/>
      <c r="T2381">
        <v>16.472999999999999</v>
      </c>
      <c r="U2381" s="34">
        <v>716.11666666666702</v>
      </c>
      <c r="V2381" s="34"/>
      <c r="AF2381" s="34">
        <v>0.95517548144073305</v>
      </c>
      <c r="AG2381" s="34"/>
      <c r="AM2381" s="34">
        <v>6.9</v>
      </c>
      <c r="AN2381">
        <v>3.7999999999999999E-2</v>
      </c>
      <c r="AO2381">
        <v>11.36</v>
      </c>
      <c r="AP2381">
        <v>295.16399999999999</v>
      </c>
      <c r="BG2381">
        <v>1.6E-2</v>
      </c>
      <c r="BH2381">
        <v>5.1130000000000004</v>
      </c>
      <c r="BJ2381">
        <v>335.00799999999998</v>
      </c>
      <c r="BK2381">
        <v>1051.6666666666699</v>
      </c>
    </row>
    <row r="2382" spans="1:63" x14ac:dyDescent="0.25">
      <c r="A2382" s="69" t="s">
        <v>731</v>
      </c>
      <c r="B2382" s="69" t="s">
        <v>731</v>
      </c>
      <c r="C2382" s="71">
        <v>33925</v>
      </c>
      <c r="F2382" s="40"/>
      <c r="H2382">
        <f>I2382*200+J2382*200+K2382*200+L2382*200+M2382*200+N2382*400</f>
        <v>333.00000000000017</v>
      </c>
      <c r="I2382" s="54">
        <v>0.14433333333333301</v>
      </c>
      <c r="J2382" s="54">
        <v>0.18226666666666699</v>
      </c>
      <c r="K2382" s="54">
        <v>0.240666666666667</v>
      </c>
      <c r="L2382" s="54">
        <v>0.29089999999999999</v>
      </c>
      <c r="M2382" s="54">
        <v>0.27229999999999999</v>
      </c>
      <c r="N2382" s="54">
        <v>0.26726666666666699</v>
      </c>
      <c r="U2382" s="40"/>
      <c r="V2382" s="40"/>
      <c r="AF2382" s="40"/>
      <c r="AG2382" s="40"/>
      <c r="AM2382" s="40"/>
    </row>
    <row r="2383" spans="1:63" x14ac:dyDescent="0.25">
      <c r="A2383" s="66" t="s">
        <v>731</v>
      </c>
      <c r="B2383" s="66" t="s">
        <v>731</v>
      </c>
      <c r="C2383" s="71">
        <v>33925</v>
      </c>
      <c r="F2383" s="40"/>
      <c r="U2383" s="40"/>
      <c r="V2383" s="40"/>
      <c r="AF2383" s="40"/>
      <c r="AG2383" s="40"/>
      <c r="AM2383" s="40"/>
    </row>
    <row r="2384" spans="1:63" x14ac:dyDescent="0.25">
      <c r="A2384" s="66" t="s">
        <v>731</v>
      </c>
      <c r="B2384" s="66" t="s">
        <v>731</v>
      </c>
      <c r="C2384" s="71">
        <v>33925</v>
      </c>
      <c r="F2384" s="40"/>
      <c r="U2384" s="40"/>
      <c r="V2384" s="40"/>
      <c r="AF2384" s="40"/>
      <c r="AG2384" s="40"/>
      <c r="AM2384" s="40"/>
    </row>
    <row r="2385" spans="1:63" x14ac:dyDescent="0.25">
      <c r="A2385" s="66" t="s">
        <v>731</v>
      </c>
      <c r="B2385" s="66" t="s">
        <v>731</v>
      </c>
      <c r="C2385" s="71">
        <v>33925</v>
      </c>
      <c r="F2385" s="40"/>
      <c r="U2385" s="40"/>
      <c r="V2385" s="40"/>
      <c r="AF2385" s="40"/>
      <c r="AG2385" s="40"/>
      <c r="AM2385" s="40"/>
      <c r="BK2385" s="40"/>
    </row>
    <row r="2386" spans="1:63" x14ac:dyDescent="0.25">
      <c r="A2386" s="5" t="s">
        <v>731</v>
      </c>
      <c r="B2386" s="5" t="s">
        <v>731</v>
      </c>
      <c r="C2386" s="6">
        <v>33932</v>
      </c>
      <c r="D2386" s="14"/>
      <c r="E2386" s="14"/>
      <c r="F2386" s="15"/>
      <c r="U2386" s="34"/>
      <c r="V2386" s="34"/>
      <c r="AF2386" s="34">
        <v>0.95497331657742701</v>
      </c>
      <c r="AG2386" s="34"/>
      <c r="AM2386" s="34">
        <v>6.89</v>
      </c>
      <c r="BK2386">
        <v>1110</v>
      </c>
    </row>
    <row r="2387" spans="1:63" x14ac:dyDescent="0.25">
      <c r="A2387" s="69" t="s">
        <v>731</v>
      </c>
      <c r="B2387" s="69" t="s">
        <v>731</v>
      </c>
      <c r="C2387" s="71">
        <v>33932</v>
      </c>
      <c r="F2387" s="40"/>
      <c r="H2387">
        <f>I2387*200+J2387*200+K2387*200+L2387*200+M2387*200+N2387*400</f>
        <v>332.81342723004678</v>
      </c>
      <c r="I2387" s="54">
        <v>0.18733333333333299</v>
      </c>
      <c r="J2387" s="54">
        <v>0.19032136150234699</v>
      </c>
      <c r="K2387" s="54">
        <v>0.234777230046948</v>
      </c>
      <c r="L2387" s="54">
        <v>0.28024154929577499</v>
      </c>
      <c r="M2387" s="54">
        <v>0.25990446009389701</v>
      </c>
      <c r="N2387" s="54">
        <v>0.255744600938967</v>
      </c>
      <c r="U2387" s="40"/>
      <c r="V2387" s="40"/>
      <c r="AF2387" s="40"/>
      <c r="AG2387" s="40"/>
      <c r="AM2387" s="40"/>
    </row>
    <row r="2388" spans="1:63" x14ac:dyDescent="0.25">
      <c r="A2388" s="66" t="s">
        <v>731</v>
      </c>
      <c r="B2388" s="66" t="s">
        <v>731</v>
      </c>
      <c r="C2388" s="71">
        <v>33932</v>
      </c>
      <c r="F2388" s="40"/>
      <c r="U2388" s="40"/>
      <c r="V2388" s="40"/>
      <c r="AF2388" s="40"/>
      <c r="AG2388" s="40"/>
      <c r="AM2388" s="40"/>
    </row>
    <row r="2389" spans="1:63" x14ac:dyDescent="0.25">
      <c r="A2389" s="66" t="s">
        <v>731</v>
      </c>
      <c r="B2389" s="66" t="s">
        <v>731</v>
      </c>
      <c r="C2389" s="71">
        <v>33932</v>
      </c>
      <c r="F2389" s="40"/>
      <c r="U2389" s="40"/>
      <c r="V2389" s="40"/>
      <c r="AF2389" s="40"/>
      <c r="AG2389" s="40"/>
      <c r="AM2389" s="40"/>
    </row>
    <row r="2390" spans="1:63" x14ac:dyDescent="0.25">
      <c r="A2390" s="66" t="s">
        <v>731</v>
      </c>
      <c r="B2390" s="66" t="s">
        <v>731</v>
      </c>
      <c r="C2390" s="71">
        <v>33932</v>
      </c>
      <c r="F2390" s="40"/>
      <c r="U2390" s="40"/>
      <c r="V2390" s="40"/>
      <c r="AF2390" s="40"/>
      <c r="AG2390" s="40"/>
      <c r="AM2390" s="40"/>
    </row>
    <row r="2391" spans="1:63" x14ac:dyDescent="0.25">
      <c r="A2391" s="5" t="s">
        <v>731</v>
      </c>
      <c r="B2391" s="5" t="s">
        <v>731</v>
      </c>
      <c r="C2391" s="6">
        <v>33939</v>
      </c>
      <c r="D2391" s="14"/>
      <c r="E2391" s="14"/>
      <c r="F2391" s="15"/>
      <c r="T2391">
        <v>15.135999999999999</v>
      </c>
      <c r="U2391" s="34">
        <v>1004.31666666667</v>
      </c>
      <c r="V2391" s="34"/>
      <c r="AF2391" s="34">
        <v>0.94436818337853401</v>
      </c>
      <c r="AG2391" s="34"/>
      <c r="AM2391" s="34">
        <v>6.42</v>
      </c>
      <c r="AN2391">
        <v>3.5999999999999997E-2</v>
      </c>
      <c r="AO2391">
        <v>8.1129999999999995</v>
      </c>
      <c r="AP2391">
        <v>226.89599999999999</v>
      </c>
      <c r="BG2391">
        <v>0.01</v>
      </c>
      <c r="BH2391">
        <v>7.0229999999999997</v>
      </c>
      <c r="BJ2391">
        <v>709.899</v>
      </c>
    </row>
    <row r="2392" spans="1:63" x14ac:dyDescent="0.25">
      <c r="A2392" s="69" t="s">
        <v>731</v>
      </c>
      <c r="B2392" s="69" t="s">
        <v>731</v>
      </c>
      <c r="C2392" s="71">
        <v>33939</v>
      </c>
      <c r="F2392" s="40"/>
      <c r="H2392">
        <f>I2392*200+J2392*200+K2392*200+L2392*200+M2392*200+N2392*400</f>
        <v>376.37999999999977</v>
      </c>
      <c r="I2392" s="54">
        <v>0.29799999999999999</v>
      </c>
      <c r="J2392" s="54">
        <v>0.2666</v>
      </c>
      <c r="K2392" s="54">
        <v>0.268633333333333</v>
      </c>
      <c r="L2392" s="54">
        <v>0.2888</v>
      </c>
      <c r="M2392" s="54">
        <v>0.25280000000000002</v>
      </c>
      <c r="N2392" s="54">
        <v>0.253533333333333</v>
      </c>
      <c r="U2392" s="40"/>
      <c r="V2392" s="40"/>
      <c r="AF2392" s="40"/>
      <c r="AG2392" s="40"/>
      <c r="AM2392" s="40"/>
    </row>
    <row r="2393" spans="1:63" x14ac:dyDescent="0.25">
      <c r="A2393" s="5" t="s">
        <v>731</v>
      </c>
      <c r="B2393" s="5" t="s">
        <v>731</v>
      </c>
      <c r="C2393" s="6">
        <v>33946</v>
      </c>
      <c r="D2393" s="14"/>
      <c r="E2393" s="14"/>
      <c r="F2393" s="15"/>
      <c r="T2393">
        <v>19.376000000000001</v>
      </c>
      <c r="U2393" s="34">
        <v>1329.8333333333301</v>
      </c>
      <c r="V2393" s="34">
        <v>215.666666666667</v>
      </c>
      <c r="W2393">
        <v>1.9E-2</v>
      </c>
      <c r="X2393">
        <v>3.1840000000000002</v>
      </c>
      <c r="AF2393" s="34">
        <v>0.93575169905549704</v>
      </c>
      <c r="AG2393" s="34"/>
      <c r="AM2393" s="34">
        <v>6.1</v>
      </c>
      <c r="AN2393">
        <v>3.5000000000000003E-2</v>
      </c>
      <c r="AO2393">
        <v>8.0359999999999996</v>
      </c>
      <c r="AP2393">
        <v>227.27500000000001</v>
      </c>
      <c r="BG2393">
        <v>8.9999999999999993E-3</v>
      </c>
      <c r="BH2393">
        <v>7.718</v>
      </c>
      <c r="BJ2393">
        <v>844.30100000000004</v>
      </c>
      <c r="BK2393">
        <v>531.66666666666697</v>
      </c>
    </row>
    <row r="2394" spans="1:63" x14ac:dyDescent="0.25">
      <c r="A2394" s="69" t="s">
        <v>731</v>
      </c>
      <c r="B2394" s="69" t="s">
        <v>731</v>
      </c>
      <c r="C2394" s="71">
        <v>33946</v>
      </c>
      <c r="F2394" s="40"/>
      <c r="H2394">
        <f>I2394*200+J2394*200+K2394*200+L2394*200+M2394*200+N2394*400</f>
        <v>367.74763147693477</v>
      </c>
      <c r="I2394" s="54">
        <v>0.29766666666666702</v>
      </c>
      <c r="J2394" s="54">
        <v>0.26149959081707402</v>
      </c>
      <c r="K2394" s="54">
        <v>0.26275567902829799</v>
      </c>
      <c r="L2394" s="54">
        <v>0.28752690700779598</v>
      </c>
      <c r="M2394" s="54">
        <v>0.25016558556230301</v>
      </c>
      <c r="N2394" s="54">
        <v>0.23956186415126801</v>
      </c>
      <c r="U2394" s="40"/>
      <c r="V2394" s="40"/>
      <c r="AF2394" s="40"/>
      <c r="AG2394" s="40"/>
      <c r="AM2394" s="40"/>
    </row>
    <row r="2395" spans="1:63" x14ac:dyDescent="0.25">
      <c r="A2395" s="5" t="s">
        <v>731</v>
      </c>
      <c r="B2395" s="5" t="s">
        <v>731</v>
      </c>
      <c r="C2395" s="6">
        <v>33953</v>
      </c>
      <c r="D2395" s="14"/>
      <c r="E2395" s="14"/>
      <c r="F2395" s="15"/>
      <c r="T2395">
        <v>16.343</v>
      </c>
      <c r="U2395" s="34">
        <v>1269.6666666666699</v>
      </c>
      <c r="V2395" s="34">
        <v>228.166666666667</v>
      </c>
      <c r="W2395">
        <v>1.7000000000000001E-2</v>
      </c>
      <c r="X2395">
        <v>3.0539999999999998</v>
      </c>
      <c r="AF2395" s="34">
        <v>0.91009484521056006</v>
      </c>
      <c r="AG2395" s="34"/>
      <c r="AM2395" s="34">
        <v>5.3533333333333299</v>
      </c>
      <c r="AN2395">
        <v>3.4000000000000002E-2</v>
      </c>
      <c r="AO2395">
        <v>5.2190000000000003</v>
      </c>
      <c r="AP2395">
        <v>153.327</v>
      </c>
      <c r="BG2395">
        <v>0.01</v>
      </c>
      <c r="BH2395">
        <v>7.6070000000000002</v>
      </c>
      <c r="BJ2395">
        <v>803.76400000000001</v>
      </c>
      <c r="BK2395" s="40">
        <v>708.33333333333303</v>
      </c>
    </row>
    <row r="2396" spans="1:63" x14ac:dyDescent="0.25">
      <c r="A2396" s="69" t="s">
        <v>731</v>
      </c>
      <c r="B2396" s="69" t="s">
        <v>731</v>
      </c>
      <c r="C2396" s="71">
        <v>33953</v>
      </c>
      <c r="F2396" s="40"/>
      <c r="H2396">
        <f>I2396*200+J2396*200+K2396*200+L2396*200+M2396*200+N2396*400</f>
        <v>329.02666666666642</v>
      </c>
      <c r="I2396" s="54">
        <v>0.17433333333333301</v>
      </c>
      <c r="J2396" s="54">
        <v>0.227033333333333</v>
      </c>
      <c r="K2396" s="54">
        <v>0.25513333333333299</v>
      </c>
      <c r="L2396" s="54">
        <v>0.28239999999999998</v>
      </c>
      <c r="M2396" s="54">
        <v>0.24376666666666699</v>
      </c>
      <c r="N2396" s="54">
        <v>0.23123333333333301</v>
      </c>
      <c r="U2396" s="40"/>
      <c r="V2396" s="40"/>
      <c r="AF2396" s="40"/>
      <c r="AG2396" s="40"/>
      <c r="AM2396" s="40"/>
    </row>
    <row r="2397" spans="1:63" x14ac:dyDescent="0.25">
      <c r="A2397" s="5" t="s">
        <v>731</v>
      </c>
      <c r="B2397" s="5" t="s">
        <v>731</v>
      </c>
      <c r="C2397" s="6">
        <v>33959</v>
      </c>
      <c r="D2397" s="14"/>
      <c r="E2397" s="14"/>
      <c r="F2397" s="15"/>
      <c r="T2397">
        <v>11.815</v>
      </c>
      <c r="U2397" s="34">
        <v>1680.0833333333301</v>
      </c>
      <c r="V2397" s="34">
        <v>337.83333333333297</v>
      </c>
      <c r="W2397">
        <v>1.2E-2</v>
      </c>
      <c r="X2397">
        <v>3.2709999999999999</v>
      </c>
      <c r="AF2397" s="34">
        <v>0.86172350342755599</v>
      </c>
      <c r="AG2397" s="34"/>
      <c r="AM2397" s="34">
        <v>4.3966666666666701</v>
      </c>
      <c r="AN2397">
        <v>3.1E-2</v>
      </c>
      <c r="AO2397">
        <v>5.1959999999999997</v>
      </c>
      <c r="AP2397">
        <v>193.92500000000001</v>
      </c>
      <c r="BG2397">
        <v>7.0000000000000001E-3</v>
      </c>
      <c r="BH2397">
        <v>6.5910000000000002</v>
      </c>
      <c r="BJ2397">
        <v>1037.3620000000001</v>
      </c>
      <c r="BK2397">
        <v>525</v>
      </c>
    </row>
    <row r="2398" spans="1:63" x14ac:dyDescent="0.25">
      <c r="A2398" s="5" t="s">
        <v>731</v>
      </c>
      <c r="B2398" s="5" t="s">
        <v>731</v>
      </c>
      <c r="C2398" s="6">
        <v>33967</v>
      </c>
      <c r="D2398" s="14"/>
      <c r="E2398" s="14"/>
      <c r="F2398" s="15"/>
      <c r="T2398">
        <v>20.053000000000001</v>
      </c>
      <c r="U2398" s="34">
        <v>1746.2</v>
      </c>
      <c r="V2398" s="34">
        <v>513.5</v>
      </c>
      <c r="W2398">
        <v>0.02</v>
      </c>
      <c r="X2398">
        <v>7.8819999999999997</v>
      </c>
      <c r="AF2398" s="34">
        <v>0.85470658071959604</v>
      </c>
      <c r="AG2398" s="34"/>
      <c r="AM2398" s="34">
        <v>4.2866666666666697</v>
      </c>
      <c r="AN2398">
        <v>3.2000000000000001E-2</v>
      </c>
      <c r="AO2398">
        <v>4.7279999999999998</v>
      </c>
      <c r="AP2398">
        <v>149.773</v>
      </c>
      <c r="BG2398">
        <v>7.0000000000000001E-3</v>
      </c>
      <c r="BH2398">
        <v>6.4</v>
      </c>
      <c r="BJ2398">
        <v>988.86400000000003</v>
      </c>
      <c r="BK2398">
        <v>675</v>
      </c>
    </row>
    <row r="2399" spans="1:63" x14ac:dyDescent="0.25">
      <c r="A2399" s="5" t="s">
        <v>731</v>
      </c>
      <c r="B2399" s="5" t="s">
        <v>731</v>
      </c>
      <c r="C2399" s="6">
        <v>33974</v>
      </c>
      <c r="D2399" s="14"/>
      <c r="E2399" s="14"/>
      <c r="F2399" s="15"/>
      <c r="T2399">
        <v>20.388000000000002</v>
      </c>
      <c r="U2399" s="34">
        <v>1758.75</v>
      </c>
      <c r="V2399" s="34">
        <v>631.83333333333303</v>
      </c>
      <c r="W2399">
        <v>0.02</v>
      </c>
      <c r="X2399">
        <v>9.9320000000000004</v>
      </c>
      <c r="AF2399" s="34">
        <v>0.81080934201801802</v>
      </c>
      <c r="AG2399" s="34"/>
      <c r="AM2399" s="34">
        <v>3.7</v>
      </c>
      <c r="AN2399">
        <v>2.9000000000000001E-2</v>
      </c>
      <c r="AO2399">
        <v>3.5470000000000002</v>
      </c>
      <c r="AP2399">
        <v>124.691</v>
      </c>
      <c r="BG2399">
        <v>6.0000000000000001E-3</v>
      </c>
      <c r="BH2399">
        <v>5.6260000000000003</v>
      </c>
      <c r="BJ2399">
        <v>907.91200000000003</v>
      </c>
      <c r="BK2399">
        <v>608.33333333333303</v>
      </c>
    </row>
    <row r="2400" spans="1:63" x14ac:dyDescent="0.25">
      <c r="A2400" s="69" t="s">
        <v>731</v>
      </c>
      <c r="B2400" s="69" t="s">
        <v>731</v>
      </c>
      <c r="C2400" s="71">
        <v>33976</v>
      </c>
      <c r="F2400" s="40"/>
      <c r="H2400">
        <f>I2400*200+J2400*200+K2400*200+L2400*200+M2400*200+N2400*400</f>
        <v>324.80666666666662</v>
      </c>
      <c r="I2400" s="54">
        <v>0.25900000000000001</v>
      </c>
      <c r="J2400" s="54">
        <v>0.20836666666666701</v>
      </c>
      <c r="K2400" s="54">
        <v>0.23923333333333299</v>
      </c>
      <c r="L2400" s="54">
        <v>0.26433333333333298</v>
      </c>
      <c r="M2400" s="54">
        <v>0.2283</v>
      </c>
      <c r="N2400" s="54">
        <v>0.21240000000000001</v>
      </c>
    </row>
    <row r="2401" spans="1:63" x14ac:dyDescent="0.25">
      <c r="A2401" s="5" t="s">
        <v>731</v>
      </c>
      <c r="B2401" s="5" t="s">
        <v>731</v>
      </c>
      <c r="C2401" s="6">
        <v>33981</v>
      </c>
      <c r="D2401" s="14"/>
      <c r="E2401" s="14"/>
      <c r="F2401" s="15"/>
      <c r="T2401">
        <v>18.151</v>
      </c>
      <c r="U2401" s="34">
        <v>1581.2333333333299</v>
      </c>
      <c r="V2401" s="34">
        <v>682.33333333333303</v>
      </c>
      <c r="W2401">
        <v>2.1000000000000001E-2</v>
      </c>
      <c r="X2401">
        <v>11.138</v>
      </c>
      <c r="AF2401" s="34">
        <v>0.82915524494259096</v>
      </c>
      <c r="AG2401" s="34"/>
      <c r="AM2401" s="34">
        <v>3.9266666666666699</v>
      </c>
      <c r="AN2401">
        <v>0.03</v>
      </c>
      <c r="AO2401">
        <v>2.8359999999999999</v>
      </c>
      <c r="AP2401">
        <v>95.527000000000001</v>
      </c>
      <c r="BG2401">
        <v>5.0000000000000001E-3</v>
      </c>
      <c r="BH2401">
        <v>3.7349999999999999</v>
      </c>
      <c r="BJ2401">
        <v>726.56600000000003</v>
      </c>
      <c r="BK2401" s="34">
        <v>615</v>
      </c>
    </row>
    <row r="2402" spans="1:63" x14ac:dyDescent="0.25">
      <c r="A2402" s="5" t="s">
        <v>731</v>
      </c>
      <c r="B2402" s="5" t="s">
        <v>731</v>
      </c>
      <c r="C2402" s="6">
        <v>33988</v>
      </c>
      <c r="D2402" s="14"/>
      <c r="E2402" s="14"/>
      <c r="F2402" s="15"/>
      <c r="T2402">
        <v>17.818000000000001</v>
      </c>
      <c r="U2402" s="34">
        <v>1608.4166666666699</v>
      </c>
      <c r="V2402" s="34">
        <v>811.83333333333303</v>
      </c>
      <c r="W2402">
        <v>2.1999999999999999E-2</v>
      </c>
      <c r="X2402">
        <v>13.782999999999999</v>
      </c>
      <c r="AF2402" s="34"/>
      <c r="AG2402" s="34"/>
      <c r="AM2402" s="34"/>
      <c r="AP2402">
        <v>73.534000000000006</v>
      </c>
      <c r="BG2402">
        <v>4.0000000000000001E-3</v>
      </c>
      <c r="BH2402">
        <v>2.3860000000000001</v>
      </c>
      <c r="BJ2402">
        <v>634.87599999999998</v>
      </c>
      <c r="BK2402">
        <v>505</v>
      </c>
    </row>
    <row r="2403" spans="1:63" x14ac:dyDescent="0.25">
      <c r="A2403" s="5" t="s">
        <v>731</v>
      </c>
      <c r="B2403" s="5" t="s">
        <v>731</v>
      </c>
      <c r="C2403" s="6">
        <v>33996</v>
      </c>
      <c r="D2403" s="14"/>
      <c r="E2403" s="14"/>
      <c r="F2403" s="15"/>
      <c r="T2403">
        <v>20.193999999999999</v>
      </c>
      <c r="U2403" s="34">
        <v>1936</v>
      </c>
      <c r="V2403" s="34">
        <v>909.5</v>
      </c>
      <c r="W2403">
        <v>2.3E-2</v>
      </c>
      <c r="X2403">
        <v>16.297000000000001</v>
      </c>
      <c r="AF2403" s="34"/>
      <c r="AG2403" s="34"/>
      <c r="AM2403" s="34"/>
      <c r="BG2403">
        <v>4.0000000000000001E-3</v>
      </c>
      <c r="BH2403">
        <v>2.0499999999999998</v>
      </c>
      <c r="BJ2403">
        <v>549.50099999999998</v>
      </c>
      <c r="BK2403">
        <v>533.33333333333303</v>
      </c>
    </row>
    <row r="2404" spans="1:63" x14ac:dyDescent="0.25">
      <c r="A2404" s="5" t="s">
        <v>731</v>
      </c>
      <c r="B2404" s="5" t="s">
        <v>731</v>
      </c>
      <c r="C2404" s="6">
        <v>34003</v>
      </c>
      <c r="D2404" s="14"/>
      <c r="E2404" s="14"/>
      <c r="F2404" s="15"/>
      <c r="T2404">
        <v>21.542000000000002</v>
      </c>
      <c r="U2404" s="34">
        <v>1597.2373259057499</v>
      </c>
      <c r="V2404" s="34">
        <v>964.314635764797</v>
      </c>
      <c r="W2404">
        <v>2.3E-2</v>
      </c>
      <c r="X2404">
        <v>17.242000000000001</v>
      </c>
      <c r="Z2404">
        <v>3.0430266666666698E-2</v>
      </c>
      <c r="AB2404">
        <f>AD2404/Z2404</f>
        <v>24775.103743145602</v>
      </c>
      <c r="AD2404">
        <v>753.91301359825297</v>
      </c>
      <c r="AF2404" s="34"/>
      <c r="AG2404" s="34"/>
      <c r="AM2404" s="34"/>
      <c r="AT2404" t="s">
        <v>74</v>
      </c>
      <c r="BE2404">
        <v>210.401622166544</v>
      </c>
      <c r="BG2404">
        <v>4.0000000000000001E-3</v>
      </c>
      <c r="BH2404">
        <v>2.3839999999999999</v>
      </c>
      <c r="BJ2404">
        <v>632.93700000000001</v>
      </c>
      <c r="BK2404">
        <v>561.66666666666697</v>
      </c>
    </row>
    <row r="2405" spans="1:63" x14ac:dyDescent="0.25">
      <c r="A2405" s="5" t="s">
        <v>733</v>
      </c>
      <c r="B2405" s="5" t="s">
        <v>733</v>
      </c>
      <c r="C2405" s="71">
        <v>33753</v>
      </c>
      <c r="F2405" s="40"/>
      <c r="U2405" s="40"/>
      <c r="V2405" s="40"/>
      <c r="AF2405" s="40"/>
      <c r="AG2405" s="40"/>
      <c r="AM2405" s="40"/>
      <c r="BA2405">
        <v>10</v>
      </c>
    </row>
    <row r="2406" spans="1:63" x14ac:dyDescent="0.25">
      <c r="A2406" s="5" t="s">
        <v>733</v>
      </c>
      <c r="B2406" s="5" t="s">
        <v>733</v>
      </c>
      <c r="C2406" s="6">
        <v>33884</v>
      </c>
      <c r="D2406" s="14"/>
      <c r="E2406" s="14"/>
      <c r="F2406" s="15"/>
      <c r="U2406" s="34">
        <v>247.833333333333</v>
      </c>
      <c r="V2406" s="34"/>
      <c r="AF2406" s="34">
        <v>0.56307774242555897</v>
      </c>
      <c r="AG2406" s="34"/>
      <c r="AM2406" s="34">
        <v>1.84</v>
      </c>
      <c r="BK2406" s="40">
        <v>480.94559912405902</v>
      </c>
    </row>
    <row r="2407" spans="1:63" x14ac:dyDescent="0.25">
      <c r="A2407" s="5" t="s">
        <v>733</v>
      </c>
      <c r="B2407" s="5" t="s">
        <v>733</v>
      </c>
      <c r="C2407" s="6">
        <v>33897</v>
      </c>
      <c r="D2407" s="14"/>
      <c r="E2407" s="14"/>
      <c r="F2407" s="15"/>
      <c r="T2407">
        <v>5.2889999999999997</v>
      </c>
      <c r="U2407" s="34">
        <v>358</v>
      </c>
      <c r="V2407" s="34"/>
      <c r="AF2407" s="34">
        <v>0.67437211284144005</v>
      </c>
      <c r="AG2407" s="34"/>
      <c r="AM2407" s="34">
        <v>2.4933333333333301</v>
      </c>
      <c r="AN2407">
        <v>2.3E-2</v>
      </c>
      <c r="AO2407">
        <v>3.0830000000000002</v>
      </c>
      <c r="AP2407">
        <v>130.071</v>
      </c>
      <c r="BG2407">
        <v>0.01</v>
      </c>
      <c r="BH2407">
        <v>2.206</v>
      </c>
      <c r="BJ2407">
        <v>227.87899999999999</v>
      </c>
      <c r="BK2407" s="34">
        <v>853.33333333333303</v>
      </c>
    </row>
    <row r="2408" spans="1:63" x14ac:dyDescent="0.25">
      <c r="A2408" s="5" t="s">
        <v>733</v>
      </c>
      <c r="B2408" s="5" t="s">
        <v>733</v>
      </c>
      <c r="C2408" s="6">
        <v>33911</v>
      </c>
      <c r="D2408" s="14"/>
      <c r="E2408" s="14"/>
      <c r="F2408" s="15"/>
      <c r="T2408">
        <v>5.6319999999999997</v>
      </c>
      <c r="U2408" s="34">
        <v>533.29999999999995</v>
      </c>
      <c r="V2408" s="34"/>
      <c r="AF2408" s="34">
        <v>0.78346433268399296</v>
      </c>
      <c r="AG2408" s="34"/>
      <c r="AM2408" s="34">
        <v>3.4</v>
      </c>
      <c r="AN2408">
        <v>2.5999999999999999E-2</v>
      </c>
      <c r="AO2408">
        <v>3.0009999999999999</v>
      </c>
      <c r="AP2408">
        <v>117.227</v>
      </c>
      <c r="BG2408">
        <v>7.0000000000000001E-3</v>
      </c>
      <c r="BH2408">
        <v>2.6309999999999998</v>
      </c>
      <c r="BJ2408">
        <v>365.23200000000003</v>
      </c>
      <c r="BK2408">
        <v>755</v>
      </c>
    </row>
    <row r="2409" spans="1:63" x14ac:dyDescent="0.25">
      <c r="A2409" s="5" t="s">
        <v>733</v>
      </c>
      <c r="B2409" s="5" t="s">
        <v>733</v>
      </c>
      <c r="C2409" s="6">
        <v>33925</v>
      </c>
      <c r="D2409" s="14"/>
      <c r="E2409" s="14"/>
      <c r="F2409" s="15"/>
      <c r="T2409">
        <v>8.391</v>
      </c>
      <c r="U2409" s="34">
        <v>930.38333333333298</v>
      </c>
      <c r="V2409" s="34"/>
      <c r="AF2409" s="34">
        <v>0.832454445913971</v>
      </c>
      <c r="AG2409" s="34"/>
      <c r="AM2409" s="34">
        <v>3.97</v>
      </c>
      <c r="AN2409">
        <v>2.7E-2</v>
      </c>
      <c r="AO2409">
        <v>3.4340000000000002</v>
      </c>
      <c r="AP2409">
        <v>122.82299999999999</v>
      </c>
      <c r="BG2409">
        <v>7.0000000000000001E-3</v>
      </c>
      <c r="BH2409">
        <v>4.9569999999999999</v>
      </c>
      <c r="BJ2409">
        <v>703.55899999999997</v>
      </c>
      <c r="BK2409" s="40">
        <v>655</v>
      </c>
    </row>
    <row r="2410" spans="1:63" x14ac:dyDescent="0.25">
      <c r="A2410" s="5" t="s">
        <v>733</v>
      </c>
      <c r="B2410" s="5" t="s">
        <v>733</v>
      </c>
      <c r="C2410" s="6">
        <v>33932</v>
      </c>
      <c r="D2410" s="14"/>
      <c r="E2410" s="14"/>
      <c r="F2410" s="15"/>
      <c r="T2410">
        <v>8.4139999999999997</v>
      </c>
      <c r="U2410" s="34">
        <v>972</v>
      </c>
      <c r="V2410" s="34">
        <v>151.166666666667</v>
      </c>
      <c r="W2410">
        <v>1.4999999999999999E-2</v>
      </c>
      <c r="X2410">
        <v>1.5169999999999999</v>
      </c>
      <c r="AF2410" s="34">
        <v>0.81165878729362795</v>
      </c>
      <c r="AG2410" s="34"/>
      <c r="AM2410" s="34">
        <v>3.71</v>
      </c>
      <c r="AN2410">
        <v>2.5999999999999999E-2</v>
      </c>
      <c r="AO2410">
        <v>3.0739999999999998</v>
      </c>
      <c r="AP2410">
        <v>113.37</v>
      </c>
      <c r="BG2410">
        <v>5.0000000000000001E-3</v>
      </c>
      <c r="BH2410">
        <v>3.2330000000000001</v>
      </c>
      <c r="BJ2410">
        <v>627.63199999999995</v>
      </c>
      <c r="BK2410">
        <v>485</v>
      </c>
    </row>
    <row r="2411" spans="1:63" x14ac:dyDescent="0.25">
      <c r="A2411" s="5" t="s">
        <v>733</v>
      </c>
      <c r="B2411" s="5" t="s">
        <v>733</v>
      </c>
      <c r="C2411" s="71">
        <v>33934</v>
      </c>
      <c r="F2411" s="40"/>
      <c r="U2411" s="40"/>
      <c r="V2411" s="40"/>
      <c r="AF2411" s="40"/>
      <c r="AG2411" s="40"/>
      <c r="AM2411" s="40"/>
      <c r="BA2411">
        <v>65</v>
      </c>
    </row>
    <row r="2412" spans="1:63" x14ac:dyDescent="0.25">
      <c r="A2412" s="5" t="s">
        <v>733</v>
      </c>
      <c r="B2412" s="5" t="s">
        <v>733</v>
      </c>
      <c r="C2412" s="6">
        <v>33939</v>
      </c>
      <c r="D2412" s="14"/>
      <c r="E2412" s="14"/>
      <c r="F2412" s="15"/>
      <c r="T2412">
        <v>6.3250000000000002</v>
      </c>
      <c r="U2412" s="34">
        <v>945.61666666666702</v>
      </c>
      <c r="V2412" s="34">
        <v>115.333333333333</v>
      </c>
      <c r="W2412">
        <v>1.4E-2</v>
      </c>
      <c r="X2412">
        <v>1.69</v>
      </c>
      <c r="AF2412" s="34">
        <v>0.77247610201040995</v>
      </c>
      <c r="AG2412" s="34"/>
      <c r="AM2412" s="34">
        <v>3.29</v>
      </c>
      <c r="AN2412">
        <v>2.1999999999999999E-2</v>
      </c>
      <c r="AO2412">
        <v>2.0190000000000001</v>
      </c>
      <c r="AP2412">
        <v>87.924999999999997</v>
      </c>
      <c r="BG2412">
        <v>4.0000000000000001E-3</v>
      </c>
      <c r="BH2412">
        <v>2.7280000000000002</v>
      </c>
      <c r="BJ2412">
        <v>678.08699999999999</v>
      </c>
      <c r="BK2412">
        <v>428.33333333333297</v>
      </c>
    </row>
    <row r="2413" spans="1:63" x14ac:dyDescent="0.25">
      <c r="A2413" s="5" t="s">
        <v>733</v>
      </c>
      <c r="B2413" s="5" t="s">
        <v>733</v>
      </c>
      <c r="C2413" s="6">
        <v>33946</v>
      </c>
      <c r="D2413" s="14"/>
      <c r="E2413" s="14"/>
      <c r="F2413" s="15"/>
      <c r="T2413">
        <v>7.3220000000000001</v>
      </c>
      <c r="U2413" s="34">
        <v>1087.13333333333</v>
      </c>
      <c r="V2413" s="34">
        <v>214.166666666667</v>
      </c>
      <c r="W2413">
        <v>1.4999999999999999E-2</v>
      </c>
      <c r="X2413">
        <v>2.1459999999999999</v>
      </c>
      <c r="AF2413" s="34">
        <v>0.74652751442315701</v>
      </c>
      <c r="AG2413" s="34"/>
      <c r="AM2413" s="34">
        <v>3.05</v>
      </c>
      <c r="AN2413">
        <v>2.1999999999999999E-2</v>
      </c>
      <c r="AO2413">
        <v>1.5329999999999999</v>
      </c>
      <c r="AP2413">
        <v>67.084000000000003</v>
      </c>
      <c r="BG2413">
        <v>4.0000000000000001E-3</v>
      </c>
      <c r="BH2413">
        <v>2.806</v>
      </c>
      <c r="BJ2413">
        <v>705.48099999999999</v>
      </c>
      <c r="BK2413">
        <v>383.33333333333297</v>
      </c>
    </row>
    <row r="2414" spans="1:63" x14ac:dyDescent="0.25">
      <c r="A2414" s="5" t="s">
        <v>733</v>
      </c>
      <c r="B2414" s="5" t="s">
        <v>733</v>
      </c>
      <c r="C2414" s="6">
        <v>33953</v>
      </c>
      <c r="D2414" s="14"/>
      <c r="E2414" s="14"/>
      <c r="F2414" s="15"/>
      <c r="T2414">
        <v>6.4050000000000002</v>
      </c>
      <c r="U2414" s="34">
        <v>1061.8333333333301</v>
      </c>
      <c r="V2414" s="34">
        <v>243</v>
      </c>
      <c r="W2414">
        <v>1.2E-2</v>
      </c>
      <c r="X2414">
        <v>2.0499999999999998</v>
      </c>
      <c r="AF2414" s="34">
        <v>0.71032625310265896</v>
      </c>
      <c r="AG2414" s="34"/>
      <c r="AM2414" s="34">
        <v>2.7533333333333299</v>
      </c>
      <c r="AN2414">
        <v>2.1000000000000001E-2</v>
      </c>
      <c r="AO2414">
        <v>1.157</v>
      </c>
      <c r="AP2414">
        <v>51.207999999999998</v>
      </c>
      <c r="BG2414">
        <v>3.0000000000000001E-3</v>
      </c>
      <c r="BH2414">
        <v>2.2480000000000002</v>
      </c>
      <c r="BJ2414">
        <v>667.37599999999998</v>
      </c>
      <c r="BK2414">
        <v>448.33333333333297</v>
      </c>
    </row>
    <row r="2415" spans="1:63" x14ac:dyDescent="0.25">
      <c r="A2415" s="5" t="s">
        <v>733</v>
      </c>
      <c r="B2415" s="5" t="s">
        <v>733</v>
      </c>
      <c r="C2415" s="6">
        <v>33959</v>
      </c>
      <c r="D2415" s="14"/>
      <c r="E2415" s="14"/>
      <c r="F2415" s="15"/>
      <c r="T2415">
        <v>6.4080000000000004</v>
      </c>
      <c r="U2415" s="34">
        <v>1072.38333333333</v>
      </c>
      <c r="V2415" s="34">
        <v>271.86666666666702</v>
      </c>
      <c r="W2415">
        <v>1.2999999999999999E-2</v>
      </c>
      <c r="X2415">
        <v>2.4460000000000002</v>
      </c>
      <c r="AF2415" s="34">
        <v>0.63777872608967101</v>
      </c>
      <c r="AG2415" s="34"/>
      <c r="AM2415" s="34">
        <v>2.2566666666666699</v>
      </c>
      <c r="AN2415">
        <v>1.7999999999999999E-2</v>
      </c>
      <c r="AO2415">
        <v>0.69299999999999995</v>
      </c>
      <c r="AP2415">
        <v>38.085000000000001</v>
      </c>
      <c r="BG2415">
        <v>3.0000000000000001E-3</v>
      </c>
      <c r="BH2415">
        <v>2.2069999999999999</v>
      </c>
      <c r="BJ2415">
        <v>660.39499999999998</v>
      </c>
      <c r="BK2415">
        <v>401.66666666666703</v>
      </c>
    </row>
    <row r="2416" spans="1:63" x14ac:dyDescent="0.25">
      <c r="A2416" s="5" t="s">
        <v>733</v>
      </c>
      <c r="B2416" s="5" t="s">
        <v>733</v>
      </c>
      <c r="C2416" s="6">
        <v>33967</v>
      </c>
      <c r="D2416" s="14"/>
      <c r="E2416" s="14"/>
      <c r="F2416" s="15"/>
      <c r="T2416">
        <v>6.2359999999999998</v>
      </c>
      <c r="U2416" s="34">
        <v>1003.8</v>
      </c>
      <c r="V2416" s="34">
        <v>353.5</v>
      </c>
      <c r="W2416">
        <v>1.2E-2</v>
      </c>
      <c r="X2416">
        <v>3.0150000000000001</v>
      </c>
      <c r="AF2416" s="34">
        <v>0.70060754269020298</v>
      </c>
      <c r="AG2416" s="34"/>
      <c r="AM2416" s="34">
        <v>2.68</v>
      </c>
      <c r="AN2416">
        <v>0.02</v>
      </c>
      <c r="AO2416">
        <v>0.47599999999999998</v>
      </c>
      <c r="AP2416">
        <v>21.702999999999999</v>
      </c>
      <c r="BG2416">
        <v>3.0000000000000001E-3</v>
      </c>
      <c r="BH2416">
        <v>1.5229999999999999</v>
      </c>
      <c r="BJ2416">
        <v>545.98199999999997</v>
      </c>
      <c r="BK2416" s="40">
        <v>416.66666666666703</v>
      </c>
    </row>
    <row r="2417" spans="1:63" x14ac:dyDescent="0.25">
      <c r="A2417" s="5" t="s">
        <v>733</v>
      </c>
      <c r="B2417" s="5" t="s">
        <v>733</v>
      </c>
      <c r="C2417" s="6">
        <v>33974</v>
      </c>
      <c r="D2417" s="14"/>
      <c r="E2417" s="14"/>
      <c r="F2417" s="15"/>
      <c r="T2417">
        <v>6.6760000000000002</v>
      </c>
      <c r="U2417" s="34">
        <v>1142.2</v>
      </c>
      <c r="V2417" s="34">
        <v>400.83333333333297</v>
      </c>
      <c r="W2417">
        <v>1.2999999999999999E-2</v>
      </c>
      <c r="X2417">
        <v>3.6160000000000001</v>
      </c>
      <c r="AF2417" s="34">
        <v>0.55380535571372802</v>
      </c>
      <c r="AG2417" s="34"/>
      <c r="AM2417" s="34">
        <v>1.7933333333333299</v>
      </c>
      <c r="BG2417">
        <v>2E-3</v>
      </c>
      <c r="BH2417">
        <v>1.494</v>
      </c>
      <c r="BJ2417">
        <v>606.84699999999998</v>
      </c>
      <c r="BK2417">
        <v>390</v>
      </c>
    </row>
    <row r="2418" spans="1:63" x14ac:dyDescent="0.25">
      <c r="A2418" s="5" t="s">
        <v>733</v>
      </c>
      <c r="B2418" s="5" t="s">
        <v>733</v>
      </c>
      <c r="C2418" s="6">
        <v>33981</v>
      </c>
      <c r="D2418" s="14"/>
      <c r="E2418" s="14"/>
      <c r="F2418" s="15"/>
      <c r="T2418">
        <v>6.71</v>
      </c>
      <c r="U2418" s="34">
        <v>1057.88333333333</v>
      </c>
      <c r="V2418" s="34">
        <v>441.33333333333297</v>
      </c>
      <c r="W2418">
        <v>1.2999999999999999E-2</v>
      </c>
      <c r="X2418">
        <v>3.9260000000000002</v>
      </c>
      <c r="AF2418" s="34">
        <v>0.61248472050062996</v>
      </c>
      <c r="AG2418" s="34"/>
      <c r="AM2418" s="34">
        <v>2.10666666666667</v>
      </c>
      <c r="BG2418">
        <v>2E-3</v>
      </c>
      <c r="BH2418">
        <v>1.06</v>
      </c>
      <c r="BJ2418">
        <v>504.61500000000001</v>
      </c>
      <c r="BK2418" s="34">
        <v>453.33333333333297</v>
      </c>
    </row>
    <row r="2419" spans="1:63" x14ac:dyDescent="0.25">
      <c r="A2419" s="5" t="s">
        <v>733</v>
      </c>
      <c r="B2419" s="5" t="s">
        <v>733</v>
      </c>
      <c r="C2419" s="6">
        <v>33988</v>
      </c>
      <c r="D2419" s="14"/>
      <c r="E2419" s="14"/>
      <c r="F2419" s="15"/>
      <c r="T2419">
        <v>7.8739999999999997</v>
      </c>
      <c r="U2419" s="34">
        <v>1116.38333333333</v>
      </c>
      <c r="V2419" s="34">
        <v>461.5</v>
      </c>
      <c r="W2419">
        <v>1.6E-2</v>
      </c>
      <c r="X2419">
        <v>5.0149999999999997</v>
      </c>
      <c r="AF2419" s="34"/>
      <c r="AG2419" s="34"/>
      <c r="AM2419" s="34"/>
      <c r="BG2419">
        <v>2E-3</v>
      </c>
      <c r="BH2419">
        <v>1.056</v>
      </c>
      <c r="BJ2419">
        <v>507.07900000000001</v>
      </c>
      <c r="BK2419">
        <v>366.66666666666703</v>
      </c>
    </row>
    <row r="2420" spans="1:63" x14ac:dyDescent="0.25">
      <c r="A2420" s="5" t="s">
        <v>733</v>
      </c>
      <c r="B2420" s="5" t="s">
        <v>733</v>
      </c>
      <c r="C2420" s="6">
        <v>33996</v>
      </c>
      <c r="D2420" s="14"/>
      <c r="E2420" s="14"/>
      <c r="F2420" s="15"/>
      <c r="U2420" s="34"/>
      <c r="V2420" s="34"/>
      <c r="AF2420" s="34"/>
      <c r="AG2420" s="34"/>
      <c r="AM2420" s="34"/>
      <c r="BK2420">
        <v>390</v>
      </c>
    </row>
    <row r="2421" spans="1:63" x14ac:dyDescent="0.25">
      <c r="A2421" s="5" t="s">
        <v>733</v>
      </c>
      <c r="B2421" s="5" t="s">
        <v>733</v>
      </c>
      <c r="C2421" s="6">
        <v>34003</v>
      </c>
      <c r="D2421" s="14"/>
      <c r="E2421" s="14"/>
      <c r="F2421" s="15"/>
      <c r="I2421" s="40"/>
      <c r="J2421" s="40"/>
      <c r="K2421" s="40"/>
      <c r="L2421" s="40"/>
      <c r="M2421" s="40"/>
      <c r="N2421" s="40"/>
      <c r="T2421">
        <v>7.4880000000000004</v>
      </c>
      <c r="U2421" s="34">
        <v>940.46783269540299</v>
      </c>
      <c r="V2421" s="34">
        <v>443.89461636736701</v>
      </c>
      <c r="W2421">
        <v>1.6E-2</v>
      </c>
      <c r="X2421">
        <v>4.9059999999999997</v>
      </c>
      <c r="Z2421">
        <v>2.9765466666666698E-2</v>
      </c>
      <c r="AB2421">
        <f>AD2421/Z2421</f>
        <v>10323.365433064077</v>
      </c>
      <c r="AD2421">
        <v>307.279789685688</v>
      </c>
      <c r="AF2421" s="34"/>
      <c r="AG2421" s="34"/>
      <c r="AM2421" s="34"/>
      <c r="AT2421" t="s">
        <v>74</v>
      </c>
      <c r="BE2421">
        <v>136.61482668167901</v>
      </c>
      <c r="BG2421">
        <v>2E-3</v>
      </c>
      <c r="BH2421">
        <v>0.99299999999999999</v>
      </c>
      <c r="BJ2421">
        <v>496.51</v>
      </c>
    </row>
    <row r="2422" spans="1:63" x14ac:dyDescent="0.25">
      <c r="A2422" s="5" t="s">
        <v>736</v>
      </c>
      <c r="B2422" s="5" t="s">
        <v>736</v>
      </c>
      <c r="C2422" s="6">
        <v>33884</v>
      </c>
      <c r="D2422" s="14"/>
      <c r="E2422" s="14"/>
      <c r="F2422" s="15"/>
      <c r="U2422" s="34">
        <v>341.66666666666703</v>
      </c>
      <c r="V2422" s="34"/>
      <c r="AF2422" s="34">
        <v>0.75364950976494205</v>
      </c>
      <c r="AG2422" s="34"/>
      <c r="AM2422" s="34">
        <v>3.1133333333333302</v>
      </c>
      <c r="BK2422">
        <v>600.86056875876295</v>
      </c>
    </row>
    <row r="2423" spans="1:63" x14ac:dyDescent="0.25">
      <c r="A2423" s="5" t="s">
        <v>736</v>
      </c>
      <c r="B2423" s="5" t="s">
        <v>736</v>
      </c>
      <c r="C2423" s="6">
        <v>33897</v>
      </c>
      <c r="D2423" s="14"/>
      <c r="E2423" s="14"/>
      <c r="F2423" s="15"/>
      <c r="T2423">
        <v>7.4889999999999999</v>
      </c>
      <c r="U2423" s="34">
        <v>486.433333333333</v>
      </c>
      <c r="V2423" s="34"/>
      <c r="AF2423" s="34">
        <v>0.85772592841348705</v>
      </c>
      <c r="AG2423" s="34"/>
      <c r="AM2423" s="34">
        <v>4.3333333333333304</v>
      </c>
      <c r="AN2423">
        <v>2.7E-2</v>
      </c>
      <c r="AO2423">
        <v>4.2089999999999996</v>
      </c>
      <c r="AP2423">
        <v>153.559</v>
      </c>
      <c r="BG2423">
        <v>0.01</v>
      </c>
      <c r="BH2423">
        <v>3.28</v>
      </c>
      <c r="BJ2423">
        <v>332.84100000000001</v>
      </c>
      <c r="BK2423" s="34">
        <v>1031.6666666666699</v>
      </c>
    </row>
    <row r="2424" spans="1:63" x14ac:dyDescent="0.25">
      <c r="A2424" s="5" t="s">
        <v>736</v>
      </c>
      <c r="B2424" s="5" t="s">
        <v>736</v>
      </c>
      <c r="C2424" s="6">
        <v>33911</v>
      </c>
      <c r="D2424" s="14"/>
      <c r="E2424" s="14"/>
      <c r="F2424" s="15"/>
      <c r="T2424">
        <v>8.6969999999999992</v>
      </c>
      <c r="U2424" s="34">
        <v>765.5</v>
      </c>
      <c r="V2424" s="34"/>
      <c r="AF2424" s="34">
        <v>0.91621489232536002</v>
      </c>
      <c r="AG2424" s="34"/>
      <c r="AM2424" s="34">
        <v>5.51</v>
      </c>
      <c r="AN2424">
        <v>2.7E-2</v>
      </c>
      <c r="AO2424">
        <v>4.9539999999999997</v>
      </c>
      <c r="AP2424">
        <v>181.321</v>
      </c>
      <c r="BG2424">
        <v>7.0000000000000001E-3</v>
      </c>
      <c r="BH2424">
        <v>3.7429999999999999</v>
      </c>
      <c r="BJ2424">
        <v>509.125</v>
      </c>
      <c r="BK2424">
        <v>768.33333333333303</v>
      </c>
    </row>
    <row r="2425" spans="1:63" x14ac:dyDescent="0.25">
      <c r="A2425" s="5" t="s">
        <v>736</v>
      </c>
      <c r="B2425" s="5" t="s">
        <v>736</v>
      </c>
      <c r="C2425" s="6">
        <v>33925</v>
      </c>
      <c r="D2425" s="14"/>
      <c r="E2425" s="14"/>
      <c r="F2425" s="15"/>
      <c r="T2425">
        <v>12.638</v>
      </c>
      <c r="U2425" s="34">
        <v>1359.3</v>
      </c>
      <c r="V2425" s="34"/>
      <c r="AF2425" s="34">
        <v>0.928638730443614</v>
      </c>
      <c r="AG2425" s="34"/>
      <c r="AM2425" s="34">
        <v>5.8666666666666698</v>
      </c>
      <c r="AN2425">
        <v>2.8000000000000001E-2</v>
      </c>
      <c r="AO2425">
        <v>5.7690000000000001</v>
      </c>
      <c r="AP2425">
        <v>207.54</v>
      </c>
      <c r="BG2425">
        <v>7.0000000000000001E-3</v>
      </c>
      <c r="BH2425">
        <v>6.8689999999999998</v>
      </c>
      <c r="BJ2425">
        <v>995.89</v>
      </c>
      <c r="BK2425">
        <v>723.33333333333303</v>
      </c>
    </row>
    <row r="2426" spans="1:63" x14ac:dyDescent="0.25">
      <c r="A2426" s="5" t="s">
        <v>736</v>
      </c>
      <c r="B2426" s="5" t="s">
        <v>736</v>
      </c>
      <c r="C2426" s="6">
        <v>33932</v>
      </c>
      <c r="D2426" s="14"/>
      <c r="E2426" s="14"/>
      <c r="F2426" s="15"/>
      <c r="I2426" s="40"/>
      <c r="J2426" s="40"/>
      <c r="K2426" s="40"/>
      <c r="L2426" s="40"/>
      <c r="M2426" s="40"/>
      <c r="N2426" s="40"/>
      <c r="T2426">
        <v>10.342000000000001</v>
      </c>
      <c r="U2426" s="34">
        <v>1266.3333333333301</v>
      </c>
      <c r="V2426" s="34">
        <v>188.833333333333</v>
      </c>
      <c r="W2426">
        <v>1.4999999999999999E-2</v>
      </c>
      <c r="X2426">
        <v>2.0289999999999999</v>
      </c>
      <c r="AF2426" s="34">
        <v>0.91049850948132005</v>
      </c>
      <c r="AG2426" s="34"/>
      <c r="AM2426" s="34">
        <v>5.3633333333333297</v>
      </c>
      <c r="AN2426" s="40">
        <v>2.5000000000000001E-2</v>
      </c>
      <c r="AO2426">
        <v>3.6349999999999998</v>
      </c>
      <c r="AP2426">
        <v>145.42500000000001</v>
      </c>
      <c r="BG2426">
        <v>5.0000000000000001E-3</v>
      </c>
      <c r="BH2426">
        <v>4.0069999999999997</v>
      </c>
      <c r="BJ2426">
        <v>830.404</v>
      </c>
      <c r="BK2426">
        <v>763.33333333333303</v>
      </c>
    </row>
    <row r="2427" spans="1:63" x14ac:dyDescent="0.25">
      <c r="A2427" s="5" t="s">
        <v>736</v>
      </c>
      <c r="B2427" s="5" t="s">
        <v>736</v>
      </c>
      <c r="C2427" s="6">
        <v>33939</v>
      </c>
      <c r="D2427" s="14"/>
      <c r="E2427" s="14"/>
      <c r="F2427" s="15"/>
      <c r="T2427">
        <v>9.2050000000000001</v>
      </c>
      <c r="U2427" s="34">
        <v>1291.81666666667</v>
      </c>
      <c r="V2427" s="34">
        <v>203.666666666667</v>
      </c>
      <c r="W2427">
        <v>1.4E-2</v>
      </c>
      <c r="X2427">
        <v>2.0449999999999999</v>
      </c>
      <c r="AF2427" s="34">
        <v>0.88774699700744697</v>
      </c>
      <c r="AG2427" s="34"/>
      <c r="AM2427" s="34">
        <v>4.8600000000000003</v>
      </c>
      <c r="AN2427" s="40">
        <v>2.3E-2</v>
      </c>
      <c r="AO2427">
        <v>2.7530000000000001</v>
      </c>
      <c r="AP2427">
        <v>120.89</v>
      </c>
      <c r="BG2427">
        <v>4.0000000000000001E-3</v>
      </c>
      <c r="BH2427">
        <v>3.6829999999999998</v>
      </c>
      <c r="BJ2427">
        <v>882.04700000000003</v>
      </c>
      <c r="BK2427">
        <v>498.33333333333297</v>
      </c>
    </row>
    <row r="2428" spans="1:63" x14ac:dyDescent="0.25">
      <c r="A2428" s="5" t="s">
        <v>736</v>
      </c>
      <c r="B2428" s="5" t="s">
        <v>736</v>
      </c>
      <c r="C2428" s="6">
        <v>33946</v>
      </c>
      <c r="D2428" s="14"/>
      <c r="E2428" s="14"/>
      <c r="F2428" s="15"/>
      <c r="T2428">
        <v>10.063000000000001</v>
      </c>
      <c r="U2428" s="34">
        <v>1250.1666666666699</v>
      </c>
      <c r="V2428" s="34">
        <v>291.83333333333297</v>
      </c>
      <c r="W2428">
        <v>1.4E-2</v>
      </c>
      <c r="X2428">
        <v>3.008</v>
      </c>
      <c r="AF2428" s="34">
        <v>0.86213771129481598</v>
      </c>
      <c r="AG2428" s="34"/>
      <c r="AM2428" s="34">
        <v>4.4033333333333298</v>
      </c>
      <c r="AN2428" s="40">
        <v>2.4E-2</v>
      </c>
      <c r="AO2428">
        <v>2.3340000000000001</v>
      </c>
      <c r="AP2428">
        <v>93.623000000000005</v>
      </c>
      <c r="BG2428">
        <v>5.0000000000000001E-3</v>
      </c>
      <c r="BH2428">
        <v>3.6850000000000001</v>
      </c>
      <c r="BJ2428">
        <v>785.29300000000001</v>
      </c>
      <c r="BK2428">
        <v>491.66666666666703</v>
      </c>
    </row>
    <row r="2429" spans="1:63" x14ac:dyDescent="0.25">
      <c r="A2429" s="5" t="s">
        <v>736</v>
      </c>
      <c r="B2429" s="5" t="s">
        <v>736</v>
      </c>
      <c r="C2429" s="6">
        <v>33953</v>
      </c>
      <c r="D2429" s="14"/>
      <c r="E2429" s="14"/>
      <c r="F2429" s="15"/>
      <c r="T2429">
        <v>8.3740000000000006</v>
      </c>
      <c r="U2429" s="34">
        <v>1409.5</v>
      </c>
      <c r="V2429" s="34">
        <v>328.66666666666703</v>
      </c>
      <c r="W2429">
        <v>1.2E-2</v>
      </c>
      <c r="X2429">
        <v>2.972</v>
      </c>
      <c r="AF2429" s="34">
        <v>0.81584914626185201</v>
      </c>
      <c r="AG2429" s="34"/>
      <c r="AM2429" s="34">
        <v>3.76</v>
      </c>
      <c r="AN2429" s="40">
        <v>1.7999999999999999E-2</v>
      </c>
      <c r="AO2429">
        <v>0.90500000000000003</v>
      </c>
      <c r="AP2429">
        <v>42.945</v>
      </c>
      <c r="BG2429">
        <v>4.0000000000000001E-3</v>
      </c>
      <c r="BH2429">
        <v>3.33</v>
      </c>
      <c r="BJ2429">
        <v>883.07</v>
      </c>
      <c r="BK2429">
        <v>526.66666666666697</v>
      </c>
    </row>
    <row r="2430" spans="1:63" x14ac:dyDescent="0.25">
      <c r="A2430" s="5" t="s">
        <v>736</v>
      </c>
      <c r="B2430" s="5" t="s">
        <v>736</v>
      </c>
      <c r="C2430" s="6">
        <v>33959</v>
      </c>
      <c r="D2430" s="14"/>
      <c r="E2430" s="14"/>
      <c r="F2430" s="15"/>
      <c r="T2430">
        <v>9.7789999999999999</v>
      </c>
      <c r="U2430" s="34">
        <v>1504.5</v>
      </c>
      <c r="V2430" s="34">
        <v>394.5</v>
      </c>
      <c r="W2430">
        <v>1.2999999999999999E-2</v>
      </c>
      <c r="X2430">
        <v>3.8740000000000001</v>
      </c>
      <c r="AF2430" s="34">
        <v>0.741148308245552</v>
      </c>
      <c r="AG2430" s="34"/>
      <c r="AM2430" s="34">
        <v>3.0033333333333299</v>
      </c>
      <c r="AN2430" s="40">
        <v>1.9E-2</v>
      </c>
      <c r="AO2430">
        <v>1.21</v>
      </c>
      <c r="AP2430">
        <v>59.283000000000001</v>
      </c>
      <c r="BG2430">
        <v>4.0000000000000001E-3</v>
      </c>
      <c r="BH2430">
        <v>3.2949999999999999</v>
      </c>
      <c r="BJ2430">
        <v>903.96100000000001</v>
      </c>
      <c r="BK2430">
        <v>558.33333333333303</v>
      </c>
    </row>
    <row r="2431" spans="1:63" x14ac:dyDescent="0.25">
      <c r="A2431" s="5" t="s">
        <v>736</v>
      </c>
      <c r="B2431" s="5" t="s">
        <v>736</v>
      </c>
      <c r="C2431" s="6">
        <v>33967</v>
      </c>
      <c r="D2431" s="14"/>
      <c r="E2431" s="14"/>
      <c r="F2431" s="15"/>
      <c r="I2431" s="40"/>
      <c r="J2431" s="40"/>
      <c r="K2431" s="40"/>
      <c r="L2431" s="40"/>
      <c r="M2431" s="40"/>
      <c r="N2431" s="40"/>
      <c r="T2431">
        <v>8.7140000000000004</v>
      </c>
      <c r="U2431" s="34">
        <v>1593.85</v>
      </c>
      <c r="V2431" s="34">
        <v>572</v>
      </c>
      <c r="W2431">
        <v>1.4E-2</v>
      </c>
      <c r="X2431">
        <v>4.1120000000000001</v>
      </c>
      <c r="AF2431" s="34">
        <v>0.82838471114406098</v>
      </c>
      <c r="AG2431" s="34"/>
      <c r="AM2431" s="34">
        <v>3.9166666666666701</v>
      </c>
      <c r="AN2431" s="40">
        <v>0.02</v>
      </c>
      <c r="AO2431">
        <v>1.0449999999999999</v>
      </c>
      <c r="AP2431">
        <v>51.723999999999997</v>
      </c>
      <c r="BG2431">
        <v>3.0000000000000001E-3</v>
      </c>
      <c r="BH2431">
        <v>2.4660000000000002</v>
      </c>
      <c r="BJ2431">
        <v>851.48</v>
      </c>
      <c r="BK2431">
        <v>551.66666666666697</v>
      </c>
    </row>
    <row r="2432" spans="1:63" x14ac:dyDescent="0.25">
      <c r="A2432" s="5" t="s">
        <v>736</v>
      </c>
      <c r="B2432" s="5" t="s">
        <v>736</v>
      </c>
      <c r="C2432" s="6">
        <v>33974</v>
      </c>
      <c r="D2432" s="14"/>
      <c r="E2432" s="14"/>
      <c r="F2432" s="15"/>
      <c r="T2432">
        <v>8.7929999999999993</v>
      </c>
      <c r="U2432" s="34">
        <v>1623.81666666667</v>
      </c>
      <c r="V2432" s="34">
        <v>616.5</v>
      </c>
      <c r="W2432">
        <v>1.2999999999999999E-2</v>
      </c>
      <c r="X2432">
        <v>4.1870000000000003</v>
      </c>
      <c r="AF2432" s="34">
        <v>0.73125706815560598</v>
      </c>
      <c r="AG2432" s="34"/>
      <c r="AM2432" s="34">
        <v>2.92</v>
      </c>
      <c r="AN2432" s="40">
        <v>1.7000000000000001E-2</v>
      </c>
      <c r="AO2432">
        <v>0.94599999999999995</v>
      </c>
      <c r="AP2432">
        <v>52.201999999999998</v>
      </c>
      <c r="BG2432">
        <v>3.0000000000000001E-3</v>
      </c>
      <c r="BH2432">
        <v>2.3780000000000001</v>
      </c>
      <c r="BJ2432">
        <v>798.33699999999999</v>
      </c>
      <c r="BK2432">
        <v>626.66666666666697</v>
      </c>
    </row>
    <row r="2433" spans="1:63" x14ac:dyDescent="0.25">
      <c r="A2433" s="5" t="s">
        <v>736</v>
      </c>
      <c r="B2433" s="5" t="s">
        <v>736</v>
      </c>
      <c r="C2433" s="6">
        <v>33981</v>
      </c>
      <c r="D2433" s="14"/>
      <c r="E2433" s="14"/>
      <c r="F2433" s="15"/>
      <c r="I2433" s="40"/>
      <c r="J2433" s="40"/>
      <c r="K2433" s="40"/>
      <c r="L2433" s="40"/>
      <c r="M2433" s="40"/>
      <c r="N2433" s="40"/>
      <c r="T2433">
        <v>10.829000000000001</v>
      </c>
      <c r="U2433" s="34">
        <v>1728.4666666666701</v>
      </c>
      <c r="V2433" s="34">
        <v>688.66666666666697</v>
      </c>
      <c r="W2433">
        <v>1.2999999999999999E-2</v>
      </c>
      <c r="X2433">
        <v>6.484</v>
      </c>
      <c r="AF2433" s="34">
        <v>0.74037058717196902</v>
      </c>
      <c r="AG2433" s="34"/>
      <c r="AM2433" s="34">
        <v>2.9966666666666701</v>
      </c>
      <c r="AN2433" s="40"/>
      <c r="BG2433">
        <v>2E-3</v>
      </c>
      <c r="BH2433">
        <v>1.899</v>
      </c>
      <c r="BJ2433">
        <v>805.90499999999997</v>
      </c>
      <c r="BK2433" s="34">
        <v>580</v>
      </c>
    </row>
    <row r="2434" spans="1:63" x14ac:dyDescent="0.25">
      <c r="A2434" s="5" t="s">
        <v>736</v>
      </c>
      <c r="B2434" s="5" t="s">
        <v>736</v>
      </c>
      <c r="C2434" s="6">
        <v>33988</v>
      </c>
      <c r="D2434" s="14"/>
      <c r="E2434" s="14"/>
      <c r="F2434" s="15"/>
      <c r="T2434">
        <v>11.436999999999999</v>
      </c>
      <c r="U2434" s="34">
        <v>1546.4833333333299</v>
      </c>
      <c r="V2434" s="34">
        <v>674</v>
      </c>
      <c r="W2434">
        <v>1.4999999999999999E-2</v>
      </c>
      <c r="X2434">
        <v>7.3040000000000003</v>
      </c>
      <c r="AF2434" s="34"/>
      <c r="AG2434" s="34"/>
      <c r="AM2434" s="34"/>
      <c r="AN2434" s="40"/>
      <c r="BG2434">
        <v>2E-3</v>
      </c>
      <c r="BH2434">
        <v>1.74</v>
      </c>
      <c r="BJ2434">
        <v>716.31799999999998</v>
      </c>
      <c r="BK2434">
        <v>571.66666666666697</v>
      </c>
    </row>
    <row r="2435" spans="1:63" x14ac:dyDescent="0.25">
      <c r="A2435" s="5" t="s">
        <v>736</v>
      </c>
      <c r="B2435" s="5" t="s">
        <v>736</v>
      </c>
      <c r="C2435" s="6">
        <v>33996</v>
      </c>
      <c r="D2435" s="14"/>
      <c r="E2435" s="14"/>
      <c r="F2435" s="15"/>
      <c r="I2435" s="40"/>
      <c r="J2435" s="40"/>
      <c r="K2435" s="40"/>
      <c r="L2435" s="40"/>
      <c r="M2435" s="40"/>
      <c r="N2435" s="40"/>
      <c r="U2435" s="34"/>
      <c r="V2435" s="34"/>
      <c r="AF2435" s="34"/>
      <c r="AG2435" s="34"/>
      <c r="AM2435" s="34"/>
      <c r="AN2435" s="40"/>
      <c r="BK2435">
        <v>536.66666666666697</v>
      </c>
    </row>
    <row r="2436" spans="1:63" x14ac:dyDescent="0.25">
      <c r="A2436" s="5" t="s">
        <v>736</v>
      </c>
      <c r="B2436" s="5" t="s">
        <v>736</v>
      </c>
      <c r="C2436" s="6">
        <v>34003</v>
      </c>
      <c r="D2436" s="14"/>
      <c r="E2436" s="14"/>
      <c r="F2436" s="15"/>
      <c r="T2436">
        <v>14.973000000000001</v>
      </c>
      <c r="U2436" s="34">
        <v>1711.8006190445401</v>
      </c>
      <c r="V2436" s="34">
        <v>905.35831545226199</v>
      </c>
      <c r="W2436">
        <v>1.4999999999999999E-2</v>
      </c>
      <c r="X2436">
        <v>9.8070000000000004</v>
      </c>
      <c r="Z2436">
        <v>3.1951300000000002E-2</v>
      </c>
      <c r="AB2436">
        <f>AD2436/Z2436</f>
        <v>20865.550870504267</v>
      </c>
      <c r="AD2436">
        <v>666.68147552874302</v>
      </c>
      <c r="AF2436" s="34"/>
      <c r="AG2436" s="34"/>
      <c r="AM2436" s="34"/>
      <c r="AN2436" s="40"/>
      <c r="AT2436" t="s">
        <v>74</v>
      </c>
      <c r="BE2436">
        <v>238.676839923519</v>
      </c>
      <c r="BG2436">
        <v>2E-3</v>
      </c>
      <c r="BH2436">
        <v>1.9350000000000001</v>
      </c>
      <c r="BJ2436">
        <v>806.32500000000005</v>
      </c>
    </row>
    <row r="2437" spans="1:63" x14ac:dyDescent="0.25">
      <c r="A2437" s="5" t="s">
        <v>734</v>
      </c>
      <c r="B2437" s="5" t="s">
        <v>734</v>
      </c>
      <c r="C2437" s="6">
        <v>33884</v>
      </c>
      <c r="D2437" s="14"/>
      <c r="E2437" s="14"/>
      <c r="F2437" s="15"/>
      <c r="U2437" s="34">
        <v>301</v>
      </c>
      <c r="V2437" s="34"/>
      <c r="AF2437" s="34">
        <v>0.66646250794830697</v>
      </c>
      <c r="AG2437" s="34"/>
      <c r="AM2437" s="34">
        <v>2.44</v>
      </c>
      <c r="AN2437" s="40"/>
      <c r="BK2437">
        <v>503.28632106586099</v>
      </c>
    </row>
    <row r="2438" spans="1:63" x14ac:dyDescent="0.25">
      <c r="A2438" s="5" t="s">
        <v>734</v>
      </c>
      <c r="B2438" s="5" t="s">
        <v>734</v>
      </c>
      <c r="C2438" s="6">
        <v>33897</v>
      </c>
      <c r="D2438" s="14"/>
      <c r="E2438" s="14"/>
      <c r="F2438" s="15"/>
      <c r="T2438">
        <v>9.6880000000000006</v>
      </c>
      <c r="U2438" s="34">
        <v>358.9</v>
      </c>
      <c r="V2438" s="34"/>
      <c r="AF2438" s="34">
        <v>0.86068253093597302</v>
      </c>
      <c r="AG2438" s="34"/>
      <c r="AM2438" s="34">
        <v>4.38</v>
      </c>
      <c r="AN2438" s="40">
        <v>3.5999999999999997E-2</v>
      </c>
      <c r="AO2438">
        <v>5.718</v>
      </c>
      <c r="AP2438">
        <v>158.83500000000001</v>
      </c>
      <c r="BG2438">
        <v>0.02</v>
      </c>
      <c r="BH2438">
        <v>3.97</v>
      </c>
      <c r="BJ2438">
        <v>200.399</v>
      </c>
      <c r="BK2438" s="34">
        <v>1031.6666666666699</v>
      </c>
    </row>
    <row r="2439" spans="1:63" x14ac:dyDescent="0.25">
      <c r="A2439" s="5" t="s">
        <v>734</v>
      </c>
      <c r="B2439" s="5" t="s">
        <v>734</v>
      </c>
      <c r="C2439" s="6">
        <v>33911</v>
      </c>
      <c r="D2439" s="14"/>
      <c r="E2439" s="14"/>
      <c r="F2439" s="15"/>
      <c r="I2439" s="40"/>
      <c r="J2439" s="40"/>
      <c r="K2439" s="40"/>
      <c r="L2439" s="40"/>
      <c r="M2439" s="40"/>
      <c r="N2439" s="40"/>
      <c r="T2439">
        <v>13.414999999999999</v>
      </c>
      <c r="U2439" s="34">
        <v>697.03333333333296</v>
      </c>
      <c r="V2439" s="34"/>
      <c r="AF2439" s="34">
        <v>0.93755692891704601</v>
      </c>
      <c r="AG2439" s="34"/>
      <c r="AM2439" s="34">
        <v>6.1633333333333304</v>
      </c>
      <c r="AN2439" s="40">
        <v>3.3000000000000002E-2</v>
      </c>
      <c r="AO2439">
        <v>8.0220000000000002</v>
      </c>
      <c r="AP2439">
        <v>246.12100000000001</v>
      </c>
      <c r="BG2439">
        <v>1.4E-2</v>
      </c>
      <c r="BH2439">
        <v>5.3929999999999998</v>
      </c>
      <c r="BJ2439">
        <v>388.86700000000002</v>
      </c>
      <c r="BK2439">
        <v>830</v>
      </c>
    </row>
    <row r="2440" spans="1:63" x14ac:dyDescent="0.25">
      <c r="A2440" s="5" t="s">
        <v>734</v>
      </c>
      <c r="B2440" s="5" t="s">
        <v>734</v>
      </c>
      <c r="C2440" s="6">
        <v>33925</v>
      </c>
      <c r="D2440" s="14"/>
      <c r="E2440" s="14"/>
      <c r="F2440" s="15"/>
      <c r="T2440">
        <v>16.556999999999999</v>
      </c>
      <c r="U2440" s="34">
        <v>1439.4166666666699</v>
      </c>
      <c r="V2440" s="34"/>
      <c r="AF2440" s="34">
        <v>0.945031775661207</v>
      </c>
      <c r="AG2440" s="34"/>
      <c r="AM2440" s="34">
        <v>6.4466666666666699</v>
      </c>
      <c r="AN2440" s="40">
        <v>3.1E-2</v>
      </c>
      <c r="AO2440">
        <v>7.9889999999999999</v>
      </c>
      <c r="AP2440">
        <v>256.93799999999999</v>
      </c>
      <c r="BG2440">
        <v>8.9999999999999993E-3</v>
      </c>
      <c r="BH2440">
        <v>8.5679999999999996</v>
      </c>
      <c r="BJ2440">
        <v>964.44100000000003</v>
      </c>
      <c r="BK2440" s="40">
        <v>768.33333333333303</v>
      </c>
    </row>
    <row r="2441" spans="1:63" x14ac:dyDescent="0.25">
      <c r="A2441" s="5" t="s">
        <v>734</v>
      </c>
      <c r="B2441" s="5" t="s">
        <v>734</v>
      </c>
      <c r="C2441" s="6">
        <v>33932</v>
      </c>
      <c r="D2441" s="14"/>
      <c r="E2441" s="14"/>
      <c r="F2441" s="15"/>
      <c r="T2441">
        <v>13.387</v>
      </c>
      <c r="U2441" s="34">
        <v>1318.8333333333301</v>
      </c>
      <c r="V2441" s="34">
        <v>186.833333333333</v>
      </c>
      <c r="W2441">
        <v>1.9E-2</v>
      </c>
      <c r="X2441">
        <v>2.7040000000000002</v>
      </c>
      <c r="AF2441" s="34">
        <v>0.93329664316729299</v>
      </c>
      <c r="AG2441" s="34"/>
      <c r="AM2441" s="34">
        <v>6.0166666666666702</v>
      </c>
      <c r="AN2441" s="40">
        <v>2.9000000000000001E-2</v>
      </c>
      <c r="AO2441">
        <v>5.117</v>
      </c>
      <c r="AP2441">
        <v>176.10300000000001</v>
      </c>
      <c r="BG2441">
        <v>6.0000000000000001E-3</v>
      </c>
      <c r="BH2441">
        <v>5.2050000000000001</v>
      </c>
      <c r="BJ2441">
        <v>826.61900000000003</v>
      </c>
      <c r="BK2441">
        <v>773.33333333333303</v>
      </c>
    </row>
    <row r="2442" spans="1:63" x14ac:dyDescent="0.25">
      <c r="A2442" s="5" t="s">
        <v>734</v>
      </c>
      <c r="B2442" s="5" t="s">
        <v>734</v>
      </c>
      <c r="C2442" s="6">
        <v>33939</v>
      </c>
      <c r="D2442" s="14"/>
      <c r="E2442" s="14"/>
      <c r="F2442" s="15"/>
      <c r="T2442">
        <v>17.131</v>
      </c>
      <c r="U2442" s="34">
        <v>1728.61666666667</v>
      </c>
      <c r="V2442" s="34">
        <v>269.66666666666703</v>
      </c>
      <c r="W2442">
        <v>1.7000000000000001E-2</v>
      </c>
      <c r="X2442">
        <v>3.4209999999999998</v>
      </c>
      <c r="AF2442" s="34">
        <v>0.91520341430283603</v>
      </c>
      <c r="AG2442" s="34"/>
      <c r="AM2442" s="34">
        <v>5.4833333333333298</v>
      </c>
      <c r="AN2442" s="40">
        <v>2.9000000000000001E-2</v>
      </c>
      <c r="AO2442">
        <v>6.4720000000000004</v>
      </c>
      <c r="AP2442">
        <v>222.53399999999999</v>
      </c>
      <c r="BG2442">
        <v>6.0000000000000001E-3</v>
      </c>
      <c r="BH2442">
        <v>6.7169999999999996</v>
      </c>
      <c r="BJ2442">
        <v>1131.153</v>
      </c>
      <c r="BK2442">
        <v>621.66666666666697</v>
      </c>
    </row>
    <row r="2443" spans="1:63" x14ac:dyDescent="0.25">
      <c r="A2443" s="5" t="s">
        <v>734</v>
      </c>
      <c r="B2443" s="5" t="s">
        <v>734</v>
      </c>
      <c r="C2443" s="6">
        <v>33946</v>
      </c>
      <c r="D2443" s="14"/>
      <c r="E2443" s="14"/>
      <c r="F2443" s="15"/>
      <c r="T2443">
        <v>14.59</v>
      </c>
      <c r="U2443" s="34">
        <v>1420.5</v>
      </c>
      <c r="V2443" s="34">
        <v>327.16666666666703</v>
      </c>
      <c r="W2443">
        <v>1.7000000000000001E-2</v>
      </c>
      <c r="X2443">
        <v>4.298</v>
      </c>
      <c r="AF2443" s="34">
        <v>0.90846190000679905</v>
      </c>
      <c r="AG2443" s="34"/>
      <c r="AM2443" s="34">
        <v>5.3133333333333299</v>
      </c>
      <c r="AN2443" s="40">
        <v>2.8000000000000001E-2</v>
      </c>
      <c r="AO2443">
        <v>4.3559999999999999</v>
      </c>
      <c r="AP2443">
        <v>154.785</v>
      </c>
      <c r="BG2443">
        <v>5.0000000000000001E-3</v>
      </c>
      <c r="BH2443">
        <v>5.3040000000000003</v>
      </c>
      <c r="BJ2443">
        <v>990.30499999999995</v>
      </c>
      <c r="BK2443">
        <v>613.33333333333303</v>
      </c>
    </row>
    <row r="2444" spans="1:63" x14ac:dyDescent="0.25">
      <c r="A2444" s="5" t="s">
        <v>734</v>
      </c>
      <c r="B2444" s="5" t="s">
        <v>734</v>
      </c>
      <c r="C2444" s="6">
        <v>33953</v>
      </c>
      <c r="D2444" s="14"/>
      <c r="E2444" s="14"/>
      <c r="F2444" s="15"/>
      <c r="T2444">
        <v>11.728999999999999</v>
      </c>
      <c r="U2444" s="34">
        <v>1628.8333333333301</v>
      </c>
      <c r="V2444" s="34">
        <v>402.5</v>
      </c>
      <c r="W2444">
        <v>1.6E-2</v>
      </c>
      <c r="X2444">
        <v>4.93</v>
      </c>
      <c r="AF2444" s="34">
        <v>0.86089135048575305</v>
      </c>
      <c r="AG2444" s="34"/>
      <c r="AM2444" s="34">
        <v>4.3833333333333302</v>
      </c>
      <c r="AN2444" s="40">
        <v>2.4E-2</v>
      </c>
      <c r="AO2444">
        <v>2.1789999999999998</v>
      </c>
      <c r="AP2444">
        <v>91.22</v>
      </c>
      <c r="BG2444">
        <v>4.0000000000000001E-3</v>
      </c>
      <c r="BH2444">
        <v>3.843</v>
      </c>
      <c r="BJ2444">
        <v>1007.0359999999999</v>
      </c>
      <c r="BK2444">
        <v>631.66666666666697</v>
      </c>
    </row>
    <row r="2445" spans="1:63" x14ac:dyDescent="0.25">
      <c r="A2445" s="5" t="s">
        <v>734</v>
      </c>
      <c r="B2445" s="5" t="s">
        <v>734</v>
      </c>
      <c r="C2445" s="6">
        <v>33959</v>
      </c>
      <c r="D2445" s="14"/>
      <c r="E2445" s="14"/>
      <c r="F2445" s="15"/>
      <c r="T2445">
        <v>16.53</v>
      </c>
      <c r="U2445" s="34">
        <v>1896.7666666666701</v>
      </c>
      <c r="V2445" s="34">
        <v>560.70000000000005</v>
      </c>
      <c r="W2445">
        <v>1.7000000000000001E-2</v>
      </c>
      <c r="X2445">
        <v>7.08</v>
      </c>
      <c r="AF2445" s="34">
        <v>0.804168366173039</v>
      </c>
      <c r="AG2445" s="34"/>
      <c r="AM2445" s="34">
        <v>3.62333333333333</v>
      </c>
      <c r="AN2445" s="40">
        <v>2.3E-2</v>
      </c>
      <c r="AO2445">
        <v>3.2810000000000001</v>
      </c>
      <c r="AP2445">
        <v>137.40799999999999</v>
      </c>
      <c r="BG2445">
        <v>5.0000000000000001E-3</v>
      </c>
      <c r="BH2445">
        <v>5.085</v>
      </c>
      <c r="BJ2445">
        <v>1069.316</v>
      </c>
      <c r="BK2445">
        <v>575</v>
      </c>
    </row>
    <row r="2446" spans="1:63" x14ac:dyDescent="0.25">
      <c r="A2446" s="5" t="s">
        <v>734</v>
      </c>
      <c r="B2446" s="5" t="s">
        <v>734</v>
      </c>
      <c r="C2446" s="6">
        <v>33967</v>
      </c>
      <c r="D2446" s="14"/>
      <c r="E2446" s="14"/>
      <c r="F2446" s="15"/>
      <c r="T2446">
        <v>12.348000000000001</v>
      </c>
      <c r="U2446" s="34">
        <v>1681.43333333333</v>
      </c>
      <c r="V2446" s="34">
        <v>544.83333333333303</v>
      </c>
      <c r="W2446">
        <v>1.7000000000000001E-2</v>
      </c>
      <c r="X2446">
        <v>6.8659999999999997</v>
      </c>
      <c r="AF2446" s="34">
        <v>0.85317296241112495</v>
      </c>
      <c r="AG2446" s="34"/>
      <c r="AM2446" s="34">
        <v>4.2633333333333301</v>
      </c>
      <c r="AN2446" s="40">
        <v>1.7999999999999999E-2</v>
      </c>
      <c r="AO2446">
        <v>1.135</v>
      </c>
      <c r="AP2446">
        <v>59.418999999999997</v>
      </c>
      <c r="BG2446">
        <v>3.0000000000000001E-3</v>
      </c>
      <c r="BH2446">
        <v>3.294</v>
      </c>
      <c r="BJ2446">
        <v>930.53399999999999</v>
      </c>
      <c r="BK2446" s="40">
        <v>611.66666666666697</v>
      </c>
    </row>
    <row r="2447" spans="1:63" x14ac:dyDescent="0.25">
      <c r="A2447" s="5" t="s">
        <v>734</v>
      </c>
      <c r="B2447" s="5" t="s">
        <v>734</v>
      </c>
      <c r="C2447" s="6">
        <v>33974</v>
      </c>
      <c r="D2447" s="14"/>
      <c r="E2447" s="14"/>
      <c r="F2447" s="15"/>
      <c r="T2447">
        <v>13.779</v>
      </c>
      <c r="U2447" s="34">
        <v>1960.2</v>
      </c>
      <c r="V2447" s="34">
        <v>800.41666666666697</v>
      </c>
      <c r="W2447">
        <v>1.4999999999999999E-2</v>
      </c>
      <c r="X2447">
        <v>9.3520000000000003</v>
      </c>
      <c r="AF2447" s="34">
        <v>0.84102367703178305</v>
      </c>
      <c r="AG2447" s="34"/>
      <c r="AM2447" s="34">
        <v>4.0866666666666696</v>
      </c>
      <c r="AN2447" s="40">
        <v>0.02</v>
      </c>
      <c r="AO2447">
        <v>0.50700000000000001</v>
      </c>
      <c r="AP2447">
        <v>25.245000000000001</v>
      </c>
      <c r="BG2447">
        <v>3.0000000000000001E-3</v>
      </c>
      <c r="BH2447">
        <v>2.7120000000000002</v>
      </c>
      <c r="BJ2447">
        <v>941.33799999999997</v>
      </c>
      <c r="BK2447">
        <v>543.33333333333303</v>
      </c>
    </row>
    <row r="2448" spans="1:63" x14ac:dyDescent="0.25">
      <c r="A2448" s="5" t="s">
        <v>734</v>
      </c>
      <c r="B2448" s="5" t="s">
        <v>734</v>
      </c>
      <c r="C2448" s="6">
        <v>33981</v>
      </c>
      <c r="D2448" s="14"/>
      <c r="E2448" s="14"/>
      <c r="F2448" s="15"/>
      <c r="T2448">
        <v>14.202</v>
      </c>
      <c r="U2448" s="34">
        <v>1763</v>
      </c>
      <c r="V2448" s="34">
        <v>786.33333333333303</v>
      </c>
      <c r="W2448">
        <v>1.9E-2</v>
      </c>
      <c r="X2448">
        <v>11.176</v>
      </c>
      <c r="AF2448" s="34">
        <v>0.798506871517359</v>
      </c>
      <c r="AG2448" s="34"/>
      <c r="AM2448" s="34">
        <v>3.56</v>
      </c>
      <c r="AN2448" s="40"/>
      <c r="BG2448">
        <v>2E-3</v>
      </c>
      <c r="BH2448">
        <v>1.5069999999999999</v>
      </c>
      <c r="BJ2448">
        <v>735.74599999999998</v>
      </c>
      <c r="BK2448" s="34">
        <v>623.33333333333303</v>
      </c>
    </row>
    <row r="2449" spans="1:63" x14ac:dyDescent="0.25">
      <c r="A2449" s="5" t="s">
        <v>734</v>
      </c>
      <c r="B2449" s="5" t="s">
        <v>734</v>
      </c>
      <c r="C2449" s="6">
        <v>33988</v>
      </c>
      <c r="D2449" s="14"/>
      <c r="E2449" s="14"/>
      <c r="F2449" s="15"/>
      <c r="T2449">
        <v>14.064</v>
      </c>
      <c r="U2449" s="34">
        <v>1780.5</v>
      </c>
      <c r="V2449" s="34">
        <v>848.33333333333303</v>
      </c>
      <c r="W2449">
        <v>1.7000000000000001E-2</v>
      </c>
      <c r="X2449">
        <v>10.755000000000001</v>
      </c>
      <c r="AF2449" s="34"/>
      <c r="AG2449" s="34"/>
      <c r="AM2449" s="34"/>
      <c r="AN2449" s="40"/>
      <c r="BG2449">
        <v>2E-3</v>
      </c>
      <c r="BH2449">
        <v>1.67</v>
      </c>
      <c r="BJ2449">
        <v>743.03200000000004</v>
      </c>
      <c r="BK2449">
        <v>530</v>
      </c>
    </row>
    <row r="2450" spans="1:63" x14ac:dyDescent="0.25">
      <c r="A2450" s="5" t="s">
        <v>734</v>
      </c>
      <c r="B2450" s="5" t="s">
        <v>734</v>
      </c>
      <c r="C2450" s="6">
        <v>33996</v>
      </c>
      <c r="D2450" s="14"/>
      <c r="E2450" s="14"/>
      <c r="F2450" s="15"/>
      <c r="U2450" s="34"/>
      <c r="V2450" s="34"/>
      <c r="AF2450" s="34"/>
      <c r="AG2450" s="34"/>
      <c r="AM2450" s="34"/>
      <c r="AN2450" s="40"/>
      <c r="BK2450">
        <v>501.66666666666703</v>
      </c>
    </row>
    <row r="2451" spans="1:63" x14ac:dyDescent="0.25">
      <c r="A2451" s="5" t="s">
        <v>734</v>
      </c>
      <c r="B2451" s="5" t="s">
        <v>734</v>
      </c>
      <c r="C2451" s="6">
        <v>34003</v>
      </c>
      <c r="D2451" s="14"/>
      <c r="E2451" s="14"/>
      <c r="F2451" s="15"/>
      <c r="T2451">
        <v>15.98</v>
      </c>
      <c r="U2451" s="34">
        <v>1784.52025130632</v>
      </c>
      <c r="V2451" s="34">
        <v>975.21336587042799</v>
      </c>
      <c r="W2451">
        <v>1.7000000000000001E-2</v>
      </c>
      <c r="X2451">
        <v>12.401999999999999</v>
      </c>
      <c r="Z2451">
        <v>3.3291533333333297E-2</v>
      </c>
      <c r="AB2451">
        <f>AD2451/Z2451</f>
        <v>22221.411674425166</v>
      </c>
      <c r="AD2451">
        <v>739.78486747284705</v>
      </c>
      <c r="AF2451" s="34"/>
      <c r="AG2451" s="34"/>
      <c r="AM2451" s="34"/>
      <c r="AN2451" s="40"/>
      <c r="AT2451" t="s">
        <v>74</v>
      </c>
      <c r="BE2451">
        <v>235.42849839758199</v>
      </c>
      <c r="BG2451">
        <v>2E-3</v>
      </c>
      <c r="BH2451">
        <v>1.8069999999999999</v>
      </c>
      <c r="BJ2451">
        <v>809.32299999999998</v>
      </c>
    </row>
    <row r="2452" spans="1:63" x14ac:dyDescent="0.25">
      <c r="A2452" s="66" t="s">
        <v>735</v>
      </c>
      <c r="B2452" s="66" t="s">
        <v>735</v>
      </c>
      <c r="C2452" s="71">
        <v>33813</v>
      </c>
      <c r="F2452" s="40"/>
      <c r="U2452" s="40"/>
      <c r="V2452" s="40"/>
      <c r="AF2452" s="40"/>
      <c r="AG2452" s="40"/>
      <c r="AM2452" s="40"/>
      <c r="AN2452" s="40"/>
    </row>
    <row r="2453" spans="1:63" x14ac:dyDescent="0.25">
      <c r="A2453" s="66" t="s">
        <v>735</v>
      </c>
      <c r="B2453" s="66" t="s">
        <v>735</v>
      </c>
      <c r="C2453" s="71">
        <v>33813</v>
      </c>
      <c r="F2453" s="40"/>
      <c r="U2453" s="40"/>
      <c r="V2453" s="40"/>
      <c r="AF2453" s="40"/>
      <c r="AG2453" s="40"/>
      <c r="AM2453" s="40"/>
      <c r="AN2453" s="40"/>
      <c r="BK2453" s="40"/>
    </row>
    <row r="2454" spans="1:63" x14ac:dyDescent="0.25">
      <c r="A2454" s="66" t="s">
        <v>735</v>
      </c>
      <c r="B2454" s="66" t="s">
        <v>735</v>
      </c>
      <c r="C2454" s="71">
        <v>33813</v>
      </c>
      <c r="F2454" s="40"/>
      <c r="U2454" s="40"/>
      <c r="V2454" s="40"/>
      <c r="AF2454" s="40"/>
      <c r="AG2454" s="40"/>
      <c r="AM2454" s="40"/>
      <c r="AN2454" s="40"/>
    </row>
    <row r="2455" spans="1:63" x14ac:dyDescent="0.25">
      <c r="A2455" s="66" t="s">
        <v>735</v>
      </c>
      <c r="B2455" s="66" t="s">
        <v>735</v>
      </c>
      <c r="C2455" s="71">
        <v>33841</v>
      </c>
      <c r="F2455" s="40"/>
      <c r="U2455" s="40"/>
      <c r="V2455" s="40"/>
      <c r="AF2455" s="40"/>
      <c r="AG2455" s="40"/>
      <c r="AM2455" s="40"/>
      <c r="AN2455" s="40"/>
    </row>
    <row r="2456" spans="1:63" x14ac:dyDescent="0.25">
      <c r="A2456" s="66" t="s">
        <v>735</v>
      </c>
      <c r="B2456" s="66" t="s">
        <v>735</v>
      </c>
      <c r="C2456" s="71">
        <v>33841</v>
      </c>
      <c r="F2456" s="40"/>
      <c r="U2456" s="40"/>
      <c r="V2456" s="40"/>
      <c r="AF2456" s="40"/>
      <c r="AG2456" s="40"/>
      <c r="AM2456" s="40"/>
      <c r="AN2456" s="40"/>
    </row>
    <row r="2457" spans="1:63" x14ac:dyDescent="0.25">
      <c r="A2457" s="66" t="s">
        <v>735</v>
      </c>
      <c r="B2457" s="66" t="s">
        <v>735</v>
      </c>
      <c r="C2457" s="71">
        <v>33841</v>
      </c>
      <c r="F2457" s="40"/>
      <c r="U2457" s="40"/>
      <c r="V2457" s="40"/>
      <c r="AF2457" s="40"/>
      <c r="AG2457" s="40"/>
      <c r="AM2457" s="40"/>
      <c r="AN2457" s="40"/>
      <c r="BK2457" s="40"/>
    </row>
    <row r="2458" spans="1:63" x14ac:dyDescent="0.25">
      <c r="A2458" s="66" t="s">
        <v>735</v>
      </c>
      <c r="B2458" s="66" t="s">
        <v>735</v>
      </c>
      <c r="C2458" s="71">
        <v>33861</v>
      </c>
      <c r="F2458" s="40"/>
      <c r="U2458" s="40"/>
      <c r="V2458" s="40"/>
      <c r="AF2458" s="40"/>
      <c r="AG2458" s="40"/>
      <c r="AM2458" s="40"/>
      <c r="AN2458" s="40"/>
    </row>
    <row r="2459" spans="1:63" x14ac:dyDescent="0.25">
      <c r="A2459" s="66" t="s">
        <v>735</v>
      </c>
      <c r="B2459" s="66" t="s">
        <v>735</v>
      </c>
      <c r="C2459" s="71">
        <v>33861</v>
      </c>
      <c r="F2459" s="40"/>
      <c r="U2459" s="40"/>
      <c r="V2459" s="40"/>
      <c r="AF2459" s="40"/>
      <c r="AG2459" s="40"/>
      <c r="AM2459" s="40"/>
      <c r="AN2459" s="40"/>
    </row>
    <row r="2460" spans="1:63" x14ac:dyDescent="0.25">
      <c r="A2460" s="66" t="s">
        <v>735</v>
      </c>
      <c r="B2460" s="66" t="s">
        <v>735</v>
      </c>
      <c r="C2460" s="71">
        <v>33861</v>
      </c>
      <c r="F2460" s="40"/>
      <c r="U2460" s="40"/>
      <c r="V2460" s="40"/>
      <c r="AF2460" s="40"/>
      <c r="AG2460" s="40"/>
      <c r="AM2460" s="40"/>
      <c r="AN2460" s="40"/>
    </row>
    <row r="2461" spans="1:63" x14ac:dyDescent="0.25">
      <c r="A2461" s="66" t="s">
        <v>735</v>
      </c>
      <c r="B2461" s="66" t="s">
        <v>735</v>
      </c>
      <c r="C2461" s="71">
        <v>33870</v>
      </c>
      <c r="F2461" s="40"/>
      <c r="U2461" s="40"/>
      <c r="V2461" s="40"/>
      <c r="AF2461" s="40"/>
      <c r="AG2461" s="40"/>
      <c r="AM2461" s="40"/>
      <c r="AN2461" s="40"/>
    </row>
    <row r="2462" spans="1:63" x14ac:dyDescent="0.25">
      <c r="A2462" s="66" t="s">
        <v>735</v>
      </c>
      <c r="B2462" s="66" t="s">
        <v>735</v>
      </c>
      <c r="C2462" s="71">
        <v>33870</v>
      </c>
      <c r="F2462" s="40"/>
      <c r="U2462" s="40"/>
      <c r="V2462" s="40"/>
      <c r="AF2462" s="40"/>
      <c r="AG2462" s="40"/>
      <c r="AM2462" s="40"/>
      <c r="AN2462" s="40"/>
      <c r="BK2462" s="40"/>
    </row>
    <row r="2463" spans="1:63" x14ac:dyDescent="0.25">
      <c r="A2463" s="66" t="s">
        <v>735</v>
      </c>
      <c r="B2463" s="66" t="s">
        <v>735</v>
      </c>
      <c r="C2463" s="71">
        <v>33870</v>
      </c>
      <c r="F2463" s="40"/>
      <c r="U2463" s="40"/>
      <c r="V2463" s="40"/>
      <c r="AF2463" s="40"/>
      <c r="AG2463" s="40"/>
      <c r="AM2463" s="40"/>
      <c r="AN2463" s="40"/>
      <c r="BK2463" s="40"/>
    </row>
    <row r="2464" spans="1:63" x14ac:dyDescent="0.25">
      <c r="A2464" s="66" t="s">
        <v>735</v>
      </c>
      <c r="B2464" s="66" t="s">
        <v>735</v>
      </c>
      <c r="C2464" s="71">
        <v>33878</v>
      </c>
      <c r="F2464" s="40"/>
      <c r="U2464" s="40"/>
      <c r="V2464" s="40"/>
      <c r="AF2464" s="40"/>
      <c r="AG2464" s="40"/>
      <c r="AM2464" s="40"/>
      <c r="AN2464" s="40"/>
    </row>
    <row r="2465" spans="1:63" x14ac:dyDescent="0.25">
      <c r="A2465" s="66" t="s">
        <v>735</v>
      </c>
      <c r="B2465" s="66" t="s">
        <v>735</v>
      </c>
      <c r="C2465" s="71">
        <v>33878</v>
      </c>
      <c r="F2465" s="40"/>
      <c r="U2465" s="40"/>
      <c r="V2465" s="40"/>
      <c r="AF2465" s="40"/>
      <c r="AG2465" s="40"/>
      <c r="AM2465" s="40"/>
      <c r="AN2465" s="40"/>
    </row>
    <row r="2466" spans="1:63" x14ac:dyDescent="0.25">
      <c r="A2466" s="66" t="s">
        <v>735</v>
      </c>
      <c r="B2466" s="66" t="s">
        <v>735</v>
      </c>
      <c r="C2466" s="71">
        <v>33878</v>
      </c>
      <c r="F2466" s="40"/>
      <c r="U2466" s="40"/>
      <c r="V2466" s="40"/>
      <c r="AF2466" s="40"/>
      <c r="AG2466" s="40"/>
      <c r="AM2466" s="40"/>
    </row>
    <row r="2467" spans="1:63" x14ac:dyDescent="0.25">
      <c r="A2467" s="66" t="s">
        <v>735</v>
      </c>
      <c r="B2467" s="66" t="s">
        <v>735</v>
      </c>
      <c r="C2467" s="71">
        <v>33883</v>
      </c>
      <c r="F2467" s="40"/>
      <c r="I2467" s="40"/>
      <c r="J2467" s="40"/>
      <c r="K2467" s="40"/>
      <c r="L2467" s="40"/>
      <c r="M2467" s="40"/>
      <c r="N2467" s="40"/>
      <c r="U2467" s="40"/>
      <c r="V2467" s="40"/>
      <c r="AF2467" s="40"/>
      <c r="AG2467" s="40"/>
      <c r="AM2467" s="40"/>
    </row>
    <row r="2468" spans="1:63" x14ac:dyDescent="0.25">
      <c r="A2468" s="66" t="s">
        <v>735</v>
      </c>
      <c r="B2468" s="66" t="s">
        <v>735</v>
      </c>
      <c r="C2468" s="71">
        <v>33883</v>
      </c>
      <c r="F2468" s="40"/>
      <c r="I2468" s="40"/>
      <c r="J2468" s="40"/>
      <c r="K2468" s="40"/>
      <c r="L2468" s="40"/>
      <c r="M2468" s="40"/>
      <c r="N2468" s="40"/>
      <c r="U2468" s="40"/>
      <c r="V2468" s="40"/>
      <c r="AF2468" s="40"/>
      <c r="AG2468" s="40"/>
      <c r="AM2468" s="40"/>
    </row>
    <row r="2469" spans="1:63" x14ac:dyDescent="0.25">
      <c r="A2469" s="66" t="s">
        <v>735</v>
      </c>
      <c r="B2469" s="66" t="s">
        <v>735</v>
      </c>
      <c r="C2469" s="71">
        <v>33883</v>
      </c>
      <c r="F2469" s="40"/>
      <c r="I2469" s="40"/>
      <c r="J2469" s="40"/>
      <c r="K2469" s="40"/>
      <c r="L2469" s="40"/>
      <c r="M2469" s="40"/>
      <c r="N2469" s="40"/>
      <c r="U2469" s="40"/>
      <c r="V2469" s="40"/>
      <c r="AF2469" s="40"/>
      <c r="AG2469" s="40"/>
      <c r="AM2469" s="40"/>
    </row>
    <row r="2470" spans="1:63" x14ac:dyDescent="0.25">
      <c r="A2470" s="5" t="s">
        <v>735</v>
      </c>
      <c r="B2470" s="5" t="s">
        <v>735</v>
      </c>
      <c r="C2470" s="6">
        <v>33884</v>
      </c>
      <c r="D2470" s="14"/>
      <c r="E2470" s="14"/>
      <c r="F2470" s="15"/>
      <c r="I2470" s="40"/>
      <c r="J2470" s="40"/>
      <c r="K2470" s="40"/>
      <c r="L2470" s="40"/>
      <c r="M2470" s="40"/>
      <c r="N2470" s="40"/>
      <c r="U2470" s="34">
        <v>342</v>
      </c>
      <c r="V2470" s="34"/>
      <c r="AF2470" s="34">
        <v>0.76484255254257605</v>
      </c>
      <c r="AG2470" s="34"/>
      <c r="AM2470" s="34">
        <v>3.2166666666666699</v>
      </c>
      <c r="BK2470">
        <v>602.41668425208195</v>
      </c>
    </row>
    <row r="2471" spans="1:63" x14ac:dyDescent="0.25">
      <c r="A2471" s="66" t="s">
        <v>735</v>
      </c>
      <c r="B2471" s="66" t="s">
        <v>735</v>
      </c>
      <c r="C2471" s="71">
        <v>33891</v>
      </c>
      <c r="F2471" s="40"/>
      <c r="I2471" s="40"/>
      <c r="J2471" s="40"/>
      <c r="K2471" s="40"/>
      <c r="L2471" s="40"/>
      <c r="M2471" s="40"/>
      <c r="N2471" s="40"/>
      <c r="U2471" s="40"/>
      <c r="V2471" s="40"/>
      <c r="AF2471" s="40"/>
      <c r="AG2471" s="40"/>
      <c r="AM2471" s="40"/>
    </row>
    <row r="2472" spans="1:63" x14ac:dyDescent="0.25">
      <c r="A2472" s="66" t="s">
        <v>735</v>
      </c>
      <c r="B2472" s="66" t="s">
        <v>735</v>
      </c>
      <c r="C2472" s="71">
        <v>33891</v>
      </c>
      <c r="F2472" s="40"/>
      <c r="I2472" s="40"/>
      <c r="J2472" s="40"/>
      <c r="K2472" s="40"/>
      <c r="L2472" s="40"/>
      <c r="M2472" s="40"/>
      <c r="N2472" s="40"/>
      <c r="U2472" s="40"/>
      <c r="V2472" s="40"/>
      <c r="AF2472" s="40"/>
      <c r="AG2472" s="40"/>
      <c r="AM2472" s="40"/>
      <c r="BK2472" s="40"/>
    </row>
    <row r="2473" spans="1:63" x14ac:dyDescent="0.25">
      <c r="A2473" s="66" t="s">
        <v>735</v>
      </c>
      <c r="B2473" s="66" t="s">
        <v>735</v>
      </c>
      <c r="C2473" s="71">
        <v>33891</v>
      </c>
      <c r="F2473" s="40"/>
      <c r="U2473" s="40"/>
      <c r="V2473" s="40"/>
      <c r="AF2473" s="40"/>
      <c r="AG2473" s="40"/>
      <c r="AM2473" s="40"/>
    </row>
    <row r="2474" spans="1:63" x14ac:dyDescent="0.25">
      <c r="A2474" s="5" t="s">
        <v>735</v>
      </c>
      <c r="B2474" s="5" t="s">
        <v>735</v>
      </c>
      <c r="C2474" s="6">
        <v>33897</v>
      </c>
      <c r="D2474" s="14"/>
      <c r="E2474" s="14"/>
      <c r="F2474" s="15"/>
      <c r="T2474">
        <v>14.815</v>
      </c>
      <c r="U2474" s="34">
        <v>563.23333333333301</v>
      </c>
      <c r="V2474" s="34"/>
      <c r="AF2474" s="34">
        <v>0.91156610895951196</v>
      </c>
      <c r="AG2474" s="34"/>
      <c r="AM2474" s="34">
        <v>5.39</v>
      </c>
      <c r="AN2474">
        <v>3.7999999999999999E-2</v>
      </c>
      <c r="AO2474">
        <v>8.6140000000000008</v>
      </c>
      <c r="AP2474">
        <v>227.166</v>
      </c>
      <c r="BG2474">
        <v>1.7999999999999999E-2</v>
      </c>
      <c r="BH2474">
        <v>6.2009999999999996</v>
      </c>
      <c r="BJ2474">
        <v>336</v>
      </c>
      <c r="BK2474" s="34">
        <v>958.33333333333303</v>
      </c>
    </row>
    <row r="2475" spans="1:63" x14ac:dyDescent="0.25">
      <c r="A2475" s="66" t="s">
        <v>735</v>
      </c>
      <c r="B2475" s="66" t="s">
        <v>735</v>
      </c>
      <c r="C2475" s="71">
        <v>33904</v>
      </c>
      <c r="F2475" s="40"/>
      <c r="U2475" s="40"/>
      <c r="V2475" s="40"/>
      <c r="AF2475" s="40"/>
      <c r="AG2475" s="40"/>
      <c r="AM2475" s="40"/>
    </row>
    <row r="2476" spans="1:63" x14ac:dyDescent="0.25">
      <c r="A2476" s="66" t="s">
        <v>735</v>
      </c>
      <c r="B2476" s="66" t="s">
        <v>735</v>
      </c>
      <c r="C2476" s="71">
        <v>33904</v>
      </c>
      <c r="F2476" s="40"/>
      <c r="U2476" s="40"/>
      <c r="V2476" s="40"/>
      <c r="AF2476" s="40"/>
      <c r="AG2476" s="40"/>
      <c r="AM2476" s="40"/>
    </row>
    <row r="2477" spans="1:63" x14ac:dyDescent="0.25">
      <c r="A2477" s="66" t="s">
        <v>735</v>
      </c>
      <c r="B2477" s="66" t="s">
        <v>735</v>
      </c>
      <c r="C2477" s="71">
        <v>33904</v>
      </c>
      <c r="F2477" s="40"/>
      <c r="U2477" s="40"/>
      <c r="V2477" s="40"/>
      <c r="AF2477" s="40"/>
      <c r="AG2477" s="40"/>
      <c r="AM2477" s="40"/>
      <c r="BK2477" s="40"/>
    </row>
    <row r="2478" spans="1:63" x14ac:dyDescent="0.25">
      <c r="A2478" s="5" t="s">
        <v>735</v>
      </c>
      <c r="B2478" s="5" t="s">
        <v>735</v>
      </c>
      <c r="C2478" s="6">
        <v>33911</v>
      </c>
      <c r="D2478" s="14"/>
      <c r="E2478" s="14"/>
      <c r="F2478" s="15"/>
      <c r="T2478">
        <v>21.172000000000001</v>
      </c>
      <c r="U2478" s="34">
        <v>1032.6666666666699</v>
      </c>
      <c r="V2478" s="34"/>
      <c r="AF2478" s="34">
        <v>0.95841434487882704</v>
      </c>
      <c r="AG2478" s="34"/>
      <c r="AM2478" s="34">
        <v>7.06666666666667</v>
      </c>
      <c r="AN2478">
        <v>3.5000000000000003E-2</v>
      </c>
      <c r="AO2478">
        <v>12.396000000000001</v>
      </c>
      <c r="AP2478">
        <v>349.92700000000002</v>
      </c>
      <c r="BG2478">
        <v>1.4E-2</v>
      </c>
      <c r="BH2478">
        <v>8.7759999999999998</v>
      </c>
      <c r="BJ2478">
        <v>631.03099999999995</v>
      </c>
      <c r="BK2478">
        <v>826.66666666666697</v>
      </c>
    </row>
    <row r="2479" spans="1:63" x14ac:dyDescent="0.25">
      <c r="A2479" s="66" t="s">
        <v>735</v>
      </c>
      <c r="B2479" s="66" t="s">
        <v>735</v>
      </c>
      <c r="C2479" s="71">
        <v>33912</v>
      </c>
      <c r="F2479" s="40"/>
      <c r="U2479" s="40"/>
      <c r="V2479" s="40"/>
      <c r="AF2479" s="40"/>
      <c r="AG2479" s="40"/>
      <c r="AM2479" s="40"/>
    </row>
    <row r="2480" spans="1:63" x14ac:dyDescent="0.25">
      <c r="A2480" s="66" t="s">
        <v>735</v>
      </c>
      <c r="B2480" s="66" t="s">
        <v>735</v>
      </c>
      <c r="C2480" s="71">
        <v>33912</v>
      </c>
      <c r="F2480" s="40"/>
      <c r="U2480" s="40"/>
      <c r="V2480" s="40"/>
      <c r="AF2480" s="40"/>
      <c r="AG2480" s="40"/>
      <c r="AM2480" s="40"/>
    </row>
    <row r="2481" spans="1:63" x14ac:dyDescent="0.25">
      <c r="A2481" s="66" t="s">
        <v>735</v>
      </c>
      <c r="B2481" s="66" t="s">
        <v>735</v>
      </c>
      <c r="C2481" s="71">
        <v>33912</v>
      </c>
      <c r="F2481" s="40"/>
      <c r="U2481" s="40"/>
      <c r="V2481" s="40"/>
      <c r="AF2481" s="40"/>
      <c r="AG2481" s="40"/>
      <c r="AM2481" s="40"/>
    </row>
    <row r="2482" spans="1:63" x14ac:dyDescent="0.25">
      <c r="A2482" s="66" t="s">
        <v>735</v>
      </c>
      <c r="B2482" s="66" t="s">
        <v>735</v>
      </c>
      <c r="C2482" s="71">
        <v>33919</v>
      </c>
      <c r="F2482" s="40"/>
      <c r="U2482" s="40"/>
      <c r="V2482" s="40"/>
      <c r="AF2482" s="40"/>
      <c r="AG2482" s="40"/>
      <c r="AM2482" s="40"/>
    </row>
    <row r="2483" spans="1:63" x14ac:dyDescent="0.25">
      <c r="A2483" s="66" t="s">
        <v>735</v>
      </c>
      <c r="B2483" s="66" t="s">
        <v>735</v>
      </c>
      <c r="C2483" s="71">
        <v>33919</v>
      </c>
      <c r="F2483" s="40"/>
      <c r="U2483" s="40"/>
      <c r="V2483" s="40"/>
      <c r="AF2483" s="40"/>
      <c r="AG2483" s="40"/>
      <c r="AM2483" s="40"/>
    </row>
    <row r="2484" spans="1:63" x14ac:dyDescent="0.25">
      <c r="A2484" s="66" t="s">
        <v>735</v>
      </c>
      <c r="B2484" s="66" t="s">
        <v>735</v>
      </c>
      <c r="C2484" s="71">
        <v>33919</v>
      </c>
      <c r="F2484" s="40"/>
      <c r="U2484" s="40"/>
      <c r="V2484" s="40"/>
      <c r="AF2484" s="40"/>
      <c r="AG2484" s="40"/>
      <c r="AM2484" s="40"/>
    </row>
    <row r="2485" spans="1:63" x14ac:dyDescent="0.25">
      <c r="A2485" s="5" t="s">
        <v>735</v>
      </c>
      <c r="B2485" s="5" t="s">
        <v>735</v>
      </c>
      <c r="C2485" s="6">
        <v>33925</v>
      </c>
      <c r="D2485" s="14"/>
      <c r="E2485" s="14"/>
      <c r="F2485" s="15"/>
      <c r="T2485">
        <v>15.789</v>
      </c>
      <c r="U2485" s="34">
        <v>1161.2666666666701</v>
      </c>
      <c r="V2485" s="34"/>
      <c r="AF2485" s="34">
        <v>0.96442101057348095</v>
      </c>
      <c r="AG2485" s="34"/>
      <c r="AM2485" s="34">
        <v>7.4133333333333304</v>
      </c>
      <c r="AN2485">
        <v>3.1E-2</v>
      </c>
      <c r="AO2485">
        <v>8.0980000000000008</v>
      </c>
      <c r="AP2485">
        <v>254.15100000000001</v>
      </c>
      <c r="BG2485">
        <v>0.01</v>
      </c>
      <c r="BH2485">
        <v>7.6909999999999998</v>
      </c>
      <c r="BJ2485">
        <v>737.83299999999997</v>
      </c>
      <c r="BK2485">
        <v>833.33333333333303</v>
      </c>
    </row>
    <row r="2486" spans="1:63" x14ac:dyDescent="0.25">
      <c r="A2486" s="69" t="s">
        <v>735</v>
      </c>
      <c r="B2486" s="69" t="s">
        <v>735</v>
      </c>
      <c r="C2486" s="71">
        <v>33925</v>
      </c>
      <c r="F2486" s="40"/>
      <c r="H2486">
        <f>I2486*200+J2486*200+K2486*200+L2486*200+M2486*200+N2486*400</f>
        <v>312.79676056338019</v>
      </c>
      <c r="I2486" s="54">
        <v>0.134333333333333</v>
      </c>
      <c r="J2486" s="54">
        <v>0.188097183098592</v>
      </c>
      <c r="K2486" s="54">
        <v>0.21242394366197201</v>
      </c>
      <c r="L2486" s="54">
        <v>0.25487417840375598</v>
      </c>
      <c r="M2486" s="54">
        <v>0.25362558685446002</v>
      </c>
      <c r="N2486" s="54">
        <v>0.260314788732394</v>
      </c>
      <c r="U2486" s="40"/>
      <c r="V2486" s="40"/>
      <c r="AF2486" s="40"/>
      <c r="AG2486" s="40"/>
      <c r="AM2486" s="40"/>
    </row>
    <row r="2487" spans="1:63" x14ac:dyDescent="0.25">
      <c r="A2487" s="66" t="s">
        <v>735</v>
      </c>
      <c r="B2487" s="66" t="s">
        <v>735</v>
      </c>
      <c r="C2487" s="71">
        <v>33925</v>
      </c>
      <c r="F2487" s="40"/>
      <c r="U2487" s="40"/>
      <c r="V2487" s="40"/>
      <c r="AF2487" s="40"/>
      <c r="AG2487" s="40"/>
      <c r="AM2487" s="40"/>
      <c r="BK2487" s="40"/>
    </row>
    <row r="2488" spans="1:63" x14ac:dyDescent="0.25">
      <c r="A2488" s="66" t="s">
        <v>735</v>
      </c>
      <c r="B2488" s="66" t="s">
        <v>735</v>
      </c>
      <c r="C2488" s="71">
        <v>33925</v>
      </c>
      <c r="F2488" s="40"/>
      <c r="U2488" s="40"/>
      <c r="V2488" s="40"/>
      <c r="AF2488" s="40"/>
      <c r="AG2488" s="40"/>
      <c r="AM2488" s="40"/>
    </row>
    <row r="2489" spans="1:63" x14ac:dyDescent="0.25">
      <c r="A2489" s="66" t="s">
        <v>735</v>
      </c>
      <c r="B2489" s="66" t="s">
        <v>735</v>
      </c>
      <c r="C2489" s="71">
        <v>33925</v>
      </c>
      <c r="F2489" s="40"/>
      <c r="U2489" s="40"/>
      <c r="V2489" s="40"/>
      <c r="AF2489" s="40"/>
      <c r="AG2489" s="40"/>
      <c r="AM2489" s="40"/>
    </row>
    <row r="2490" spans="1:63" x14ac:dyDescent="0.25">
      <c r="A2490" s="5" t="s">
        <v>735</v>
      </c>
      <c r="B2490" s="5" t="s">
        <v>735</v>
      </c>
      <c r="C2490" s="6">
        <v>33932</v>
      </c>
      <c r="D2490" s="14"/>
      <c r="E2490" s="14"/>
      <c r="F2490" s="15"/>
      <c r="T2490">
        <v>22.997</v>
      </c>
      <c r="U2490" s="34">
        <v>1564.86666666667</v>
      </c>
      <c r="V2490" s="34">
        <v>225.166666666667</v>
      </c>
      <c r="W2490">
        <v>0.02</v>
      </c>
      <c r="X2490">
        <v>3.5590000000000002</v>
      </c>
      <c r="AF2490" s="34">
        <v>0.95746806187579403</v>
      </c>
      <c r="AG2490" s="34"/>
      <c r="AM2490" s="34">
        <v>7.0166666666666702</v>
      </c>
      <c r="AN2490">
        <v>3.5000000000000003E-2</v>
      </c>
      <c r="AO2490">
        <v>10.268000000000001</v>
      </c>
      <c r="AP2490">
        <v>297.03100000000001</v>
      </c>
      <c r="BG2490">
        <v>0.01</v>
      </c>
      <c r="BH2490">
        <v>8.6059999999999999</v>
      </c>
      <c r="BJ2490">
        <v>904.98699999999997</v>
      </c>
      <c r="BK2490">
        <v>806.66666666666697</v>
      </c>
    </row>
    <row r="2491" spans="1:63" x14ac:dyDescent="0.25">
      <c r="A2491" s="69" t="s">
        <v>735</v>
      </c>
      <c r="B2491" s="69" t="s">
        <v>735</v>
      </c>
      <c r="C2491" s="71">
        <v>33932</v>
      </c>
      <c r="F2491" s="40"/>
      <c r="H2491">
        <f>I2491*200+J2491*200+K2491*200+L2491*200+M2491*200+N2491*400</f>
        <v>318.36873239436636</v>
      </c>
      <c r="I2491" s="54">
        <v>0.16166666666666701</v>
      </c>
      <c r="J2491" s="54">
        <v>0.20733896713614999</v>
      </c>
      <c r="K2491" s="54">
        <v>0.218347887323944</v>
      </c>
      <c r="L2491" s="54">
        <v>0.25637488262910801</v>
      </c>
      <c r="M2491" s="54">
        <v>0.26654342723004698</v>
      </c>
      <c r="N2491" s="54">
        <v>0.240785915492958</v>
      </c>
    </row>
    <row r="2492" spans="1:63" x14ac:dyDescent="0.25">
      <c r="A2492" s="5" t="s">
        <v>735</v>
      </c>
      <c r="B2492" s="5" t="s">
        <v>735</v>
      </c>
      <c r="C2492" s="6">
        <v>33939</v>
      </c>
      <c r="D2492" s="14"/>
      <c r="E2492" s="14"/>
      <c r="F2492" s="15"/>
      <c r="T2492">
        <v>19.815000000000001</v>
      </c>
      <c r="U2492" s="34">
        <v>1498.85</v>
      </c>
      <c r="V2492" s="34">
        <v>242</v>
      </c>
      <c r="W2492">
        <v>1.7000000000000001E-2</v>
      </c>
      <c r="X2492">
        <v>3.2890000000000001</v>
      </c>
      <c r="AF2492" s="34">
        <v>0.95233223997185501</v>
      </c>
      <c r="AG2492" s="34"/>
      <c r="AM2492" s="34">
        <v>6.7633333333333301</v>
      </c>
      <c r="AN2492">
        <v>3.4000000000000002E-2</v>
      </c>
      <c r="AO2492">
        <v>7.8620000000000001</v>
      </c>
      <c r="AP2492">
        <v>232.25899999999999</v>
      </c>
      <c r="BG2492">
        <v>8.9999999999999993E-3</v>
      </c>
      <c r="BH2492">
        <v>8.06</v>
      </c>
      <c r="BJ2492">
        <v>899.50199999999995</v>
      </c>
      <c r="BK2492">
        <v>685</v>
      </c>
    </row>
    <row r="2493" spans="1:63" x14ac:dyDescent="0.25">
      <c r="A2493" s="69" t="s">
        <v>735</v>
      </c>
      <c r="B2493" s="69" t="s">
        <v>735</v>
      </c>
      <c r="C2493" s="71">
        <v>33939</v>
      </c>
      <c r="F2493" s="40"/>
      <c r="H2493">
        <f>I2493*200+J2493*200+K2493*200+L2493*200+M2493*200+N2493*400</f>
        <v>301.13333333333321</v>
      </c>
      <c r="I2493" s="54">
        <v>0.14433333333333301</v>
      </c>
      <c r="J2493" s="54">
        <v>0.1711</v>
      </c>
      <c r="K2493" s="54">
        <v>0.20053333333333301</v>
      </c>
      <c r="L2493" s="54">
        <v>0.24156666666666701</v>
      </c>
      <c r="M2493" s="54">
        <v>0.24633333333333299</v>
      </c>
      <c r="N2493" s="54">
        <v>0.25090000000000001</v>
      </c>
    </row>
    <row r="2494" spans="1:63" x14ac:dyDescent="0.25">
      <c r="A2494" s="5" t="s">
        <v>735</v>
      </c>
      <c r="B2494" s="5" t="s">
        <v>735</v>
      </c>
      <c r="C2494" s="6">
        <v>33946</v>
      </c>
      <c r="D2494" s="14"/>
      <c r="E2494" s="14"/>
      <c r="F2494" s="15"/>
      <c r="T2494">
        <v>23.495000000000001</v>
      </c>
      <c r="U2494" s="34">
        <v>1915.5</v>
      </c>
      <c r="V2494" s="34">
        <v>390.66666666666703</v>
      </c>
      <c r="W2494">
        <v>1.7000000000000001E-2</v>
      </c>
      <c r="X2494">
        <v>5.4180000000000001</v>
      </c>
      <c r="AF2494" s="34">
        <v>0.93167639742545505</v>
      </c>
      <c r="AG2494" s="34"/>
      <c r="AM2494" s="34">
        <v>5.9633333333333303</v>
      </c>
      <c r="AN2494">
        <v>3.3000000000000002E-2</v>
      </c>
      <c r="AO2494">
        <v>7.4880000000000004</v>
      </c>
      <c r="AP2494">
        <v>227.99100000000001</v>
      </c>
      <c r="BG2494">
        <v>8.0000000000000002E-3</v>
      </c>
      <c r="BH2494">
        <v>9.6129999999999995</v>
      </c>
      <c r="BJ2494">
        <v>1180.6400000000001</v>
      </c>
      <c r="BK2494">
        <v>653.33333333333303</v>
      </c>
    </row>
    <row r="2495" spans="1:63" x14ac:dyDescent="0.25">
      <c r="A2495" s="69" t="s">
        <v>735</v>
      </c>
      <c r="B2495" s="69" t="s">
        <v>735</v>
      </c>
      <c r="C2495" s="71">
        <v>33946</v>
      </c>
      <c r="F2495" s="40"/>
      <c r="H2495">
        <f>I2495*200+J2495*200+K2495*200+L2495*200+M2495*200+N2495*400</f>
        <v>294.41687211956759</v>
      </c>
      <c r="I2495" s="54">
        <v>0.148666666666667</v>
      </c>
      <c r="J2495" s="54">
        <v>0.174245277167593</v>
      </c>
      <c r="K2495" s="54">
        <v>0.19627063789464599</v>
      </c>
      <c r="L2495" s="54">
        <v>0.23208375759142</v>
      </c>
      <c r="M2495" s="54">
        <v>0.24105164319248801</v>
      </c>
      <c r="N2495" s="54">
        <v>0.23988318904251199</v>
      </c>
    </row>
    <row r="2496" spans="1:63" x14ac:dyDescent="0.25">
      <c r="A2496" s="5" t="s">
        <v>735</v>
      </c>
      <c r="B2496" s="5" t="s">
        <v>735</v>
      </c>
      <c r="C2496" s="6">
        <v>33953</v>
      </c>
      <c r="D2496" s="14"/>
      <c r="E2496" s="14"/>
      <c r="F2496" s="15"/>
      <c r="T2496">
        <v>21.254000000000001</v>
      </c>
      <c r="U2496" s="34">
        <v>1989.6666666666699</v>
      </c>
      <c r="V2496" s="34">
        <v>522</v>
      </c>
      <c r="W2496">
        <v>1.7999999999999999E-2</v>
      </c>
      <c r="X2496">
        <v>7.5570000000000004</v>
      </c>
      <c r="AF2496" s="34">
        <v>0.90995988628448599</v>
      </c>
      <c r="AG2496" s="34"/>
      <c r="AM2496" s="34">
        <v>5.35</v>
      </c>
      <c r="AN2496">
        <v>3.1E-2</v>
      </c>
      <c r="AO2496">
        <v>4.8369999999999997</v>
      </c>
      <c r="AP2496">
        <v>156.196</v>
      </c>
      <c r="BG2496">
        <v>7.0000000000000001E-3</v>
      </c>
      <c r="BH2496">
        <v>7.5549999999999997</v>
      </c>
      <c r="BJ2496">
        <v>1143.338</v>
      </c>
      <c r="BK2496">
        <v>760</v>
      </c>
    </row>
    <row r="2497" spans="1:63" x14ac:dyDescent="0.25">
      <c r="A2497" s="69" t="s">
        <v>735</v>
      </c>
      <c r="B2497" s="69" t="s">
        <v>735</v>
      </c>
      <c r="C2497" s="71">
        <v>33953</v>
      </c>
      <c r="F2497" s="40"/>
      <c r="H2497">
        <f>I2497*200+J2497*200+K2497*200+L2497*200+M2497*200+N2497*400</f>
        <v>266.35999999999979</v>
      </c>
      <c r="I2497" s="54">
        <v>0.110666666666667</v>
      </c>
      <c r="J2497" s="54">
        <v>0.14990000000000001</v>
      </c>
      <c r="K2497" s="54">
        <v>0.16830000000000001</v>
      </c>
      <c r="L2497" s="54">
        <v>0.20963333333333301</v>
      </c>
      <c r="M2497" s="54">
        <v>0.23043333333333299</v>
      </c>
      <c r="N2497" s="54">
        <v>0.23143333333333299</v>
      </c>
    </row>
    <row r="2498" spans="1:63" x14ac:dyDescent="0.25">
      <c r="A2498" s="5" t="s">
        <v>735</v>
      </c>
      <c r="B2498" s="5" t="s">
        <v>735</v>
      </c>
      <c r="C2498" s="6">
        <v>33959</v>
      </c>
      <c r="D2498" s="14"/>
      <c r="E2498" s="14"/>
      <c r="F2498" s="15"/>
      <c r="T2498">
        <v>24.893999999999998</v>
      </c>
      <c r="U2498" s="34">
        <v>2195.3000000000002</v>
      </c>
      <c r="V2498" s="34">
        <v>702.33333333333303</v>
      </c>
      <c r="W2498">
        <v>1.7999999999999999E-2</v>
      </c>
      <c r="X2498">
        <v>10.124000000000001</v>
      </c>
      <c r="AF2498" s="34">
        <v>0.87286426706796405</v>
      </c>
      <c r="AG2498" s="34"/>
      <c r="AM2498" s="34">
        <v>4.5833333333333304</v>
      </c>
      <c r="AN2498">
        <v>2.9000000000000001E-2</v>
      </c>
      <c r="AO2498">
        <v>5.2560000000000002</v>
      </c>
      <c r="AP2498">
        <v>184.58199999999999</v>
      </c>
      <c r="BG2498">
        <v>7.0000000000000001E-3</v>
      </c>
      <c r="BH2498">
        <v>7.76</v>
      </c>
      <c r="BJ2498">
        <v>1152.106</v>
      </c>
      <c r="BK2498">
        <v>653.33333333333303</v>
      </c>
    </row>
    <row r="2499" spans="1:63" x14ac:dyDescent="0.25">
      <c r="A2499" s="5" t="s">
        <v>735</v>
      </c>
      <c r="B2499" s="5" t="s">
        <v>735</v>
      </c>
      <c r="C2499" s="6">
        <v>33967</v>
      </c>
      <c r="D2499" s="14"/>
      <c r="E2499" s="14"/>
      <c r="F2499" s="15"/>
      <c r="T2499">
        <v>20.45</v>
      </c>
      <c r="U2499" s="34">
        <v>1831.18333333333</v>
      </c>
      <c r="V2499" s="34">
        <v>746.66666666666697</v>
      </c>
      <c r="W2499">
        <v>0.02</v>
      </c>
      <c r="X2499">
        <v>11.769</v>
      </c>
      <c r="AF2499" s="34">
        <v>0.91881298837777103</v>
      </c>
      <c r="AG2499" s="34"/>
      <c r="AM2499" s="34">
        <v>5.58</v>
      </c>
      <c r="AN2499">
        <v>2.5000000000000001E-2</v>
      </c>
      <c r="AO2499">
        <v>2.5790000000000002</v>
      </c>
      <c r="AP2499">
        <v>101.518</v>
      </c>
      <c r="BG2499">
        <v>5.0000000000000001E-3</v>
      </c>
      <c r="BH2499">
        <v>4.2359999999999998</v>
      </c>
      <c r="BJ2499">
        <v>864.30399999999997</v>
      </c>
      <c r="BK2499">
        <v>690</v>
      </c>
    </row>
    <row r="2500" spans="1:63" x14ac:dyDescent="0.25">
      <c r="A2500" s="5" t="s">
        <v>735</v>
      </c>
      <c r="B2500" s="5" t="s">
        <v>735</v>
      </c>
      <c r="C2500" s="6">
        <v>33974</v>
      </c>
      <c r="D2500" s="14"/>
      <c r="E2500" s="14"/>
      <c r="F2500" s="15"/>
      <c r="T2500">
        <v>23.609000000000002</v>
      </c>
      <c r="U2500" s="34">
        <v>2169.5666666666698</v>
      </c>
      <c r="V2500" s="34">
        <v>995</v>
      </c>
      <c r="W2500">
        <v>0.02</v>
      </c>
      <c r="X2500">
        <v>15.816000000000001</v>
      </c>
      <c r="AF2500" s="34">
        <v>0.85492435747511697</v>
      </c>
      <c r="AG2500" s="34"/>
      <c r="AM2500" s="34">
        <v>4.29</v>
      </c>
      <c r="AN2500">
        <v>0.02</v>
      </c>
      <c r="AO2500">
        <v>0.98499999999999999</v>
      </c>
      <c r="AP2500">
        <v>48.808</v>
      </c>
      <c r="BG2500">
        <v>5.0000000000000001E-3</v>
      </c>
      <c r="BH2500">
        <v>4.6500000000000004</v>
      </c>
      <c r="BJ2500">
        <v>928.99099999999999</v>
      </c>
      <c r="BK2500">
        <v>605</v>
      </c>
    </row>
    <row r="2501" spans="1:63" x14ac:dyDescent="0.25">
      <c r="A2501" s="69" t="s">
        <v>735</v>
      </c>
      <c r="B2501" s="69" t="s">
        <v>735</v>
      </c>
      <c r="C2501" s="71">
        <v>33976</v>
      </c>
      <c r="F2501" s="40"/>
      <c r="H2501">
        <f>I2501*200+J2501*200+K2501*200+L2501*200+M2501*200+N2501*400</f>
        <v>233.36666666666679</v>
      </c>
      <c r="I2501" s="54">
        <v>0.14599999999999999</v>
      </c>
      <c r="J2501" s="54">
        <v>0.13116666666666699</v>
      </c>
      <c r="K2501" s="54">
        <v>0.13223333333333301</v>
      </c>
      <c r="L2501" s="54">
        <v>0.16516666666666699</v>
      </c>
      <c r="M2501" s="54">
        <v>0.20246666666666699</v>
      </c>
      <c r="N2501" s="54">
        <v>0.19489999999999999</v>
      </c>
    </row>
    <row r="2502" spans="1:63" x14ac:dyDescent="0.25">
      <c r="A2502" s="5" t="s">
        <v>735</v>
      </c>
      <c r="B2502" s="5" t="s">
        <v>735</v>
      </c>
      <c r="C2502" s="6">
        <v>33981</v>
      </c>
      <c r="D2502" s="14"/>
      <c r="E2502" s="14"/>
      <c r="F2502" s="15"/>
      <c r="T2502">
        <v>23.16</v>
      </c>
      <c r="U2502" s="34">
        <v>2015.75</v>
      </c>
      <c r="V2502" s="34">
        <v>1009.33333333333</v>
      </c>
      <c r="W2502">
        <v>2.1000000000000001E-2</v>
      </c>
      <c r="X2502">
        <v>16.994</v>
      </c>
      <c r="AF2502" s="34">
        <v>0.86840154496296595</v>
      </c>
      <c r="AG2502" s="34"/>
      <c r="AM2502" s="34">
        <v>4.5066666666666704</v>
      </c>
      <c r="AN2502">
        <v>2.5000000000000001E-2</v>
      </c>
      <c r="AO2502">
        <v>0.7</v>
      </c>
      <c r="AP2502">
        <v>27.577999999999999</v>
      </c>
      <c r="BG2502">
        <v>4.0000000000000001E-3</v>
      </c>
      <c r="BH2502">
        <v>3.41</v>
      </c>
      <c r="BJ2502">
        <v>779.84199999999998</v>
      </c>
      <c r="BK2502" s="34">
        <v>660</v>
      </c>
    </row>
    <row r="2503" spans="1:63" x14ac:dyDescent="0.25">
      <c r="A2503" s="5" t="s">
        <v>735</v>
      </c>
      <c r="B2503" s="5" t="s">
        <v>735</v>
      </c>
      <c r="C2503" s="6">
        <v>33988</v>
      </c>
      <c r="D2503" s="14"/>
      <c r="E2503" s="14"/>
      <c r="F2503" s="15"/>
      <c r="T2503">
        <v>25.65</v>
      </c>
      <c r="U2503" s="34">
        <v>2021.36666666667</v>
      </c>
      <c r="V2503" s="34">
        <v>1078.1666666666699</v>
      </c>
      <c r="W2503">
        <v>2.4E-2</v>
      </c>
      <c r="X2503">
        <v>20.152999999999999</v>
      </c>
      <c r="AF2503" s="34"/>
      <c r="AG2503" s="34"/>
      <c r="AM2503" s="34"/>
      <c r="BG2503">
        <v>4.0000000000000001E-3</v>
      </c>
      <c r="BH2503">
        <v>2.802</v>
      </c>
      <c r="BJ2503">
        <v>736.60799999999995</v>
      </c>
      <c r="BK2503">
        <v>590</v>
      </c>
    </row>
    <row r="2504" spans="1:63" x14ac:dyDescent="0.25">
      <c r="A2504" s="5" t="s">
        <v>735</v>
      </c>
      <c r="B2504" s="5" t="s">
        <v>735</v>
      </c>
      <c r="C2504" s="6">
        <v>33996</v>
      </c>
      <c r="D2504" s="14"/>
      <c r="E2504" s="14"/>
      <c r="F2504" s="15"/>
      <c r="U2504" s="34"/>
      <c r="V2504" s="34"/>
      <c r="AF2504" s="34"/>
      <c r="AG2504" s="34"/>
      <c r="AM2504" s="34"/>
      <c r="BK2504">
        <v>580</v>
      </c>
    </row>
    <row r="2505" spans="1:63" x14ac:dyDescent="0.25">
      <c r="A2505" s="5" t="s">
        <v>735</v>
      </c>
      <c r="B2505" s="5" t="s">
        <v>735</v>
      </c>
      <c r="C2505" s="6">
        <v>34003</v>
      </c>
      <c r="D2505" s="14"/>
      <c r="E2505" s="14"/>
      <c r="F2505" s="15"/>
      <c r="T2505">
        <v>26.372</v>
      </c>
      <c r="U2505" s="34">
        <v>1906.7596504814401</v>
      </c>
      <c r="V2505" s="34">
        <v>1132.8944413046299</v>
      </c>
      <c r="W2505">
        <v>2.3E-2</v>
      </c>
      <c r="X2505">
        <v>20.475999999999999</v>
      </c>
      <c r="Z2505">
        <v>3.5360999999999997E-2</v>
      </c>
      <c r="AB2505">
        <f>AD2505/Z2505</f>
        <v>25407.085806543593</v>
      </c>
      <c r="AD2505">
        <v>898.41996120518797</v>
      </c>
      <c r="AF2505" s="34"/>
      <c r="AG2505" s="34"/>
      <c r="AM2505" s="34"/>
      <c r="AT2505" t="s">
        <v>74</v>
      </c>
      <c r="BE2505">
        <v>234.47448009944199</v>
      </c>
      <c r="BG2505">
        <v>4.0000000000000001E-3</v>
      </c>
      <c r="BH2505">
        <v>3.09</v>
      </c>
      <c r="BJ2505">
        <v>813.14499999999998</v>
      </c>
    </row>
    <row r="2506" spans="1:63" x14ac:dyDescent="0.25">
      <c r="A2506" s="5" t="s">
        <v>737</v>
      </c>
      <c r="B2506" s="5" t="s">
        <v>737</v>
      </c>
      <c r="C2506" s="6">
        <v>33884</v>
      </c>
      <c r="D2506" s="14"/>
      <c r="E2506" s="14"/>
      <c r="F2506" s="15"/>
      <c r="U2506" s="34">
        <v>180.45</v>
      </c>
      <c r="V2506" s="34"/>
      <c r="AF2506" s="34">
        <v>0.46259323796033602</v>
      </c>
      <c r="AG2506" s="34"/>
      <c r="AM2506" s="34">
        <v>1.38</v>
      </c>
      <c r="AP2506">
        <v>73.507999999999996</v>
      </c>
      <c r="BJ2506">
        <v>106.959</v>
      </c>
      <c r="BK2506">
        <v>661.831470877588</v>
      </c>
    </row>
    <row r="2507" spans="1:63" x14ac:dyDescent="0.25">
      <c r="A2507" s="5" t="s">
        <v>737</v>
      </c>
      <c r="B2507" s="5" t="s">
        <v>737</v>
      </c>
      <c r="C2507" s="6">
        <v>33897</v>
      </c>
      <c r="D2507" s="14"/>
      <c r="E2507" s="14"/>
      <c r="F2507" s="15"/>
      <c r="T2507">
        <v>4.306</v>
      </c>
      <c r="U2507" s="34">
        <v>290.45</v>
      </c>
      <c r="V2507" s="34"/>
      <c r="AF2507" s="34">
        <v>0.60662817704197802</v>
      </c>
      <c r="AG2507" s="34"/>
      <c r="AM2507" s="34">
        <v>2.0733333333333301</v>
      </c>
      <c r="AN2507">
        <v>2.1000000000000001E-2</v>
      </c>
      <c r="AO2507">
        <v>2.2029999999999998</v>
      </c>
      <c r="AP2507">
        <v>103.889</v>
      </c>
      <c r="BG2507">
        <v>1.0999999999999999E-2</v>
      </c>
      <c r="BH2507">
        <v>2.1030000000000002</v>
      </c>
      <c r="BJ2507">
        <v>186.577</v>
      </c>
      <c r="BK2507" s="34">
        <v>733.33333333333303</v>
      </c>
    </row>
    <row r="2508" spans="1:63" x14ac:dyDescent="0.25">
      <c r="A2508" s="5" t="s">
        <v>737</v>
      </c>
      <c r="B2508" s="5" t="s">
        <v>737</v>
      </c>
      <c r="C2508" s="6">
        <v>33911</v>
      </c>
      <c r="D2508" s="14"/>
      <c r="E2508" s="14"/>
      <c r="F2508" s="15"/>
      <c r="T2508">
        <v>4.835</v>
      </c>
      <c r="U2508" s="34">
        <v>515.23333333333301</v>
      </c>
      <c r="V2508" s="34"/>
      <c r="AF2508" s="34">
        <v>0.69148968493363505</v>
      </c>
      <c r="AG2508" s="34"/>
      <c r="AM2508" s="34">
        <v>2.6133333333333302</v>
      </c>
      <c r="AN2508">
        <v>2.5999999999999999E-2</v>
      </c>
      <c r="AO2508">
        <v>2.3980000000000001</v>
      </c>
      <c r="AP2508">
        <v>92.649000000000001</v>
      </c>
      <c r="BG2508">
        <v>7.0000000000000001E-3</v>
      </c>
      <c r="BH2508">
        <v>2.4369999999999998</v>
      </c>
      <c r="BJ2508">
        <v>345.73399999999998</v>
      </c>
      <c r="BK2508">
        <v>716.66666666666697</v>
      </c>
    </row>
    <row r="2509" spans="1:63" x14ac:dyDescent="0.25">
      <c r="A2509" s="5" t="s">
        <v>737</v>
      </c>
      <c r="B2509" s="5" t="s">
        <v>737</v>
      </c>
      <c r="C2509" s="6">
        <v>33925</v>
      </c>
      <c r="D2509" s="14"/>
      <c r="E2509" s="14"/>
      <c r="F2509" s="15"/>
      <c r="T2509">
        <v>4.8970000000000002</v>
      </c>
      <c r="U2509" s="34">
        <v>811.78333333333296</v>
      </c>
      <c r="V2509" s="34"/>
      <c r="AF2509" s="34">
        <v>0.762360390799943</v>
      </c>
      <c r="AG2509" s="34"/>
      <c r="AM2509" s="34">
        <v>3.1933333333333298</v>
      </c>
      <c r="AN2509">
        <v>2.3E-2</v>
      </c>
      <c r="AO2509">
        <v>1.8160000000000001</v>
      </c>
      <c r="AP2509">
        <v>77.944000000000003</v>
      </c>
      <c r="BG2509">
        <v>6.0000000000000001E-3</v>
      </c>
      <c r="BH2509">
        <v>3.081</v>
      </c>
      <c r="BJ2509">
        <v>517.33199999999999</v>
      </c>
      <c r="BK2509">
        <v>610</v>
      </c>
    </row>
    <row r="2510" spans="1:63" x14ac:dyDescent="0.25">
      <c r="A2510" s="5" t="s">
        <v>737</v>
      </c>
      <c r="B2510" s="5" t="s">
        <v>737</v>
      </c>
      <c r="C2510" s="6">
        <v>33932</v>
      </c>
      <c r="D2510" s="14"/>
      <c r="E2510" s="14"/>
      <c r="F2510" s="15"/>
      <c r="T2510">
        <v>4.7779999999999996</v>
      </c>
      <c r="U2510" s="34">
        <v>752</v>
      </c>
      <c r="V2510" s="34">
        <v>104.666666666667</v>
      </c>
      <c r="W2510">
        <v>1.2999999999999999E-2</v>
      </c>
      <c r="X2510">
        <v>0.98699999999999999</v>
      </c>
      <c r="AF2510" s="34">
        <v>0.74804379594321602</v>
      </c>
      <c r="AG2510" s="34"/>
      <c r="AM2510" s="34">
        <v>3.0633333333333299</v>
      </c>
      <c r="AN2510">
        <v>2.1999999999999999E-2</v>
      </c>
      <c r="AO2510">
        <v>1.3660000000000001</v>
      </c>
      <c r="AP2510">
        <v>61.164000000000001</v>
      </c>
      <c r="BG2510">
        <v>4.0000000000000001E-3</v>
      </c>
      <c r="BH2510">
        <v>2.073</v>
      </c>
      <c r="BJ2510">
        <v>494.80599999999998</v>
      </c>
      <c r="BK2510">
        <v>446.66666666666703</v>
      </c>
    </row>
    <row r="2511" spans="1:63" x14ac:dyDescent="0.25">
      <c r="A2511" s="5" t="s">
        <v>737</v>
      </c>
      <c r="B2511" s="5" t="s">
        <v>737</v>
      </c>
      <c r="C2511" s="6">
        <v>33939</v>
      </c>
      <c r="D2511" s="14"/>
      <c r="E2511" s="14"/>
      <c r="F2511" s="15"/>
      <c r="T2511">
        <v>5.6319999999999997</v>
      </c>
      <c r="U2511" s="34">
        <v>954.08333333333303</v>
      </c>
      <c r="V2511" s="34">
        <v>145.5</v>
      </c>
      <c r="W2511">
        <v>1.4E-2</v>
      </c>
      <c r="X2511">
        <v>1.464</v>
      </c>
      <c r="AF2511" s="34">
        <v>0.69102657221332897</v>
      </c>
      <c r="AG2511" s="34"/>
      <c r="AM2511" s="34">
        <v>2.61</v>
      </c>
      <c r="AN2511">
        <v>0.02</v>
      </c>
      <c r="AO2511">
        <v>1.0740000000000001</v>
      </c>
      <c r="AP2511">
        <v>54.177999999999997</v>
      </c>
      <c r="BG2511">
        <v>4.0000000000000001E-3</v>
      </c>
      <c r="BH2511">
        <v>2.605</v>
      </c>
      <c r="BJ2511">
        <v>659.86500000000001</v>
      </c>
      <c r="BK2511">
        <v>370</v>
      </c>
    </row>
    <row r="2512" spans="1:63" x14ac:dyDescent="0.25">
      <c r="A2512" s="5" t="s">
        <v>737</v>
      </c>
      <c r="B2512" s="5" t="s">
        <v>737</v>
      </c>
      <c r="C2512" s="6">
        <v>33946</v>
      </c>
      <c r="D2512" s="14"/>
      <c r="E2512" s="14"/>
      <c r="F2512" s="15"/>
      <c r="T2512">
        <v>6.22</v>
      </c>
      <c r="U2512" s="34">
        <v>997.36666666666702</v>
      </c>
      <c r="V2512" s="34">
        <v>216.166666666667</v>
      </c>
      <c r="W2512">
        <v>1.4999999999999999E-2</v>
      </c>
      <c r="X2512">
        <v>2.2170000000000001</v>
      </c>
      <c r="AF2512" s="34">
        <v>0.65938415806893402</v>
      </c>
      <c r="AG2512" s="34"/>
      <c r="AM2512" s="34">
        <v>2.39333333333333</v>
      </c>
      <c r="AN2512">
        <v>0.02</v>
      </c>
      <c r="AO2512">
        <v>1.0549999999999999</v>
      </c>
      <c r="AP2512">
        <v>35.639000000000003</v>
      </c>
      <c r="BG2512">
        <v>4.0000000000000001E-3</v>
      </c>
      <c r="BH2512">
        <v>2.573</v>
      </c>
      <c r="BJ2512">
        <v>656.46199999999999</v>
      </c>
      <c r="BK2512">
        <v>423.33333333333297</v>
      </c>
    </row>
    <row r="2513" spans="1:63" x14ac:dyDescent="0.25">
      <c r="A2513" s="5" t="s">
        <v>737</v>
      </c>
      <c r="B2513" s="5" t="s">
        <v>737</v>
      </c>
      <c r="C2513" s="6">
        <v>33953</v>
      </c>
      <c r="D2513" s="14"/>
      <c r="E2513" s="14"/>
      <c r="F2513" s="15"/>
      <c r="T2513">
        <v>5.4169999999999998</v>
      </c>
      <c r="U2513" s="34">
        <v>961.5</v>
      </c>
      <c r="V2513" s="34">
        <v>224.666666666667</v>
      </c>
      <c r="W2513">
        <v>1.2999999999999999E-2</v>
      </c>
      <c r="X2513">
        <v>1.992</v>
      </c>
      <c r="AF2513" s="34">
        <v>0.59159665409103401</v>
      </c>
      <c r="AG2513" s="34"/>
      <c r="AM2513" s="34">
        <v>1.99</v>
      </c>
      <c r="AN2513">
        <v>1.9E-2</v>
      </c>
      <c r="AO2513">
        <v>0.66400000000000003</v>
      </c>
      <c r="AP2513">
        <v>34.985999999999997</v>
      </c>
      <c r="BG2513">
        <v>3.0000000000000001E-3</v>
      </c>
      <c r="BH2513">
        <v>2.0049999999999999</v>
      </c>
      <c r="BJ2513">
        <v>611.20299999999997</v>
      </c>
      <c r="BK2513" s="40">
        <v>426.66666666666703</v>
      </c>
    </row>
    <row r="2514" spans="1:63" x14ac:dyDescent="0.25">
      <c r="A2514" s="5" t="s">
        <v>737</v>
      </c>
      <c r="B2514" s="5" t="s">
        <v>737</v>
      </c>
      <c r="C2514" s="6">
        <v>33959</v>
      </c>
      <c r="D2514" s="14"/>
      <c r="E2514" s="14"/>
      <c r="F2514" s="15"/>
      <c r="T2514">
        <v>5.9130000000000003</v>
      </c>
      <c r="U2514" s="34">
        <v>1023.03333333333</v>
      </c>
      <c r="V2514" s="34">
        <v>305.5</v>
      </c>
      <c r="W2514">
        <v>1.4E-2</v>
      </c>
      <c r="X2514">
        <v>2.94</v>
      </c>
      <c r="AF2514" s="34">
        <v>0.53814301864872205</v>
      </c>
      <c r="AG2514" s="34"/>
      <c r="AM2514" s="34">
        <v>1.7166666666666699</v>
      </c>
      <c r="AN2514">
        <v>1.7000000000000001E-2</v>
      </c>
      <c r="AO2514">
        <v>0.35399999999999998</v>
      </c>
      <c r="AP2514">
        <v>21.082000000000001</v>
      </c>
      <c r="BG2514">
        <v>3.0000000000000001E-3</v>
      </c>
      <c r="BH2514">
        <v>1.7090000000000001</v>
      </c>
      <c r="BJ2514">
        <v>565.89200000000005</v>
      </c>
      <c r="BK2514">
        <v>386.66666666666703</v>
      </c>
    </row>
    <row r="2515" spans="1:63" x14ac:dyDescent="0.25">
      <c r="A2515" s="5" t="s">
        <v>737</v>
      </c>
      <c r="B2515" s="5" t="s">
        <v>737</v>
      </c>
      <c r="C2515" s="6">
        <v>33967</v>
      </c>
      <c r="D2515" s="14"/>
      <c r="E2515" s="14"/>
      <c r="F2515" s="15"/>
      <c r="T2515">
        <v>4.3019999999999996</v>
      </c>
      <c r="U2515" s="34">
        <v>776.5</v>
      </c>
      <c r="V2515" s="34">
        <v>204.28333333333299</v>
      </c>
      <c r="W2515">
        <v>1.2999999999999999E-2</v>
      </c>
      <c r="X2515">
        <v>1.88</v>
      </c>
      <c r="AF2515" s="34">
        <v>0.63009164751053504</v>
      </c>
      <c r="AG2515" s="34"/>
      <c r="AM2515" s="34">
        <v>2.21</v>
      </c>
      <c r="AN2515">
        <v>0.02</v>
      </c>
      <c r="AO2515">
        <v>0.48899999999999999</v>
      </c>
      <c r="AP2515">
        <v>24.497</v>
      </c>
      <c r="BG2515">
        <v>3.0000000000000001E-3</v>
      </c>
      <c r="BH2515">
        <v>1.409</v>
      </c>
      <c r="BJ2515">
        <v>481.31599999999997</v>
      </c>
      <c r="BK2515">
        <v>421.66666666666703</v>
      </c>
    </row>
    <row r="2516" spans="1:63" x14ac:dyDescent="0.25">
      <c r="A2516" s="5" t="s">
        <v>737</v>
      </c>
      <c r="B2516" s="5" t="s">
        <v>737</v>
      </c>
      <c r="C2516" s="6">
        <v>33974</v>
      </c>
      <c r="D2516" s="14"/>
      <c r="E2516" s="14"/>
      <c r="F2516" s="15"/>
      <c r="T2516">
        <v>5.0750000000000002</v>
      </c>
      <c r="U2516" s="34">
        <v>844.51666666666699</v>
      </c>
      <c r="V2516" s="34">
        <v>301.83333333333297</v>
      </c>
      <c r="W2516">
        <v>1.4E-2</v>
      </c>
      <c r="X2516">
        <v>2.9689999999999999</v>
      </c>
      <c r="AF2516" s="34">
        <v>0.56699240035912202</v>
      </c>
      <c r="AG2516" s="34"/>
      <c r="AM2516" s="34">
        <v>1.86</v>
      </c>
      <c r="AN2516">
        <v>1.4E-2</v>
      </c>
      <c r="AO2516">
        <v>9.5000000000000001E-2</v>
      </c>
      <c r="AP2516">
        <v>6.8079999999999998</v>
      </c>
      <c r="BG2516">
        <v>2E-3</v>
      </c>
      <c r="BH2516">
        <v>1.0569999999999999</v>
      </c>
      <c r="BJ2516">
        <v>447.274</v>
      </c>
      <c r="BK2516">
        <v>370</v>
      </c>
    </row>
    <row r="2517" spans="1:63" x14ac:dyDescent="0.25">
      <c r="A2517" s="5" t="s">
        <v>737</v>
      </c>
      <c r="B2517" s="5" t="s">
        <v>737</v>
      </c>
      <c r="C2517" s="6">
        <v>33981</v>
      </c>
      <c r="D2517" s="14"/>
      <c r="E2517" s="14"/>
      <c r="F2517" s="15"/>
      <c r="T2517">
        <v>4.2939999999999996</v>
      </c>
      <c r="U2517" s="34">
        <v>744.93333333333305</v>
      </c>
      <c r="V2517" s="34">
        <v>276.33333333333297</v>
      </c>
      <c r="W2517">
        <v>1.4E-2</v>
      </c>
      <c r="X2517">
        <v>2.6480000000000001</v>
      </c>
      <c r="AF2517" s="34">
        <v>0.53814301864872205</v>
      </c>
      <c r="AG2517" s="34"/>
      <c r="AM2517" s="34">
        <v>1.7166666666666699</v>
      </c>
      <c r="BG2517">
        <v>2E-3</v>
      </c>
      <c r="BH2517">
        <v>0.71599999999999997</v>
      </c>
      <c r="BJ2517">
        <v>370.43900000000002</v>
      </c>
      <c r="BK2517">
        <v>413.33333333333297</v>
      </c>
    </row>
    <row r="2518" spans="1:63" x14ac:dyDescent="0.25">
      <c r="A2518" s="5" t="s">
        <v>737</v>
      </c>
      <c r="B2518" s="5" t="s">
        <v>737</v>
      </c>
      <c r="C2518" s="6">
        <v>33988</v>
      </c>
      <c r="D2518" s="14"/>
      <c r="E2518" s="14"/>
      <c r="F2518" s="15"/>
      <c r="T2518">
        <v>4.7370000000000001</v>
      </c>
      <c r="U2518" s="34">
        <v>738.23333333333301</v>
      </c>
      <c r="V2518" s="34">
        <v>258.16666666666703</v>
      </c>
      <c r="W2518">
        <v>1.4999999999999999E-2</v>
      </c>
      <c r="X2518">
        <v>2.7639999999999998</v>
      </c>
      <c r="AF2518" s="34"/>
      <c r="AG2518" s="34"/>
      <c r="AM2518" s="34"/>
      <c r="BG2518">
        <v>3.0000000000000001E-3</v>
      </c>
      <c r="BH2518">
        <v>1.105</v>
      </c>
      <c r="BJ2518">
        <v>397.03399999999999</v>
      </c>
      <c r="BK2518">
        <v>350</v>
      </c>
    </row>
    <row r="2519" spans="1:63" x14ac:dyDescent="0.25">
      <c r="A2519" s="5" t="s">
        <v>737</v>
      </c>
      <c r="B2519" s="5" t="s">
        <v>737</v>
      </c>
      <c r="C2519" s="6">
        <v>33996</v>
      </c>
      <c r="D2519" s="14"/>
      <c r="E2519" s="14"/>
      <c r="F2519" s="15"/>
      <c r="U2519" s="34"/>
      <c r="V2519" s="34"/>
      <c r="AF2519" s="34"/>
      <c r="AG2519" s="34"/>
      <c r="AM2519" s="34"/>
      <c r="BK2519">
        <v>388.33333333333297</v>
      </c>
    </row>
    <row r="2520" spans="1:63" x14ac:dyDescent="0.25">
      <c r="A2520" s="5" t="s">
        <v>737</v>
      </c>
      <c r="B2520" s="5" t="s">
        <v>737</v>
      </c>
      <c r="C2520" s="6">
        <v>34003</v>
      </c>
      <c r="D2520" s="14"/>
      <c r="E2520" s="14"/>
      <c r="F2520" s="15"/>
      <c r="T2520">
        <v>5.992</v>
      </c>
      <c r="U2520" s="34">
        <v>734.44264532254397</v>
      </c>
      <c r="V2520" s="34">
        <v>347.33059802706799</v>
      </c>
      <c r="W2520">
        <v>1.4999999999999999E-2</v>
      </c>
      <c r="X2520">
        <v>3.778</v>
      </c>
      <c r="Z2520">
        <v>2.8411333333333299E-2</v>
      </c>
      <c r="AB2520">
        <f>AD2520/Z2520</f>
        <v>8629.9169452786446</v>
      </c>
      <c r="AD2520">
        <v>245.18744697129301</v>
      </c>
      <c r="AF2520" s="34"/>
      <c r="AG2520" s="34"/>
      <c r="AM2520" s="34"/>
      <c r="AT2520" t="s">
        <v>74</v>
      </c>
      <c r="BE2520">
        <v>102.14315105577499</v>
      </c>
      <c r="BG2520">
        <v>3.0000000000000001E-3</v>
      </c>
      <c r="BH2520">
        <v>1.0840000000000001</v>
      </c>
      <c r="BJ2520">
        <v>387.06900000000002</v>
      </c>
    </row>
    <row r="2521" spans="1:63" x14ac:dyDescent="0.25">
      <c r="A2521" s="5" t="s">
        <v>740</v>
      </c>
      <c r="B2521" s="5" t="s">
        <v>740</v>
      </c>
      <c r="C2521" s="6">
        <v>33884</v>
      </c>
      <c r="D2521" s="14"/>
      <c r="E2521" s="14"/>
      <c r="F2521" s="15"/>
      <c r="U2521" s="34">
        <v>212.5</v>
      </c>
      <c r="V2521" s="34"/>
      <c r="AF2521" s="34">
        <v>0.69744735996325902</v>
      </c>
      <c r="AG2521" s="34"/>
      <c r="AM2521" s="34">
        <v>2.6566666666666698</v>
      </c>
      <c r="BJ2521">
        <v>374.45</v>
      </c>
      <c r="BK2521">
        <v>579.10350415093797</v>
      </c>
    </row>
    <row r="2522" spans="1:63" x14ac:dyDescent="0.25">
      <c r="A2522" s="5" t="s">
        <v>740</v>
      </c>
      <c r="B2522" s="5" t="s">
        <v>740</v>
      </c>
      <c r="C2522" s="6">
        <v>33897</v>
      </c>
      <c r="D2522" s="14"/>
      <c r="E2522" s="14"/>
      <c r="F2522" s="15"/>
      <c r="T2522">
        <v>7.5620000000000003</v>
      </c>
      <c r="U2522" s="34">
        <v>462.16666666666703</v>
      </c>
      <c r="V2522" s="34"/>
      <c r="AF2522" s="34">
        <v>0.80091033941024803</v>
      </c>
      <c r="AG2522" s="34"/>
      <c r="AM2522" s="34">
        <v>3.58666666666667</v>
      </c>
      <c r="AN2522">
        <v>2.5999999999999999E-2</v>
      </c>
      <c r="AO2522">
        <v>3.794</v>
      </c>
      <c r="AP2522">
        <v>144.023</v>
      </c>
      <c r="BG2522">
        <v>1.2E-2</v>
      </c>
      <c r="BH2522">
        <v>3.7679999999999998</v>
      </c>
      <c r="BJ2522">
        <v>318.11</v>
      </c>
      <c r="BK2522" s="34">
        <v>911.66666666666697</v>
      </c>
    </row>
    <row r="2523" spans="1:63" x14ac:dyDescent="0.25">
      <c r="A2523" s="5" t="s">
        <v>740</v>
      </c>
      <c r="B2523" s="5" t="s">
        <v>740</v>
      </c>
      <c r="C2523" s="6">
        <v>33911</v>
      </c>
      <c r="D2523" s="14"/>
      <c r="E2523" s="14"/>
      <c r="F2523" s="15"/>
      <c r="T2523">
        <v>7.3680000000000003</v>
      </c>
      <c r="U2523" s="34">
        <v>746.96666666666704</v>
      </c>
      <c r="V2523" s="34"/>
      <c r="AF2523" s="34">
        <v>0.87016618597870599</v>
      </c>
      <c r="AG2523" s="34"/>
      <c r="AM2523" s="34">
        <v>4.5366666666666697</v>
      </c>
      <c r="AN2523">
        <v>2.7E-2</v>
      </c>
      <c r="AO2523">
        <v>3.6829999999999998</v>
      </c>
      <c r="AP2523">
        <v>136.54499999999999</v>
      </c>
      <c r="BG2523">
        <v>7.0000000000000001E-3</v>
      </c>
      <c r="BH2523">
        <v>3.6850000000000001</v>
      </c>
      <c r="BJ2523">
        <v>523.89700000000005</v>
      </c>
      <c r="BK2523">
        <v>780</v>
      </c>
    </row>
    <row r="2524" spans="1:63" x14ac:dyDescent="0.25">
      <c r="A2524" s="5" t="s">
        <v>740</v>
      </c>
      <c r="B2524" s="5" t="s">
        <v>740</v>
      </c>
      <c r="C2524" s="6">
        <v>33925</v>
      </c>
      <c r="D2524" s="14"/>
      <c r="E2524" s="14"/>
      <c r="F2524" s="15"/>
      <c r="T2524">
        <v>8.7789999999999999</v>
      </c>
      <c r="U2524" s="34">
        <v>1185.95</v>
      </c>
      <c r="V2524" s="34"/>
      <c r="AF2524" s="34">
        <v>0.89863222103414997</v>
      </c>
      <c r="AG2524" s="34"/>
      <c r="AM2524" s="34">
        <v>5.0866666666666696</v>
      </c>
      <c r="AN2524">
        <v>2.5000000000000001E-2</v>
      </c>
      <c r="AO2524">
        <v>3.2080000000000002</v>
      </c>
      <c r="AP2524">
        <v>130.273</v>
      </c>
      <c r="BG2524">
        <v>6.0000000000000001E-3</v>
      </c>
      <c r="BH2524">
        <v>5.5720000000000001</v>
      </c>
      <c r="BJ2524">
        <v>883.75</v>
      </c>
      <c r="BK2524">
        <v>595</v>
      </c>
    </row>
    <row r="2525" spans="1:63" x14ac:dyDescent="0.25">
      <c r="A2525" s="5" t="s">
        <v>740</v>
      </c>
      <c r="B2525" s="5" t="s">
        <v>740</v>
      </c>
      <c r="C2525" s="6">
        <v>33932</v>
      </c>
      <c r="D2525" s="14"/>
      <c r="E2525" s="14"/>
      <c r="F2525" s="15"/>
      <c r="I2525" s="40"/>
      <c r="J2525" s="40"/>
      <c r="K2525" s="40"/>
      <c r="L2525" s="40"/>
      <c r="M2525" s="40"/>
      <c r="N2525" s="40"/>
      <c r="T2525">
        <v>8.34</v>
      </c>
      <c r="U2525" s="34">
        <v>1096.1666666666699</v>
      </c>
      <c r="V2525" s="34">
        <v>160.833333333333</v>
      </c>
      <c r="W2525">
        <v>1.9E-2</v>
      </c>
      <c r="X2525">
        <v>2.2149999999999999</v>
      </c>
      <c r="AF2525" s="34">
        <v>0.87513223729384304</v>
      </c>
      <c r="AG2525" s="34"/>
      <c r="AM2525" s="34">
        <v>4.6233333333333304</v>
      </c>
      <c r="AN2525">
        <v>2.3E-2</v>
      </c>
      <c r="AO2525">
        <v>2.68</v>
      </c>
      <c r="AP2525">
        <v>117.646</v>
      </c>
      <c r="BG2525">
        <v>4.0000000000000001E-3</v>
      </c>
      <c r="BH2525">
        <v>3.0329999999999999</v>
      </c>
      <c r="BJ2525">
        <v>688.18799999999999</v>
      </c>
      <c r="BK2525">
        <v>613.33333333333303</v>
      </c>
    </row>
    <row r="2526" spans="1:63" x14ac:dyDescent="0.25">
      <c r="A2526" s="5" t="s">
        <v>740</v>
      </c>
      <c r="B2526" s="5" t="s">
        <v>740</v>
      </c>
      <c r="C2526" s="6">
        <v>33939</v>
      </c>
      <c r="D2526" s="14"/>
      <c r="E2526" s="14"/>
      <c r="F2526" s="15"/>
      <c r="T2526">
        <v>9.1739999999999995</v>
      </c>
      <c r="U2526" s="34">
        <v>1445.0833333333301</v>
      </c>
      <c r="V2526" s="34">
        <v>224</v>
      </c>
      <c r="W2526">
        <v>1.4999999999999999E-2</v>
      </c>
      <c r="X2526">
        <v>2.4830000000000001</v>
      </c>
      <c r="AF2526" s="34">
        <v>0.84595338075352899</v>
      </c>
      <c r="AG2526" s="34"/>
      <c r="AM2526" s="34">
        <v>4.1566666666666698</v>
      </c>
      <c r="AN2526">
        <v>2.3E-2</v>
      </c>
      <c r="AO2526">
        <v>2.169</v>
      </c>
      <c r="AP2526">
        <v>94.28</v>
      </c>
      <c r="BG2526">
        <v>4.0000000000000001E-3</v>
      </c>
      <c r="BH2526">
        <v>3.948</v>
      </c>
      <c r="BJ2526">
        <v>1000.5170000000001</v>
      </c>
      <c r="BK2526">
        <v>476.66666666666703</v>
      </c>
    </row>
    <row r="2527" spans="1:63" x14ac:dyDescent="0.25">
      <c r="A2527" s="5" t="s">
        <v>740</v>
      </c>
      <c r="B2527" s="5" t="s">
        <v>740</v>
      </c>
      <c r="C2527" s="6">
        <v>33946</v>
      </c>
      <c r="D2527" s="14"/>
      <c r="E2527" s="14"/>
      <c r="F2527" s="15"/>
      <c r="T2527">
        <v>9.2059999999999995</v>
      </c>
      <c r="U2527" s="34">
        <v>1439.2166666666701</v>
      </c>
      <c r="V2527" s="34">
        <v>281.83333333333297</v>
      </c>
      <c r="W2527">
        <v>1.4999999999999999E-2</v>
      </c>
      <c r="X2527">
        <v>3.0339999999999998</v>
      </c>
      <c r="AF2527" s="34">
        <v>0.79668524835271404</v>
      </c>
      <c r="AG2527" s="34"/>
      <c r="AM2527" s="34">
        <v>3.54</v>
      </c>
      <c r="AN2527">
        <v>2.3E-2</v>
      </c>
      <c r="AO2527">
        <v>1.7549999999999999</v>
      </c>
      <c r="AP2527">
        <v>77.207999999999998</v>
      </c>
      <c r="BG2527">
        <v>4.0000000000000001E-3</v>
      </c>
      <c r="BH2527">
        <v>3.6949999999999998</v>
      </c>
      <c r="BJ2527">
        <v>955.79899999999998</v>
      </c>
      <c r="BK2527">
        <v>570</v>
      </c>
    </row>
    <row r="2528" spans="1:63" x14ac:dyDescent="0.25">
      <c r="A2528" s="5" t="s">
        <v>740</v>
      </c>
      <c r="B2528" s="5" t="s">
        <v>740</v>
      </c>
      <c r="C2528" s="6">
        <v>33953</v>
      </c>
      <c r="D2528" s="14"/>
      <c r="E2528" s="14"/>
      <c r="F2528" s="15"/>
      <c r="T2528">
        <v>9.3930000000000007</v>
      </c>
      <c r="U2528" s="34">
        <v>1464.8333333333301</v>
      </c>
      <c r="V2528" s="34">
        <v>354.66666666666703</v>
      </c>
      <c r="W2528">
        <v>1.4999999999999999E-2</v>
      </c>
      <c r="X2528">
        <v>3.851</v>
      </c>
      <c r="AF2528" s="34">
        <v>0.77110685498914699</v>
      </c>
      <c r="AG2528" s="34"/>
      <c r="AM2528" s="34">
        <v>3.2766666666666699</v>
      </c>
      <c r="AN2528">
        <v>2.1999999999999999E-2</v>
      </c>
      <c r="AO2528">
        <v>1.3029999999999999</v>
      </c>
      <c r="AP2528">
        <v>58.406999999999996</v>
      </c>
      <c r="BG2528">
        <v>4.0000000000000001E-3</v>
      </c>
      <c r="BH2528">
        <v>3.331</v>
      </c>
      <c r="BJ2528">
        <v>922.44399999999996</v>
      </c>
      <c r="BK2528">
        <v>506.66666666666703</v>
      </c>
    </row>
    <row r="2529" spans="1:63" x14ac:dyDescent="0.25">
      <c r="A2529" s="5" t="s">
        <v>740</v>
      </c>
      <c r="B2529" s="5" t="s">
        <v>740</v>
      </c>
      <c r="C2529" s="6">
        <v>33959</v>
      </c>
      <c r="D2529" s="14"/>
      <c r="E2529" s="14"/>
      <c r="F2529" s="15"/>
      <c r="T2529">
        <v>10.456</v>
      </c>
      <c r="U2529" s="34">
        <v>1529.85</v>
      </c>
      <c r="V2529" s="34">
        <v>432.5</v>
      </c>
      <c r="W2529">
        <v>1.4999999999999999E-2</v>
      </c>
      <c r="X2529">
        <v>4.8559999999999999</v>
      </c>
      <c r="AF2529" s="34">
        <v>0.71032625310265896</v>
      </c>
      <c r="AG2529" s="34"/>
      <c r="AM2529" s="34">
        <v>2.7533333333333299</v>
      </c>
      <c r="AN2529">
        <v>0.02</v>
      </c>
      <c r="AO2529">
        <v>1.1759999999999999</v>
      </c>
      <c r="AP2529">
        <v>58.872</v>
      </c>
      <c r="BG2529">
        <v>4.0000000000000001E-3</v>
      </c>
      <c r="BH2529">
        <v>3.3159999999999998</v>
      </c>
      <c r="BJ2529">
        <v>914.29600000000005</v>
      </c>
      <c r="BK2529">
        <v>523.33333333333303</v>
      </c>
    </row>
    <row r="2530" spans="1:63" x14ac:dyDescent="0.25">
      <c r="A2530" s="5" t="s">
        <v>740</v>
      </c>
      <c r="B2530" s="5" t="s">
        <v>740</v>
      </c>
      <c r="C2530" s="6">
        <v>33967</v>
      </c>
      <c r="D2530" s="14"/>
      <c r="E2530" s="14"/>
      <c r="F2530" s="15"/>
      <c r="I2530" s="40"/>
      <c r="J2530" s="40"/>
      <c r="K2530" s="40"/>
      <c r="L2530" s="40"/>
      <c r="M2530" s="40"/>
      <c r="N2530" s="40"/>
      <c r="T2530">
        <v>10.183999999999999</v>
      </c>
      <c r="U2530" s="34">
        <v>1615.88333333333</v>
      </c>
      <c r="V2530" s="34">
        <v>568.11666666666702</v>
      </c>
      <c r="W2530">
        <v>1.4E-2</v>
      </c>
      <c r="X2530">
        <v>5.798</v>
      </c>
      <c r="AF2530" s="34">
        <v>0.77619944428056498</v>
      </c>
      <c r="AG2530" s="34"/>
      <c r="AM2530" s="34">
        <v>3.3266666666666702</v>
      </c>
      <c r="AN2530">
        <v>1.6E-2</v>
      </c>
      <c r="AO2530">
        <v>0.378</v>
      </c>
      <c r="AP2530">
        <v>24.048999999999999</v>
      </c>
      <c r="BG2530">
        <v>3.0000000000000001E-3</v>
      </c>
      <c r="BH2530">
        <v>2.5529999999999999</v>
      </c>
      <c r="BJ2530">
        <v>881.42899999999997</v>
      </c>
      <c r="BK2530">
        <v>533.33333333333303</v>
      </c>
    </row>
    <row r="2531" spans="1:63" x14ac:dyDescent="0.25">
      <c r="A2531" s="5" t="s">
        <v>740</v>
      </c>
      <c r="B2531" s="5" t="s">
        <v>740</v>
      </c>
      <c r="C2531" s="6">
        <v>33974</v>
      </c>
      <c r="D2531" s="14"/>
      <c r="E2531" s="14"/>
      <c r="F2531" s="15"/>
      <c r="T2531">
        <v>9.9139999999999997</v>
      </c>
      <c r="U2531" s="34">
        <v>1409.75</v>
      </c>
      <c r="V2531" s="34">
        <v>547.16666666666697</v>
      </c>
      <c r="W2531">
        <v>1.4999999999999999E-2</v>
      </c>
      <c r="X2531">
        <v>6.2290000000000001</v>
      </c>
      <c r="AF2531" s="34">
        <v>0.71292162015429805</v>
      </c>
      <c r="AG2531" s="34"/>
      <c r="AM2531" s="34">
        <v>2.7733333333333299</v>
      </c>
      <c r="AN2531">
        <v>1.9E-2</v>
      </c>
      <c r="AO2531">
        <v>0.68300000000000005</v>
      </c>
      <c r="AP2531">
        <v>36.311</v>
      </c>
      <c r="BG2531">
        <v>3.0000000000000001E-3</v>
      </c>
      <c r="BH2531">
        <v>2.056</v>
      </c>
      <c r="BJ2531">
        <v>649.86099999999999</v>
      </c>
      <c r="BK2531">
        <v>586.66666666666697</v>
      </c>
    </row>
    <row r="2532" spans="1:63" x14ac:dyDescent="0.25">
      <c r="A2532" s="5" t="s">
        <v>740</v>
      </c>
      <c r="B2532" s="5" t="s">
        <v>740</v>
      </c>
      <c r="C2532" s="6">
        <v>33981</v>
      </c>
      <c r="D2532" s="14"/>
      <c r="E2532" s="14"/>
      <c r="F2532" s="15"/>
      <c r="I2532" s="40"/>
      <c r="J2532" s="40"/>
      <c r="K2532" s="40"/>
      <c r="L2532" s="40"/>
      <c r="M2532" s="40"/>
      <c r="N2532" s="40"/>
      <c r="T2532">
        <v>12.67</v>
      </c>
      <c r="U2532" s="34">
        <v>1614.5</v>
      </c>
      <c r="V2532" s="34">
        <v>695.33333333333303</v>
      </c>
      <c r="W2532">
        <v>1.4E-2</v>
      </c>
      <c r="X2532">
        <v>6.9409999999999998</v>
      </c>
      <c r="AF2532" s="34">
        <v>0.67339376238804705</v>
      </c>
      <c r="AG2532" s="34"/>
      <c r="AM2532" s="34">
        <v>2.4866666666666699</v>
      </c>
      <c r="BG2532">
        <v>5.0000000000000001E-3</v>
      </c>
      <c r="BH2532">
        <v>3.948</v>
      </c>
      <c r="BJ2532">
        <v>701.34799999999996</v>
      </c>
      <c r="BK2532">
        <v>568.33333333333303</v>
      </c>
    </row>
    <row r="2533" spans="1:63" x14ac:dyDescent="0.25">
      <c r="A2533" s="5" t="s">
        <v>740</v>
      </c>
      <c r="B2533" s="5" t="s">
        <v>740</v>
      </c>
      <c r="C2533" s="6">
        <v>33988</v>
      </c>
      <c r="D2533" s="14"/>
      <c r="E2533" s="14"/>
      <c r="F2533" s="15"/>
      <c r="T2533">
        <v>10.015000000000001</v>
      </c>
      <c r="U2533" s="34">
        <v>1434.5833333333301</v>
      </c>
      <c r="V2533" s="34">
        <v>628.83333333333303</v>
      </c>
      <c r="W2533">
        <v>1.4999999999999999E-2</v>
      </c>
      <c r="X2533">
        <v>7.0839999999999996</v>
      </c>
      <c r="AF2533" s="34"/>
      <c r="AG2533" s="34"/>
      <c r="AM2533" s="34"/>
      <c r="BG2533">
        <v>2E-3</v>
      </c>
      <c r="BH2533">
        <v>1.321</v>
      </c>
      <c r="BJ2533">
        <v>630.32899999999995</v>
      </c>
      <c r="BK2533">
        <v>591.66666666666697</v>
      </c>
    </row>
    <row r="2534" spans="1:63" x14ac:dyDescent="0.25">
      <c r="A2534" s="5" t="s">
        <v>740</v>
      </c>
      <c r="B2534" s="5" t="s">
        <v>740</v>
      </c>
      <c r="C2534" s="6">
        <v>33996</v>
      </c>
      <c r="D2534" s="14"/>
      <c r="E2534" s="14"/>
      <c r="F2534" s="15"/>
      <c r="I2534" s="40"/>
      <c r="J2534" s="40"/>
      <c r="K2534" s="40"/>
      <c r="L2534" s="40"/>
      <c r="M2534" s="40"/>
      <c r="N2534" s="40"/>
      <c r="U2534" s="34"/>
      <c r="V2534" s="34"/>
      <c r="AF2534" s="34"/>
      <c r="AG2534" s="34"/>
      <c r="AM2534" s="34"/>
      <c r="BK2534">
        <v>533.33333333333303</v>
      </c>
    </row>
    <row r="2535" spans="1:63" x14ac:dyDescent="0.25">
      <c r="A2535" s="5" t="s">
        <v>740</v>
      </c>
      <c r="B2535" s="5" t="s">
        <v>740</v>
      </c>
      <c r="C2535" s="6">
        <v>34003</v>
      </c>
      <c r="D2535" s="14"/>
      <c r="E2535" s="14"/>
      <c r="F2535" s="15"/>
      <c r="T2535">
        <v>10.082000000000001</v>
      </c>
      <c r="U2535" s="34">
        <v>1315.8163520276701</v>
      </c>
      <c r="V2535" s="34">
        <v>641.63200994082194</v>
      </c>
      <c r="W2535">
        <v>1.4999999999999999E-2</v>
      </c>
      <c r="X2535">
        <v>7.1710000000000003</v>
      </c>
      <c r="Z2535">
        <v>2.87444E-2</v>
      </c>
      <c r="AB2535">
        <f>AD2535/Z2535</f>
        <v>15929.800815081895</v>
      </c>
      <c r="AD2535">
        <v>457.89256654904</v>
      </c>
      <c r="AF2535" s="34"/>
      <c r="AG2535" s="34"/>
      <c r="AM2535" s="34"/>
      <c r="AT2535" t="s">
        <v>74</v>
      </c>
      <c r="BE2535">
        <v>183.739443391782</v>
      </c>
      <c r="BG2535">
        <v>2E-3</v>
      </c>
      <c r="BH2535">
        <v>1.3779999999999999</v>
      </c>
      <c r="BJ2535">
        <v>656.35699999999997</v>
      </c>
    </row>
    <row r="2536" spans="1:63" x14ac:dyDescent="0.25">
      <c r="A2536" s="5" t="s">
        <v>738</v>
      </c>
      <c r="B2536" s="5" t="s">
        <v>738</v>
      </c>
      <c r="C2536" s="6">
        <v>33884</v>
      </c>
      <c r="D2536" s="14"/>
      <c r="E2536" s="14"/>
      <c r="F2536" s="15"/>
      <c r="I2536" s="40"/>
      <c r="J2536" s="40"/>
      <c r="K2536" s="40"/>
      <c r="L2536" s="40"/>
      <c r="M2536" s="40"/>
      <c r="N2536" s="40"/>
      <c r="U2536" s="34">
        <v>260.66666666666703</v>
      </c>
      <c r="V2536" s="34"/>
      <c r="AF2536" s="34">
        <v>0.68729655574114601</v>
      </c>
      <c r="AG2536" s="34"/>
      <c r="AM2536" s="34">
        <v>2.5833333333333299</v>
      </c>
      <c r="BK2536">
        <v>360.00436159756902</v>
      </c>
    </row>
    <row r="2537" spans="1:63" x14ac:dyDescent="0.25">
      <c r="A2537" s="5" t="s">
        <v>738</v>
      </c>
      <c r="B2537" s="5" t="s">
        <v>738</v>
      </c>
      <c r="C2537" s="6">
        <v>33897</v>
      </c>
      <c r="D2537" s="14"/>
      <c r="E2537" s="14"/>
      <c r="F2537" s="15"/>
      <c r="T2537">
        <v>11.637</v>
      </c>
      <c r="U2537" s="34">
        <v>417.91666666666703</v>
      </c>
      <c r="V2537" s="34"/>
      <c r="AF2537" s="34">
        <v>0.88275622913288998</v>
      </c>
      <c r="AG2537" s="34"/>
      <c r="AM2537" s="34">
        <v>4.7633333333333301</v>
      </c>
      <c r="AN2537">
        <v>3.6999999999999998E-2</v>
      </c>
      <c r="AO2537">
        <v>7.2629999999999999</v>
      </c>
      <c r="AP2537">
        <v>198.60499999999999</v>
      </c>
      <c r="BG2537">
        <v>1.9E-2</v>
      </c>
      <c r="BH2537">
        <v>4.375</v>
      </c>
      <c r="BJ2537">
        <v>235.928</v>
      </c>
      <c r="BK2537" s="34">
        <v>828.33333333333303</v>
      </c>
    </row>
    <row r="2538" spans="1:63" x14ac:dyDescent="0.25">
      <c r="A2538" s="5" t="s">
        <v>738</v>
      </c>
      <c r="B2538" s="5" t="s">
        <v>738</v>
      </c>
      <c r="C2538" s="6">
        <v>33911</v>
      </c>
      <c r="D2538" s="14"/>
      <c r="E2538" s="14"/>
      <c r="F2538" s="15"/>
      <c r="T2538">
        <v>14.622999999999999</v>
      </c>
      <c r="U2538" s="34">
        <v>798.66666666666697</v>
      </c>
      <c r="V2538" s="34"/>
      <c r="AF2538" s="34">
        <v>0.92399833264082898</v>
      </c>
      <c r="AG2538" s="34"/>
      <c r="AM2538" s="34">
        <v>5.7266666666666701</v>
      </c>
      <c r="AN2538">
        <v>3.4000000000000002E-2</v>
      </c>
      <c r="AO2538">
        <v>8.1359999999999992</v>
      </c>
      <c r="AP2538">
        <v>237.36699999999999</v>
      </c>
      <c r="BG2538">
        <v>1.2999999999999999E-2</v>
      </c>
      <c r="BH2538">
        <v>6.4880000000000004</v>
      </c>
      <c r="BJ2538">
        <v>485.35500000000002</v>
      </c>
      <c r="BK2538">
        <v>900</v>
      </c>
    </row>
    <row r="2539" spans="1:63" x14ac:dyDescent="0.25">
      <c r="A2539" s="5" t="s">
        <v>738</v>
      </c>
      <c r="B2539" s="5" t="s">
        <v>738</v>
      </c>
      <c r="C2539" s="6">
        <v>33925</v>
      </c>
      <c r="D2539" s="14"/>
      <c r="E2539" s="14"/>
      <c r="F2539" s="15"/>
      <c r="T2539">
        <v>11.191000000000001</v>
      </c>
      <c r="U2539" s="34">
        <v>1136.88333333333</v>
      </c>
      <c r="V2539" s="34"/>
      <c r="AF2539" s="34">
        <v>0.94369658001813495</v>
      </c>
      <c r="AG2539" s="34"/>
      <c r="AM2539" s="34">
        <v>6.39333333333333</v>
      </c>
      <c r="AN2539">
        <v>0.03</v>
      </c>
      <c r="AO2539">
        <v>6.2439999999999998</v>
      </c>
      <c r="AP2539">
        <v>196.55099999999999</v>
      </c>
      <c r="BG2539">
        <v>6.0000000000000001E-3</v>
      </c>
      <c r="BH2539">
        <v>4.9470000000000001</v>
      </c>
      <c r="BJ2539">
        <v>782.64400000000001</v>
      </c>
      <c r="BK2539">
        <v>765</v>
      </c>
    </row>
    <row r="2540" spans="1:63" x14ac:dyDescent="0.25">
      <c r="A2540" s="5" t="s">
        <v>738</v>
      </c>
      <c r="B2540" s="5" t="s">
        <v>738</v>
      </c>
      <c r="C2540" s="6">
        <v>33932</v>
      </c>
      <c r="D2540" s="14"/>
      <c r="E2540" s="14"/>
      <c r="F2540" s="15"/>
      <c r="I2540" s="40"/>
      <c r="J2540" s="40"/>
      <c r="K2540" s="40"/>
      <c r="L2540" s="40"/>
      <c r="M2540" s="40"/>
      <c r="N2540" s="40"/>
      <c r="T2540">
        <v>14.393000000000001</v>
      </c>
      <c r="U2540" s="34">
        <v>1452</v>
      </c>
      <c r="V2540" s="34">
        <v>207.333333333333</v>
      </c>
      <c r="W2540">
        <v>1.7999999999999999E-2</v>
      </c>
      <c r="X2540">
        <v>2.7029999999999998</v>
      </c>
      <c r="AF2540" s="34">
        <v>0.93839424577118902</v>
      </c>
      <c r="AG2540" s="34"/>
      <c r="AM2540" s="34">
        <v>6.1933333333333298</v>
      </c>
      <c r="AN2540">
        <v>2.8000000000000001E-2</v>
      </c>
      <c r="AO2540">
        <v>5.4770000000000003</v>
      </c>
      <c r="AP2540">
        <v>193.02500000000001</v>
      </c>
      <c r="BG2540">
        <v>6.0000000000000001E-3</v>
      </c>
      <c r="BH2540">
        <v>5.5869999999999997</v>
      </c>
      <c r="BJ2540">
        <v>919.09500000000003</v>
      </c>
      <c r="BK2540">
        <v>648.33333333333303</v>
      </c>
    </row>
    <row r="2541" spans="1:63" x14ac:dyDescent="0.25">
      <c r="A2541" s="5" t="s">
        <v>738</v>
      </c>
      <c r="B2541" s="5" t="s">
        <v>738</v>
      </c>
      <c r="C2541" s="6">
        <v>33939</v>
      </c>
      <c r="D2541" s="14"/>
      <c r="E2541" s="14"/>
      <c r="F2541" s="15"/>
      <c r="T2541">
        <v>12.147</v>
      </c>
      <c r="U2541" s="34">
        <v>1350.5333333333299</v>
      </c>
      <c r="V2541" s="34">
        <v>208.833333333333</v>
      </c>
      <c r="W2541">
        <v>1.4999999999999999E-2</v>
      </c>
      <c r="X2541">
        <v>2.3570000000000002</v>
      </c>
      <c r="AF2541" s="34">
        <v>0.900141390649697</v>
      </c>
      <c r="AG2541" s="34"/>
      <c r="AM2541" s="34">
        <v>5.12</v>
      </c>
      <c r="AN2541">
        <v>2.8000000000000001E-2</v>
      </c>
      <c r="AO2541">
        <v>4.1719999999999997</v>
      </c>
      <c r="AP2541">
        <v>146.047</v>
      </c>
      <c r="BG2541">
        <v>6.0000000000000001E-3</v>
      </c>
      <c r="BH2541">
        <v>4.9880000000000004</v>
      </c>
      <c r="BJ2541">
        <v>898.59500000000003</v>
      </c>
      <c r="BK2541" s="40">
        <v>696.66666666666697</v>
      </c>
    </row>
    <row r="2542" spans="1:63" x14ac:dyDescent="0.25">
      <c r="A2542" s="5" t="s">
        <v>738</v>
      </c>
      <c r="B2542" s="5" t="s">
        <v>738</v>
      </c>
      <c r="C2542" s="6">
        <v>33946</v>
      </c>
      <c r="D2542" s="14"/>
      <c r="E2542" s="14"/>
      <c r="F2542" s="15"/>
      <c r="T2542">
        <v>16.120999999999999</v>
      </c>
      <c r="U2542" s="34">
        <v>1686</v>
      </c>
      <c r="V2542" s="34">
        <v>328.5</v>
      </c>
      <c r="W2542">
        <v>1.6E-2</v>
      </c>
      <c r="X2542">
        <v>3.9260000000000002</v>
      </c>
      <c r="AF2542" s="34">
        <v>0.88825100066218399</v>
      </c>
      <c r="AG2542" s="34"/>
      <c r="AM2542" s="34">
        <v>4.87</v>
      </c>
      <c r="AN2542">
        <v>2.7E-2</v>
      </c>
      <c r="AO2542">
        <v>4.8310000000000004</v>
      </c>
      <c r="AP2542">
        <v>176.22399999999999</v>
      </c>
      <c r="BG2542">
        <v>6.0000000000000001E-3</v>
      </c>
      <c r="BH2542">
        <v>6.37</v>
      </c>
      <c r="BJ2542">
        <v>1065.5219999999999</v>
      </c>
      <c r="BK2542">
        <v>573.33333333333303</v>
      </c>
    </row>
    <row r="2543" spans="1:63" x14ac:dyDescent="0.25">
      <c r="A2543" s="5" t="s">
        <v>738</v>
      </c>
      <c r="B2543" s="5" t="s">
        <v>738</v>
      </c>
      <c r="C2543" s="6">
        <v>33953</v>
      </c>
      <c r="D2543" s="14"/>
      <c r="E2543" s="14"/>
      <c r="F2543" s="15"/>
      <c r="T2543">
        <v>13.161</v>
      </c>
      <c r="U2543" s="34">
        <v>1813.1666666666699</v>
      </c>
      <c r="V2543" s="34">
        <v>462</v>
      </c>
      <c r="W2543">
        <v>1.4999999999999999E-2</v>
      </c>
      <c r="X2543">
        <v>5.032</v>
      </c>
      <c r="AF2543" s="34">
        <v>0.83862105759039496</v>
      </c>
      <c r="AG2543" s="34"/>
      <c r="AM2543" s="34">
        <v>4.0533333333333301</v>
      </c>
      <c r="AN2543">
        <v>2.4E-2</v>
      </c>
      <c r="AO2543">
        <v>2.2000000000000002</v>
      </c>
      <c r="AP2543">
        <v>93.674999999999997</v>
      </c>
      <c r="BG2543">
        <v>4.0000000000000001E-3</v>
      </c>
      <c r="BH2543">
        <v>4.5330000000000004</v>
      </c>
      <c r="BJ2543">
        <v>1103.037</v>
      </c>
      <c r="BK2543">
        <v>628.33333333333303</v>
      </c>
    </row>
    <row r="2544" spans="1:63" x14ac:dyDescent="0.25">
      <c r="A2544" s="5" t="s">
        <v>738</v>
      </c>
      <c r="B2544" s="5" t="s">
        <v>738</v>
      </c>
      <c r="C2544" s="6">
        <v>33959</v>
      </c>
      <c r="D2544" s="14"/>
      <c r="E2544" s="14"/>
      <c r="F2544" s="15"/>
      <c r="T2544">
        <v>14.208</v>
      </c>
      <c r="U2544" s="34">
        <v>1838.45</v>
      </c>
      <c r="V2544" s="34">
        <v>548.16666666666697</v>
      </c>
      <c r="W2544">
        <v>1.7000000000000001E-2</v>
      </c>
      <c r="X2544">
        <v>6.67</v>
      </c>
      <c r="AF2544" s="34">
        <v>0.77247610201040995</v>
      </c>
      <c r="AG2544" s="34"/>
      <c r="AM2544" s="34">
        <v>3.29</v>
      </c>
      <c r="AN2544">
        <v>2.1999999999999999E-2</v>
      </c>
      <c r="AO2544">
        <v>1.833</v>
      </c>
      <c r="AP2544">
        <v>82.769000000000005</v>
      </c>
      <c r="BG2544">
        <v>4.0000000000000001E-3</v>
      </c>
      <c r="BH2544">
        <v>4.048</v>
      </c>
      <c r="BJ2544">
        <v>1019.7910000000001</v>
      </c>
      <c r="BK2544">
        <v>655</v>
      </c>
    </row>
    <row r="2545" spans="1:63" x14ac:dyDescent="0.25">
      <c r="A2545" s="5" t="s">
        <v>738</v>
      </c>
      <c r="B2545" s="5" t="s">
        <v>738</v>
      </c>
      <c r="C2545" s="6">
        <v>33967</v>
      </c>
      <c r="D2545" s="14"/>
      <c r="E2545" s="14"/>
      <c r="F2545" s="15"/>
      <c r="T2545">
        <v>8.9139999999999997</v>
      </c>
      <c r="U2545" s="34">
        <v>1489.65</v>
      </c>
      <c r="V2545" s="34">
        <v>426.61666666666702</v>
      </c>
      <c r="W2545">
        <v>1.2999999999999999E-2</v>
      </c>
      <c r="X2545">
        <v>4.218</v>
      </c>
      <c r="AF2545" s="34">
        <v>0.83295632937462605</v>
      </c>
      <c r="AG2545" s="34"/>
      <c r="AM2545" s="34">
        <v>3.9766666666666701</v>
      </c>
      <c r="AN2545">
        <v>0.02</v>
      </c>
      <c r="AO2545">
        <v>0.42199999999999999</v>
      </c>
      <c r="AP2545">
        <v>21.585999999999999</v>
      </c>
      <c r="BG2545">
        <v>3.0000000000000001E-3</v>
      </c>
      <c r="BH2545">
        <v>2.984</v>
      </c>
      <c r="BJ2545">
        <v>888.55399999999997</v>
      </c>
      <c r="BK2545">
        <v>600</v>
      </c>
    </row>
    <row r="2546" spans="1:63" x14ac:dyDescent="0.25">
      <c r="A2546" s="5" t="s">
        <v>738</v>
      </c>
      <c r="B2546" s="5" t="s">
        <v>738</v>
      </c>
      <c r="C2546" s="6">
        <v>33974</v>
      </c>
      <c r="D2546" s="14"/>
      <c r="E2546" s="14"/>
      <c r="F2546" s="15"/>
      <c r="T2546">
        <v>11.602</v>
      </c>
      <c r="U2546" s="34">
        <v>1723.81666666667</v>
      </c>
      <c r="V2546" s="34">
        <v>689.5</v>
      </c>
      <c r="W2546">
        <v>1.2999999999999999E-2</v>
      </c>
      <c r="X2546">
        <v>6.6529999999999996</v>
      </c>
      <c r="AF2546" s="34">
        <v>0.78443655404822299</v>
      </c>
      <c r="AG2546" s="34"/>
      <c r="AM2546" s="34">
        <v>3.41</v>
      </c>
      <c r="AN2546">
        <v>0.02</v>
      </c>
      <c r="AO2546">
        <v>0.627</v>
      </c>
      <c r="AP2546">
        <v>31.358000000000001</v>
      </c>
      <c r="BG2546">
        <v>3.0000000000000001E-3</v>
      </c>
      <c r="BH2546">
        <v>2.6549999999999998</v>
      </c>
      <c r="BJ2546">
        <v>793.02599999999995</v>
      </c>
      <c r="BK2546" s="40">
        <v>545</v>
      </c>
    </row>
    <row r="2547" spans="1:63" x14ac:dyDescent="0.25">
      <c r="A2547" s="5" t="s">
        <v>738</v>
      </c>
      <c r="B2547" s="5" t="s">
        <v>738</v>
      </c>
      <c r="C2547" s="6">
        <v>33981</v>
      </c>
      <c r="D2547" s="14"/>
      <c r="E2547" s="14"/>
      <c r="F2547" s="15"/>
      <c r="T2547">
        <v>9.2010000000000005</v>
      </c>
      <c r="U2547" s="34">
        <v>1416.7333333333299</v>
      </c>
      <c r="V2547" s="34">
        <v>556.66666666666697</v>
      </c>
      <c r="W2547">
        <v>1.4E-2</v>
      </c>
      <c r="X2547">
        <v>5.8419999999999996</v>
      </c>
      <c r="AF2547" s="34">
        <v>0.75695289337377003</v>
      </c>
      <c r="AG2547" s="34"/>
      <c r="AM2547" s="34">
        <v>3.14333333333333</v>
      </c>
      <c r="AN2547">
        <v>2.4E-2</v>
      </c>
      <c r="BG2547">
        <v>3.0000000000000001E-3</v>
      </c>
      <c r="BH2547">
        <v>1.6759999999999999</v>
      </c>
      <c r="BJ2547">
        <v>662.26400000000001</v>
      </c>
      <c r="BK2547">
        <v>626.66666666666697</v>
      </c>
    </row>
    <row r="2548" spans="1:63" x14ac:dyDescent="0.25">
      <c r="A2548" s="5" t="s">
        <v>738</v>
      </c>
      <c r="B2548" s="5" t="s">
        <v>738</v>
      </c>
      <c r="C2548" s="6">
        <v>33988</v>
      </c>
      <c r="D2548" s="14"/>
      <c r="E2548" s="14"/>
      <c r="F2548" s="15"/>
      <c r="T2548">
        <v>12.904</v>
      </c>
      <c r="U2548" s="34">
        <v>1640.1666666666699</v>
      </c>
      <c r="V2548" s="34">
        <v>776</v>
      </c>
      <c r="W2548">
        <v>1.4999999999999999E-2</v>
      </c>
      <c r="X2548">
        <v>8.7469999999999999</v>
      </c>
      <c r="AF2548" s="34"/>
      <c r="AG2548" s="34"/>
      <c r="AM2548" s="34"/>
      <c r="BG2548">
        <v>3.0000000000000001E-3</v>
      </c>
      <c r="BH2548">
        <v>1.8109999999999999</v>
      </c>
      <c r="BJ2548">
        <v>685.69899999999996</v>
      </c>
      <c r="BK2548">
        <v>486.66666666666703</v>
      </c>
    </row>
    <row r="2549" spans="1:63" x14ac:dyDescent="0.25">
      <c r="A2549" s="5" t="s">
        <v>738</v>
      </c>
      <c r="B2549" s="5" t="s">
        <v>738</v>
      </c>
      <c r="C2549" s="6">
        <v>33996</v>
      </c>
      <c r="D2549" s="14"/>
      <c r="E2549" s="14"/>
      <c r="F2549" s="15"/>
      <c r="U2549" s="34"/>
      <c r="V2549" s="34"/>
      <c r="AF2549" s="34"/>
      <c r="AG2549" s="34"/>
      <c r="AM2549" s="34"/>
      <c r="BK2549">
        <v>551.66666666666697</v>
      </c>
    </row>
    <row r="2550" spans="1:63" x14ac:dyDescent="0.25">
      <c r="A2550" s="5" t="s">
        <v>738</v>
      </c>
      <c r="B2550" s="5" t="s">
        <v>738</v>
      </c>
      <c r="C2550" s="6">
        <v>34003</v>
      </c>
      <c r="D2550" s="14"/>
      <c r="E2550" s="14"/>
      <c r="F2550" s="15"/>
      <c r="T2550">
        <v>14.576000000000001</v>
      </c>
      <c r="U2550" s="34">
        <v>1713.9714445243201</v>
      </c>
      <c r="V2550" s="34">
        <v>852.73814854550005</v>
      </c>
      <c r="W2550">
        <v>1.6E-2</v>
      </c>
      <c r="X2550">
        <v>9.7590000000000003</v>
      </c>
      <c r="Z2550">
        <v>2.70702666666667E-2</v>
      </c>
      <c r="AB2550">
        <f>AD2550/Z2550</f>
        <v>23179.31264611438</v>
      </c>
      <c r="AD2550">
        <v>627.47017448035604</v>
      </c>
      <c r="AF2550" s="34"/>
      <c r="AG2550" s="34"/>
      <c r="AM2550" s="34"/>
      <c r="AT2550" t="s">
        <v>74</v>
      </c>
      <c r="BE2550">
        <v>225.26797406514399</v>
      </c>
      <c r="BG2550">
        <v>3.0000000000000001E-3</v>
      </c>
      <c r="BH2550">
        <v>2.2679999999999998</v>
      </c>
      <c r="BJ2550">
        <v>861.21699999999998</v>
      </c>
    </row>
    <row r="2551" spans="1:63" x14ac:dyDescent="0.25">
      <c r="A2551" s="66" t="s">
        <v>739</v>
      </c>
      <c r="B2551" s="66" t="s">
        <v>739</v>
      </c>
      <c r="C2551" s="71">
        <v>33813</v>
      </c>
      <c r="F2551" s="40"/>
      <c r="U2551" s="40"/>
      <c r="V2551" s="40"/>
      <c r="AF2551" s="40"/>
      <c r="AG2551" s="40"/>
      <c r="AM2551" s="40"/>
    </row>
    <row r="2552" spans="1:63" x14ac:dyDescent="0.25">
      <c r="A2552" s="66" t="s">
        <v>739</v>
      </c>
      <c r="B2552" s="66" t="s">
        <v>739</v>
      </c>
      <c r="C2552" s="71">
        <v>33813</v>
      </c>
      <c r="F2552" s="40"/>
      <c r="U2552" s="40"/>
      <c r="V2552" s="40"/>
      <c r="AF2552" s="40"/>
      <c r="AG2552" s="40"/>
      <c r="AM2552" s="40"/>
      <c r="BK2552" s="40"/>
    </row>
    <row r="2553" spans="1:63" x14ac:dyDescent="0.25">
      <c r="A2553" s="66" t="s">
        <v>739</v>
      </c>
      <c r="B2553" s="66" t="s">
        <v>739</v>
      </c>
      <c r="C2553" s="71">
        <v>33813</v>
      </c>
      <c r="F2553" s="40"/>
      <c r="U2553" s="40"/>
      <c r="V2553" s="40"/>
      <c r="AF2553" s="40"/>
      <c r="AG2553" s="40"/>
      <c r="AM2553" s="40"/>
    </row>
    <row r="2554" spans="1:63" x14ac:dyDescent="0.25">
      <c r="A2554" s="66" t="s">
        <v>739</v>
      </c>
      <c r="B2554" s="66" t="s">
        <v>739</v>
      </c>
      <c r="C2554" s="71">
        <v>33841</v>
      </c>
      <c r="F2554" s="40"/>
      <c r="U2554" s="40"/>
      <c r="V2554" s="40"/>
      <c r="AF2554" s="40"/>
      <c r="AG2554" s="40"/>
      <c r="AM2554" s="40"/>
    </row>
    <row r="2555" spans="1:63" x14ac:dyDescent="0.25">
      <c r="A2555" s="66" t="s">
        <v>739</v>
      </c>
      <c r="B2555" s="66" t="s">
        <v>739</v>
      </c>
      <c r="C2555" s="71">
        <v>33841</v>
      </c>
      <c r="F2555" s="40"/>
      <c r="U2555" s="40"/>
      <c r="V2555" s="40"/>
      <c r="AF2555" s="40"/>
      <c r="AG2555" s="40"/>
      <c r="AM2555" s="40"/>
    </row>
    <row r="2556" spans="1:63" x14ac:dyDescent="0.25">
      <c r="A2556" s="66" t="s">
        <v>739</v>
      </c>
      <c r="B2556" s="66" t="s">
        <v>739</v>
      </c>
      <c r="C2556" s="71">
        <v>33841</v>
      </c>
      <c r="F2556" s="40"/>
      <c r="U2556" s="40"/>
      <c r="V2556" s="40"/>
      <c r="AF2556" s="40"/>
      <c r="AG2556" s="40"/>
      <c r="AM2556" s="40"/>
    </row>
    <row r="2557" spans="1:63" x14ac:dyDescent="0.25">
      <c r="A2557" s="66" t="s">
        <v>739</v>
      </c>
      <c r="B2557" s="66" t="s">
        <v>739</v>
      </c>
      <c r="C2557" s="71">
        <v>33861</v>
      </c>
      <c r="F2557" s="40"/>
      <c r="U2557" s="40"/>
      <c r="V2557" s="40"/>
      <c r="AF2557" s="40"/>
      <c r="AG2557" s="40"/>
      <c r="AM2557" s="40"/>
    </row>
    <row r="2558" spans="1:63" x14ac:dyDescent="0.25">
      <c r="A2558" s="66" t="s">
        <v>739</v>
      </c>
      <c r="B2558" s="66" t="s">
        <v>739</v>
      </c>
      <c r="C2558" s="71">
        <v>33861</v>
      </c>
      <c r="F2558" s="40"/>
      <c r="U2558" s="40"/>
      <c r="V2558" s="40"/>
      <c r="AF2558" s="40"/>
      <c r="AG2558" s="40"/>
      <c r="AM2558" s="40"/>
    </row>
    <row r="2559" spans="1:63" x14ac:dyDescent="0.25">
      <c r="A2559" s="66" t="s">
        <v>739</v>
      </c>
      <c r="B2559" s="66" t="s">
        <v>739</v>
      </c>
      <c r="C2559" s="71">
        <v>33861</v>
      </c>
      <c r="F2559" s="40"/>
      <c r="U2559" s="40"/>
      <c r="V2559" s="40"/>
      <c r="AF2559" s="40"/>
      <c r="AG2559" s="40"/>
      <c r="AM2559" s="40"/>
    </row>
    <row r="2560" spans="1:63" x14ac:dyDescent="0.25">
      <c r="A2560" s="66" t="s">
        <v>739</v>
      </c>
      <c r="B2560" s="66" t="s">
        <v>739</v>
      </c>
      <c r="C2560" s="71">
        <v>33870</v>
      </c>
      <c r="F2560" s="40"/>
      <c r="U2560" s="40"/>
      <c r="V2560" s="40"/>
      <c r="AF2560" s="40"/>
      <c r="AG2560" s="40"/>
      <c r="AM2560" s="40"/>
    </row>
    <row r="2561" spans="1:63" x14ac:dyDescent="0.25">
      <c r="A2561" s="66" t="s">
        <v>739</v>
      </c>
      <c r="B2561" s="66" t="s">
        <v>739</v>
      </c>
      <c r="C2561" s="71">
        <v>33870</v>
      </c>
      <c r="F2561" s="40"/>
      <c r="U2561" s="40"/>
      <c r="V2561" s="40"/>
      <c r="AF2561" s="40"/>
      <c r="AG2561" s="40"/>
      <c r="AM2561" s="40"/>
      <c r="BK2561" s="40"/>
    </row>
    <row r="2562" spans="1:63" x14ac:dyDescent="0.25">
      <c r="A2562" s="66" t="s">
        <v>739</v>
      </c>
      <c r="B2562" s="66" t="s">
        <v>739</v>
      </c>
      <c r="C2562" s="71">
        <v>33870</v>
      </c>
      <c r="F2562" s="40"/>
      <c r="U2562" s="40"/>
      <c r="V2562" s="40"/>
      <c r="AF2562" s="40"/>
      <c r="AG2562" s="40"/>
      <c r="AM2562" s="40"/>
    </row>
    <row r="2563" spans="1:63" x14ac:dyDescent="0.25">
      <c r="A2563" s="66" t="s">
        <v>739</v>
      </c>
      <c r="B2563" s="66" t="s">
        <v>739</v>
      </c>
      <c r="C2563" s="71">
        <v>33878</v>
      </c>
      <c r="F2563" s="40"/>
      <c r="U2563" s="40"/>
      <c r="V2563" s="40"/>
      <c r="AF2563" s="40"/>
      <c r="AG2563" s="40"/>
      <c r="AM2563" s="40"/>
    </row>
    <row r="2564" spans="1:63" x14ac:dyDescent="0.25">
      <c r="A2564" s="66" t="s">
        <v>739</v>
      </c>
      <c r="B2564" s="66" t="s">
        <v>739</v>
      </c>
      <c r="C2564" s="71">
        <v>33878</v>
      </c>
      <c r="F2564" s="40"/>
      <c r="U2564" s="40"/>
      <c r="V2564" s="40"/>
      <c r="AF2564" s="40"/>
      <c r="AG2564" s="40"/>
      <c r="AM2564" s="40"/>
    </row>
    <row r="2565" spans="1:63" x14ac:dyDescent="0.25">
      <c r="A2565" s="66" t="s">
        <v>739</v>
      </c>
      <c r="B2565" s="66" t="s">
        <v>739</v>
      </c>
      <c r="C2565" s="71">
        <v>33878</v>
      </c>
      <c r="F2565" s="40"/>
      <c r="U2565" s="40"/>
      <c r="V2565" s="40"/>
      <c r="AF2565" s="40"/>
      <c r="AG2565" s="40"/>
      <c r="AM2565" s="40"/>
    </row>
    <row r="2566" spans="1:63" x14ac:dyDescent="0.25">
      <c r="A2566" s="66" t="s">
        <v>739</v>
      </c>
      <c r="B2566" s="66" t="s">
        <v>739</v>
      </c>
      <c r="C2566" s="71">
        <v>33883</v>
      </c>
      <c r="F2566" s="40"/>
      <c r="I2566" s="40"/>
      <c r="J2566" s="40"/>
      <c r="K2566" s="40"/>
      <c r="L2566" s="40"/>
      <c r="M2566" s="40"/>
      <c r="N2566" s="40"/>
      <c r="U2566" s="40"/>
      <c r="V2566" s="40"/>
      <c r="AF2566" s="40"/>
      <c r="AG2566" s="40"/>
      <c r="AM2566" s="40"/>
    </row>
    <row r="2567" spans="1:63" x14ac:dyDescent="0.25">
      <c r="A2567" s="66" t="s">
        <v>739</v>
      </c>
      <c r="B2567" s="66" t="s">
        <v>739</v>
      </c>
      <c r="C2567" s="71">
        <v>33883</v>
      </c>
      <c r="F2567" s="40"/>
      <c r="I2567" s="40"/>
      <c r="J2567" s="40"/>
      <c r="K2567" s="40"/>
      <c r="L2567" s="40"/>
      <c r="M2567" s="40"/>
      <c r="N2567" s="40"/>
      <c r="U2567" s="40"/>
      <c r="V2567" s="40"/>
      <c r="AF2567" s="40"/>
      <c r="AG2567" s="40"/>
      <c r="AM2567" s="40"/>
    </row>
    <row r="2568" spans="1:63" x14ac:dyDescent="0.25">
      <c r="A2568" s="66" t="s">
        <v>739</v>
      </c>
      <c r="B2568" s="66" t="s">
        <v>739</v>
      </c>
      <c r="C2568" s="71">
        <v>33883</v>
      </c>
      <c r="F2568" s="40"/>
      <c r="I2568" s="40"/>
      <c r="J2568" s="40"/>
      <c r="K2568" s="40"/>
      <c r="L2568" s="40"/>
      <c r="M2568" s="40"/>
      <c r="N2568" s="40"/>
      <c r="U2568" s="40"/>
      <c r="V2568" s="40"/>
      <c r="AF2568" s="40"/>
      <c r="AG2568" s="40"/>
      <c r="AM2568" s="40"/>
    </row>
    <row r="2569" spans="1:63" x14ac:dyDescent="0.25">
      <c r="A2569" s="5" t="s">
        <v>739</v>
      </c>
      <c r="B2569" s="5" t="s">
        <v>739</v>
      </c>
      <c r="C2569" s="6">
        <v>33884</v>
      </c>
      <c r="D2569" s="14"/>
      <c r="E2569" s="14"/>
      <c r="F2569" s="15"/>
      <c r="I2569" s="40"/>
      <c r="J2569" s="40"/>
      <c r="K2569" s="40"/>
      <c r="L2569" s="40"/>
      <c r="M2569" s="40"/>
      <c r="N2569" s="40"/>
      <c r="U2569" s="34">
        <v>359.51666666666699</v>
      </c>
      <c r="V2569" s="34"/>
      <c r="AF2569" s="34">
        <v>0.70901978389055897</v>
      </c>
      <c r="AG2569" s="34"/>
      <c r="AM2569" s="34">
        <v>2.7433333333333301</v>
      </c>
      <c r="AP2569">
        <v>210.14599999999999</v>
      </c>
      <c r="BJ2569">
        <v>194.10499999999999</v>
      </c>
      <c r="BK2569">
        <v>623.66733125450605</v>
      </c>
    </row>
    <row r="2570" spans="1:63" x14ac:dyDescent="0.25">
      <c r="A2570" s="66" t="s">
        <v>739</v>
      </c>
      <c r="B2570" s="66" t="s">
        <v>739</v>
      </c>
      <c r="C2570" s="71">
        <v>33891</v>
      </c>
      <c r="F2570" s="40"/>
      <c r="I2570" s="40"/>
      <c r="J2570" s="40"/>
      <c r="K2570" s="40"/>
      <c r="L2570" s="40"/>
      <c r="M2570" s="40"/>
      <c r="N2570" s="40"/>
      <c r="U2570" s="40"/>
      <c r="V2570" s="40"/>
      <c r="AF2570" s="40"/>
      <c r="AG2570" s="40"/>
      <c r="AM2570" s="40"/>
    </row>
    <row r="2571" spans="1:63" x14ac:dyDescent="0.25">
      <c r="A2571" s="66" t="s">
        <v>739</v>
      </c>
      <c r="B2571" s="66" t="s">
        <v>739</v>
      </c>
      <c r="C2571" s="71">
        <v>33891</v>
      </c>
      <c r="F2571" s="40"/>
      <c r="I2571" s="40"/>
      <c r="J2571" s="40"/>
      <c r="K2571" s="40"/>
      <c r="L2571" s="40"/>
      <c r="M2571" s="40"/>
      <c r="N2571" s="40"/>
      <c r="U2571" s="40"/>
      <c r="V2571" s="40"/>
      <c r="AF2571" s="40"/>
      <c r="AG2571" s="40"/>
      <c r="AM2571" s="40"/>
    </row>
    <row r="2572" spans="1:63" x14ac:dyDescent="0.25">
      <c r="A2572" s="66" t="s">
        <v>739</v>
      </c>
      <c r="B2572" s="66" t="s">
        <v>739</v>
      </c>
      <c r="C2572" s="71">
        <v>33891</v>
      </c>
      <c r="F2572" s="40"/>
      <c r="U2572" s="40"/>
      <c r="V2572" s="40"/>
      <c r="AF2572" s="40"/>
      <c r="AG2572" s="40"/>
      <c r="AM2572" s="40"/>
    </row>
    <row r="2573" spans="1:63" x14ac:dyDescent="0.25">
      <c r="A2573" s="5" t="s">
        <v>739</v>
      </c>
      <c r="B2573" s="5" t="s">
        <v>739</v>
      </c>
      <c r="C2573" s="6">
        <v>33897</v>
      </c>
      <c r="D2573" s="14"/>
      <c r="E2573" s="14"/>
      <c r="F2573" s="15"/>
      <c r="T2573">
        <v>11.837</v>
      </c>
      <c r="U2573" s="34">
        <v>473.63333333333298</v>
      </c>
      <c r="V2573" s="34"/>
      <c r="AF2573" s="34">
        <v>0.82966701117458996</v>
      </c>
      <c r="AG2573" s="34"/>
      <c r="AM2573" s="34">
        <v>3.93333333333333</v>
      </c>
      <c r="AN2573">
        <v>3.5999999999999997E-2</v>
      </c>
      <c r="AO2573">
        <v>6.68</v>
      </c>
      <c r="AP2573">
        <v>186.54300000000001</v>
      </c>
      <c r="BG2573">
        <v>1.7999999999999999E-2</v>
      </c>
      <c r="BH2573">
        <v>5.157</v>
      </c>
      <c r="BJ2573">
        <v>287.12299999999999</v>
      </c>
      <c r="BK2573" s="34">
        <v>1051.6666666666699</v>
      </c>
    </row>
    <row r="2574" spans="1:63" x14ac:dyDescent="0.25">
      <c r="A2574" s="66" t="s">
        <v>739</v>
      </c>
      <c r="B2574" s="66" t="s">
        <v>739</v>
      </c>
      <c r="C2574" s="71">
        <v>33904</v>
      </c>
      <c r="F2574" s="40"/>
      <c r="U2574" s="40"/>
      <c r="V2574" s="40"/>
      <c r="AF2574" s="40"/>
      <c r="AG2574" s="40"/>
      <c r="AM2574" s="40"/>
    </row>
    <row r="2575" spans="1:63" x14ac:dyDescent="0.25">
      <c r="A2575" s="66" t="s">
        <v>739</v>
      </c>
      <c r="B2575" s="66" t="s">
        <v>739</v>
      </c>
      <c r="C2575" s="71">
        <v>33904</v>
      </c>
      <c r="F2575" s="40"/>
      <c r="U2575" s="40"/>
      <c r="V2575" s="40"/>
      <c r="AF2575" s="40"/>
      <c r="AG2575" s="40"/>
      <c r="AM2575" s="40"/>
    </row>
    <row r="2576" spans="1:63" x14ac:dyDescent="0.25">
      <c r="A2576" s="66" t="s">
        <v>739</v>
      </c>
      <c r="B2576" s="66" t="s">
        <v>739</v>
      </c>
      <c r="C2576" s="71">
        <v>33904</v>
      </c>
      <c r="F2576" s="40"/>
      <c r="U2576" s="40"/>
      <c r="V2576" s="40"/>
      <c r="AF2576" s="40"/>
      <c r="AG2576" s="40"/>
      <c r="AM2576" s="40"/>
      <c r="BK2576" s="40"/>
    </row>
    <row r="2577" spans="1:63" x14ac:dyDescent="0.25">
      <c r="A2577" s="5" t="s">
        <v>739</v>
      </c>
      <c r="B2577" s="5" t="s">
        <v>739</v>
      </c>
      <c r="C2577" s="6">
        <v>33911</v>
      </c>
      <c r="D2577" s="14"/>
      <c r="E2577" s="14"/>
      <c r="F2577" s="15"/>
      <c r="T2577">
        <v>16.323</v>
      </c>
      <c r="U2577" s="34">
        <v>678.98333333333301</v>
      </c>
      <c r="V2577" s="34"/>
      <c r="AF2577" s="34">
        <v>0.93661322274896497</v>
      </c>
      <c r="AG2577" s="34"/>
      <c r="AM2577" s="34">
        <v>6.13</v>
      </c>
      <c r="AN2577">
        <v>3.3000000000000002E-2</v>
      </c>
      <c r="AO2577">
        <v>9.298</v>
      </c>
      <c r="AP2577">
        <v>274.90300000000002</v>
      </c>
      <c r="BG2577">
        <v>1.2999999999999999E-2</v>
      </c>
      <c r="BH2577">
        <v>7.024</v>
      </c>
      <c r="BJ2577">
        <v>516.40899999999999</v>
      </c>
      <c r="BK2577">
        <v>788.33333333333303</v>
      </c>
    </row>
    <row r="2578" spans="1:63" x14ac:dyDescent="0.25">
      <c r="A2578" s="66" t="s">
        <v>739</v>
      </c>
      <c r="B2578" s="66" t="s">
        <v>739</v>
      </c>
      <c r="C2578" s="71">
        <v>33912</v>
      </c>
      <c r="F2578" s="40"/>
      <c r="U2578" s="40"/>
      <c r="V2578" s="40"/>
      <c r="AF2578" s="40"/>
      <c r="AG2578" s="40"/>
      <c r="AM2578" s="40"/>
    </row>
    <row r="2579" spans="1:63" x14ac:dyDescent="0.25">
      <c r="A2579" s="66" t="s">
        <v>739</v>
      </c>
      <c r="B2579" s="66" t="s">
        <v>739</v>
      </c>
      <c r="C2579" s="71">
        <v>33912</v>
      </c>
      <c r="F2579" s="40"/>
      <c r="U2579" s="40"/>
      <c r="V2579" s="40"/>
      <c r="AF2579" s="40"/>
      <c r="AG2579" s="40"/>
      <c r="AM2579" s="40"/>
    </row>
    <row r="2580" spans="1:63" x14ac:dyDescent="0.25">
      <c r="A2580" s="66" t="s">
        <v>739</v>
      </c>
      <c r="B2580" s="66" t="s">
        <v>739</v>
      </c>
      <c r="C2580" s="71">
        <v>33912</v>
      </c>
      <c r="F2580" s="40"/>
      <c r="U2580" s="40"/>
      <c r="V2580" s="40"/>
      <c r="AF2580" s="40"/>
      <c r="AG2580" s="40"/>
      <c r="AM2580" s="40"/>
    </row>
    <row r="2581" spans="1:63" x14ac:dyDescent="0.25">
      <c r="A2581" s="66" t="s">
        <v>739</v>
      </c>
      <c r="B2581" s="66" t="s">
        <v>739</v>
      </c>
      <c r="C2581" s="71">
        <v>33919</v>
      </c>
      <c r="F2581" s="40"/>
      <c r="U2581" s="40"/>
      <c r="V2581" s="40"/>
      <c r="AF2581" s="40"/>
      <c r="AG2581" s="40"/>
      <c r="AM2581" s="40"/>
    </row>
    <row r="2582" spans="1:63" x14ac:dyDescent="0.25">
      <c r="A2582" s="66" t="s">
        <v>739</v>
      </c>
      <c r="B2582" s="66" t="s">
        <v>739</v>
      </c>
      <c r="C2582" s="71">
        <v>33919</v>
      </c>
      <c r="F2582" s="40"/>
      <c r="U2582" s="40"/>
      <c r="V2582" s="40"/>
      <c r="AF2582" s="40"/>
      <c r="AG2582" s="40"/>
      <c r="AM2582" s="40"/>
    </row>
    <row r="2583" spans="1:63" x14ac:dyDescent="0.25">
      <c r="A2583" s="66" t="s">
        <v>739</v>
      </c>
      <c r="B2583" s="66" t="s">
        <v>739</v>
      </c>
      <c r="C2583" s="71">
        <v>33919</v>
      </c>
      <c r="F2583" s="40"/>
      <c r="U2583" s="40"/>
      <c r="V2583" s="40"/>
      <c r="AF2583" s="40"/>
      <c r="AG2583" s="40"/>
      <c r="AM2583" s="40"/>
    </row>
    <row r="2584" spans="1:63" x14ac:dyDescent="0.25">
      <c r="A2584" s="5" t="s">
        <v>739</v>
      </c>
      <c r="B2584" s="5" t="s">
        <v>739</v>
      </c>
      <c r="C2584" s="6">
        <v>33925</v>
      </c>
      <c r="D2584" s="14"/>
      <c r="E2584" s="14"/>
      <c r="F2584" s="15"/>
      <c r="T2584">
        <v>16.818000000000001</v>
      </c>
      <c r="U2584" s="34">
        <v>1204.45</v>
      </c>
      <c r="V2584" s="34"/>
      <c r="AF2584" s="34">
        <v>0.95810127993938599</v>
      </c>
      <c r="AG2584" s="34"/>
      <c r="AM2584" s="34">
        <v>7.05</v>
      </c>
      <c r="AN2584">
        <v>3.5000000000000003E-2</v>
      </c>
      <c r="AO2584">
        <v>7.7080000000000002</v>
      </c>
      <c r="AP2584">
        <v>215.16499999999999</v>
      </c>
      <c r="BG2584">
        <v>1.0999999999999999E-2</v>
      </c>
      <c r="BH2584">
        <v>9.109</v>
      </c>
      <c r="BJ2584">
        <v>850.76900000000001</v>
      </c>
      <c r="BK2584">
        <v>791.66666666666697</v>
      </c>
    </row>
    <row r="2585" spans="1:63" x14ac:dyDescent="0.25">
      <c r="A2585" s="69" t="s">
        <v>739</v>
      </c>
      <c r="B2585" s="69" t="s">
        <v>739</v>
      </c>
      <c r="C2585" s="71">
        <v>33925</v>
      </c>
      <c r="F2585" s="40"/>
      <c r="H2585">
        <f>I2585*200+J2585*200+K2585*200+L2585*200+M2585*200+N2585*400</f>
        <v>342.20666666666659</v>
      </c>
      <c r="I2585" s="54">
        <v>0.131333333333333</v>
      </c>
      <c r="J2585" s="54">
        <v>0.17780000000000001</v>
      </c>
      <c r="K2585" s="54">
        <v>0.22913333333333299</v>
      </c>
      <c r="L2585" s="54">
        <v>0.28050000000000003</v>
      </c>
      <c r="M2585" s="54">
        <v>0.28806666666666703</v>
      </c>
      <c r="N2585" s="54">
        <v>0.30209999999999998</v>
      </c>
      <c r="U2585" s="40"/>
      <c r="V2585" s="40"/>
      <c r="AF2585" s="40"/>
      <c r="AG2585" s="40"/>
      <c r="AM2585" s="40"/>
    </row>
    <row r="2586" spans="1:63" x14ac:dyDescent="0.25">
      <c r="A2586" s="66" t="s">
        <v>739</v>
      </c>
      <c r="B2586" s="66" t="s">
        <v>739</v>
      </c>
      <c r="C2586" s="71">
        <v>33925</v>
      </c>
      <c r="F2586" s="40"/>
      <c r="U2586" s="40"/>
      <c r="V2586" s="40"/>
      <c r="AF2586" s="40"/>
      <c r="AG2586" s="40"/>
      <c r="AM2586" s="40"/>
    </row>
    <row r="2587" spans="1:63" x14ac:dyDescent="0.25">
      <c r="A2587" s="66" t="s">
        <v>739</v>
      </c>
      <c r="B2587" s="66" t="s">
        <v>739</v>
      </c>
      <c r="C2587" s="71">
        <v>33925</v>
      </c>
      <c r="F2587" s="40"/>
      <c r="U2587" s="40"/>
      <c r="V2587" s="40"/>
      <c r="AF2587" s="40"/>
      <c r="AG2587" s="40"/>
      <c r="AM2587" s="40"/>
    </row>
    <row r="2588" spans="1:63" x14ac:dyDescent="0.25">
      <c r="A2588" s="66" t="s">
        <v>739</v>
      </c>
      <c r="B2588" s="66" t="s">
        <v>739</v>
      </c>
      <c r="C2588" s="71">
        <v>33925</v>
      </c>
      <c r="F2588" s="40"/>
      <c r="U2588" s="40"/>
      <c r="V2588" s="40"/>
      <c r="AF2588" s="40"/>
      <c r="AG2588" s="40"/>
      <c r="AM2588" s="40"/>
    </row>
    <row r="2589" spans="1:63" x14ac:dyDescent="0.25">
      <c r="A2589" s="5" t="s">
        <v>739</v>
      </c>
      <c r="B2589" s="5" t="s">
        <v>739</v>
      </c>
      <c r="C2589" s="6">
        <v>33932</v>
      </c>
      <c r="D2589" s="14"/>
      <c r="E2589" s="14"/>
      <c r="F2589" s="15"/>
      <c r="T2589">
        <v>16.850999999999999</v>
      </c>
      <c r="U2589" s="34">
        <v>1369.81666666667</v>
      </c>
      <c r="V2589" s="34">
        <v>220.166666666667</v>
      </c>
      <c r="W2589">
        <v>1.7999999999999999E-2</v>
      </c>
      <c r="X2589">
        <v>3.02</v>
      </c>
      <c r="AF2589" s="34">
        <v>0.94877358694620195</v>
      </c>
      <c r="AG2589" s="34"/>
      <c r="AM2589" s="34">
        <v>6.6033333333333299</v>
      </c>
      <c r="AN2589">
        <v>3.3000000000000002E-2</v>
      </c>
      <c r="AO2589">
        <v>7.2549999999999999</v>
      </c>
      <c r="AP2589">
        <v>221.21199999999999</v>
      </c>
      <c r="BG2589">
        <v>7.0000000000000001E-3</v>
      </c>
      <c r="BH2589">
        <v>5.7949999999999999</v>
      </c>
      <c r="BJ2589">
        <v>816.70600000000002</v>
      </c>
      <c r="BK2589">
        <v>653.33333333333303</v>
      </c>
    </row>
    <row r="2590" spans="1:63" x14ac:dyDescent="0.25">
      <c r="A2590" s="69" t="s">
        <v>739</v>
      </c>
      <c r="B2590" s="69" t="s">
        <v>739</v>
      </c>
      <c r="C2590" s="71">
        <v>33932</v>
      </c>
      <c r="F2590" s="40"/>
      <c r="H2590">
        <f>I2590*200+J2590*200+K2590*200+L2590*200+M2590*200+N2590*400</f>
        <v>343.19507042253537</v>
      </c>
      <c r="I2590" s="54">
        <v>0.16566666666666699</v>
      </c>
      <c r="J2590" s="54">
        <v>0.18784225352112699</v>
      </c>
      <c r="K2590" s="54">
        <v>0.22166737089201899</v>
      </c>
      <c r="L2590" s="54">
        <v>0.270157042253521</v>
      </c>
      <c r="M2590" s="54">
        <v>0.27435892018779301</v>
      </c>
      <c r="N2590" s="54">
        <v>0.29814154929577502</v>
      </c>
    </row>
    <row r="2591" spans="1:63" x14ac:dyDescent="0.25">
      <c r="A2591" s="5" t="s">
        <v>739</v>
      </c>
      <c r="B2591" s="5" t="s">
        <v>739</v>
      </c>
      <c r="C2591" s="6">
        <v>33939</v>
      </c>
      <c r="D2591" s="14"/>
      <c r="E2591" s="14"/>
      <c r="F2591" s="15"/>
      <c r="T2591">
        <v>21.135999999999999</v>
      </c>
      <c r="U2591" s="34">
        <v>1641.35</v>
      </c>
      <c r="V2591" s="34">
        <v>259.83333333333297</v>
      </c>
      <c r="W2591">
        <v>1.6E-2</v>
      </c>
      <c r="X2591">
        <v>3.31</v>
      </c>
      <c r="AF2591" s="34">
        <v>0.93269360334712204</v>
      </c>
      <c r="AG2591" s="34"/>
      <c r="AM2591" s="34">
        <v>5.9966666666666697</v>
      </c>
      <c r="AN2591">
        <v>3.4000000000000002E-2</v>
      </c>
      <c r="AO2591">
        <v>7.3680000000000003</v>
      </c>
      <c r="AP2591">
        <v>220.11600000000001</v>
      </c>
      <c r="BG2591">
        <v>8.9999999999999993E-3</v>
      </c>
      <c r="BH2591">
        <v>9.5359999999999996</v>
      </c>
      <c r="BJ2591">
        <v>1068.2170000000001</v>
      </c>
      <c r="BK2591">
        <v>640</v>
      </c>
    </row>
    <row r="2592" spans="1:63" x14ac:dyDescent="0.25">
      <c r="A2592" s="69" t="s">
        <v>739</v>
      </c>
      <c r="B2592" s="69" t="s">
        <v>739</v>
      </c>
      <c r="C2592" s="71">
        <v>33939</v>
      </c>
      <c r="F2592" s="40"/>
      <c r="H2592">
        <f>I2592*200+J2592*200+K2592*200+L2592*200+M2592*200+N2592*400</f>
        <v>328.71333333333337</v>
      </c>
      <c r="I2592" s="54">
        <v>0.148666666666667</v>
      </c>
      <c r="J2592" s="54">
        <v>0.17333333333333301</v>
      </c>
      <c r="K2592" s="54">
        <v>0.2104</v>
      </c>
      <c r="L2592" s="54">
        <v>0.25729999999999997</v>
      </c>
      <c r="M2592" s="54">
        <v>0.26793333333333302</v>
      </c>
      <c r="N2592" s="54">
        <v>0.29296666666666699</v>
      </c>
    </row>
    <row r="2593" spans="1:63" x14ac:dyDescent="0.25">
      <c r="A2593" s="5" t="s">
        <v>739</v>
      </c>
      <c r="B2593" s="5" t="s">
        <v>739</v>
      </c>
      <c r="C2593" s="6">
        <v>33946</v>
      </c>
      <c r="D2593" s="14"/>
      <c r="E2593" s="14"/>
      <c r="F2593" s="15"/>
      <c r="T2593">
        <v>25.675000000000001</v>
      </c>
      <c r="U2593" s="34">
        <v>1937.6666666666699</v>
      </c>
      <c r="V2593" s="34">
        <v>399.16666666666703</v>
      </c>
      <c r="W2593">
        <v>1.6E-2</v>
      </c>
      <c r="X2593">
        <v>5.0949999999999998</v>
      </c>
      <c r="AF2593" s="34">
        <v>0.92690534252101098</v>
      </c>
      <c r="AG2593" s="34"/>
      <c r="AM2593" s="34">
        <v>5.8133333333333299</v>
      </c>
      <c r="AN2593">
        <v>3.4000000000000002E-2</v>
      </c>
      <c r="AO2593">
        <v>8.859</v>
      </c>
      <c r="AP2593">
        <v>258.04300000000001</v>
      </c>
      <c r="BG2593">
        <v>8.9999999999999993E-3</v>
      </c>
      <c r="BH2593">
        <v>10.304</v>
      </c>
      <c r="BJ2593">
        <v>1173.7650000000001</v>
      </c>
      <c r="BK2593">
        <v>683.33333333333303</v>
      </c>
    </row>
    <row r="2594" spans="1:63" x14ac:dyDescent="0.25">
      <c r="A2594" s="69" t="s">
        <v>739</v>
      </c>
      <c r="B2594" s="69" t="s">
        <v>739</v>
      </c>
      <c r="C2594" s="71">
        <v>33946</v>
      </c>
      <c r="F2594" s="40"/>
      <c r="H2594">
        <f>I2594*200+J2594*200+K2594*200+L2594*200+M2594*200+N2594*400</f>
        <v>319.73415686781266</v>
      </c>
      <c r="I2594" s="54">
        <v>0.150666666666667</v>
      </c>
      <c r="J2594" s="54">
        <v>0.175267674548822</v>
      </c>
      <c r="K2594" s="54">
        <v>0.20731252961192201</v>
      </c>
      <c r="L2594" s="54">
        <v>0.245813093853642</v>
      </c>
      <c r="M2594" s="54">
        <v>0.25191826678726797</v>
      </c>
      <c r="N2594" s="54">
        <v>0.28384627643537103</v>
      </c>
    </row>
    <row r="2595" spans="1:63" x14ac:dyDescent="0.25">
      <c r="A2595" s="5" t="s">
        <v>739</v>
      </c>
      <c r="B2595" s="5" t="s">
        <v>739</v>
      </c>
      <c r="C2595" s="6">
        <v>33953</v>
      </c>
      <c r="D2595" s="14"/>
      <c r="E2595" s="14"/>
      <c r="F2595" s="15"/>
      <c r="T2595">
        <v>23.800999999999998</v>
      </c>
      <c r="U2595" s="34">
        <v>1986.3333333333301</v>
      </c>
      <c r="V2595" s="34">
        <v>515.66666666666697</v>
      </c>
      <c r="W2595">
        <v>1.7999999999999999E-2</v>
      </c>
      <c r="X2595">
        <v>7.048</v>
      </c>
      <c r="AF2595" s="34">
        <v>0.90236312116333495</v>
      </c>
      <c r="AG2595" s="34"/>
      <c r="AM2595" s="34">
        <v>5.17</v>
      </c>
      <c r="AN2595">
        <v>3.2000000000000001E-2</v>
      </c>
      <c r="AO2595">
        <v>6.9660000000000002</v>
      </c>
      <c r="AP2595">
        <v>216.59299999999999</v>
      </c>
      <c r="BG2595">
        <v>7.0000000000000001E-3</v>
      </c>
      <c r="BH2595">
        <v>7.9580000000000002</v>
      </c>
      <c r="BJ2595">
        <v>1150.8910000000001</v>
      </c>
      <c r="BK2595">
        <v>723.33333333333303</v>
      </c>
    </row>
    <row r="2596" spans="1:63" x14ac:dyDescent="0.25">
      <c r="A2596" s="69" t="s">
        <v>739</v>
      </c>
      <c r="B2596" s="69" t="s">
        <v>739</v>
      </c>
      <c r="C2596" s="71">
        <v>33953</v>
      </c>
      <c r="F2596" s="40"/>
      <c r="H2596">
        <f>I2596*200+J2596*200+K2596*200+L2596*200+M2596*200+N2596*400</f>
        <v>294.40666666666681</v>
      </c>
      <c r="I2596" s="54">
        <v>0.10100000000000001</v>
      </c>
      <c r="J2596" s="54">
        <v>0.1583</v>
      </c>
      <c r="K2596" s="54">
        <v>0.188466666666667</v>
      </c>
      <c r="L2596" s="54">
        <v>0.2311</v>
      </c>
      <c r="M2596" s="54">
        <v>0.23923333333333299</v>
      </c>
      <c r="N2596" s="54">
        <v>0.27696666666666703</v>
      </c>
    </row>
    <row r="2597" spans="1:63" x14ac:dyDescent="0.25">
      <c r="A2597" s="5" t="s">
        <v>739</v>
      </c>
      <c r="B2597" s="5" t="s">
        <v>739</v>
      </c>
      <c r="C2597" s="6">
        <v>33959</v>
      </c>
      <c r="D2597" s="14"/>
      <c r="E2597" s="14"/>
      <c r="F2597" s="15"/>
      <c r="T2597">
        <v>25.94</v>
      </c>
      <c r="U2597" s="34">
        <v>2114.15</v>
      </c>
      <c r="V2597" s="34">
        <v>636.66666666666697</v>
      </c>
      <c r="W2597">
        <v>1.7000000000000001E-2</v>
      </c>
      <c r="X2597">
        <v>8.4819999999999993</v>
      </c>
      <c r="AF2597" s="34">
        <v>0.86661291976453902</v>
      </c>
      <c r="AG2597" s="34"/>
      <c r="AM2597" s="34">
        <v>4.4766666666666701</v>
      </c>
      <c r="AN2597">
        <v>0.03</v>
      </c>
      <c r="AO2597">
        <v>7.2149999999999999</v>
      </c>
      <c r="AP2597">
        <v>236.80600000000001</v>
      </c>
      <c r="BG2597">
        <v>7.0000000000000001E-3</v>
      </c>
      <c r="BH2597">
        <v>7.9829999999999997</v>
      </c>
      <c r="BJ2597">
        <v>1160.6020000000001</v>
      </c>
      <c r="BK2597">
        <v>643.33333333333303</v>
      </c>
    </row>
    <row r="2598" spans="1:63" x14ac:dyDescent="0.25">
      <c r="A2598" s="5" t="s">
        <v>739</v>
      </c>
      <c r="B2598" s="5" t="s">
        <v>739</v>
      </c>
      <c r="C2598" s="6">
        <v>33967</v>
      </c>
      <c r="D2598" s="14"/>
      <c r="E2598" s="14"/>
      <c r="F2598" s="15"/>
      <c r="T2598">
        <v>23.202000000000002</v>
      </c>
      <c r="U2598" s="34">
        <v>2011.2166666666701</v>
      </c>
      <c r="V2598" s="34">
        <v>801.16666666666697</v>
      </c>
      <c r="W2598">
        <v>1.9E-2</v>
      </c>
      <c r="X2598">
        <v>11.81</v>
      </c>
      <c r="AF2598" s="34">
        <v>0.90338294494664395</v>
      </c>
      <c r="AG2598" s="34"/>
      <c r="AM2598" s="34">
        <v>5.1933333333333298</v>
      </c>
      <c r="AN2598">
        <v>2.7E-2</v>
      </c>
      <c r="AO2598">
        <v>3.5169999999999999</v>
      </c>
      <c r="AP2598">
        <v>128.351</v>
      </c>
      <c r="BG2598">
        <v>5.0000000000000001E-3</v>
      </c>
      <c r="BH2598">
        <v>5.032</v>
      </c>
      <c r="BJ2598">
        <v>943.72199999999998</v>
      </c>
      <c r="BK2598">
        <v>666.66666666666697</v>
      </c>
    </row>
    <row r="2599" spans="1:63" x14ac:dyDescent="0.25">
      <c r="A2599" s="5" t="s">
        <v>739</v>
      </c>
      <c r="B2599" s="5" t="s">
        <v>739</v>
      </c>
      <c r="C2599" s="6">
        <v>33974</v>
      </c>
      <c r="D2599" s="14"/>
      <c r="E2599" s="14"/>
      <c r="F2599" s="15"/>
      <c r="T2599">
        <v>25.404</v>
      </c>
      <c r="U2599" s="34">
        <v>2063.4166666666702</v>
      </c>
      <c r="V2599" s="34">
        <v>899</v>
      </c>
      <c r="W2599">
        <v>1.9E-2</v>
      </c>
      <c r="X2599">
        <v>13.412000000000001</v>
      </c>
      <c r="AF2599" s="34">
        <v>0.87381421829496098</v>
      </c>
      <c r="AG2599" s="34"/>
      <c r="AM2599" s="34">
        <v>4.5999999999999996</v>
      </c>
      <c r="AN2599">
        <v>2.5999999999999999E-2</v>
      </c>
      <c r="AO2599">
        <v>3.069</v>
      </c>
      <c r="AP2599">
        <v>115.61499999999999</v>
      </c>
      <c r="BG2599">
        <v>6.0000000000000001E-3</v>
      </c>
      <c r="BH2599">
        <v>5.7329999999999997</v>
      </c>
      <c r="BJ2599">
        <v>896.59</v>
      </c>
      <c r="BK2599">
        <v>610</v>
      </c>
    </row>
    <row r="2600" spans="1:63" x14ac:dyDescent="0.25">
      <c r="A2600" s="69" t="s">
        <v>739</v>
      </c>
      <c r="B2600" s="69" t="s">
        <v>739</v>
      </c>
      <c r="C2600" s="71">
        <v>33976</v>
      </c>
      <c r="F2600" s="40"/>
      <c r="H2600">
        <f>I2600*200+J2600*200+K2600*200+L2600*200+M2600*200+N2600*400</f>
        <v>277.0999999999998</v>
      </c>
      <c r="I2600" s="54">
        <v>0.147666666666667</v>
      </c>
      <c r="J2600" s="54">
        <v>0.15003333333333299</v>
      </c>
      <c r="K2600" s="54">
        <v>0.168333333333333</v>
      </c>
      <c r="L2600" s="54">
        <v>0.19919999999999999</v>
      </c>
      <c r="M2600" s="54">
        <v>0.214</v>
      </c>
      <c r="N2600" s="54">
        <v>0.25313333333333299</v>
      </c>
    </row>
    <row r="2601" spans="1:63" x14ac:dyDescent="0.25">
      <c r="A2601" s="5" t="s">
        <v>739</v>
      </c>
      <c r="B2601" s="5" t="s">
        <v>739</v>
      </c>
      <c r="C2601" s="6">
        <v>33981</v>
      </c>
      <c r="D2601" s="14"/>
      <c r="E2601" s="14"/>
      <c r="F2601" s="15"/>
      <c r="T2601">
        <v>21.341999999999999</v>
      </c>
      <c r="U2601" s="34">
        <v>1875.9833333333299</v>
      </c>
      <c r="V2601" s="34">
        <v>874.33333333333303</v>
      </c>
      <c r="W2601">
        <v>2.1000000000000001E-2</v>
      </c>
      <c r="X2601">
        <v>14.000999999999999</v>
      </c>
      <c r="AF2601" s="34">
        <v>0.84779089306055</v>
      </c>
      <c r="AG2601" s="34"/>
      <c r="AM2601" s="34">
        <v>4.18333333333333</v>
      </c>
      <c r="AN2601">
        <v>2.3E-2</v>
      </c>
      <c r="AO2601">
        <v>0.91400000000000003</v>
      </c>
      <c r="AP2601">
        <v>39.747</v>
      </c>
      <c r="BG2601">
        <v>5.0000000000000001E-3</v>
      </c>
      <c r="BH2601">
        <v>3.629</v>
      </c>
      <c r="BJ2601">
        <v>767.66800000000001</v>
      </c>
      <c r="BK2601">
        <v>606.66666666666697</v>
      </c>
    </row>
    <row r="2602" spans="1:63" x14ac:dyDescent="0.25">
      <c r="A2602" s="5" t="s">
        <v>739</v>
      </c>
      <c r="B2602" s="5" t="s">
        <v>739</v>
      </c>
      <c r="C2602" s="6">
        <v>33988</v>
      </c>
      <c r="D2602" s="14"/>
      <c r="E2602" s="14"/>
      <c r="F2602" s="15"/>
      <c r="T2602">
        <v>21.445</v>
      </c>
      <c r="U2602" s="34">
        <v>1822.31666666667</v>
      </c>
      <c r="V2602" s="34">
        <v>878</v>
      </c>
      <c r="W2602">
        <v>2.3E-2</v>
      </c>
      <c r="X2602">
        <v>15.519</v>
      </c>
      <c r="AF2602" s="34"/>
      <c r="AG2602" s="34"/>
      <c r="AM2602" s="34"/>
      <c r="BG2602">
        <v>4.0000000000000001E-3</v>
      </c>
      <c r="BH2602">
        <v>2.81</v>
      </c>
      <c r="BJ2602">
        <v>743.60199999999998</v>
      </c>
      <c r="BK2602">
        <v>538.33333333333303</v>
      </c>
    </row>
    <row r="2603" spans="1:63" x14ac:dyDescent="0.25">
      <c r="A2603" s="5" t="s">
        <v>739</v>
      </c>
      <c r="B2603" s="5" t="s">
        <v>739</v>
      </c>
      <c r="C2603" s="6">
        <v>33996</v>
      </c>
      <c r="D2603" s="14"/>
      <c r="E2603" s="14"/>
      <c r="F2603" s="15"/>
      <c r="U2603" s="34"/>
      <c r="V2603" s="34"/>
      <c r="AF2603" s="34"/>
      <c r="AG2603" s="34"/>
      <c r="AM2603" s="34"/>
      <c r="BK2603">
        <v>528.33333333333303</v>
      </c>
    </row>
    <row r="2604" spans="1:63" x14ac:dyDescent="0.25">
      <c r="A2604" s="5" t="s">
        <v>739</v>
      </c>
      <c r="B2604" s="5" t="s">
        <v>739</v>
      </c>
      <c r="C2604" s="6">
        <v>34003</v>
      </c>
      <c r="D2604" s="14"/>
      <c r="E2604" s="14"/>
      <c r="F2604" s="15"/>
      <c r="T2604">
        <v>21.338999999999999</v>
      </c>
      <c r="U2604" s="34">
        <v>1646.3900174201799</v>
      </c>
      <c r="V2604" s="34">
        <v>829.07777835749403</v>
      </c>
      <c r="W2604">
        <v>2.3E-2</v>
      </c>
      <c r="X2604">
        <v>15.212999999999999</v>
      </c>
      <c r="Z2604">
        <v>3.4495600000000001E-2</v>
      </c>
      <c r="AB2604">
        <f>AD2604/Z2604</f>
        <v>18037.356407494633</v>
      </c>
      <c r="AD2604">
        <v>622.20943169037196</v>
      </c>
      <c r="AF2604" s="34"/>
      <c r="AG2604" s="34"/>
      <c r="AM2604" s="34"/>
      <c r="AT2604" t="s">
        <v>74</v>
      </c>
      <c r="BE2604">
        <v>206.86834666712201</v>
      </c>
      <c r="BG2604">
        <v>4.0000000000000001E-3</v>
      </c>
      <c r="BH2604">
        <v>3.0489999999999999</v>
      </c>
      <c r="BJ2604">
        <v>795.27499999999998</v>
      </c>
    </row>
    <row r="2605" spans="1:63" x14ac:dyDescent="0.25">
      <c r="A2605" s="66" t="s">
        <v>919</v>
      </c>
      <c r="B2605" s="66" t="s">
        <v>919</v>
      </c>
      <c r="C2605" s="71">
        <v>40451</v>
      </c>
      <c r="F2605" s="40"/>
      <c r="H2605">
        <v>221.9</v>
      </c>
      <c r="I2605">
        <v>0.28050000000000003</v>
      </c>
      <c r="J2605">
        <v>0.26974999999999999</v>
      </c>
      <c r="K2605">
        <v>0.109</v>
      </c>
      <c r="L2605">
        <v>8.5250000000000006E-2</v>
      </c>
      <c r="M2605">
        <v>7.9750000000000001E-2</v>
      </c>
      <c r="N2605">
        <v>7.9000000000000001E-2</v>
      </c>
      <c r="O2605">
        <v>9.6500000000000002E-2</v>
      </c>
      <c r="P2605">
        <v>0.10975</v>
      </c>
      <c r="AF2605">
        <v>5.6793743799802399E-2</v>
      </c>
    </row>
    <row r="2606" spans="1:63" x14ac:dyDescent="0.25">
      <c r="A2606" s="66" t="s">
        <v>919</v>
      </c>
      <c r="B2606" s="66" t="s">
        <v>919</v>
      </c>
      <c r="C2606" s="71">
        <v>40455</v>
      </c>
      <c r="F2606" s="40"/>
      <c r="AF2606">
        <v>8.8397338508350604E-2</v>
      </c>
    </row>
    <row r="2607" spans="1:63" x14ac:dyDescent="0.25">
      <c r="A2607" s="66" t="s">
        <v>919</v>
      </c>
      <c r="B2607" s="66" t="s">
        <v>919</v>
      </c>
      <c r="C2607" s="71">
        <v>40463</v>
      </c>
      <c r="F2607" s="40"/>
      <c r="AF2607">
        <v>0.15277132182768299</v>
      </c>
    </row>
    <row r="2608" spans="1:63" x14ac:dyDescent="0.25">
      <c r="A2608" s="66" t="s">
        <v>919</v>
      </c>
      <c r="B2608" s="66" t="s">
        <v>919</v>
      </c>
      <c r="C2608" s="71">
        <v>40473</v>
      </c>
      <c r="F2608" s="40"/>
      <c r="U2608" s="40"/>
      <c r="V2608" s="40"/>
      <c r="AF2608" s="40">
        <v>0.38507945523796999</v>
      </c>
      <c r="AG2608" s="40"/>
      <c r="AM2608" s="40"/>
    </row>
    <row r="2609" spans="1:63" x14ac:dyDescent="0.25">
      <c r="A2609" s="66" t="s">
        <v>919</v>
      </c>
      <c r="B2609" s="66" t="s">
        <v>919</v>
      </c>
      <c r="C2609" s="71">
        <v>40479</v>
      </c>
      <c r="F2609" s="40"/>
      <c r="AF2609">
        <v>0.53127775203816496</v>
      </c>
    </row>
    <row r="2610" spans="1:63" x14ac:dyDescent="0.25">
      <c r="A2610" s="66" t="s">
        <v>919</v>
      </c>
      <c r="B2610" s="66" t="s">
        <v>919</v>
      </c>
      <c r="C2610" s="71">
        <v>40484</v>
      </c>
      <c r="F2610" s="40"/>
      <c r="H2610">
        <v>180.95</v>
      </c>
      <c r="I2610">
        <v>0.17224999999999999</v>
      </c>
      <c r="J2610">
        <v>0.221</v>
      </c>
      <c r="K2610">
        <v>9.375E-2</v>
      </c>
      <c r="L2610">
        <v>7.825E-2</v>
      </c>
      <c r="M2610">
        <v>7.2999999999999995E-2</v>
      </c>
      <c r="N2610">
        <v>7.4999999999999997E-2</v>
      </c>
      <c r="O2610">
        <v>8.8499999999999995E-2</v>
      </c>
      <c r="P2610">
        <v>0.10299999999999999</v>
      </c>
      <c r="U2610" s="40"/>
      <c r="V2610" s="40"/>
      <c r="AJ2610" s="40"/>
      <c r="BJ2610" s="40"/>
    </row>
    <row r="2611" spans="1:63" x14ac:dyDescent="0.25">
      <c r="A2611" s="66" t="s">
        <v>919</v>
      </c>
      <c r="B2611" s="66" t="s">
        <v>919</v>
      </c>
      <c r="C2611" s="71">
        <v>40486</v>
      </c>
      <c r="F2611" s="40" t="s">
        <v>230</v>
      </c>
      <c r="U2611" s="28">
        <v>208.8</v>
      </c>
      <c r="V2611" s="28">
        <v>0</v>
      </c>
      <c r="AF2611">
        <v>0.639234000318888</v>
      </c>
      <c r="AJ2611" s="51">
        <v>0</v>
      </c>
      <c r="AP2611">
        <v>121.27803116210301</v>
      </c>
      <c r="BJ2611" s="28">
        <v>87.521968837896694</v>
      </c>
    </row>
    <row r="2612" spans="1:63" x14ac:dyDescent="0.25">
      <c r="A2612" s="66" t="s">
        <v>919</v>
      </c>
      <c r="B2612" s="66" t="s">
        <v>919</v>
      </c>
      <c r="C2612" s="71">
        <v>40490</v>
      </c>
      <c r="F2612" s="40"/>
      <c r="H2612">
        <v>214.95</v>
      </c>
      <c r="I2612">
        <v>0.27825</v>
      </c>
      <c r="J2612">
        <v>0.26974999999999999</v>
      </c>
      <c r="K2612">
        <v>0.10675</v>
      </c>
      <c r="L2612">
        <v>8.0250000000000002E-2</v>
      </c>
      <c r="M2612">
        <v>7.2999999999999995E-2</v>
      </c>
      <c r="N2612">
        <v>7.5499999999999998E-2</v>
      </c>
      <c r="O2612">
        <v>8.9249999999999996E-2</v>
      </c>
      <c r="P2612">
        <v>0.10199999999999999</v>
      </c>
      <c r="U2612" s="40"/>
      <c r="V2612" s="40"/>
      <c r="AF2612" s="40"/>
      <c r="AG2612" s="40"/>
      <c r="AJ2612" s="40"/>
      <c r="AM2612" s="40"/>
      <c r="BJ2612" s="40"/>
      <c r="BK2612" s="40"/>
    </row>
    <row r="2613" spans="1:63" x14ac:dyDescent="0.25">
      <c r="A2613" s="66" t="s">
        <v>919</v>
      </c>
      <c r="B2613" s="66" t="s">
        <v>919</v>
      </c>
      <c r="C2613" s="71">
        <v>40492</v>
      </c>
      <c r="F2613" s="40"/>
      <c r="U2613" s="28"/>
      <c r="V2613" s="28"/>
      <c r="AF2613">
        <v>0.61648383739888402</v>
      </c>
      <c r="AJ2613" s="51"/>
      <c r="BJ2613" s="28"/>
    </row>
    <row r="2614" spans="1:63" x14ac:dyDescent="0.25">
      <c r="A2614" s="66" t="s">
        <v>919</v>
      </c>
      <c r="B2614" s="66" t="s">
        <v>919</v>
      </c>
      <c r="C2614" s="71">
        <v>40497</v>
      </c>
      <c r="F2614" s="40"/>
      <c r="H2614">
        <v>183.2</v>
      </c>
      <c r="I2614">
        <v>0.16900000000000001</v>
      </c>
      <c r="J2614">
        <v>0.22800000000000001</v>
      </c>
      <c r="K2614">
        <v>9.7500000000000003E-2</v>
      </c>
      <c r="L2614">
        <v>0.08</v>
      </c>
      <c r="M2614">
        <v>7.4749999999999997E-2</v>
      </c>
      <c r="N2614">
        <v>7.4249999999999997E-2</v>
      </c>
      <c r="O2614">
        <v>9.0499999999999997E-2</v>
      </c>
      <c r="P2614">
        <v>0.10199999999999999</v>
      </c>
      <c r="U2614" s="40"/>
      <c r="V2614" s="40"/>
      <c r="AJ2614" s="40"/>
      <c r="BJ2614" s="40"/>
    </row>
    <row r="2615" spans="1:63" x14ac:dyDescent="0.25">
      <c r="A2615" s="66" t="s">
        <v>919</v>
      </c>
      <c r="B2615" s="66" t="s">
        <v>919</v>
      </c>
      <c r="C2615" s="71">
        <v>40506</v>
      </c>
      <c r="F2615" s="40" t="s">
        <v>230</v>
      </c>
      <c r="H2615">
        <v>200.2</v>
      </c>
      <c r="I2615">
        <v>0.24074999999999999</v>
      </c>
      <c r="J2615">
        <v>0.23749999999999999</v>
      </c>
      <c r="K2615">
        <v>9.8000000000000004E-2</v>
      </c>
      <c r="L2615">
        <v>8.0250000000000002E-2</v>
      </c>
      <c r="M2615">
        <v>7.5999999999999998E-2</v>
      </c>
      <c r="N2615">
        <v>7.6249999999999998E-2</v>
      </c>
      <c r="O2615">
        <v>9.0499999999999997E-2</v>
      </c>
      <c r="P2615">
        <v>0.10174999999999999</v>
      </c>
      <c r="U2615" s="28">
        <v>601.78750000000002</v>
      </c>
      <c r="V2615" s="28">
        <v>63.803081605772597</v>
      </c>
      <c r="AF2615" s="40">
        <v>0.70653707284167699</v>
      </c>
      <c r="AG2615" s="40"/>
      <c r="AJ2615" s="51">
        <v>0</v>
      </c>
      <c r="AP2615">
        <v>84.434170340215303</v>
      </c>
      <c r="BJ2615" s="28">
        <v>242.824571926402</v>
      </c>
    </row>
    <row r="2616" spans="1:63" x14ac:dyDescent="0.25">
      <c r="A2616" s="66" t="s">
        <v>919</v>
      </c>
      <c r="B2616" s="66" t="s">
        <v>919</v>
      </c>
      <c r="C2616" s="71">
        <v>40513</v>
      </c>
      <c r="F2616" s="40"/>
      <c r="H2616">
        <v>180.05</v>
      </c>
      <c r="I2616">
        <v>0.16675000000000001</v>
      </c>
      <c r="J2616">
        <v>0.219</v>
      </c>
      <c r="K2616">
        <v>9.425E-2</v>
      </c>
      <c r="L2616">
        <v>7.775E-2</v>
      </c>
      <c r="M2616">
        <v>7.4999999999999997E-2</v>
      </c>
      <c r="N2616">
        <v>7.4749999999999997E-2</v>
      </c>
      <c r="O2616">
        <v>8.9749999999999996E-2</v>
      </c>
      <c r="P2616">
        <v>0.10299999999999999</v>
      </c>
      <c r="U2616" s="40"/>
      <c r="V2616" s="40"/>
      <c r="AF2616" s="40"/>
      <c r="AG2616" s="40"/>
      <c r="AJ2616" s="40"/>
      <c r="AM2616" s="40"/>
      <c r="BJ2616" s="40"/>
    </row>
    <row r="2617" spans="1:63" x14ac:dyDescent="0.25">
      <c r="A2617" s="66" t="s">
        <v>919</v>
      </c>
      <c r="B2617" s="66" t="s">
        <v>919</v>
      </c>
      <c r="C2617" s="71">
        <v>40515</v>
      </c>
      <c r="F2617" s="40"/>
      <c r="U2617" s="28"/>
      <c r="V2617" s="28"/>
      <c r="AF2617">
        <v>0.75247017292471796</v>
      </c>
      <c r="AJ2617" s="51"/>
      <c r="BJ2617" s="28"/>
    </row>
    <row r="2618" spans="1:63" x14ac:dyDescent="0.25">
      <c r="A2618" s="66" t="s">
        <v>919</v>
      </c>
      <c r="B2618" s="66" t="s">
        <v>919</v>
      </c>
      <c r="C2618" s="71">
        <v>40520</v>
      </c>
      <c r="F2618" s="40"/>
      <c r="H2618">
        <v>188.1</v>
      </c>
      <c r="I2618">
        <v>0.187</v>
      </c>
      <c r="J2618">
        <v>0.22800000000000001</v>
      </c>
      <c r="K2618">
        <v>9.8500000000000004E-2</v>
      </c>
      <c r="L2618">
        <v>8.1000000000000003E-2</v>
      </c>
      <c r="M2618">
        <v>7.5999999999999998E-2</v>
      </c>
      <c r="N2618">
        <v>7.6249999999999998E-2</v>
      </c>
      <c r="O2618">
        <v>9.0749999999999997E-2</v>
      </c>
      <c r="P2618">
        <v>0.10299999999999999</v>
      </c>
      <c r="U2618" s="40"/>
      <c r="V2618" s="40"/>
      <c r="AF2618" s="40"/>
      <c r="AG2618" s="40"/>
      <c r="AJ2618" s="40"/>
      <c r="BJ2618" s="40"/>
    </row>
    <row r="2619" spans="1:63" x14ac:dyDescent="0.25">
      <c r="A2619" s="66" t="s">
        <v>919</v>
      </c>
      <c r="B2619" s="66" t="s">
        <v>919</v>
      </c>
      <c r="C2619" s="71">
        <v>40521</v>
      </c>
      <c r="F2619" s="40" t="s">
        <v>230</v>
      </c>
      <c r="U2619" s="28">
        <v>800.73749999999995</v>
      </c>
      <c r="V2619" s="28">
        <v>199.94571411905599</v>
      </c>
      <c r="AJ2619" s="51">
        <v>7.7973699929199798</v>
      </c>
      <c r="AM2619">
        <v>1.63261415842137</v>
      </c>
      <c r="AP2619">
        <v>95.758676409698893</v>
      </c>
      <c r="BJ2619" s="28">
        <v>497.235739478325</v>
      </c>
    </row>
    <row r="2620" spans="1:63" x14ac:dyDescent="0.25">
      <c r="A2620" s="66" t="s">
        <v>919</v>
      </c>
      <c r="B2620" s="66" t="s">
        <v>919</v>
      </c>
      <c r="C2620" s="71">
        <v>40527</v>
      </c>
      <c r="F2620" s="40"/>
      <c r="H2620">
        <v>175.25</v>
      </c>
      <c r="I2620">
        <v>0.14674999999999999</v>
      </c>
      <c r="J2620">
        <v>0.21</v>
      </c>
      <c r="K2620">
        <v>9.5500000000000002E-2</v>
      </c>
      <c r="L2620">
        <v>8.0250000000000002E-2</v>
      </c>
      <c r="M2620">
        <v>7.5749999999999998E-2</v>
      </c>
      <c r="N2620">
        <v>7.5749999999999998E-2</v>
      </c>
      <c r="O2620">
        <v>8.9499999999999996E-2</v>
      </c>
      <c r="P2620">
        <v>0.10274999999999999</v>
      </c>
      <c r="U2620" s="40"/>
      <c r="V2620" s="40"/>
      <c r="AJ2620" s="40"/>
      <c r="BJ2620" s="40"/>
    </row>
    <row r="2621" spans="1:63" x14ac:dyDescent="0.25">
      <c r="A2621" s="66" t="s">
        <v>919</v>
      </c>
      <c r="B2621" s="66" t="s">
        <v>919</v>
      </c>
      <c r="C2621" s="71">
        <v>40534</v>
      </c>
      <c r="F2621" s="40" t="s">
        <v>230</v>
      </c>
      <c r="H2621">
        <v>175.6</v>
      </c>
      <c r="I2621">
        <v>0.15</v>
      </c>
      <c r="J2621">
        <v>0.20824999999999999</v>
      </c>
      <c r="K2621">
        <v>9.6250000000000002E-2</v>
      </c>
      <c r="L2621">
        <v>8.1500000000000003E-2</v>
      </c>
      <c r="M2621">
        <v>7.6999999999999999E-2</v>
      </c>
      <c r="N2621">
        <v>7.4999999999999997E-2</v>
      </c>
      <c r="O2621">
        <v>8.8999999999999996E-2</v>
      </c>
      <c r="P2621">
        <v>0.10100000000000001</v>
      </c>
      <c r="U2621" s="28">
        <v>1194</v>
      </c>
      <c r="V2621" s="28">
        <v>399.46376275791198</v>
      </c>
      <c r="Z2621" s="40"/>
      <c r="AB2621" s="40"/>
      <c r="AD2621" s="40"/>
      <c r="AF2621" s="43">
        <v>0.84845974889715003</v>
      </c>
      <c r="AG2621" s="43"/>
      <c r="AJ2621" s="51">
        <v>5.1369822704644399</v>
      </c>
      <c r="AM2621">
        <v>1.1686860025541499</v>
      </c>
      <c r="AP2621">
        <v>72.862940691000503</v>
      </c>
      <c r="BJ2621" s="28">
        <v>459.335829802322</v>
      </c>
    </row>
    <row r="2622" spans="1:63" x14ac:dyDescent="0.25">
      <c r="A2622" s="66" t="s">
        <v>919</v>
      </c>
      <c r="B2622" s="66" t="s">
        <v>919</v>
      </c>
      <c r="C2622" s="86">
        <v>40541</v>
      </c>
      <c r="D2622" s="55"/>
      <c r="E2622" s="55"/>
      <c r="F2622" s="40"/>
      <c r="H2622">
        <v>191.35</v>
      </c>
      <c r="I2622">
        <v>0.21975</v>
      </c>
      <c r="J2622">
        <v>0.216</v>
      </c>
      <c r="K2622">
        <v>9.6250000000000002E-2</v>
      </c>
      <c r="L2622">
        <v>8.1750000000000003E-2</v>
      </c>
      <c r="M2622">
        <v>7.6249999999999998E-2</v>
      </c>
      <c r="N2622">
        <v>7.5999999999999998E-2</v>
      </c>
      <c r="O2622">
        <v>8.8499999999999995E-2</v>
      </c>
      <c r="P2622">
        <v>0.10224999999999999</v>
      </c>
    </row>
    <row r="2623" spans="1:63" x14ac:dyDescent="0.25">
      <c r="A2623" s="66" t="s">
        <v>919</v>
      </c>
      <c r="B2623" s="66" t="s">
        <v>919</v>
      </c>
      <c r="C2623" s="71">
        <v>40542</v>
      </c>
      <c r="F2623" s="40" t="s">
        <v>230</v>
      </c>
      <c r="U2623" s="28">
        <v>1350.2874999999999</v>
      </c>
      <c r="V2623" s="28">
        <v>605.61701941390299</v>
      </c>
      <c r="AF2623" s="43">
        <v>0.78336020028076503</v>
      </c>
      <c r="AG2623" s="43"/>
      <c r="AJ2623" s="51">
        <v>25.383210920477101</v>
      </c>
      <c r="AM2623" s="40"/>
      <c r="AP2623">
        <v>45.2487850230834</v>
      </c>
      <c r="BJ2623" s="28">
        <v>399.49190819999097</v>
      </c>
    </row>
    <row r="2624" spans="1:63" x14ac:dyDescent="0.25">
      <c r="A2624" s="66" t="s">
        <v>919</v>
      </c>
      <c r="B2624" s="66" t="s">
        <v>919</v>
      </c>
      <c r="C2624" s="86">
        <v>40549</v>
      </c>
      <c r="D2624" s="55"/>
      <c r="E2624" s="55"/>
      <c r="F2624" s="40"/>
      <c r="H2624">
        <v>172.95</v>
      </c>
      <c r="I2624" s="40">
        <v>0.15</v>
      </c>
      <c r="J2624" s="40">
        <v>0.20599999999999999</v>
      </c>
      <c r="K2624" s="40">
        <v>9.0749999999999997E-2</v>
      </c>
      <c r="L2624" s="40">
        <v>8.0250000000000002E-2</v>
      </c>
      <c r="M2624" s="40">
        <v>7.4499999999999997E-2</v>
      </c>
      <c r="N2624" s="40">
        <v>7.4249999999999997E-2</v>
      </c>
      <c r="O2624">
        <v>8.8999999999999996E-2</v>
      </c>
      <c r="P2624">
        <v>0.1</v>
      </c>
    </row>
    <row r="2625" spans="1:63" x14ac:dyDescent="0.25">
      <c r="A2625" s="66" t="s">
        <v>919</v>
      </c>
      <c r="B2625" s="66" t="s">
        <v>919</v>
      </c>
      <c r="C2625" s="71">
        <v>40550</v>
      </c>
      <c r="F2625" s="40" t="s">
        <v>230</v>
      </c>
      <c r="U2625" s="28">
        <v>1321.35</v>
      </c>
      <c r="V2625" s="28">
        <v>626.57816492339703</v>
      </c>
      <c r="AJ2625" s="51">
        <v>57.734555003350302</v>
      </c>
      <c r="AM2625">
        <v>7.1953262232337306E-2</v>
      </c>
      <c r="AP2625">
        <v>5.1449810621283598</v>
      </c>
      <c r="BJ2625" s="28">
        <v>344.28802585002001</v>
      </c>
    </row>
    <row r="2626" spans="1:63" x14ac:dyDescent="0.25">
      <c r="A2626" s="66" t="s">
        <v>919</v>
      </c>
      <c r="B2626" s="66" t="s">
        <v>919</v>
      </c>
      <c r="C2626" s="86">
        <v>40555</v>
      </c>
      <c r="D2626" s="55"/>
      <c r="E2626" s="55"/>
      <c r="F2626" s="40"/>
      <c r="H2626">
        <v>191.05</v>
      </c>
      <c r="I2626">
        <v>0.19</v>
      </c>
      <c r="J2626">
        <v>0.23699999999999999</v>
      </c>
      <c r="K2626">
        <v>0.10150000000000001</v>
      </c>
      <c r="L2626">
        <v>8.3500000000000005E-2</v>
      </c>
      <c r="M2626">
        <v>7.5999999999999998E-2</v>
      </c>
      <c r="N2626">
        <v>7.6249999999999998E-2</v>
      </c>
      <c r="O2626">
        <v>8.9249999999999996E-2</v>
      </c>
      <c r="P2626">
        <v>0.10174999999999999</v>
      </c>
    </row>
    <row r="2627" spans="1:63" x14ac:dyDescent="0.25">
      <c r="A2627" s="66" t="s">
        <v>919</v>
      </c>
      <c r="B2627" s="66" t="s">
        <v>919</v>
      </c>
      <c r="C2627" s="71">
        <v>40557</v>
      </c>
      <c r="F2627" s="40" t="s">
        <v>230</v>
      </c>
      <c r="U2627" s="28">
        <v>1222.4875</v>
      </c>
      <c r="V2627" s="28">
        <v>574.58862693910999</v>
      </c>
      <c r="AF2627" s="43">
        <v>0.245123067545018</v>
      </c>
      <c r="AG2627" s="43"/>
      <c r="AJ2627" s="51">
        <v>55.835104862449001</v>
      </c>
      <c r="AM2627">
        <v>1.17576483050847E-2</v>
      </c>
      <c r="AP2627">
        <v>0.239300847457627</v>
      </c>
      <c r="BJ2627" s="28">
        <v>317.56784169047899</v>
      </c>
    </row>
    <row r="2628" spans="1:63" x14ac:dyDescent="0.25">
      <c r="A2628" s="66" t="s">
        <v>919</v>
      </c>
      <c r="B2628" s="66" t="s">
        <v>919</v>
      </c>
      <c r="C2628" s="86">
        <v>40562</v>
      </c>
      <c r="D2628" s="55"/>
      <c r="E2628" s="55"/>
      <c r="F2628" s="40"/>
      <c r="H2628">
        <v>194.4</v>
      </c>
      <c r="I2628">
        <v>0.23200000000000001</v>
      </c>
      <c r="J2628">
        <v>0.21625</v>
      </c>
      <c r="K2628">
        <v>9.9500000000000005E-2</v>
      </c>
      <c r="L2628">
        <v>8.1500000000000003E-2</v>
      </c>
      <c r="M2628">
        <v>7.4749999999999997E-2</v>
      </c>
      <c r="N2628">
        <v>7.6249999999999998E-2</v>
      </c>
      <c r="O2628">
        <v>8.9499999999999996E-2</v>
      </c>
      <c r="P2628">
        <v>0.10224999999999999</v>
      </c>
      <c r="U2628" s="40"/>
      <c r="V2628" s="40"/>
      <c r="AF2628" s="40"/>
      <c r="AG2628" s="40"/>
      <c r="AM2628" s="40"/>
    </row>
    <row r="2629" spans="1:63" x14ac:dyDescent="0.25">
      <c r="A2629" s="66" t="s">
        <v>919</v>
      </c>
      <c r="B2629" s="66" t="s">
        <v>919</v>
      </c>
      <c r="C2629" s="71">
        <v>40563</v>
      </c>
      <c r="F2629" s="40" t="s">
        <v>230</v>
      </c>
      <c r="I2629" s="40"/>
      <c r="J2629" s="40"/>
      <c r="K2629" s="40"/>
      <c r="L2629" s="40"/>
      <c r="M2629" s="40"/>
      <c r="N2629" s="40"/>
      <c r="U2629" s="28">
        <v>1127.175</v>
      </c>
      <c r="V2629" s="28">
        <v>508.10211165076498</v>
      </c>
      <c r="AJ2629" s="51">
        <v>48.530889642869496</v>
      </c>
      <c r="AP2629">
        <v>0</v>
      </c>
      <c r="BJ2629" s="28">
        <v>288.57481251621698</v>
      </c>
    </row>
    <row r="2630" spans="1:63" x14ac:dyDescent="0.25">
      <c r="A2630" s="66" t="s">
        <v>919</v>
      </c>
      <c r="B2630" s="66" t="s">
        <v>919</v>
      </c>
      <c r="C2630" s="86">
        <v>40569</v>
      </c>
      <c r="D2630" s="55"/>
      <c r="E2630" s="55"/>
      <c r="F2630" s="40"/>
      <c r="H2630">
        <v>191.7</v>
      </c>
      <c r="I2630">
        <v>0.214</v>
      </c>
      <c r="J2630">
        <v>0.23175000000000001</v>
      </c>
      <c r="K2630">
        <v>9.4500000000000001E-2</v>
      </c>
      <c r="L2630">
        <v>8.0500000000000002E-2</v>
      </c>
      <c r="M2630">
        <v>7.4999999999999997E-2</v>
      </c>
      <c r="N2630">
        <v>7.3249999999999996E-2</v>
      </c>
      <c r="O2630">
        <v>8.8499999999999995E-2</v>
      </c>
      <c r="P2630">
        <v>0.10100000000000001</v>
      </c>
      <c r="U2630" s="40"/>
      <c r="V2630" s="40"/>
      <c r="AF2630" s="40"/>
      <c r="AG2630" s="40"/>
      <c r="AM2630" s="40"/>
    </row>
    <row r="2631" spans="1:63" x14ac:dyDescent="0.25">
      <c r="A2631" s="66" t="s">
        <v>919</v>
      </c>
      <c r="B2631" s="66" t="s">
        <v>919</v>
      </c>
      <c r="C2631" s="71">
        <v>40571</v>
      </c>
      <c r="F2631" s="40" t="s">
        <v>230</v>
      </c>
      <c r="I2631" s="40"/>
      <c r="J2631" s="40"/>
      <c r="K2631" s="40"/>
      <c r="L2631" s="40"/>
      <c r="M2631" s="40"/>
      <c r="N2631" s="40"/>
      <c r="U2631" s="28">
        <v>1163.4375</v>
      </c>
      <c r="V2631" s="28">
        <v>517.15890662617699</v>
      </c>
      <c r="AJ2631" s="51">
        <v>49.711540100902702</v>
      </c>
      <c r="AP2631">
        <v>0</v>
      </c>
      <c r="BJ2631" s="28">
        <v>301.95463971644898</v>
      </c>
    </row>
    <row r="2632" spans="1:63" x14ac:dyDescent="0.25">
      <c r="A2632" s="66" t="s">
        <v>919</v>
      </c>
      <c r="B2632" s="66" t="s">
        <v>919</v>
      </c>
      <c r="C2632" s="86">
        <v>40576</v>
      </c>
      <c r="D2632" s="55"/>
      <c r="E2632" s="55"/>
      <c r="F2632" s="40"/>
      <c r="U2632" s="40"/>
      <c r="V2632" s="40"/>
      <c r="AF2632" s="40"/>
      <c r="AG2632" s="40"/>
      <c r="AM2632" s="40"/>
    </row>
    <row r="2633" spans="1:63" x14ac:dyDescent="0.25">
      <c r="A2633" s="66" t="s">
        <v>919</v>
      </c>
      <c r="B2633" s="66" t="s">
        <v>919</v>
      </c>
      <c r="C2633" s="86">
        <v>40583</v>
      </c>
      <c r="D2633" s="55"/>
      <c r="E2633" s="55"/>
      <c r="F2633" s="40"/>
      <c r="I2633" s="40"/>
      <c r="J2633" s="40"/>
      <c r="K2633" s="40"/>
      <c r="L2633" s="40"/>
      <c r="M2633" s="40"/>
      <c r="N2633" s="40"/>
    </row>
    <row r="2634" spans="1:63" x14ac:dyDescent="0.25">
      <c r="A2634" s="66" t="s">
        <v>919</v>
      </c>
      <c r="B2634" s="66" t="s">
        <v>919</v>
      </c>
      <c r="C2634" s="71">
        <v>40584</v>
      </c>
      <c r="F2634" s="40" t="s">
        <v>230</v>
      </c>
      <c r="U2634" s="28">
        <v>1271.8435750000001</v>
      </c>
      <c r="V2634" s="28">
        <f>AD2634+BE2634</f>
        <v>826.10691611335096</v>
      </c>
      <c r="Z2634" s="54">
        <v>3.6890119999999998E-2</v>
      </c>
      <c r="AB2634" s="28">
        <v>16760.055378257701</v>
      </c>
      <c r="AD2634" s="28">
        <v>618.10357499999998</v>
      </c>
      <c r="AF2634" s="40"/>
      <c r="AG2634" s="40"/>
      <c r="AJ2634" s="51">
        <v>55.817239787941404</v>
      </c>
      <c r="AM2634" s="40"/>
      <c r="AT2634" t="s">
        <v>74</v>
      </c>
      <c r="BE2634">
        <v>208.00334111335101</v>
      </c>
      <c r="BJ2634" s="28">
        <v>389.91941909870701</v>
      </c>
      <c r="BK2634">
        <v>298.19719661866299</v>
      </c>
    </row>
    <row r="2635" spans="1:63" x14ac:dyDescent="0.25">
      <c r="A2635" s="66" t="s">
        <v>921</v>
      </c>
      <c r="B2635" s="66" t="s">
        <v>921</v>
      </c>
      <c r="C2635" s="71">
        <v>40451</v>
      </c>
      <c r="F2635" s="40"/>
      <c r="H2635">
        <v>266.39999999999998</v>
      </c>
      <c r="I2635" s="40">
        <v>0.28625</v>
      </c>
      <c r="J2635" s="40">
        <v>0.35</v>
      </c>
      <c r="K2635" s="40">
        <v>0.15175</v>
      </c>
      <c r="L2635" s="40">
        <v>0.10575</v>
      </c>
      <c r="M2635" s="40">
        <v>0.11874999999999999</v>
      </c>
      <c r="N2635" s="40">
        <v>0.11824999999999999</v>
      </c>
      <c r="O2635">
        <v>0.10299999999999999</v>
      </c>
      <c r="P2635">
        <v>9.8250000000000004E-2</v>
      </c>
      <c r="AF2635">
        <v>5.0785481583436501E-2</v>
      </c>
    </row>
    <row r="2636" spans="1:63" x14ac:dyDescent="0.25">
      <c r="A2636" s="66" t="s">
        <v>921</v>
      </c>
      <c r="B2636" s="66" t="s">
        <v>921</v>
      </c>
      <c r="C2636" s="71">
        <v>40455</v>
      </c>
      <c r="F2636" s="40"/>
      <c r="U2636" s="40"/>
      <c r="V2636" s="40"/>
      <c r="AF2636" s="40">
        <v>0.11870256494063899</v>
      </c>
      <c r="AG2636" s="40"/>
      <c r="AM2636" s="40"/>
    </row>
    <row r="2637" spans="1:63" x14ac:dyDescent="0.25">
      <c r="A2637" s="66" t="s">
        <v>921</v>
      </c>
      <c r="B2637" s="66" t="s">
        <v>921</v>
      </c>
      <c r="C2637" s="71">
        <v>40463</v>
      </c>
      <c r="F2637" s="40"/>
      <c r="U2637" s="40"/>
      <c r="V2637" s="40"/>
      <c r="AF2637" s="40">
        <v>0.20736665006664001</v>
      </c>
      <c r="AG2637" s="40"/>
      <c r="AM2637" s="40"/>
    </row>
    <row r="2638" spans="1:63" x14ac:dyDescent="0.25">
      <c r="A2638" s="66" t="s">
        <v>921</v>
      </c>
      <c r="B2638" s="66" t="s">
        <v>921</v>
      </c>
      <c r="C2638" s="71">
        <v>40473</v>
      </c>
      <c r="F2638" s="40"/>
      <c r="U2638" s="40"/>
      <c r="V2638" s="40"/>
      <c r="AF2638" s="40">
        <v>0.44843006929895701</v>
      </c>
      <c r="AG2638" s="40"/>
      <c r="AM2638" s="40"/>
    </row>
    <row r="2639" spans="1:63" x14ac:dyDescent="0.25">
      <c r="A2639" s="66" t="s">
        <v>921</v>
      </c>
      <c r="B2639" s="66" t="s">
        <v>921</v>
      </c>
      <c r="C2639" s="71">
        <v>40479</v>
      </c>
      <c r="F2639" s="40"/>
      <c r="I2639" s="40"/>
      <c r="J2639" s="40"/>
      <c r="K2639" s="40"/>
      <c r="L2639" s="40"/>
      <c r="M2639" s="40"/>
      <c r="N2639" s="40"/>
      <c r="AF2639">
        <v>0.63063247413660894</v>
      </c>
    </row>
    <row r="2640" spans="1:63" x14ac:dyDescent="0.25">
      <c r="A2640" s="66" t="s">
        <v>921</v>
      </c>
      <c r="B2640" s="66" t="s">
        <v>921</v>
      </c>
      <c r="C2640" s="71">
        <v>40484</v>
      </c>
      <c r="F2640" s="40"/>
      <c r="H2640">
        <v>217.55</v>
      </c>
      <c r="I2640">
        <v>0.1865</v>
      </c>
      <c r="J2640">
        <v>0.27200000000000002</v>
      </c>
      <c r="K2640">
        <v>0.12775</v>
      </c>
      <c r="L2640">
        <v>9.2749999999999999E-2</v>
      </c>
      <c r="M2640">
        <v>0.10775</v>
      </c>
      <c r="N2640">
        <v>0.11025</v>
      </c>
      <c r="O2640">
        <v>9.8250000000000004E-2</v>
      </c>
      <c r="P2640">
        <v>9.2499999999999999E-2</v>
      </c>
      <c r="U2640" s="40"/>
      <c r="V2640" s="40"/>
      <c r="AF2640" s="40"/>
      <c r="AG2640" s="40"/>
      <c r="AJ2640" s="40"/>
      <c r="AM2640" s="40"/>
      <c r="BJ2640" s="40"/>
    </row>
    <row r="2641" spans="1:62" x14ac:dyDescent="0.25">
      <c r="A2641" s="66" t="s">
        <v>921</v>
      </c>
      <c r="B2641" s="66" t="s">
        <v>921</v>
      </c>
      <c r="C2641" s="71">
        <v>40486</v>
      </c>
      <c r="F2641" s="40" t="s">
        <v>230</v>
      </c>
      <c r="U2641" s="28">
        <v>162.67500000000001</v>
      </c>
      <c r="V2641" s="28">
        <v>0</v>
      </c>
      <c r="AF2641" s="40">
        <v>0.72308689677112803</v>
      </c>
      <c r="AG2641" s="40"/>
      <c r="AJ2641" s="51">
        <v>0</v>
      </c>
      <c r="AM2641" s="40"/>
      <c r="AP2641">
        <v>100.991043589843</v>
      </c>
      <c r="BJ2641" s="28">
        <v>61.683956410157499</v>
      </c>
    </row>
    <row r="2642" spans="1:62" x14ac:dyDescent="0.25">
      <c r="A2642" s="66" t="s">
        <v>921</v>
      </c>
      <c r="B2642" s="66" t="s">
        <v>921</v>
      </c>
      <c r="C2642" s="71">
        <v>40490</v>
      </c>
      <c r="F2642" s="40"/>
      <c r="H2642">
        <v>256.14999999999998</v>
      </c>
      <c r="I2642">
        <v>0.29199999999999998</v>
      </c>
      <c r="J2642">
        <v>0.34425</v>
      </c>
      <c r="K2642">
        <v>0.14199999999999999</v>
      </c>
      <c r="L2642">
        <v>9.4E-2</v>
      </c>
      <c r="M2642">
        <v>0.1085</v>
      </c>
      <c r="N2642">
        <v>0.1095</v>
      </c>
      <c r="O2642">
        <v>9.7500000000000003E-2</v>
      </c>
      <c r="P2642">
        <v>9.2999999999999999E-2</v>
      </c>
      <c r="U2642" s="40"/>
      <c r="V2642" s="40"/>
      <c r="AF2642" s="40"/>
      <c r="AG2642" s="40"/>
      <c r="AJ2642" s="40"/>
      <c r="AM2642" s="40"/>
      <c r="BJ2642" s="40"/>
    </row>
    <row r="2643" spans="1:62" x14ac:dyDescent="0.25">
      <c r="A2643" s="66" t="s">
        <v>921</v>
      </c>
      <c r="B2643" s="66" t="s">
        <v>921</v>
      </c>
      <c r="C2643" s="71">
        <v>40492</v>
      </c>
      <c r="F2643" s="40"/>
      <c r="U2643" s="28"/>
      <c r="V2643" s="28"/>
      <c r="AF2643" s="40">
        <v>0.70534491680366995</v>
      </c>
      <c r="AG2643" s="40"/>
      <c r="AJ2643" s="51"/>
      <c r="AM2643" s="40"/>
      <c r="BJ2643" s="28"/>
    </row>
    <row r="2644" spans="1:62" x14ac:dyDescent="0.25">
      <c r="A2644" s="66" t="s">
        <v>921</v>
      </c>
      <c r="B2644" s="66" t="s">
        <v>921</v>
      </c>
      <c r="C2644" s="71">
        <v>40497</v>
      </c>
      <c r="F2644" s="40"/>
      <c r="H2644">
        <v>220.45</v>
      </c>
      <c r="I2644">
        <v>0.1895</v>
      </c>
      <c r="J2644">
        <v>0.28699999999999998</v>
      </c>
      <c r="K2644">
        <v>0.13125000000000001</v>
      </c>
      <c r="L2644">
        <v>8.9249999999999996E-2</v>
      </c>
      <c r="M2644">
        <v>0.10925</v>
      </c>
      <c r="N2644">
        <v>0.108</v>
      </c>
      <c r="O2644">
        <v>9.6500000000000002E-2</v>
      </c>
      <c r="P2644">
        <v>9.1499999999999998E-2</v>
      </c>
      <c r="U2644" s="40"/>
      <c r="V2644" s="40"/>
      <c r="AJ2644" s="40"/>
      <c r="BJ2644" s="40"/>
    </row>
    <row r="2645" spans="1:62" x14ac:dyDescent="0.25">
      <c r="A2645" s="66" t="s">
        <v>921</v>
      </c>
      <c r="B2645" s="66" t="s">
        <v>921</v>
      </c>
      <c r="C2645" s="71">
        <v>40506</v>
      </c>
      <c r="F2645" s="40" t="s">
        <v>230</v>
      </c>
      <c r="H2645">
        <v>219.75</v>
      </c>
      <c r="I2645">
        <v>0.22275</v>
      </c>
      <c r="J2645">
        <v>0.26050000000000001</v>
      </c>
      <c r="K2645">
        <v>0.12125</v>
      </c>
      <c r="L2645">
        <v>0.09</v>
      </c>
      <c r="M2645">
        <v>0.106</v>
      </c>
      <c r="N2645">
        <v>0.10925</v>
      </c>
      <c r="O2645">
        <v>9.5250000000000001E-2</v>
      </c>
      <c r="P2645">
        <v>9.375E-2</v>
      </c>
      <c r="U2645" s="28">
        <v>610.85</v>
      </c>
      <c r="V2645" s="28">
        <v>58.4396003433367</v>
      </c>
      <c r="AF2645" s="40">
        <v>0.82244268066186998</v>
      </c>
      <c r="AG2645" s="40"/>
      <c r="AJ2645" s="51">
        <v>0</v>
      </c>
      <c r="AP2645">
        <v>105.063548421318</v>
      </c>
      <c r="BJ2645" s="28">
        <v>270.08310053786698</v>
      </c>
    </row>
    <row r="2646" spans="1:62" x14ac:dyDescent="0.25">
      <c r="A2646" s="66" t="s">
        <v>921</v>
      </c>
      <c r="B2646" s="66" t="s">
        <v>921</v>
      </c>
      <c r="C2646" s="71">
        <v>40513</v>
      </c>
      <c r="F2646" s="40"/>
      <c r="H2646">
        <v>183.3</v>
      </c>
      <c r="I2646">
        <v>0.12575</v>
      </c>
      <c r="J2646">
        <v>0.20324999999999999</v>
      </c>
      <c r="K2646">
        <v>0.1055</v>
      </c>
      <c r="L2646">
        <v>8.4000000000000005E-2</v>
      </c>
      <c r="M2646">
        <v>0.10525</v>
      </c>
      <c r="N2646">
        <v>0.10775</v>
      </c>
      <c r="O2646">
        <v>9.425E-2</v>
      </c>
      <c r="P2646">
        <v>9.0749999999999997E-2</v>
      </c>
      <c r="U2646" s="40"/>
      <c r="V2646" s="40"/>
      <c r="AF2646" s="40"/>
      <c r="AG2646" s="40"/>
      <c r="AJ2646" s="40"/>
      <c r="BJ2646" s="40"/>
    </row>
    <row r="2647" spans="1:62" x14ac:dyDescent="0.25">
      <c r="A2647" s="66" t="s">
        <v>921</v>
      </c>
      <c r="B2647" s="66" t="s">
        <v>921</v>
      </c>
      <c r="C2647" s="71">
        <v>40515</v>
      </c>
      <c r="F2647" s="40"/>
      <c r="U2647" s="28"/>
      <c r="V2647" s="28"/>
      <c r="AF2647">
        <v>0.81508411622048005</v>
      </c>
      <c r="AJ2647" s="51"/>
      <c r="BJ2647" s="28"/>
    </row>
    <row r="2648" spans="1:62" x14ac:dyDescent="0.25">
      <c r="A2648" s="66" t="s">
        <v>921</v>
      </c>
      <c r="B2648" s="66" t="s">
        <v>921</v>
      </c>
      <c r="C2648" s="71">
        <v>40520</v>
      </c>
      <c r="F2648" s="40"/>
      <c r="H2648">
        <v>189.1</v>
      </c>
      <c r="I2648">
        <v>0.13900000000000001</v>
      </c>
      <c r="J2648">
        <v>0.22275</v>
      </c>
      <c r="K2648">
        <v>0.105</v>
      </c>
      <c r="L2648">
        <v>8.1500000000000003E-2</v>
      </c>
      <c r="M2648">
        <v>0.10525</v>
      </c>
      <c r="N2648">
        <v>0.10775</v>
      </c>
      <c r="O2648">
        <v>9.375E-2</v>
      </c>
      <c r="P2648">
        <v>9.0499999999999997E-2</v>
      </c>
      <c r="U2648" s="40"/>
      <c r="V2648" s="40"/>
      <c r="AF2648" s="40"/>
      <c r="AG2648" s="40"/>
      <c r="AJ2648" s="40"/>
      <c r="BJ2648" s="40"/>
    </row>
    <row r="2649" spans="1:62" x14ac:dyDescent="0.25">
      <c r="A2649" s="66" t="s">
        <v>921</v>
      </c>
      <c r="B2649" s="66" t="s">
        <v>921</v>
      </c>
      <c r="C2649" s="71">
        <v>40521</v>
      </c>
      <c r="F2649" s="40" t="s">
        <v>230</v>
      </c>
      <c r="U2649" s="28">
        <v>1020.3125</v>
      </c>
      <c r="V2649" s="28">
        <v>268.92639187501698</v>
      </c>
      <c r="AJ2649" s="51">
        <v>16.132074851652401</v>
      </c>
      <c r="AM2649">
        <v>2.3244238518076998</v>
      </c>
      <c r="AP2649">
        <v>141.22407177017999</v>
      </c>
      <c r="BJ2649" s="28">
        <v>594.02996150315096</v>
      </c>
    </row>
    <row r="2650" spans="1:62" x14ac:dyDescent="0.25">
      <c r="A2650" s="66" t="s">
        <v>921</v>
      </c>
      <c r="B2650" s="66" t="s">
        <v>921</v>
      </c>
      <c r="C2650" s="71">
        <v>40527</v>
      </c>
      <c r="F2650" s="40"/>
      <c r="H2650">
        <v>172.6</v>
      </c>
      <c r="I2650">
        <v>0.1055</v>
      </c>
      <c r="J2650">
        <v>0.1925</v>
      </c>
      <c r="K2650">
        <v>9.6000000000000002E-2</v>
      </c>
      <c r="L2650">
        <v>7.5499999999999998E-2</v>
      </c>
      <c r="M2650">
        <v>0.10150000000000001</v>
      </c>
      <c r="N2650">
        <v>0.10575</v>
      </c>
      <c r="O2650">
        <v>9.5500000000000002E-2</v>
      </c>
      <c r="P2650">
        <v>9.0749999999999997E-2</v>
      </c>
      <c r="U2650" s="40"/>
      <c r="V2650" s="40"/>
      <c r="AJ2650" s="40"/>
      <c r="BJ2650" s="40"/>
    </row>
    <row r="2651" spans="1:62" x14ac:dyDescent="0.25">
      <c r="A2651" s="66" t="s">
        <v>921</v>
      </c>
      <c r="B2651" s="66" t="s">
        <v>921</v>
      </c>
      <c r="C2651" s="71">
        <v>40534</v>
      </c>
      <c r="F2651" s="40" t="s">
        <v>230</v>
      </c>
      <c r="H2651">
        <v>195.05</v>
      </c>
      <c r="I2651">
        <v>0.1245</v>
      </c>
      <c r="J2651">
        <v>0.23599999999999999</v>
      </c>
      <c r="K2651">
        <v>0.1125</v>
      </c>
      <c r="L2651">
        <v>9.2249999999999999E-2</v>
      </c>
      <c r="M2651">
        <v>0.10875</v>
      </c>
      <c r="N2651">
        <v>0.1105</v>
      </c>
      <c r="O2651">
        <v>9.8000000000000004E-2</v>
      </c>
      <c r="P2651">
        <v>9.2749999999999999E-2</v>
      </c>
      <c r="U2651" s="28">
        <v>1379.5875000000001</v>
      </c>
      <c r="V2651" s="28">
        <v>494.97712228481498</v>
      </c>
      <c r="Z2651" s="40"/>
      <c r="AB2651" s="40"/>
      <c r="AD2651" s="40"/>
      <c r="AF2651" s="43">
        <v>0.71193529131289102</v>
      </c>
      <c r="AG2651" s="43"/>
      <c r="AJ2651" s="51">
        <v>35.374459927487898</v>
      </c>
      <c r="AM2651">
        <v>0.53914597347216198</v>
      </c>
      <c r="AP2651">
        <v>66.1061503597127</v>
      </c>
      <c r="BJ2651" s="28">
        <v>460.78496364431498</v>
      </c>
    </row>
    <row r="2652" spans="1:62" x14ac:dyDescent="0.25">
      <c r="A2652" s="66" t="s">
        <v>921</v>
      </c>
      <c r="B2652" s="66" t="s">
        <v>921</v>
      </c>
      <c r="C2652" s="86">
        <v>40541</v>
      </c>
      <c r="D2652" s="55"/>
      <c r="E2652" s="55"/>
      <c r="F2652" s="40"/>
      <c r="H2652">
        <v>199.95</v>
      </c>
      <c r="I2652">
        <v>0.18825</v>
      </c>
      <c r="J2652">
        <v>0.2235</v>
      </c>
      <c r="K2652">
        <v>0.10349999999999999</v>
      </c>
      <c r="L2652">
        <v>8.4250000000000005E-2</v>
      </c>
      <c r="M2652">
        <v>0.10224999999999999</v>
      </c>
      <c r="N2652">
        <v>0.107</v>
      </c>
      <c r="O2652">
        <v>9.7750000000000004E-2</v>
      </c>
      <c r="P2652">
        <v>9.325E-2</v>
      </c>
      <c r="U2652" s="40"/>
      <c r="V2652" s="40"/>
      <c r="AJ2652" s="40"/>
      <c r="BJ2652" s="40"/>
    </row>
    <row r="2653" spans="1:62" x14ac:dyDescent="0.25">
      <c r="A2653" s="66" t="s">
        <v>921</v>
      </c>
      <c r="B2653" s="66" t="s">
        <v>921</v>
      </c>
      <c r="C2653" s="71">
        <v>40542</v>
      </c>
      <c r="F2653" s="40" t="s">
        <v>230</v>
      </c>
      <c r="U2653" s="28">
        <v>1328.325</v>
      </c>
      <c r="V2653" s="28">
        <v>614.55352123943999</v>
      </c>
      <c r="AF2653" s="43">
        <v>0.46559103139755798</v>
      </c>
      <c r="AG2653" s="43"/>
      <c r="AJ2653" s="51">
        <v>70.337264125430593</v>
      </c>
      <c r="AP2653">
        <v>13.2166654931214</v>
      </c>
      <c r="BJ2653" s="28">
        <v>324.49929909695999</v>
      </c>
    </row>
    <row r="2654" spans="1:62" x14ac:dyDescent="0.25">
      <c r="A2654" s="66" t="s">
        <v>921</v>
      </c>
      <c r="B2654" s="66" t="s">
        <v>921</v>
      </c>
      <c r="C2654" s="86">
        <v>40549</v>
      </c>
      <c r="D2654" s="55"/>
      <c r="E2654" s="55"/>
      <c r="F2654" s="40"/>
      <c r="H2654">
        <v>170.4</v>
      </c>
      <c r="I2654">
        <v>0.1105</v>
      </c>
      <c r="J2654">
        <v>0.17374999999999999</v>
      </c>
      <c r="K2654">
        <v>9.6500000000000002E-2</v>
      </c>
      <c r="L2654">
        <v>7.85E-2</v>
      </c>
      <c r="M2654">
        <v>0.10125000000000001</v>
      </c>
      <c r="N2654">
        <v>0.1065</v>
      </c>
      <c r="O2654">
        <v>9.4750000000000001E-2</v>
      </c>
      <c r="P2654">
        <v>9.0249999999999997E-2</v>
      </c>
      <c r="U2654" s="40"/>
      <c r="V2654" s="40"/>
      <c r="AJ2654" s="40"/>
      <c r="BJ2654" s="40"/>
    </row>
    <row r="2655" spans="1:62" x14ac:dyDescent="0.25">
      <c r="A2655" s="66" t="s">
        <v>921</v>
      </c>
      <c r="B2655" s="66" t="s">
        <v>921</v>
      </c>
      <c r="C2655" s="71">
        <v>40550</v>
      </c>
      <c r="F2655" s="40" t="s">
        <v>230</v>
      </c>
      <c r="U2655" s="28">
        <v>1328.2</v>
      </c>
      <c r="V2655" s="28">
        <v>685.18988124667806</v>
      </c>
      <c r="AJ2655" s="51">
        <v>62.590610945214102</v>
      </c>
      <c r="AM2655">
        <v>0</v>
      </c>
      <c r="AP2655">
        <v>0</v>
      </c>
      <c r="BJ2655" s="28">
        <v>286.18009183385101</v>
      </c>
    </row>
    <row r="2656" spans="1:62" x14ac:dyDescent="0.25">
      <c r="A2656" s="66" t="s">
        <v>921</v>
      </c>
      <c r="B2656" s="66" t="s">
        <v>921</v>
      </c>
      <c r="C2656" s="86">
        <v>40555</v>
      </c>
      <c r="D2656" s="55"/>
      <c r="E2656" s="55"/>
      <c r="F2656" s="40"/>
      <c r="H2656">
        <v>180</v>
      </c>
      <c r="I2656">
        <v>0.13366666666666699</v>
      </c>
      <c r="J2656">
        <v>0.214</v>
      </c>
      <c r="K2656">
        <v>9.7750000000000004E-2</v>
      </c>
      <c r="L2656">
        <v>8.1250000000000003E-2</v>
      </c>
      <c r="M2656">
        <v>9.9500000000000005E-2</v>
      </c>
      <c r="N2656">
        <v>0.10249999999999999</v>
      </c>
      <c r="O2656">
        <v>9.425E-2</v>
      </c>
      <c r="P2656">
        <v>9.0249999999999997E-2</v>
      </c>
      <c r="U2656" s="40"/>
      <c r="V2656" s="40"/>
      <c r="AJ2656" s="40"/>
      <c r="BJ2656" s="40"/>
    </row>
    <row r="2657" spans="1:63" x14ac:dyDescent="0.25">
      <c r="A2657" s="66" t="s">
        <v>921</v>
      </c>
      <c r="B2657" s="66" t="s">
        <v>921</v>
      </c>
      <c r="C2657" s="71">
        <v>40557</v>
      </c>
      <c r="F2657" s="40" t="s">
        <v>230</v>
      </c>
      <c r="U2657" s="28">
        <v>1215.5</v>
      </c>
      <c r="V2657" s="28">
        <v>606.28736085524497</v>
      </c>
      <c r="AF2657" s="43">
        <v>0.26339480268212501</v>
      </c>
      <c r="AG2657" s="43"/>
      <c r="AJ2657" s="51">
        <v>58.905943942453099</v>
      </c>
      <c r="AM2657">
        <v>5.80281755196305E-2</v>
      </c>
      <c r="AP2657">
        <v>2.6064665127020801</v>
      </c>
      <c r="BJ2657" s="28">
        <v>271.31271331994299</v>
      </c>
    </row>
    <row r="2658" spans="1:63" x14ac:dyDescent="0.25">
      <c r="A2658" s="66" t="s">
        <v>921</v>
      </c>
      <c r="B2658" s="66" t="s">
        <v>921</v>
      </c>
      <c r="C2658" s="86">
        <v>40562</v>
      </c>
      <c r="D2658" s="55"/>
      <c r="E2658" s="55"/>
      <c r="F2658" s="40"/>
      <c r="H2658">
        <v>189.65</v>
      </c>
      <c r="I2658">
        <v>0.16350000000000001</v>
      </c>
      <c r="J2658">
        <v>0.21375</v>
      </c>
      <c r="K2658">
        <v>0.10375</v>
      </c>
      <c r="L2658">
        <v>8.2500000000000004E-2</v>
      </c>
      <c r="M2658">
        <v>9.9750000000000005E-2</v>
      </c>
      <c r="N2658">
        <v>0.10174999999999999</v>
      </c>
      <c r="O2658">
        <v>9.425E-2</v>
      </c>
      <c r="P2658">
        <v>8.8999999999999996E-2</v>
      </c>
      <c r="U2658" s="40"/>
      <c r="V2658" s="40"/>
      <c r="AJ2658" s="40"/>
      <c r="BJ2658" s="40"/>
    </row>
    <row r="2659" spans="1:63" x14ac:dyDescent="0.25">
      <c r="A2659" s="66" t="s">
        <v>921</v>
      </c>
      <c r="B2659" s="66" t="s">
        <v>921</v>
      </c>
      <c r="C2659" s="71">
        <v>40563</v>
      </c>
      <c r="F2659" s="40" t="s">
        <v>230</v>
      </c>
      <c r="U2659" s="28">
        <v>1232.7125000000001</v>
      </c>
      <c r="V2659" s="28">
        <v>644.01378157800002</v>
      </c>
      <c r="AJ2659" s="51">
        <v>50.106891307162101</v>
      </c>
      <c r="AP2659">
        <v>0</v>
      </c>
      <c r="BJ2659" s="28">
        <v>256.37921034842299</v>
      </c>
    </row>
    <row r="2660" spans="1:63" x14ac:dyDescent="0.25">
      <c r="A2660" s="66" t="s">
        <v>921</v>
      </c>
      <c r="B2660" s="66" t="s">
        <v>921</v>
      </c>
      <c r="C2660" s="86">
        <v>40569</v>
      </c>
      <c r="D2660" s="55"/>
      <c r="E2660" s="55"/>
      <c r="F2660" s="40"/>
      <c r="H2660">
        <v>193.65</v>
      </c>
      <c r="I2660">
        <v>0.16600000000000001</v>
      </c>
      <c r="J2660">
        <v>0.23175000000000001</v>
      </c>
      <c r="K2660">
        <v>0.10025000000000001</v>
      </c>
      <c r="L2660">
        <v>8.2250000000000004E-2</v>
      </c>
      <c r="M2660">
        <v>0.10025000000000001</v>
      </c>
      <c r="N2660">
        <v>0.10425</v>
      </c>
      <c r="O2660">
        <v>9.4500000000000001E-2</v>
      </c>
      <c r="P2660">
        <v>8.8999999999999996E-2</v>
      </c>
      <c r="U2660" s="40"/>
      <c r="V2660" s="40"/>
      <c r="AF2660" s="40"/>
      <c r="AG2660" s="40"/>
      <c r="AJ2660" s="40"/>
      <c r="BJ2660" s="40"/>
    </row>
    <row r="2661" spans="1:63" x14ac:dyDescent="0.25">
      <c r="A2661" s="66" t="s">
        <v>921</v>
      </c>
      <c r="B2661" s="66" t="s">
        <v>921</v>
      </c>
      <c r="C2661" s="71">
        <v>40571</v>
      </c>
      <c r="F2661" s="40" t="s">
        <v>230</v>
      </c>
      <c r="U2661" s="28">
        <v>1195.4875</v>
      </c>
      <c r="V2661" s="28">
        <v>612.13923845603802</v>
      </c>
      <c r="AJ2661" s="51">
        <v>48.571584430321401</v>
      </c>
      <c r="AP2661">
        <v>0</v>
      </c>
      <c r="BJ2661" s="28">
        <v>257.354505056937</v>
      </c>
    </row>
    <row r="2662" spans="1:63" x14ac:dyDescent="0.25">
      <c r="A2662" s="66" t="s">
        <v>921</v>
      </c>
      <c r="B2662" s="66" t="s">
        <v>921</v>
      </c>
      <c r="C2662" s="86">
        <v>40576</v>
      </c>
      <c r="D2662" s="55"/>
      <c r="E2662" s="55"/>
      <c r="F2662" s="40"/>
      <c r="U2662" s="40"/>
      <c r="V2662" s="40"/>
      <c r="AF2662" s="40"/>
      <c r="AG2662" s="40"/>
      <c r="AJ2662" s="40"/>
      <c r="BJ2662" s="40"/>
    </row>
    <row r="2663" spans="1:63" x14ac:dyDescent="0.25">
      <c r="A2663" s="66" t="s">
        <v>921</v>
      </c>
      <c r="B2663" s="66" t="s">
        <v>921</v>
      </c>
      <c r="C2663" s="86">
        <v>40583</v>
      </c>
      <c r="D2663" s="55"/>
      <c r="E2663" s="55"/>
      <c r="F2663" s="40"/>
    </row>
    <row r="2664" spans="1:63" x14ac:dyDescent="0.25">
      <c r="A2664" s="66" t="s">
        <v>921</v>
      </c>
      <c r="B2664" s="66" t="s">
        <v>921</v>
      </c>
      <c r="C2664" s="71">
        <v>40584</v>
      </c>
      <c r="F2664" s="40" t="s">
        <v>230</v>
      </c>
      <c r="U2664" s="28">
        <v>1273.760585</v>
      </c>
      <c r="V2664" s="28">
        <f>AD2664+BE2664</f>
        <v>825.30529927452301</v>
      </c>
      <c r="Z2664" s="54">
        <v>3.3655285E-2</v>
      </c>
      <c r="AB2664" s="28">
        <v>18157.542176459399</v>
      </c>
      <c r="AD2664" s="28">
        <v>612.57558500000005</v>
      </c>
      <c r="AJ2664" s="51">
        <v>68.988775531062799</v>
      </c>
      <c r="AT2664" t="s">
        <v>74</v>
      </c>
      <c r="BE2664">
        <v>212.72971427452299</v>
      </c>
      <c r="BJ2664" s="28">
        <v>379.46651019441401</v>
      </c>
      <c r="BK2664">
        <v>314.83873910825002</v>
      </c>
    </row>
    <row r="2665" spans="1:63" x14ac:dyDescent="0.25">
      <c r="A2665" s="66" t="s">
        <v>923</v>
      </c>
      <c r="B2665" s="66" t="s">
        <v>923</v>
      </c>
      <c r="C2665" s="71">
        <v>40451</v>
      </c>
      <c r="F2665" s="40"/>
      <c r="H2665">
        <v>249.1</v>
      </c>
      <c r="I2665">
        <v>0.24374999999999999</v>
      </c>
      <c r="J2665">
        <v>0.3125</v>
      </c>
      <c r="K2665">
        <v>0.13825000000000001</v>
      </c>
      <c r="L2665">
        <v>9.8750000000000004E-2</v>
      </c>
      <c r="M2665">
        <v>0.124</v>
      </c>
      <c r="N2665">
        <v>0.10825</v>
      </c>
      <c r="O2665">
        <v>0.10274999999999999</v>
      </c>
      <c r="P2665">
        <v>0.11724999999999999</v>
      </c>
      <c r="AF2665">
        <v>6.3565073404114297E-2</v>
      </c>
    </row>
    <row r="2666" spans="1:63" x14ac:dyDescent="0.25">
      <c r="A2666" s="66" t="s">
        <v>923</v>
      </c>
      <c r="B2666" s="66" t="s">
        <v>923</v>
      </c>
      <c r="C2666" s="71">
        <v>40455</v>
      </c>
      <c r="F2666" s="40"/>
      <c r="U2666" s="40"/>
      <c r="V2666" s="40"/>
      <c r="AF2666" s="40">
        <v>0.107683902769431</v>
      </c>
      <c r="AG2666" s="40"/>
      <c r="AJ2666" s="40"/>
      <c r="BJ2666" s="40"/>
    </row>
    <row r="2667" spans="1:63" x14ac:dyDescent="0.25">
      <c r="A2667" s="66" t="s">
        <v>923</v>
      </c>
      <c r="B2667" s="66" t="s">
        <v>923</v>
      </c>
      <c r="C2667" s="71">
        <v>40463</v>
      </c>
      <c r="F2667" s="40"/>
      <c r="AF2667">
        <v>0.217969156758859</v>
      </c>
    </row>
    <row r="2668" spans="1:63" x14ac:dyDescent="0.25">
      <c r="A2668" s="66" t="s">
        <v>923</v>
      </c>
      <c r="B2668" s="66" t="s">
        <v>923</v>
      </c>
      <c r="C2668" s="71">
        <v>40473</v>
      </c>
      <c r="F2668" s="40"/>
      <c r="U2668" s="40"/>
      <c r="V2668" s="40"/>
      <c r="AF2668">
        <v>0.46254780828741798</v>
      </c>
      <c r="AJ2668" s="40"/>
      <c r="BJ2668" s="40"/>
    </row>
    <row r="2669" spans="1:63" x14ac:dyDescent="0.25">
      <c r="A2669" s="90" t="s">
        <v>923</v>
      </c>
      <c r="B2669" s="90" t="s">
        <v>923</v>
      </c>
      <c r="C2669" s="87">
        <v>40479</v>
      </c>
      <c r="F2669" s="40"/>
      <c r="AF2669">
        <v>0.59539356736826998</v>
      </c>
    </row>
    <row r="2670" spans="1:63" x14ac:dyDescent="0.25">
      <c r="A2670" s="1" t="s">
        <v>923</v>
      </c>
      <c r="B2670" s="1" t="s">
        <v>923</v>
      </c>
      <c r="C2670" s="2">
        <v>40484</v>
      </c>
      <c r="F2670" s="40"/>
      <c r="H2670">
        <v>201.3</v>
      </c>
      <c r="I2670">
        <v>0.129</v>
      </c>
      <c r="J2670">
        <v>0.24525</v>
      </c>
      <c r="K2670">
        <v>0.1205</v>
      </c>
      <c r="L2670">
        <v>9.0249999999999997E-2</v>
      </c>
      <c r="M2670">
        <v>0.11125</v>
      </c>
      <c r="N2670">
        <v>0.10125000000000001</v>
      </c>
      <c r="O2670">
        <v>9.7000000000000003E-2</v>
      </c>
      <c r="P2670">
        <v>0.112</v>
      </c>
      <c r="U2670" s="40"/>
      <c r="V2670" s="40"/>
      <c r="AJ2670" s="40"/>
      <c r="BJ2670" s="40"/>
    </row>
    <row r="2671" spans="1:63" x14ac:dyDescent="0.25">
      <c r="A2671" s="1" t="s">
        <v>923</v>
      </c>
      <c r="B2671" s="1" t="s">
        <v>923</v>
      </c>
      <c r="C2671" s="2">
        <v>40486</v>
      </c>
      <c r="F2671" s="40" t="s">
        <v>230</v>
      </c>
      <c r="U2671" s="28">
        <v>183.88749999999999</v>
      </c>
      <c r="V2671" s="28">
        <v>0</v>
      </c>
      <c r="AF2671">
        <v>0.71051168257975095</v>
      </c>
      <c r="AJ2671" s="51">
        <v>0</v>
      </c>
      <c r="AP2671">
        <v>112.944047111934</v>
      </c>
      <c r="BJ2671" s="28">
        <v>70.943452888065707</v>
      </c>
    </row>
    <row r="2672" spans="1:63" x14ac:dyDescent="0.25">
      <c r="A2672" s="1" t="s">
        <v>923</v>
      </c>
      <c r="B2672" s="1" t="s">
        <v>923</v>
      </c>
      <c r="C2672" s="2">
        <v>40490</v>
      </c>
      <c r="F2672" s="40"/>
      <c r="H2672">
        <v>246.5</v>
      </c>
      <c r="I2672">
        <v>0.25874999999999998</v>
      </c>
      <c r="J2672">
        <v>0.30825000000000002</v>
      </c>
      <c r="K2672">
        <v>0.13225000000000001</v>
      </c>
      <c r="L2672">
        <v>9.6750000000000003E-2</v>
      </c>
      <c r="M2672">
        <v>0.12475</v>
      </c>
      <c r="N2672">
        <v>0.10249999999999999</v>
      </c>
      <c r="O2672">
        <v>9.6750000000000003E-2</v>
      </c>
      <c r="P2672">
        <v>0.1125</v>
      </c>
      <c r="U2672" s="40"/>
      <c r="V2672" s="40"/>
      <c r="AJ2672" s="40"/>
      <c r="BJ2672" s="40"/>
    </row>
    <row r="2673" spans="1:62" x14ac:dyDescent="0.25">
      <c r="A2673" s="1" t="s">
        <v>923</v>
      </c>
      <c r="B2673" s="1" t="s">
        <v>923</v>
      </c>
      <c r="C2673" s="2">
        <v>40492</v>
      </c>
      <c r="F2673" s="40"/>
      <c r="U2673" s="28"/>
      <c r="V2673" s="28"/>
      <c r="Z2673" s="40"/>
      <c r="AB2673" s="40"/>
      <c r="AD2673" s="40"/>
      <c r="AF2673">
        <v>0.68190506744853396</v>
      </c>
      <c r="AJ2673" s="51"/>
      <c r="BJ2673" s="28"/>
    </row>
    <row r="2674" spans="1:62" x14ac:dyDescent="0.25">
      <c r="A2674" s="1" t="s">
        <v>923</v>
      </c>
      <c r="B2674" s="1" t="s">
        <v>923</v>
      </c>
      <c r="C2674" s="2">
        <v>40497</v>
      </c>
      <c r="F2674" s="40"/>
      <c r="H2674">
        <v>208.4</v>
      </c>
      <c r="I2674">
        <v>0.13750000000000001</v>
      </c>
      <c r="J2674">
        <v>0.26</v>
      </c>
      <c r="K2674">
        <v>0.12375</v>
      </c>
      <c r="L2674">
        <v>9.1249999999999998E-2</v>
      </c>
      <c r="M2674">
        <v>0.12</v>
      </c>
      <c r="N2674">
        <v>0.10199999999999999</v>
      </c>
      <c r="O2674">
        <v>9.6750000000000003E-2</v>
      </c>
      <c r="P2674">
        <v>0.11075</v>
      </c>
      <c r="U2674" s="40"/>
      <c r="V2674" s="40"/>
      <c r="AJ2674" s="40"/>
      <c r="BJ2674" s="40"/>
    </row>
    <row r="2675" spans="1:62" x14ac:dyDescent="0.25">
      <c r="A2675" s="1" t="s">
        <v>923</v>
      </c>
      <c r="B2675" s="1" t="s">
        <v>923</v>
      </c>
      <c r="C2675" s="2">
        <v>40506</v>
      </c>
      <c r="F2675" s="40" t="s">
        <v>230</v>
      </c>
      <c r="H2675">
        <v>204.1</v>
      </c>
      <c r="I2675">
        <v>0.15049999999999999</v>
      </c>
      <c r="J2675">
        <v>0.23649999999999999</v>
      </c>
      <c r="K2675">
        <v>0.11625000000000001</v>
      </c>
      <c r="L2675">
        <v>9.0999999999999998E-2</v>
      </c>
      <c r="M2675">
        <v>0.11550000000000001</v>
      </c>
      <c r="N2675">
        <v>0.1</v>
      </c>
      <c r="O2675">
        <v>9.8000000000000004E-2</v>
      </c>
      <c r="P2675">
        <v>0.11275</v>
      </c>
      <c r="U2675" s="28">
        <v>607.73749999999995</v>
      </c>
      <c r="V2675" s="28">
        <v>59.895946594760503</v>
      </c>
      <c r="AF2675" s="40">
        <v>0.74074963368730595</v>
      </c>
      <c r="AG2675" s="40"/>
      <c r="AJ2675" s="51">
        <v>0</v>
      </c>
      <c r="AP2675">
        <v>106.32011801982399</v>
      </c>
      <c r="BJ2675" s="28">
        <v>250.038540227781</v>
      </c>
    </row>
    <row r="2676" spans="1:62" x14ac:dyDescent="0.25">
      <c r="A2676" s="1" t="s">
        <v>923</v>
      </c>
      <c r="B2676" s="1" t="s">
        <v>923</v>
      </c>
      <c r="C2676" s="2">
        <v>40513</v>
      </c>
      <c r="F2676" s="40"/>
      <c r="H2676">
        <v>176.3</v>
      </c>
      <c r="I2676">
        <v>8.4750000000000006E-2</v>
      </c>
      <c r="J2676">
        <v>0.187</v>
      </c>
      <c r="K2676">
        <v>0.10224999999999999</v>
      </c>
      <c r="L2676">
        <v>8.6749999999999994E-2</v>
      </c>
      <c r="M2676">
        <v>0.11325</v>
      </c>
      <c r="N2676">
        <v>9.9500000000000005E-2</v>
      </c>
      <c r="O2676">
        <v>9.6500000000000002E-2</v>
      </c>
      <c r="P2676">
        <v>0.1115</v>
      </c>
      <c r="U2676" s="40"/>
      <c r="V2676" s="40"/>
      <c r="AF2676" s="40"/>
      <c r="AG2676" s="40"/>
      <c r="AJ2676" s="40"/>
      <c r="BJ2676" s="40"/>
    </row>
    <row r="2677" spans="1:62" x14ac:dyDescent="0.25">
      <c r="A2677" s="1" t="s">
        <v>923</v>
      </c>
      <c r="B2677" s="1" t="s">
        <v>923</v>
      </c>
      <c r="C2677" s="2">
        <v>40515</v>
      </c>
      <c r="F2677" s="40"/>
      <c r="U2677" s="28"/>
      <c r="V2677" s="28"/>
      <c r="AF2677">
        <v>0.79712354144172304</v>
      </c>
      <c r="AJ2677" s="51"/>
      <c r="BJ2677" s="28"/>
    </row>
    <row r="2678" spans="1:62" x14ac:dyDescent="0.25">
      <c r="A2678" s="1" t="s">
        <v>923</v>
      </c>
      <c r="B2678" s="1" t="s">
        <v>923</v>
      </c>
      <c r="C2678" s="2">
        <v>40520</v>
      </c>
      <c r="F2678" s="40"/>
      <c r="H2678">
        <v>169.15</v>
      </c>
      <c r="I2678">
        <v>7.6999999999999999E-2</v>
      </c>
      <c r="J2678">
        <v>0.16925000000000001</v>
      </c>
      <c r="K2678">
        <v>9.9000000000000005E-2</v>
      </c>
      <c r="L2678">
        <v>8.2750000000000004E-2</v>
      </c>
      <c r="M2678">
        <v>0.11025</v>
      </c>
      <c r="N2678">
        <v>9.9000000000000005E-2</v>
      </c>
      <c r="O2678">
        <v>9.8250000000000004E-2</v>
      </c>
      <c r="P2678">
        <v>0.11025</v>
      </c>
      <c r="U2678" s="40"/>
      <c r="V2678" s="40"/>
      <c r="AF2678" s="40"/>
      <c r="AG2678" s="40"/>
      <c r="AJ2678" s="40"/>
      <c r="BJ2678" s="40"/>
    </row>
    <row r="2679" spans="1:62" x14ac:dyDescent="0.25">
      <c r="A2679" s="1" t="s">
        <v>923</v>
      </c>
      <c r="B2679" s="1" t="s">
        <v>923</v>
      </c>
      <c r="C2679" s="2">
        <v>40521</v>
      </c>
      <c r="F2679" s="40" t="s">
        <v>230</v>
      </c>
      <c r="U2679" s="28">
        <v>974.52499999999998</v>
      </c>
      <c r="V2679" s="28">
        <v>273.27793872622402</v>
      </c>
      <c r="AJ2679" s="51">
        <v>24.601326760186701</v>
      </c>
      <c r="AM2679">
        <v>1.9574019121599</v>
      </c>
      <c r="AP2679">
        <v>119.301574211409</v>
      </c>
      <c r="BJ2679" s="28">
        <v>557.34416030218097</v>
      </c>
    </row>
    <row r="2680" spans="1:62" x14ac:dyDescent="0.25">
      <c r="A2680" s="1" t="s">
        <v>923</v>
      </c>
      <c r="B2680" s="1" t="s">
        <v>923</v>
      </c>
      <c r="C2680" s="2">
        <v>40527</v>
      </c>
      <c r="F2680" s="40"/>
      <c r="H2680">
        <v>153.6</v>
      </c>
      <c r="I2680">
        <v>5.3749999999999999E-2</v>
      </c>
      <c r="J2680">
        <v>0.13900000000000001</v>
      </c>
      <c r="K2680">
        <v>8.6749999999999994E-2</v>
      </c>
      <c r="L2680">
        <v>7.8E-2</v>
      </c>
      <c r="M2680">
        <v>0.1065</v>
      </c>
      <c r="N2680">
        <v>9.8500000000000004E-2</v>
      </c>
      <c r="O2680">
        <v>9.5500000000000002E-2</v>
      </c>
      <c r="P2680">
        <v>0.11</v>
      </c>
      <c r="U2680" s="40"/>
      <c r="V2680" s="40"/>
      <c r="AJ2680" s="40"/>
      <c r="BJ2680" s="40"/>
    </row>
    <row r="2681" spans="1:62" x14ac:dyDescent="0.25">
      <c r="A2681" s="1" t="s">
        <v>923</v>
      </c>
      <c r="B2681" s="1" t="s">
        <v>923</v>
      </c>
      <c r="C2681" s="2">
        <v>40534</v>
      </c>
      <c r="F2681" s="40" t="s">
        <v>230</v>
      </c>
      <c r="H2681">
        <v>151.55000000000001</v>
      </c>
      <c r="I2681">
        <v>5.475E-2</v>
      </c>
      <c r="J2681">
        <v>0.13825000000000001</v>
      </c>
      <c r="K2681">
        <v>8.6499999999999994E-2</v>
      </c>
      <c r="L2681">
        <v>7.5749999999999998E-2</v>
      </c>
      <c r="M2681">
        <v>0.10324999999999999</v>
      </c>
      <c r="N2681">
        <v>9.6500000000000002E-2</v>
      </c>
      <c r="O2681">
        <v>9.4500000000000001E-2</v>
      </c>
      <c r="P2681">
        <v>0.10825</v>
      </c>
      <c r="U2681" s="28">
        <v>1114.2625</v>
      </c>
      <c r="V2681" s="28">
        <v>424.84937701373599</v>
      </c>
      <c r="Z2681" s="40"/>
      <c r="AB2681" s="40"/>
      <c r="AD2681" s="40"/>
      <c r="AF2681" s="43">
        <v>0.54097887946303302</v>
      </c>
      <c r="AG2681" s="43"/>
      <c r="AJ2681" s="51">
        <v>39.982291855115903</v>
      </c>
      <c r="AM2681">
        <v>0.25948123416395502</v>
      </c>
      <c r="AP2681">
        <v>35.103542707465202</v>
      </c>
      <c r="BJ2681" s="28">
        <v>349.45065685332702</v>
      </c>
    </row>
    <row r="2682" spans="1:62" x14ac:dyDescent="0.25">
      <c r="A2682" s="1" t="s">
        <v>923</v>
      </c>
      <c r="B2682" s="1" t="s">
        <v>923</v>
      </c>
      <c r="C2682" s="55">
        <v>40541</v>
      </c>
      <c r="D2682" s="55"/>
      <c r="E2682" s="55"/>
      <c r="F2682" s="40"/>
      <c r="H2682">
        <v>157.6</v>
      </c>
      <c r="I2682">
        <v>9.0999999999999998E-2</v>
      </c>
      <c r="J2682">
        <v>0.13300000000000001</v>
      </c>
      <c r="K2682">
        <v>8.5999999999999993E-2</v>
      </c>
      <c r="L2682">
        <v>9.4E-2</v>
      </c>
      <c r="M2682">
        <v>9.0999999999999998E-2</v>
      </c>
      <c r="N2682">
        <v>8.9249999999999996E-2</v>
      </c>
      <c r="O2682">
        <v>9.5000000000000001E-2</v>
      </c>
      <c r="P2682">
        <v>0.10875</v>
      </c>
      <c r="U2682" s="40"/>
      <c r="V2682" s="40"/>
      <c r="AJ2682" s="40"/>
      <c r="BJ2682" s="40"/>
    </row>
    <row r="2683" spans="1:62" x14ac:dyDescent="0.25">
      <c r="A2683" s="1" t="s">
        <v>923</v>
      </c>
      <c r="B2683" s="1" t="s">
        <v>923</v>
      </c>
      <c r="C2683" s="2">
        <v>40542</v>
      </c>
      <c r="F2683" s="40" t="s">
        <v>230</v>
      </c>
      <c r="U2683" s="28">
        <v>1135.1875</v>
      </c>
      <c r="V2683" s="28">
        <v>527.08764469119399</v>
      </c>
      <c r="AF2683" s="43">
        <v>0.39674948337570498</v>
      </c>
      <c r="AG2683" s="43"/>
      <c r="AJ2683" s="51">
        <v>57.558119322612001</v>
      </c>
      <c r="AP2683">
        <v>9.4026365125319895</v>
      </c>
      <c r="BJ2683" s="28">
        <v>267.59958345233298</v>
      </c>
    </row>
    <row r="2684" spans="1:62" x14ac:dyDescent="0.25">
      <c r="A2684" s="1" t="s">
        <v>923</v>
      </c>
      <c r="B2684" s="1" t="s">
        <v>923</v>
      </c>
      <c r="C2684" s="55">
        <v>40549</v>
      </c>
      <c r="D2684" s="55"/>
      <c r="E2684" s="55"/>
      <c r="F2684" s="40"/>
      <c r="H2684">
        <v>152.1</v>
      </c>
      <c r="I2684">
        <v>6.4500000000000002E-2</v>
      </c>
      <c r="J2684">
        <v>0.14974999999999999</v>
      </c>
      <c r="K2684">
        <v>8.3250000000000005E-2</v>
      </c>
      <c r="L2684">
        <v>7.3499999999999996E-2</v>
      </c>
      <c r="M2684">
        <v>9.7000000000000003E-2</v>
      </c>
      <c r="N2684">
        <v>9.1749999999999998E-2</v>
      </c>
      <c r="O2684">
        <v>9.325E-2</v>
      </c>
      <c r="P2684">
        <v>0.1075</v>
      </c>
      <c r="U2684" s="40"/>
      <c r="V2684" s="40"/>
      <c r="AJ2684" s="40"/>
      <c r="BJ2684" s="40"/>
    </row>
    <row r="2685" spans="1:62" x14ac:dyDescent="0.25">
      <c r="A2685" s="1" t="s">
        <v>923</v>
      </c>
      <c r="B2685" s="1" t="s">
        <v>923</v>
      </c>
      <c r="C2685" s="2">
        <v>40550</v>
      </c>
      <c r="F2685" s="40" t="s">
        <v>230</v>
      </c>
      <c r="U2685" s="28">
        <v>1112.1500000000001</v>
      </c>
      <c r="V2685" s="28">
        <v>554.98923768850295</v>
      </c>
      <c r="AJ2685" s="51">
        <v>52.800748259492103</v>
      </c>
      <c r="AM2685">
        <v>0</v>
      </c>
      <c r="AP2685">
        <v>0</v>
      </c>
      <c r="BJ2685" s="28">
        <v>240.45605087617599</v>
      </c>
    </row>
    <row r="2686" spans="1:62" x14ac:dyDescent="0.25">
      <c r="A2686" s="1" t="s">
        <v>923</v>
      </c>
      <c r="B2686" s="1" t="s">
        <v>923</v>
      </c>
      <c r="C2686" s="55">
        <v>40555</v>
      </c>
      <c r="D2686" s="55"/>
      <c r="E2686" s="55"/>
      <c r="F2686" s="40"/>
      <c r="H2686">
        <v>149</v>
      </c>
      <c r="I2686">
        <v>5.8000000000000003E-2</v>
      </c>
      <c r="J2686">
        <v>0.14274999999999999</v>
      </c>
      <c r="K2686">
        <v>8.4750000000000006E-2</v>
      </c>
      <c r="L2686">
        <v>7.2749999999999995E-2</v>
      </c>
      <c r="M2686">
        <v>9.35E-2</v>
      </c>
      <c r="N2686">
        <v>9.0499999999999997E-2</v>
      </c>
      <c r="O2686">
        <v>9.1999999999999998E-2</v>
      </c>
      <c r="P2686">
        <v>0.106</v>
      </c>
      <c r="U2686" s="40"/>
      <c r="V2686" s="40"/>
      <c r="AJ2686" s="40"/>
      <c r="BJ2686" s="40"/>
    </row>
    <row r="2687" spans="1:62" x14ac:dyDescent="0.25">
      <c r="A2687" s="1" t="s">
        <v>923</v>
      </c>
      <c r="B2687" s="1" t="s">
        <v>923</v>
      </c>
      <c r="C2687" s="2">
        <v>40557</v>
      </c>
      <c r="F2687" s="40" t="s">
        <v>230</v>
      </c>
      <c r="U2687" s="28">
        <v>1143.5875000000001</v>
      </c>
      <c r="V2687" s="28">
        <v>599.53962227469299</v>
      </c>
      <c r="AF2687" s="43">
        <v>0.19649724255085099</v>
      </c>
      <c r="AG2687" s="43"/>
      <c r="AJ2687" s="51">
        <v>51.028717760989899</v>
      </c>
      <c r="AM2687">
        <v>0</v>
      </c>
      <c r="AP2687">
        <v>0</v>
      </c>
      <c r="BJ2687" s="28">
        <v>243.30016482092199</v>
      </c>
    </row>
    <row r="2688" spans="1:62" x14ac:dyDescent="0.25">
      <c r="A2688" s="1" t="s">
        <v>923</v>
      </c>
      <c r="B2688" s="1" t="s">
        <v>923</v>
      </c>
      <c r="C2688" s="55">
        <v>40562</v>
      </c>
      <c r="D2688" s="55"/>
      <c r="E2688" s="55"/>
      <c r="F2688" s="40"/>
      <c r="H2688">
        <v>169.55</v>
      </c>
      <c r="I2688">
        <v>9.6500000000000002E-2</v>
      </c>
      <c r="J2688">
        <v>0.20349999999999999</v>
      </c>
      <c r="K2688">
        <v>9.4E-2</v>
      </c>
      <c r="L2688">
        <v>7.4749999999999997E-2</v>
      </c>
      <c r="M2688">
        <v>9.2249999999999999E-2</v>
      </c>
      <c r="N2688">
        <v>8.9499999999999996E-2</v>
      </c>
      <c r="O2688">
        <v>9.1499999999999998E-2</v>
      </c>
      <c r="P2688">
        <v>0.10575</v>
      </c>
      <c r="U2688" s="40"/>
      <c r="V2688" s="40"/>
      <c r="AJ2688" s="40"/>
      <c r="BJ2688" s="40"/>
    </row>
    <row r="2689" spans="1:84" x14ac:dyDescent="0.25">
      <c r="A2689" s="1" t="s">
        <v>923</v>
      </c>
      <c r="B2689" s="1" t="s">
        <v>923</v>
      </c>
      <c r="C2689" s="2">
        <v>40563</v>
      </c>
      <c r="F2689" s="40" t="s">
        <v>230</v>
      </c>
      <c r="U2689" s="28">
        <v>1230.2375</v>
      </c>
      <c r="V2689" s="28">
        <v>641.65856782110598</v>
      </c>
      <c r="AJ2689" s="51">
        <v>51.8587679365016</v>
      </c>
      <c r="AP2689">
        <v>0</v>
      </c>
      <c r="BJ2689" s="28">
        <v>262.96336110739799</v>
      </c>
    </row>
    <row r="2690" spans="1:84" x14ac:dyDescent="0.25">
      <c r="A2690" s="1" t="s">
        <v>923</v>
      </c>
      <c r="B2690" s="1" t="s">
        <v>923</v>
      </c>
      <c r="C2690" s="55">
        <v>40569</v>
      </c>
      <c r="D2690" s="55"/>
      <c r="E2690" s="55"/>
      <c r="F2690" s="40"/>
      <c r="H2690">
        <v>162.4</v>
      </c>
      <c r="I2690">
        <v>9.375E-2</v>
      </c>
      <c r="J2690">
        <v>0.17100000000000001</v>
      </c>
      <c r="K2690">
        <v>9.0249999999999997E-2</v>
      </c>
      <c r="L2690">
        <v>7.4999999999999997E-2</v>
      </c>
      <c r="M2690">
        <v>9.325E-2</v>
      </c>
      <c r="N2690">
        <v>9.0749999999999997E-2</v>
      </c>
      <c r="O2690">
        <v>9.1749999999999998E-2</v>
      </c>
      <c r="P2690">
        <v>0.10625</v>
      </c>
      <c r="U2690" s="40"/>
      <c r="V2690" s="40"/>
      <c r="AF2690" s="40"/>
      <c r="AG2690" s="40"/>
      <c r="AJ2690" s="40"/>
      <c r="BJ2690" s="40"/>
    </row>
    <row r="2691" spans="1:84" x14ac:dyDescent="0.25">
      <c r="A2691" s="1" t="s">
        <v>923</v>
      </c>
      <c r="B2691" s="1" t="s">
        <v>923</v>
      </c>
      <c r="C2691" s="2">
        <v>40571</v>
      </c>
      <c r="F2691" s="40" t="s">
        <v>230</v>
      </c>
      <c r="U2691" s="28">
        <v>1230</v>
      </c>
      <c r="V2691" s="28">
        <v>641.70369720372196</v>
      </c>
      <c r="AJ2691" s="51">
        <v>49.512476826386496</v>
      </c>
      <c r="AP2691">
        <v>0</v>
      </c>
      <c r="BJ2691" s="28">
        <v>249.337910368705</v>
      </c>
    </row>
    <row r="2692" spans="1:84" x14ac:dyDescent="0.25">
      <c r="A2692" s="1" t="s">
        <v>923</v>
      </c>
      <c r="B2692" s="1" t="s">
        <v>923</v>
      </c>
      <c r="C2692" s="55">
        <v>40576</v>
      </c>
      <c r="D2692" s="55"/>
      <c r="E2692" s="55"/>
      <c r="F2692" s="40"/>
      <c r="U2692" s="40"/>
      <c r="V2692" s="40"/>
      <c r="AF2692" s="40"/>
      <c r="AG2692" s="40"/>
      <c r="AJ2692" s="40"/>
      <c r="BJ2692" s="40"/>
    </row>
    <row r="2693" spans="1:84" x14ac:dyDescent="0.25">
      <c r="A2693" s="1" t="s">
        <v>923</v>
      </c>
      <c r="B2693" s="1" t="s">
        <v>923</v>
      </c>
      <c r="C2693" s="55">
        <v>40583</v>
      </c>
      <c r="D2693" s="55"/>
      <c r="E2693" s="55"/>
      <c r="F2693" s="40"/>
    </row>
    <row r="2694" spans="1:84" x14ac:dyDescent="0.25">
      <c r="A2694" s="1" t="s">
        <v>923</v>
      </c>
      <c r="B2694" s="1" t="s">
        <v>923</v>
      </c>
      <c r="C2694" s="2">
        <v>40584</v>
      </c>
      <c r="F2694" s="40" t="s">
        <v>230</v>
      </c>
      <c r="U2694" s="28">
        <v>1068.20544</v>
      </c>
      <c r="V2694" s="28">
        <f>AD2694+BE2694</f>
        <v>670.47536252285602</v>
      </c>
      <c r="Z2694" s="54">
        <v>3.1522135E-2</v>
      </c>
      <c r="AB2694" s="28">
        <v>15446.1054735497</v>
      </c>
      <c r="AD2694" s="28">
        <v>480.36543999999998</v>
      </c>
      <c r="AJ2694" s="51">
        <v>59.955724396996096</v>
      </c>
      <c r="AT2694" t="s">
        <v>74</v>
      </c>
      <c r="BE2694">
        <v>190.10992252285601</v>
      </c>
      <c r="BJ2694" s="28">
        <v>337.77435308014799</v>
      </c>
      <c r="BK2694">
        <v>313.55133822027301</v>
      </c>
    </row>
    <row r="2695" spans="1:84" x14ac:dyDescent="0.25">
      <c r="A2695" s="1" t="s">
        <v>925</v>
      </c>
      <c r="B2695" s="1" t="s">
        <v>925</v>
      </c>
      <c r="C2695" s="2">
        <v>40451</v>
      </c>
      <c r="F2695" s="40"/>
      <c r="H2695">
        <v>236.95</v>
      </c>
      <c r="I2695">
        <v>0.27300000000000002</v>
      </c>
      <c r="J2695">
        <v>0.26224999999999998</v>
      </c>
      <c r="K2695">
        <v>0.1285</v>
      </c>
      <c r="L2695">
        <v>9.5250000000000001E-2</v>
      </c>
      <c r="M2695">
        <v>9.4750000000000001E-2</v>
      </c>
      <c r="N2695">
        <v>0.10725</v>
      </c>
      <c r="O2695">
        <v>0.108</v>
      </c>
      <c r="P2695">
        <v>0.11575000000000001</v>
      </c>
      <c r="AF2695">
        <v>6.8738673733206399E-2</v>
      </c>
    </row>
    <row r="2696" spans="1:84" s="49" customFormat="1" x14ac:dyDescent="0.25">
      <c r="A2696" s="1" t="s">
        <v>925</v>
      </c>
      <c r="B2696" s="1" t="s">
        <v>925</v>
      </c>
      <c r="C2696" s="2">
        <v>40455</v>
      </c>
      <c r="D2696" s="2"/>
      <c r="E2696" s="2"/>
      <c r="F2696" s="40"/>
      <c r="G2696" s="40"/>
      <c r="H2696" s="40"/>
      <c r="I2696" s="40"/>
      <c r="J2696" s="40"/>
      <c r="K2696" s="40"/>
      <c r="L2696" s="40"/>
      <c r="M2696" s="40"/>
      <c r="N2696" s="40"/>
      <c r="O2696" s="40"/>
      <c r="P2696" s="40"/>
      <c r="Q2696" s="40"/>
      <c r="R2696" s="40"/>
      <c r="S2696" s="40"/>
      <c r="T2696" s="40"/>
      <c r="U2696" s="40"/>
      <c r="V2696" s="40"/>
      <c r="W2696" s="40"/>
      <c r="X2696" s="40"/>
      <c r="Y2696" s="3"/>
      <c r="Z2696" s="40"/>
      <c r="AA2696" s="40"/>
      <c r="AB2696" s="40"/>
      <c r="AC2696" s="40"/>
      <c r="AD2696" s="40"/>
      <c r="AE2696" s="40"/>
      <c r="AF2696" s="40">
        <v>0.12231553781698599</v>
      </c>
      <c r="AG2696" s="40"/>
      <c r="AH2696" s="40"/>
      <c r="AI2696" s="40"/>
      <c r="AJ2696" s="40"/>
      <c r="AK2696" s="40"/>
      <c r="AL2696" s="40"/>
      <c r="AM2696" s="40"/>
      <c r="AN2696" s="40"/>
      <c r="AO2696" s="40"/>
      <c r="AP2696" s="40"/>
      <c r="AQ2696" s="40"/>
      <c r="AR2696" s="40"/>
      <c r="AS2696" s="40"/>
      <c r="AT2696" s="40"/>
      <c r="AU2696" s="40"/>
      <c r="AV2696" s="40"/>
      <c r="AW2696"/>
      <c r="AX2696"/>
      <c r="AY2696"/>
      <c r="AZ2696" s="40"/>
      <c r="BA2696" s="40"/>
      <c r="BB2696" s="40"/>
      <c r="BC2696" s="40"/>
      <c r="BD2696" s="40"/>
      <c r="BE2696" s="40"/>
      <c r="BF2696" s="40"/>
      <c r="BG2696" s="40"/>
      <c r="BH2696" s="40"/>
      <c r="BI2696" s="40"/>
      <c r="BJ2696" s="40"/>
      <c r="BK2696" s="40"/>
      <c r="BL2696" s="40"/>
      <c r="BM2696" s="40"/>
      <c r="BN2696" s="40"/>
      <c r="BO2696" s="40"/>
      <c r="BP2696" s="40"/>
      <c r="BQ2696" s="40"/>
      <c r="BR2696" s="40"/>
      <c r="BS2696" s="40"/>
      <c r="BT2696" s="40"/>
      <c r="BU2696" s="40"/>
      <c r="BV2696" s="40"/>
      <c r="BW2696" s="40"/>
      <c r="BX2696" s="40"/>
      <c r="BY2696" s="40"/>
      <c r="BZ2696" s="40"/>
      <c r="CA2696" s="40"/>
      <c r="CB2696" s="40"/>
      <c r="CC2696" s="40"/>
      <c r="CD2696" s="40"/>
      <c r="CE2696" s="40"/>
      <c r="CF2696" s="4"/>
    </row>
    <row r="2697" spans="1:84" s="49" customFormat="1" x14ac:dyDescent="0.25">
      <c r="A2697" s="1" t="s">
        <v>925</v>
      </c>
      <c r="B2697" s="1" t="s">
        <v>925</v>
      </c>
      <c r="C2697" s="2">
        <v>40463</v>
      </c>
      <c r="D2697" s="2"/>
      <c r="E2697" s="2"/>
      <c r="F2697" s="40"/>
      <c r="G2697" s="40"/>
      <c r="H2697" s="40"/>
      <c r="I2697" s="40"/>
      <c r="J2697" s="40"/>
      <c r="K2697" s="40"/>
      <c r="L2697" s="40"/>
      <c r="M2697" s="40"/>
      <c r="N2697" s="40"/>
      <c r="O2697" s="40"/>
      <c r="P2697" s="40"/>
      <c r="Q2697" s="40"/>
      <c r="R2697" s="40"/>
      <c r="S2697" s="40"/>
      <c r="T2697" s="40"/>
      <c r="U2697" s="40"/>
      <c r="V2697" s="40"/>
      <c r="W2697" s="40"/>
      <c r="X2697" s="40"/>
      <c r="Y2697" s="3"/>
      <c r="Z2697" s="40"/>
      <c r="AA2697" s="40"/>
      <c r="AB2697" s="40"/>
      <c r="AC2697" s="40"/>
      <c r="AD2697" s="40"/>
      <c r="AE2697" s="40"/>
      <c r="AF2697" s="40">
        <v>0.20994113438718001</v>
      </c>
      <c r="AG2697" s="40"/>
      <c r="AH2697" s="40"/>
      <c r="AI2697" s="40"/>
      <c r="AJ2697" s="40"/>
      <c r="AK2697" s="40"/>
      <c r="AL2697" s="40"/>
      <c r="AM2697" s="40"/>
      <c r="AN2697" s="40"/>
      <c r="AO2697" s="40"/>
      <c r="AP2697" s="40"/>
      <c r="AQ2697" s="40"/>
      <c r="AR2697" s="40"/>
      <c r="AS2697" s="40"/>
      <c r="AT2697" s="40"/>
      <c r="AU2697" s="40"/>
      <c r="AV2697" s="40"/>
      <c r="AW2697"/>
      <c r="AX2697"/>
      <c r="AY2697"/>
      <c r="AZ2697" s="40"/>
      <c r="BA2697" s="40"/>
      <c r="BB2697" s="40"/>
      <c r="BC2697" s="40"/>
      <c r="BD2697" s="40"/>
      <c r="BE2697" s="40"/>
      <c r="BF2697" s="40"/>
      <c r="BG2697" s="40"/>
      <c r="BH2697" s="40"/>
      <c r="BI2697" s="40"/>
      <c r="BJ2697" s="40"/>
      <c r="BK2697" s="40"/>
      <c r="BL2697" s="40"/>
      <c r="BM2697" s="40"/>
      <c r="BN2697" s="40"/>
      <c r="BO2697" s="40"/>
      <c r="BP2697" s="40"/>
      <c r="BQ2697" s="40"/>
      <c r="BR2697" s="40"/>
      <c r="BS2697" s="40"/>
      <c r="BT2697" s="40"/>
      <c r="BU2697" s="40"/>
      <c r="BV2697" s="40"/>
      <c r="BW2697" s="40"/>
      <c r="BX2697" s="40"/>
      <c r="BY2697" s="40"/>
      <c r="BZ2697" s="40"/>
      <c r="CA2697" s="40"/>
      <c r="CB2697" s="40"/>
      <c r="CC2697" s="40"/>
      <c r="CD2697" s="40"/>
      <c r="CE2697" s="40"/>
      <c r="CF2697" s="4"/>
    </row>
    <row r="2698" spans="1:84" s="49" customFormat="1" x14ac:dyDescent="0.25">
      <c r="A2698" s="1" t="s">
        <v>925</v>
      </c>
      <c r="B2698" s="1" t="s">
        <v>925</v>
      </c>
      <c r="C2698" s="2">
        <v>40473</v>
      </c>
      <c r="D2698" s="2"/>
      <c r="E2698" s="2"/>
      <c r="F2698" s="40"/>
      <c r="G2698" s="40"/>
      <c r="H2698" s="40"/>
      <c r="I2698" s="40"/>
      <c r="J2698" s="40"/>
      <c r="K2698" s="40"/>
      <c r="L2698" s="40"/>
      <c r="M2698" s="40"/>
      <c r="N2698" s="40"/>
      <c r="O2698" s="40"/>
      <c r="P2698" s="40"/>
      <c r="Q2698" s="40"/>
      <c r="R2698" s="40"/>
      <c r="S2698" s="40"/>
      <c r="T2698" s="40"/>
      <c r="U2698" s="40"/>
      <c r="V2698" s="40"/>
      <c r="W2698" s="40"/>
      <c r="X2698" s="40"/>
      <c r="Y2698" s="3"/>
      <c r="Z2698" s="40"/>
      <c r="AA2698" s="40"/>
      <c r="AB2698" s="40"/>
      <c r="AC2698" s="40"/>
      <c r="AD2698" s="40"/>
      <c r="AE2698" s="40"/>
      <c r="AF2698" s="40">
        <v>0.44496217720639702</v>
      </c>
      <c r="AG2698" s="40"/>
      <c r="AH2698" s="40"/>
      <c r="AI2698" s="40"/>
      <c r="AJ2698" s="40"/>
      <c r="AK2698" s="40"/>
      <c r="AL2698" s="40"/>
      <c r="AM2698" s="40"/>
      <c r="AN2698" s="40"/>
      <c r="AO2698" s="40"/>
      <c r="AP2698" s="40"/>
      <c r="AQ2698" s="40"/>
      <c r="AR2698" s="40"/>
      <c r="AS2698" s="40"/>
      <c r="AT2698" s="40"/>
      <c r="AU2698" s="40"/>
      <c r="AV2698" s="40"/>
      <c r="AW2698"/>
      <c r="AX2698"/>
      <c r="AY2698"/>
      <c r="AZ2698" s="40"/>
      <c r="BA2698" s="40"/>
      <c r="BB2698" s="40"/>
      <c r="BC2698" s="40"/>
      <c r="BD2698" s="40"/>
      <c r="BE2698" s="40"/>
      <c r="BF2698" s="40"/>
      <c r="BG2698" s="40"/>
      <c r="BH2698" s="40"/>
      <c r="BI2698" s="40"/>
      <c r="BJ2698" s="40"/>
      <c r="BK2698" s="40"/>
      <c r="BL2698" s="40"/>
      <c r="BM2698" s="40"/>
      <c r="BN2698" s="40"/>
      <c r="BO2698" s="40"/>
      <c r="BP2698" s="40"/>
      <c r="BQ2698" s="40"/>
      <c r="BR2698" s="40"/>
      <c r="BS2698" s="40"/>
      <c r="BT2698" s="40"/>
      <c r="BU2698" s="40"/>
      <c r="BV2698" s="40"/>
      <c r="BW2698" s="40"/>
      <c r="BX2698" s="40"/>
      <c r="BY2698" s="40"/>
      <c r="BZ2698" s="40"/>
      <c r="CA2698" s="40"/>
      <c r="CB2698" s="40"/>
      <c r="CC2698" s="40"/>
      <c r="CD2698" s="40"/>
      <c r="CE2698" s="40"/>
      <c r="CF2698" s="4"/>
    </row>
    <row r="2699" spans="1:84" s="49" customFormat="1" x14ac:dyDescent="0.25">
      <c r="A2699" s="1" t="s">
        <v>925</v>
      </c>
      <c r="B2699" s="1" t="s">
        <v>925</v>
      </c>
      <c r="C2699" s="2">
        <v>40479</v>
      </c>
      <c r="D2699" s="2"/>
      <c r="E2699" s="2"/>
      <c r="F2699" s="40"/>
      <c r="G2699" s="40"/>
      <c r="H2699" s="40"/>
      <c r="I2699" s="40"/>
      <c r="J2699" s="40"/>
      <c r="K2699" s="40"/>
      <c r="L2699" s="40"/>
      <c r="M2699" s="40"/>
      <c r="N2699" s="40"/>
      <c r="O2699" s="40"/>
      <c r="P2699" s="40"/>
      <c r="Q2699" s="40"/>
      <c r="R2699" s="40"/>
      <c r="S2699" s="40"/>
      <c r="T2699" s="40"/>
      <c r="U2699" s="40"/>
      <c r="V2699" s="40"/>
      <c r="W2699" s="40"/>
      <c r="X2699" s="40"/>
      <c r="Y2699" s="3"/>
      <c r="Z2699" s="40"/>
      <c r="AA2699" s="40"/>
      <c r="AB2699" s="40"/>
      <c r="AC2699" s="40"/>
      <c r="AD2699" s="40"/>
      <c r="AE2699" s="40"/>
      <c r="AF2699" s="40">
        <v>0.64512952616092001</v>
      </c>
      <c r="AG2699" s="40"/>
      <c r="AH2699" s="40"/>
      <c r="AI2699" s="40"/>
      <c r="AJ2699" s="40"/>
      <c r="AK2699" s="40"/>
      <c r="AL2699" s="40"/>
      <c r="AM2699" s="40"/>
      <c r="AN2699" s="40"/>
      <c r="AO2699" s="40"/>
      <c r="AP2699" s="40"/>
      <c r="AQ2699" s="40"/>
      <c r="AR2699" s="40"/>
      <c r="AS2699" s="40"/>
      <c r="AT2699" s="40"/>
      <c r="AU2699" s="40"/>
      <c r="AV2699" s="40"/>
      <c r="AW2699"/>
      <c r="AX2699"/>
      <c r="AY2699"/>
      <c r="AZ2699" s="40"/>
      <c r="BA2699" s="40"/>
      <c r="BB2699" s="40"/>
      <c r="BC2699" s="40"/>
      <c r="BD2699" s="40"/>
      <c r="BE2699" s="40"/>
      <c r="BF2699" s="40"/>
      <c r="BG2699" s="40"/>
      <c r="BH2699" s="40"/>
      <c r="BI2699" s="40"/>
      <c r="BJ2699" s="40"/>
      <c r="BK2699" s="40"/>
      <c r="BL2699" s="40"/>
      <c r="BM2699" s="40"/>
      <c r="BN2699" s="40"/>
      <c r="BO2699" s="40"/>
      <c r="BP2699" s="40"/>
      <c r="BQ2699" s="40"/>
      <c r="BR2699" s="40"/>
      <c r="BS2699" s="40"/>
      <c r="BT2699" s="40"/>
      <c r="BU2699" s="40"/>
      <c r="BV2699" s="40"/>
      <c r="BW2699" s="40"/>
      <c r="BX2699" s="40"/>
      <c r="BY2699" s="40"/>
      <c r="BZ2699" s="40"/>
      <c r="CA2699" s="40"/>
      <c r="CB2699" s="40"/>
      <c r="CC2699" s="40"/>
      <c r="CD2699" s="40"/>
      <c r="CE2699" s="40"/>
      <c r="CF2699" s="4"/>
    </row>
    <row r="2700" spans="1:84" s="49" customFormat="1" x14ac:dyDescent="0.25">
      <c r="A2700" s="1" t="s">
        <v>925</v>
      </c>
      <c r="B2700" s="1" t="s">
        <v>925</v>
      </c>
      <c r="C2700" s="2">
        <v>40484</v>
      </c>
      <c r="D2700" s="2"/>
      <c r="E2700" s="2"/>
      <c r="F2700" s="40"/>
      <c r="G2700" s="40"/>
      <c r="H2700" s="40">
        <v>188.95</v>
      </c>
      <c r="I2700" s="40">
        <v>0.14649999999999999</v>
      </c>
      <c r="J2700" s="40">
        <v>0.19925000000000001</v>
      </c>
      <c r="K2700" s="40">
        <v>0.11075</v>
      </c>
      <c r="L2700" s="40">
        <v>8.8249999999999995E-2</v>
      </c>
      <c r="M2700" s="40">
        <v>8.8499999999999995E-2</v>
      </c>
      <c r="N2700" s="40">
        <v>0.10150000000000001</v>
      </c>
      <c r="O2700" s="40">
        <v>0.10174999999999999</v>
      </c>
      <c r="P2700" s="40">
        <v>0.10825</v>
      </c>
      <c r="Q2700" s="40"/>
      <c r="R2700" s="40"/>
      <c r="S2700" s="40"/>
      <c r="T2700" s="40"/>
      <c r="U2700" s="40"/>
      <c r="V2700" s="40"/>
      <c r="W2700" s="40"/>
      <c r="X2700" s="40"/>
      <c r="Y2700" s="3"/>
      <c r="Z2700" s="40"/>
      <c r="AA2700" s="40"/>
      <c r="AB2700" s="40"/>
      <c r="AC2700" s="40"/>
      <c r="AD2700" s="40"/>
      <c r="AE2700" s="40"/>
      <c r="AF2700" s="40"/>
      <c r="AG2700" s="40"/>
      <c r="AH2700" s="40"/>
      <c r="AI2700" s="40"/>
      <c r="AJ2700" s="40"/>
      <c r="AK2700" s="40"/>
      <c r="AL2700" s="40"/>
      <c r="AM2700" s="40"/>
      <c r="AN2700" s="40"/>
      <c r="AO2700" s="40"/>
      <c r="AP2700" s="40"/>
      <c r="AQ2700" s="40"/>
      <c r="AR2700" s="40"/>
      <c r="AS2700" s="40"/>
      <c r="AT2700" s="40"/>
      <c r="AU2700" s="40"/>
      <c r="AV2700" s="40"/>
      <c r="AW2700"/>
      <c r="AX2700"/>
      <c r="AY2700"/>
      <c r="AZ2700" s="40"/>
      <c r="BA2700" s="40"/>
      <c r="BB2700" s="40"/>
      <c r="BC2700" s="40"/>
      <c r="BD2700" s="40"/>
      <c r="BE2700" s="40"/>
      <c r="BF2700" s="40"/>
      <c r="BG2700" s="40"/>
      <c r="BH2700" s="40"/>
      <c r="BI2700" s="40"/>
      <c r="BJ2700" s="40"/>
      <c r="BK2700" s="40"/>
      <c r="BL2700" s="40"/>
      <c r="BM2700" s="40"/>
      <c r="BN2700" s="40"/>
      <c r="BO2700" s="40"/>
      <c r="BP2700" s="40"/>
      <c r="BQ2700" s="40"/>
      <c r="BR2700" s="40"/>
      <c r="BS2700" s="40"/>
      <c r="BT2700" s="40"/>
      <c r="BU2700" s="40"/>
      <c r="BV2700" s="40"/>
      <c r="BW2700" s="40"/>
      <c r="BX2700" s="40"/>
      <c r="BY2700" s="40"/>
      <c r="BZ2700" s="40"/>
      <c r="CA2700" s="40"/>
      <c r="CB2700" s="40"/>
      <c r="CC2700" s="40"/>
      <c r="CD2700" s="40"/>
      <c r="CE2700" s="40"/>
      <c r="CF2700" s="4"/>
    </row>
    <row r="2701" spans="1:84" s="49" customFormat="1" x14ac:dyDescent="0.25">
      <c r="A2701" s="1" t="s">
        <v>925</v>
      </c>
      <c r="B2701" s="1" t="s">
        <v>925</v>
      </c>
      <c r="C2701" s="2">
        <v>40486</v>
      </c>
      <c r="D2701" s="2"/>
      <c r="E2701" s="2"/>
      <c r="F2701" s="40" t="s">
        <v>230</v>
      </c>
      <c r="G2701" s="40"/>
      <c r="H2701" s="40"/>
      <c r="I2701" s="40"/>
      <c r="J2701" s="40"/>
      <c r="K2701" s="40"/>
      <c r="L2701" s="40"/>
      <c r="M2701" s="40"/>
      <c r="N2701" s="40"/>
      <c r="O2701" s="40"/>
      <c r="P2701" s="40"/>
      <c r="Q2701" s="40"/>
      <c r="R2701" s="40"/>
      <c r="S2701" s="40"/>
      <c r="T2701" s="40"/>
      <c r="U2701" s="28">
        <v>210.08750000000001</v>
      </c>
      <c r="V2701" s="28">
        <v>0</v>
      </c>
      <c r="W2701" s="40"/>
      <c r="X2701" s="40"/>
      <c r="Y2701" s="3"/>
      <c r="Z2701" s="40"/>
      <c r="AA2701" s="40"/>
      <c r="AB2701" s="40"/>
      <c r="AC2701" s="40"/>
      <c r="AD2701" s="40"/>
      <c r="AE2701" s="40"/>
      <c r="AF2701" s="40">
        <v>0.76836798890973901</v>
      </c>
      <c r="AG2701" s="40"/>
      <c r="AH2701" s="40"/>
      <c r="AI2701" s="40"/>
      <c r="AJ2701" s="51">
        <v>0</v>
      </c>
      <c r="AK2701" s="40"/>
      <c r="AL2701" s="40"/>
      <c r="AM2701" s="40"/>
      <c r="AN2701" s="40"/>
      <c r="AO2701" s="40"/>
      <c r="AP2701" s="40">
        <v>128.715731546098</v>
      </c>
      <c r="AQ2701" s="40"/>
      <c r="AR2701" s="40"/>
      <c r="AS2701" s="40"/>
      <c r="AT2701" s="40"/>
      <c r="AU2701" s="40"/>
      <c r="AV2701" s="40"/>
      <c r="AW2701"/>
      <c r="AX2701"/>
      <c r="AY2701"/>
      <c r="AZ2701" s="40"/>
      <c r="BA2701" s="40"/>
      <c r="BB2701" s="40"/>
      <c r="BC2701" s="40"/>
      <c r="BD2701" s="40"/>
      <c r="BE2701" s="40"/>
      <c r="BF2701" s="40"/>
      <c r="BG2701" s="40"/>
      <c r="BH2701" s="40"/>
      <c r="BI2701" s="40"/>
      <c r="BJ2701" s="28">
        <v>81.371768453902106</v>
      </c>
      <c r="BK2701" s="40"/>
      <c r="BL2701" s="40"/>
      <c r="BM2701" s="40"/>
      <c r="BN2701" s="40"/>
      <c r="BO2701" s="40"/>
      <c r="BP2701" s="40"/>
      <c r="BQ2701" s="40"/>
      <c r="BR2701" s="40"/>
      <c r="BS2701" s="40"/>
      <c r="BT2701" s="40"/>
      <c r="BU2701" s="40"/>
      <c r="BV2701" s="40"/>
      <c r="BW2701" s="40"/>
      <c r="BX2701" s="40"/>
      <c r="BY2701" s="40"/>
      <c r="BZ2701" s="40"/>
      <c r="CA2701" s="40"/>
      <c r="CB2701" s="40"/>
      <c r="CC2701" s="40"/>
      <c r="CD2701" s="40"/>
      <c r="CE2701" s="40"/>
      <c r="CF2701" s="4"/>
    </row>
    <row r="2702" spans="1:84" s="49" customFormat="1" x14ac:dyDescent="0.25">
      <c r="A2702" s="1" t="s">
        <v>925</v>
      </c>
      <c r="B2702" s="1" t="s">
        <v>925</v>
      </c>
      <c r="C2702" s="2">
        <v>40490</v>
      </c>
      <c r="D2702" s="2"/>
      <c r="E2702" s="2"/>
      <c r="F2702" s="40"/>
      <c r="G2702" s="40"/>
      <c r="H2702" s="40">
        <v>209.9</v>
      </c>
      <c r="I2702" s="40">
        <v>0.23275000000000001</v>
      </c>
      <c r="J2702" s="40">
        <v>0.21725</v>
      </c>
      <c r="K2702" s="40">
        <v>0.11025</v>
      </c>
      <c r="L2702" s="40">
        <v>8.9499999999999996E-2</v>
      </c>
      <c r="M2702" s="40">
        <v>8.8999999999999996E-2</v>
      </c>
      <c r="N2702" s="40">
        <v>0.10050000000000001</v>
      </c>
      <c r="O2702" s="40">
        <v>0.10174999999999999</v>
      </c>
      <c r="P2702" s="40">
        <v>0.1085</v>
      </c>
      <c r="Q2702" s="40"/>
      <c r="R2702" s="40"/>
      <c r="S2702" s="40"/>
      <c r="T2702" s="40"/>
      <c r="U2702" s="40"/>
      <c r="V2702" s="40"/>
      <c r="W2702" s="40"/>
      <c r="X2702" s="40"/>
      <c r="Y2702" s="3"/>
      <c r="Z2702" s="40"/>
      <c r="AA2702" s="40"/>
      <c r="AB2702" s="40"/>
      <c r="AC2702" s="40"/>
      <c r="AD2702" s="40"/>
      <c r="AE2702" s="40"/>
      <c r="AF2702" s="40"/>
      <c r="AG2702" s="40"/>
      <c r="AH2702" s="40"/>
      <c r="AI2702" s="40"/>
      <c r="AJ2702" s="40"/>
      <c r="AK2702" s="40"/>
      <c r="AL2702" s="40"/>
      <c r="AM2702" s="40"/>
      <c r="AN2702" s="40"/>
      <c r="AO2702" s="40"/>
      <c r="AP2702" s="40"/>
      <c r="AQ2702" s="40"/>
      <c r="AR2702" s="40"/>
      <c r="AS2702" s="40"/>
      <c r="AT2702" s="40"/>
      <c r="AU2702" s="40"/>
      <c r="AV2702" s="40"/>
      <c r="AW2702"/>
      <c r="AX2702"/>
      <c r="AY2702"/>
      <c r="AZ2702" s="40"/>
      <c r="BA2702" s="40"/>
      <c r="BB2702" s="40"/>
      <c r="BC2702" s="40"/>
      <c r="BD2702" s="40"/>
      <c r="BE2702" s="40"/>
      <c r="BF2702" s="40"/>
      <c r="BG2702" s="40"/>
      <c r="BH2702" s="40"/>
      <c r="BI2702" s="40"/>
      <c r="BJ2702" s="40"/>
      <c r="BK2702" s="40"/>
      <c r="BL2702" s="40"/>
      <c r="BM2702" s="40"/>
      <c r="BN2702" s="40"/>
      <c r="BO2702" s="40"/>
      <c r="BP2702" s="40"/>
      <c r="BQ2702" s="40"/>
      <c r="BR2702" s="40"/>
      <c r="BS2702" s="40"/>
      <c r="BT2702" s="40"/>
      <c r="BU2702" s="40"/>
      <c r="BV2702" s="40"/>
      <c r="BW2702" s="40"/>
      <c r="BX2702" s="40"/>
      <c r="BY2702" s="40"/>
      <c r="BZ2702" s="40"/>
      <c r="CA2702" s="40"/>
      <c r="CB2702" s="40"/>
      <c r="CC2702" s="40"/>
      <c r="CD2702" s="40"/>
      <c r="CE2702" s="40"/>
      <c r="CF2702" s="4"/>
    </row>
    <row r="2703" spans="1:84" s="49" customFormat="1" x14ac:dyDescent="0.25">
      <c r="A2703" s="1" t="s">
        <v>925</v>
      </c>
      <c r="B2703" s="1" t="s">
        <v>925</v>
      </c>
      <c r="C2703" s="2">
        <v>40492</v>
      </c>
      <c r="D2703" s="2"/>
      <c r="E2703" s="2"/>
      <c r="F2703" s="40"/>
      <c r="G2703" s="40"/>
      <c r="H2703" s="40"/>
      <c r="I2703" s="40"/>
      <c r="J2703" s="40"/>
      <c r="K2703" s="40"/>
      <c r="L2703" s="40"/>
      <c r="M2703" s="40"/>
      <c r="N2703" s="40"/>
      <c r="O2703" s="40"/>
      <c r="P2703" s="40"/>
      <c r="Q2703" s="40"/>
      <c r="R2703" s="40"/>
      <c r="S2703" s="40"/>
      <c r="T2703" s="40"/>
      <c r="U2703" s="28"/>
      <c r="V2703" s="28"/>
      <c r="W2703" s="40"/>
      <c r="X2703" s="40"/>
      <c r="Y2703" s="3"/>
      <c r="Z2703" s="40"/>
      <c r="AA2703" s="40"/>
      <c r="AB2703" s="40"/>
      <c r="AC2703" s="40"/>
      <c r="AD2703" s="40"/>
      <c r="AE2703" s="40"/>
      <c r="AF2703" s="40">
        <v>0.74642788129475701</v>
      </c>
      <c r="AG2703" s="40"/>
      <c r="AH2703" s="40"/>
      <c r="AI2703" s="40"/>
      <c r="AJ2703" s="51"/>
      <c r="AK2703" s="40"/>
      <c r="AL2703" s="40"/>
      <c r="AM2703" s="40"/>
      <c r="AN2703" s="40"/>
      <c r="AO2703" s="40"/>
      <c r="AP2703" s="40"/>
      <c r="AQ2703" s="40"/>
      <c r="AR2703" s="40"/>
      <c r="AS2703" s="40"/>
      <c r="AT2703" s="40"/>
      <c r="AU2703" s="40"/>
      <c r="AV2703" s="40"/>
      <c r="AW2703"/>
      <c r="AX2703"/>
      <c r="AY2703"/>
      <c r="AZ2703" s="40"/>
      <c r="BA2703" s="40"/>
      <c r="BB2703" s="40"/>
      <c r="BC2703" s="40"/>
      <c r="BD2703" s="40"/>
      <c r="BE2703" s="40"/>
      <c r="BF2703" s="40"/>
      <c r="BG2703" s="40"/>
      <c r="BH2703" s="40"/>
      <c r="BI2703" s="40"/>
      <c r="BJ2703" s="28"/>
      <c r="BK2703" s="40"/>
      <c r="BL2703" s="40"/>
      <c r="BM2703" s="40"/>
      <c r="BN2703" s="40"/>
      <c r="BO2703" s="40"/>
      <c r="BP2703" s="40"/>
      <c r="BQ2703" s="40"/>
      <c r="BR2703" s="40"/>
      <c r="BS2703" s="40"/>
      <c r="BT2703" s="40"/>
      <c r="BU2703" s="40"/>
      <c r="BV2703" s="40"/>
      <c r="BW2703" s="40"/>
      <c r="BX2703" s="40"/>
      <c r="BY2703" s="40"/>
      <c r="BZ2703" s="40"/>
      <c r="CA2703" s="40"/>
      <c r="CB2703" s="40"/>
      <c r="CC2703" s="40"/>
      <c r="CD2703" s="40"/>
      <c r="CE2703" s="40"/>
      <c r="CF2703" s="4"/>
    </row>
    <row r="2704" spans="1:84" s="49" customFormat="1" x14ac:dyDescent="0.25">
      <c r="A2704" s="1" t="s">
        <v>925</v>
      </c>
      <c r="B2704" s="1" t="s">
        <v>925</v>
      </c>
      <c r="C2704" s="2">
        <v>40497</v>
      </c>
      <c r="D2704" s="2"/>
      <c r="E2704" s="2"/>
      <c r="F2704" s="40"/>
      <c r="G2704" s="40"/>
      <c r="H2704" s="40">
        <v>176.15</v>
      </c>
      <c r="I2704" s="40">
        <v>0.12025</v>
      </c>
      <c r="J2704" s="40">
        <v>0.17624999999999999</v>
      </c>
      <c r="K2704" s="40">
        <v>0.10050000000000001</v>
      </c>
      <c r="L2704" s="40">
        <v>8.5250000000000006E-2</v>
      </c>
      <c r="M2704" s="40">
        <v>8.8249999999999995E-2</v>
      </c>
      <c r="N2704" s="40">
        <v>0.10100000000000001</v>
      </c>
      <c r="O2704" s="40">
        <v>0.10125000000000001</v>
      </c>
      <c r="P2704" s="40">
        <v>0.108</v>
      </c>
      <c r="Q2704" s="40"/>
      <c r="R2704" s="40"/>
      <c r="S2704" s="40"/>
      <c r="T2704" s="40"/>
      <c r="U2704" s="40"/>
      <c r="V2704" s="40"/>
      <c r="W2704" s="40"/>
      <c r="X2704" s="40"/>
      <c r="Y2704" s="3"/>
      <c r="Z2704" s="40"/>
      <c r="AA2704" s="40"/>
      <c r="AB2704" s="40"/>
      <c r="AC2704" s="40"/>
      <c r="AD2704" s="40"/>
      <c r="AE2704" s="40"/>
      <c r="AF2704" s="40"/>
      <c r="AG2704" s="40"/>
      <c r="AH2704" s="40"/>
      <c r="AI2704" s="40"/>
      <c r="AJ2704" s="40"/>
      <c r="AK2704" s="40"/>
      <c r="AL2704" s="40"/>
      <c r="AM2704" s="40"/>
      <c r="AN2704" s="40"/>
      <c r="AO2704" s="40"/>
      <c r="AP2704" s="40"/>
      <c r="AQ2704" s="40"/>
      <c r="AR2704" s="40"/>
      <c r="AS2704" s="40"/>
      <c r="AT2704" s="40"/>
      <c r="AU2704" s="40"/>
      <c r="AV2704" s="40"/>
      <c r="AW2704"/>
      <c r="AX2704"/>
      <c r="AY2704"/>
      <c r="AZ2704" s="40"/>
      <c r="BA2704" s="40"/>
      <c r="BB2704" s="40"/>
      <c r="BC2704" s="40"/>
      <c r="BD2704" s="40"/>
      <c r="BE2704" s="40"/>
      <c r="BF2704" s="40"/>
      <c r="BG2704" s="40"/>
      <c r="BH2704" s="40"/>
      <c r="BI2704" s="40"/>
      <c r="BJ2704" s="40"/>
      <c r="BK2704" s="40"/>
      <c r="BL2704" s="40"/>
      <c r="BM2704" s="40"/>
      <c r="BN2704" s="40"/>
      <c r="BO2704" s="40"/>
      <c r="BP2704" s="40"/>
      <c r="BQ2704" s="40"/>
      <c r="BR2704" s="40"/>
      <c r="BS2704" s="40"/>
      <c r="BT2704" s="40"/>
      <c r="BU2704" s="40"/>
      <c r="BV2704" s="40"/>
      <c r="BW2704" s="40"/>
      <c r="BX2704" s="40"/>
      <c r="BY2704" s="40"/>
      <c r="BZ2704" s="40"/>
      <c r="CA2704" s="40"/>
      <c r="CB2704" s="40"/>
      <c r="CC2704" s="40"/>
      <c r="CD2704" s="40"/>
      <c r="CE2704" s="40"/>
      <c r="CF2704" s="4"/>
    </row>
    <row r="2705" spans="1:62" x14ac:dyDescent="0.25">
      <c r="A2705" s="1" t="s">
        <v>925</v>
      </c>
      <c r="B2705" s="1" t="s">
        <v>925</v>
      </c>
      <c r="C2705" s="2">
        <v>40506</v>
      </c>
      <c r="F2705" s="40" t="s">
        <v>230</v>
      </c>
      <c r="H2705">
        <v>168.2</v>
      </c>
      <c r="I2705">
        <v>0.12625</v>
      </c>
      <c r="J2705">
        <v>0.14899999999999999</v>
      </c>
      <c r="K2705">
        <v>9.325E-2</v>
      </c>
      <c r="L2705">
        <v>8.0250000000000002E-2</v>
      </c>
      <c r="M2705">
        <v>8.5500000000000007E-2</v>
      </c>
      <c r="N2705">
        <v>9.9250000000000005E-2</v>
      </c>
      <c r="O2705">
        <v>0.10150000000000001</v>
      </c>
      <c r="P2705">
        <v>0.106</v>
      </c>
      <c r="U2705" s="28">
        <v>618.27499999999998</v>
      </c>
      <c r="V2705" s="28">
        <v>75.297148157419201</v>
      </c>
      <c r="AF2705" s="40">
        <v>0.75370080296630104</v>
      </c>
      <c r="AG2705" s="40"/>
      <c r="AJ2705" s="51">
        <v>0</v>
      </c>
      <c r="AP2705">
        <v>87.981725848246896</v>
      </c>
      <c r="BJ2705" s="28">
        <v>218.974522363571</v>
      </c>
    </row>
    <row r="2706" spans="1:62" x14ac:dyDescent="0.25">
      <c r="A2706" s="1" t="s">
        <v>925</v>
      </c>
      <c r="B2706" s="1" t="s">
        <v>925</v>
      </c>
      <c r="C2706" s="2">
        <v>40513</v>
      </c>
      <c r="F2706" s="40"/>
      <c r="H2706">
        <v>151.25</v>
      </c>
      <c r="I2706">
        <v>7.1999999999999995E-2</v>
      </c>
      <c r="J2706">
        <v>0.1265</v>
      </c>
      <c r="K2706">
        <v>8.7749999999999995E-2</v>
      </c>
      <c r="L2706">
        <v>7.775E-2</v>
      </c>
      <c r="M2706">
        <v>8.4250000000000005E-2</v>
      </c>
      <c r="N2706">
        <v>9.9500000000000005E-2</v>
      </c>
      <c r="O2706">
        <v>0.10125000000000001</v>
      </c>
      <c r="P2706">
        <v>0.10725</v>
      </c>
      <c r="U2706" s="40"/>
      <c r="V2706" s="40"/>
      <c r="AF2706" s="40"/>
      <c r="AG2706" s="40"/>
      <c r="AJ2706" s="40"/>
      <c r="BJ2706" s="40"/>
    </row>
    <row r="2707" spans="1:62" x14ac:dyDescent="0.25">
      <c r="A2707" s="1" t="s">
        <v>925</v>
      </c>
      <c r="B2707" s="1" t="s">
        <v>925</v>
      </c>
      <c r="C2707" s="2">
        <v>40515</v>
      </c>
      <c r="F2707" s="40"/>
      <c r="U2707" s="28"/>
      <c r="V2707" s="28"/>
      <c r="AF2707">
        <v>0.69311130788403497</v>
      </c>
      <c r="AJ2707" s="51"/>
      <c r="BJ2707" s="28"/>
    </row>
    <row r="2708" spans="1:62" x14ac:dyDescent="0.25">
      <c r="A2708" s="1" t="s">
        <v>925</v>
      </c>
      <c r="B2708" s="1" t="s">
        <v>925</v>
      </c>
      <c r="C2708" s="2">
        <v>40520</v>
      </c>
      <c r="F2708" s="40"/>
      <c r="H2708">
        <v>145.15</v>
      </c>
      <c r="I2708">
        <v>6.4000000000000001E-2</v>
      </c>
      <c r="J2708">
        <v>0.11425</v>
      </c>
      <c r="K2708">
        <v>8.3000000000000004E-2</v>
      </c>
      <c r="L2708">
        <v>7.5749999999999998E-2</v>
      </c>
      <c r="M2708">
        <v>8.3750000000000005E-2</v>
      </c>
      <c r="N2708">
        <v>9.8500000000000004E-2</v>
      </c>
      <c r="O2708">
        <v>0.10025000000000001</v>
      </c>
      <c r="P2708">
        <v>0.10625</v>
      </c>
      <c r="U2708" s="40"/>
      <c r="V2708" s="40"/>
      <c r="AF2708" s="40"/>
      <c r="AG2708" s="40"/>
      <c r="AJ2708" s="40"/>
      <c r="BJ2708" s="40"/>
    </row>
    <row r="2709" spans="1:62" x14ac:dyDescent="0.25">
      <c r="A2709" s="1" t="s">
        <v>925</v>
      </c>
      <c r="B2709" s="1" t="s">
        <v>925</v>
      </c>
      <c r="C2709" s="2">
        <v>40521</v>
      </c>
      <c r="F2709" s="40" t="s">
        <v>230</v>
      </c>
      <c r="U2709" s="28">
        <v>772.38750000000005</v>
      </c>
      <c r="V2709" s="28">
        <v>239.409581562715</v>
      </c>
      <c r="AJ2709" s="51">
        <v>28.403485033883001</v>
      </c>
      <c r="AM2709">
        <v>0.93147608756514699</v>
      </c>
      <c r="AP2709">
        <v>88.796899330528106</v>
      </c>
      <c r="BJ2709" s="28">
        <v>415.777534072874</v>
      </c>
    </row>
    <row r="2710" spans="1:62" x14ac:dyDescent="0.25">
      <c r="A2710" s="1" t="s">
        <v>925</v>
      </c>
      <c r="B2710" s="1" t="s">
        <v>925</v>
      </c>
      <c r="C2710" s="2">
        <v>40527</v>
      </c>
      <c r="F2710" s="40"/>
      <c r="H2710">
        <v>138.44999999999999</v>
      </c>
      <c r="I2710">
        <v>5.3249999999999999E-2</v>
      </c>
      <c r="J2710">
        <v>0.105</v>
      </c>
      <c r="K2710">
        <v>7.8750000000000001E-2</v>
      </c>
      <c r="L2710">
        <v>7.4249999999999997E-2</v>
      </c>
      <c r="M2710">
        <v>0.08</v>
      </c>
      <c r="N2710">
        <v>9.7250000000000003E-2</v>
      </c>
      <c r="O2710">
        <v>9.8750000000000004E-2</v>
      </c>
      <c r="P2710">
        <v>0.105</v>
      </c>
      <c r="U2710" s="40"/>
      <c r="V2710" s="40"/>
      <c r="AJ2710" s="40"/>
      <c r="BJ2710" s="40"/>
    </row>
    <row r="2711" spans="1:62" x14ac:dyDescent="0.25">
      <c r="A2711" s="1" t="s">
        <v>925</v>
      </c>
      <c r="B2711" s="1" t="s">
        <v>925</v>
      </c>
      <c r="C2711" s="2">
        <v>40534</v>
      </c>
      <c r="F2711" s="40" t="s">
        <v>230</v>
      </c>
      <c r="H2711">
        <v>136.4</v>
      </c>
      <c r="I2711">
        <v>5.425E-2</v>
      </c>
      <c r="J2711">
        <v>0.10150000000000001</v>
      </c>
      <c r="K2711">
        <v>7.7249999999999999E-2</v>
      </c>
      <c r="L2711">
        <v>7.2249999999999995E-2</v>
      </c>
      <c r="M2711">
        <v>7.7249999999999999E-2</v>
      </c>
      <c r="N2711">
        <v>9.5500000000000002E-2</v>
      </c>
      <c r="O2711">
        <v>9.9000000000000005E-2</v>
      </c>
      <c r="P2711">
        <v>0.105</v>
      </c>
      <c r="U2711" s="28">
        <v>956.5</v>
      </c>
      <c r="V2711" s="28">
        <v>390.47883679749299</v>
      </c>
      <c r="Z2711" s="40"/>
      <c r="AB2711" s="40"/>
      <c r="AD2711" s="40"/>
      <c r="AF2711" s="43">
        <v>0.26764191797176201</v>
      </c>
      <c r="AG2711" s="43"/>
      <c r="AJ2711" s="51">
        <v>57.353192407903798</v>
      </c>
      <c r="AM2711">
        <v>1.7118628702652499E-2</v>
      </c>
      <c r="AP2711">
        <v>3.6764439769310302</v>
      </c>
      <c r="BJ2711" s="28">
        <v>249.02682424461801</v>
      </c>
    </row>
    <row r="2712" spans="1:62" x14ac:dyDescent="0.25">
      <c r="A2712" s="1" t="s">
        <v>925</v>
      </c>
      <c r="B2712" s="1" t="s">
        <v>925</v>
      </c>
      <c r="C2712" s="55">
        <v>40541</v>
      </c>
      <c r="D2712" s="55"/>
      <c r="E2712" s="55"/>
      <c r="F2712" s="40"/>
      <c r="H2712">
        <v>150.19999999999999</v>
      </c>
      <c r="I2712">
        <v>0.11225</v>
      </c>
      <c r="J2712">
        <v>0.115</v>
      </c>
      <c r="K2712">
        <v>7.6999999999999999E-2</v>
      </c>
      <c r="L2712">
        <v>7.0499999999999993E-2</v>
      </c>
      <c r="M2712">
        <v>7.825E-2</v>
      </c>
      <c r="N2712">
        <v>9.5250000000000001E-2</v>
      </c>
      <c r="O2712">
        <v>9.7250000000000003E-2</v>
      </c>
      <c r="P2712">
        <v>0.1055</v>
      </c>
      <c r="U2712" s="40"/>
      <c r="V2712" s="40"/>
      <c r="AJ2712" s="40"/>
      <c r="BJ2712" s="40"/>
    </row>
    <row r="2713" spans="1:62" x14ac:dyDescent="0.25">
      <c r="A2713" s="1" t="s">
        <v>925</v>
      </c>
      <c r="B2713" s="1" t="s">
        <v>925</v>
      </c>
      <c r="C2713" s="2">
        <v>40542</v>
      </c>
      <c r="F2713" s="40" t="s">
        <v>230</v>
      </c>
      <c r="U2713" s="28">
        <v>798.42499999999995</v>
      </c>
      <c r="V2713" s="28">
        <v>360.61962074876499</v>
      </c>
      <c r="AF2713" s="43">
        <v>0.19594898313919901</v>
      </c>
      <c r="AG2713" s="43"/>
      <c r="AJ2713" s="51">
        <v>51.084079103042903</v>
      </c>
      <c r="AP2713">
        <v>0</v>
      </c>
      <c r="BJ2713" s="28">
        <v>177.99792016377401</v>
      </c>
    </row>
    <row r="2714" spans="1:62" x14ac:dyDescent="0.25">
      <c r="A2714" s="1" t="s">
        <v>925</v>
      </c>
      <c r="B2714" s="1" t="s">
        <v>925</v>
      </c>
      <c r="C2714" s="55">
        <v>40549</v>
      </c>
      <c r="D2714" s="55"/>
      <c r="E2714" s="55"/>
      <c r="F2714" s="40"/>
      <c r="H2714">
        <v>153.69999999999999</v>
      </c>
      <c r="I2714">
        <v>0.10675</v>
      </c>
      <c r="J2714">
        <v>0.13800000000000001</v>
      </c>
      <c r="K2714">
        <v>7.8E-2</v>
      </c>
      <c r="L2714">
        <v>7.1249999999999994E-2</v>
      </c>
      <c r="M2714">
        <v>7.9750000000000001E-2</v>
      </c>
      <c r="N2714">
        <v>9.6000000000000002E-2</v>
      </c>
      <c r="O2714">
        <v>9.5500000000000002E-2</v>
      </c>
      <c r="P2714">
        <v>0.10324999999999999</v>
      </c>
      <c r="U2714" s="40"/>
      <c r="V2714" s="40"/>
      <c r="AJ2714" s="40"/>
      <c r="BJ2714" s="40"/>
    </row>
    <row r="2715" spans="1:62" x14ac:dyDescent="0.25">
      <c r="A2715" s="1" t="s">
        <v>925</v>
      </c>
      <c r="B2715" s="1" t="s">
        <v>925</v>
      </c>
      <c r="C2715" s="2">
        <v>40550</v>
      </c>
      <c r="F2715" s="40" t="s">
        <v>230</v>
      </c>
      <c r="U2715" s="28">
        <v>815.9</v>
      </c>
      <c r="V2715" s="28">
        <v>404.598204233525</v>
      </c>
      <c r="AJ2715" s="51">
        <v>39.988777526239701</v>
      </c>
      <c r="AM2715">
        <v>0</v>
      </c>
      <c r="AP2715">
        <v>0</v>
      </c>
      <c r="BJ2715" s="28">
        <v>169.52820256552499</v>
      </c>
    </row>
    <row r="2716" spans="1:62" x14ac:dyDescent="0.25">
      <c r="A2716" s="1" t="s">
        <v>925</v>
      </c>
      <c r="B2716" s="1" t="s">
        <v>925</v>
      </c>
      <c r="C2716" s="55">
        <v>40555</v>
      </c>
      <c r="D2716" s="55"/>
      <c r="E2716" s="55"/>
      <c r="F2716" s="40"/>
      <c r="H2716">
        <v>146.6</v>
      </c>
      <c r="I2716">
        <v>9.7250000000000003E-2</v>
      </c>
      <c r="J2716">
        <v>0.11824999999999999</v>
      </c>
      <c r="K2716">
        <v>7.7249999999999999E-2</v>
      </c>
      <c r="L2716">
        <v>6.9250000000000006E-2</v>
      </c>
      <c r="M2716">
        <v>7.7249999999999999E-2</v>
      </c>
      <c r="N2716">
        <v>9.5250000000000001E-2</v>
      </c>
      <c r="O2716">
        <v>9.5250000000000001E-2</v>
      </c>
      <c r="P2716">
        <v>0.10324999999999999</v>
      </c>
      <c r="U2716" s="40"/>
      <c r="V2716" s="40"/>
      <c r="AJ2716" s="40"/>
      <c r="BJ2716" s="40"/>
    </row>
    <row r="2717" spans="1:62" x14ac:dyDescent="0.25">
      <c r="A2717" s="1" t="s">
        <v>925</v>
      </c>
      <c r="B2717" s="1" t="s">
        <v>925</v>
      </c>
      <c r="C2717" s="2">
        <v>40557</v>
      </c>
      <c r="F2717" s="40" t="s">
        <v>230</v>
      </c>
      <c r="U2717" s="28">
        <v>933.625</v>
      </c>
      <c r="V2717" s="28">
        <v>444.714586662236</v>
      </c>
      <c r="AF2717" s="43">
        <v>0.178549108318733</v>
      </c>
      <c r="AG2717" s="43"/>
      <c r="AJ2717" s="51">
        <v>50.717108332610501</v>
      </c>
      <c r="AM2717">
        <v>0</v>
      </c>
      <c r="AP2717">
        <v>0</v>
      </c>
      <c r="BJ2717" s="28">
        <v>196.045921931642</v>
      </c>
    </row>
    <row r="2718" spans="1:62" x14ac:dyDescent="0.25">
      <c r="A2718" s="1" t="s">
        <v>925</v>
      </c>
      <c r="B2718" s="1" t="s">
        <v>925</v>
      </c>
      <c r="C2718" s="55">
        <v>40562</v>
      </c>
      <c r="D2718" s="55"/>
      <c r="E2718" s="55"/>
      <c r="F2718" s="40"/>
      <c r="H2718">
        <v>170.05</v>
      </c>
      <c r="I2718">
        <v>0.15125</v>
      </c>
      <c r="J2718">
        <v>0.16875000000000001</v>
      </c>
      <c r="K2718">
        <v>8.8499999999999995E-2</v>
      </c>
      <c r="L2718">
        <v>7.1499999999999994E-2</v>
      </c>
      <c r="M2718">
        <v>7.775E-2</v>
      </c>
      <c r="N2718">
        <v>9.4500000000000001E-2</v>
      </c>
      <c r="O2718">
        <v>9.6000000000000002E-2</v>
      </c>
      <c r="P2718">
        <v>0.10199999999999999</v>
      </c>
      <c r="U2718" s="40"/>
      <c r="V2718" s="40"/>
      <c r="AJ2718" s="40"/>
      <c r="BJ2718" s="40"/>
    </row>
    <row r="2719" spans="1:62" x14ac:dyDescent="0.25">
      <c r="A2719" s="1" t="s">
        <v>925</v>
      </c>
      <c r="B2719" s="1" t="s">
        <v>925</v>
      </c>
      <c r="C2719" s="2">
        <v>40563</v>
      </c>
      <c r="F2719" s="40" t="s">
        <v>230</v>
      </c>
      <c r="U2719" s="28">
        <v>920.23749999999995</v>
      </c>
      <c r="V2719" s="28">
        <v>433.38872072544802</v>
      </c>
      <c r="AJ2719" s="51">
        <v>43.020802778954</v>
      </c>
      <c r="AP2719">
        <v>0</v>
      </c>
      <c r="BJ2719" s="28">
        <v>191.35409934382801</v>
      </c>
    </row>
    <row r="2720" spans="1:62" x14ac:dyDescent="0.25">
      <c r="A2720" s="1" t="s">
        <v>925</v>
      </c>
      <c r="B2720" s="1" t="s">
        <v>925</v>
      </c>
      <c r="C2720" s="55">
        <v>40569</v>
      </c>
      <c r="D2720" s="55"/>
      <c r="E2720" s="55"/>
      <c r="F2720" s="40"/>
      <c r="H2720">
        <v>164.95</v>
      </c>
      <c r="I2720">
        <v>0.14099999999999999</v>
      </c>
      <c r="J2720">
        <v>0.15275</v>
      </c>
      <c r="K2720">
        <v>8.6499999999999994E-2</v>
      </c>
      <c r="L2720">
        <v>7.1999999999999995E-2</v>
      </c>
      <c r="M2720">
        <v>7.9250000000000001E-2</v>
      </c>
      <c r="N2720">
        <v>9.6500000000000002E-2</v>
      </c>
      <c r="O2720">
        <v>9.5000000000000001E-2</v>
      </c>
      <c r="P2720">
        <v>0.10174999999999999</v>
      </c>
      <c r="U2720" s="40"/>
      <c r="V2720" s="40"/>
      <c r="AF2720" s="40"/>
      <c r="AG2720" s="40"/>
      <c r="AJ2720" s="40"/>
      <c r="BJ2720" s="40"/>
    </row>
    <row r="2721" spans="1:83" x14ac:dyDescent="0.25">
      <c r="A2721" s="1" t="s">
        <v>925</v>
      </c>
      <c r="B2721" s="1" t="s">
        <v>925</v>
      </c>
      <c r="C2721" s="2">
        <v>40571</v>
      </c>
      <c r="F2721" s="40" t="s">
        <v>230</v>
      </c>
      <c r="U2721" s="28">
        <v>818.46249999999998</v>
      </c>
      <c r="V2721" s="28">
        <v>391.85928289608597</v>
      </c>
      <c r="AJ2721" s="51">
        <v>35.145748482433603</v>
      </c>
      <c r="AP2721">
        <v>0</v>
      </c>
      <c r="BJ2721" s="28">
        <v>168.30107008813201</v>
      </c>
    </row>
    <row r="2722" spans="1:83" x14ac:dyDescent="0.25">
      <c r="A2722" s="1" t="s">
        <v>925</v>
      </c>
      <c r="B2722" s="1" t="s">
        <v>925</v>
      </c>
      <c r="C2722" s="55">
        <v>40576</v>
      </c>
      <c r="D2722" s="55"/>
      <c r="E2722" s="55"/>
      <c r="F2722" s="40"/>
      <c r="U2722" s="40"/>
      <c r="V2722" s="40"/>
      <c r="AF2722" s="40"/>
      <c r="AG2722" s="40"/>
      <c r="AJ2722" s="40"/>
      <c r="BJ2722" s="40"/>
    </row>
    <row r="2723" spans="1:83" x14ac:dyDescent="0.25">
      <c r="A2723" s="1" t="s">
        <v>925</v>
      </c>
      <c r="B2723" s="1" t="s">
        <v>925</v>
      </c>
      <c r="C2723" s="55">
        <v>40583</v>
      </c>
      <c r="D2723" s="55"/>
      <c r="E2723" s="55"/>
      <c r="F2723" s="40"/>
    </row>
    <row r="2724" spans="1:83" x14ac:dyDescent="0.25">
      <c r="A2724" s="1" t="s">
        <v>925</v>
      </c>
      <c r="B2724" s="1" t="s">
        <v>925</v>
      </c>
      <c r="C2724" s="2">
        <v>40584</v>
      </c>
      <c r="F2724" s="40" t="s">
        <v>230</v>
      </c>
      <c r="U2724" s="28">
        <v>762.52902500000005</v>
      </c>
      <c r="V2724" s="28">
        <f>AD2724+BE2724</f>
        <v>458.26986996050005</v>
      </c>
      <c r="Z2724" s="54">
        <v>2.71623075E-2</v>
      </c>
      <c r="AB2724" s="28">
        <v>11248.8172122338</v>
      </c>
      <c r="AD2724" s="28">
        <v>305.32402500000001</v>
      </c>
      <c r="AJ2724" s="51">
        <v>50.969668705511999</v>
      </c>
      <c r="AT2724" t="s">
        <v>74</v>
      </c>
      <c r="BE2724">
        <v>152.94584496050001</v>
      </c>
      <c r="BJ2724" s="28">
        <v>253.28948633398801</v>
      </c>
      <c r="BK2724">
        <v>258.19691025801097</v>
      </c>
    </row>
    <row r="2725" spans="1:83" x14ac:dyDescent="0.25">
      <c r="A2725" s="1" t="s">
        <v>920</v>
      </c>
      <c r="B2725" s="1" t="s">
        <v>920</v>
      </c>
      <c r="C2725" s="2">
        <v>40451</v>
      </c>
      <c r="F2725" s="40"/>
      <c r="AF2725">
        <v>0</v>
      </c>
    </row>
    <row r="2726" spans="1:83" x14ac:dyDescent="0.25">
      <c r="A2726" s="1" t="s">
        <v>920</v>
      </c>
      <c r="B2726" s="1" t="s">
        <v>920</v>
      </c>
      <c r="C2726" s="2">
        <v>40455</v>
      </c>
      <c r="F2726" s="40"/>
      <c r="U2726" s="40"/>
      <c r="V2726" s="40"/>
      <c r="AF2726" s="40">
        <v>0</v>
      </c>
      <c r="AG2726" s="40"/>
      <c r="AJ2726" s="40"/>
      <c r="BJ2726" s="40"/>
    </row>
    <row r="2727" spans="1:83" x14ac:dyDescent="0.25">
      <c r="A2727" s="1" t="s">
        <v>920</v>
      </c>
      <c r="B2727" s="1" t="s">
        <v>920</v>
      </c>
      <c r="C2727" s="2">
        <v>40463</v>
      </c>
      <c r="F2727" s="40"/>
      <c r="AF2727">
        <v>1.28058609118336E-2</v>
      </c>
    </row>
    <row r="2728" spans="1:83" x14ac:dyDescent="0.25">
      <c r="A2728" s="1" t="s">
        <v>920</v>
      </c>
      <c r="B2728" s="1" t="s">
        <v>920</v>
      </c>
      <c r="C2728" s="2">
        <v>40473</v>
      </c>
      <c r="F2728" s="40"/>
      <c r="G2728" s="40"/>
      <c r="H2728" s="40"/>
      <c r="I2728" s="40"/>
      <c r="J2728" s="40"/>
      <c r="K2728" s="40"/>
      <c r="L2728" s="40"/>
      <c r="M2728" s="40"/>
      <c r="N2728" s="40"/>
      <c r="O2728" s="40"/>
      <c r="P2728" s="40"/>
      <c r="Q2728" s="40"/>
      <c r="R2728" s="40"/>
      <c r="S2728" s="40"/>
      <c r="T2728" s="40"/>
      <c r="U2728" s="40"/>
      <c r="V2728" s="40"/>
      <c r="W2728" s="40"/>
      <c r="X2728" s="40"/>
      <c r="Z2728" s="40"/>
      <c r="AA2728" s="40"/>
      <c r="AB2728" s="40"/>
      <c r="AC2728" s="40"/>
      <c r="AD2728" s="40"/>
      <c r="AE2728" s="40"/>
      <c r="AF2728" s="40">
        <v>5.7260433076928997E-2</v>
      </c>
      <c r="AG2728" s="40"/>
      <c r="AH2728" s="40"/>
      <c r="AI2728" s="40"/>
      <c r="AJ2728" s="40"/>
      <c r="AK2728" s="40"/>
      <c r="AL2728" s="40"/>
      <c r="AM2728" s="40"/>
      <c r="AN2728" s="40"/>
      <c r="AO2728" s="40"/>
      <c r="AP2728" s="40"/>
      <c r="AQ2728" s="40"/>
      <c r="AR2728" s="40"/>
      <c r="AS2728" s="40"/>
      <c r="AT2728" s="40"/>
      <c r="AU2728" s="40"/>
      <c r="AV2728" s="40"/>
      <c r="AZ2728" s="40"/>
      <c r="BA2728" s="40"/>
      <c r="BB2728" s="40"/>
      <c r="BC2728" s="40"/>
      <c r="BD2728" s="40"/>
      <c r="BE2728" s="40"/>
      <c r="BF2728" s="40"/>
      <c r="BG2728" s="40"/>
      <c r="BH2728" s="40"/>
      <c r="BI2728" s="40"/>
      <c r="BJ2728" s="40"/>
      <c r="BK2728" s="40"/>
      <c r="BL2728" s="40"/>
      <c r="BM2728" s="40"/>
      <c r="BN2728" s="40"/>
      <c r="BO2728" s="40"/>
      <c r="BP2728" s="40"/>
      <c r="BQ2728" s="40"/>
      <c r="BR2728" s="40"/>
      <c r="BS2728" s="40"/>
      <c r="BT2728" s="40"/>
      <c r="BU2728" s="40"/>
      <c r="BV2728" s="40"/>
      <c r="BW2728" s="40"/>
      <c r="BX2728" s="40"/>
      <c r="BY2728" s="40"/>
      <c r="BZ2728" s="40"/>
      <c r="CA2728" s="40"/>
      <c r="CB2728" s="40"/>
      <c r="CC2728" s="40"/>
      <c r="CD2728" s="40"/>
      <c r="CE2728" s="40"/>
    </row>
    <row r="2729" spans="1:83" x14ac:dyDescent="0.25">
      <c r="A2729" s="1" t="s">
        <v>920</v>
      </c>
      <c r="B2729" s="1" t="s">
        <v>920</v>
      </c>
      <c r="C2729" s="2">
        <v>40479</v>
      </c>
      <c r="F2729" s="40"/>
      <c r="G2729" s="40"/>
      <c r="H2729" s="40"/>
      <c r="I2729" s="40"/>
      <c r="J2729" s="40"/>
      <c r="K2729" s="40"/>
      <c r="L2729" s="40"/>
      <c r="M2729" s="40"/>
      <c r="N2729" s="40"/>
      <c r="O2729" s="40"/>
      <c r="P2729" s="40"/>
      <c r="Q2729" s="40"/>
      <c r="R2729" s="40"/>
      <c r="S2729" s="40"/>
      <c r="T2729" s="40"/>
      <c r="U2729" s="40"/>
      <c r="V2729" s="40"/>
      <c r="W2729" s="40"/>
      <c r="X2729" s="40"/>
      <c r="Z2729" s="40"/>
      <c r="AA2729" s="40"/>
      <c r="AB2729" s="40"/>
      <c r="AC2729" s="40"/>
      <c r="AD2729" s="40"/>
      <c r="AE2729" s="40"/>
      <c r="AF2729" s="40">
        <v>0.205708892952118</v>
      </c>
      <c r="AG2729" s="40"/>
      <c r="AH2729" s="40"/>
      <c r="AI2729" s="40"/>
      <c r="AJ2729" s="40"/>
      <c r="AK2729" s="40"/>
      <c r="AL2729" s="40"/>
      <c r="AM2729" s="40"/>
      <c r="AN2729" s="40"/>
      <c r="AO2729" s="40"/>
      <c r="AP2729" s="40"/>
      <c r="AQ2729" s="40"/>
      <c r="AR2729" s="40"/>
      <c r="AS2729" s="40"/>
      <c r="AT2729" s="40"/>
      <c r="AU2729" s="40"/>
      <c r="AV2729" s="40"/>
      <c r="AZ2729" s="40"/>
      <c r="BA2729" s="40"/>
      <c r="BB2729" s="40"/>
      <c r="BC2729" s="40"/>
      <c r="BD2729" s="40"/>
      <c r="BE2729" s="40"/>
      <c r="BF2729" s="40"/>
      <c r="BG2729" s="40"/>
      <c r="BH2729" s="40"/>
      <c r="BI2729" s="40"/>
      <c r="BJ2729" s="40"/>
      <c r="BK2729" s="40"/>
      <c r="BL2729" s="40"/>
      <c r="BM2729" s="40"/>
      <c r="BN2729" s="40"/>
      <c r="BO2729" s="40"/>
      <c r="BP2729" s="40"/>
      <c r="BQ2729" s="40"/>
      <c r="BR2729" s="40"/>
      <c r="BS2729" s="40"/>
      <c r="BT2729" s="40"/>
      <c r="BU2729" s="40"/>
      <c r="BV2729" s="40"/>
      <c r="BW2729" s="40"/>
      <c r="BX2729" s="40"/>
      <c r="BY2729" s="40"/>
      <c r="BZ2729" s="40"/>
      <c r="CA2729" s="40"/>
      <c r="CB2729" s="40"/>
      <c r="CC2729" s="40"/>
      <c r="CD2729" s="40"/>
      <c r="CE2729" s="40"/>
    </row>
    <row r="2730" spans="1:83" x14ac:dyDescent="0.25">
      <c r="A2730" s="1" t="s">
        <v>920</v>
      </c>
      <c r="B2730" s="1" t="s">
        <v>920</v>
      </c>
      <c r="C2730" s="2">
        <v>40484</v>
      </c>
      <c r="F2730" s="40"/>
      <c r="G2730" s="40"/>
      <c r="H2730" s="40"/>
      <c r="I2730" s="40"/>
      <c r="J2730" s="40"/>
      <c r="K2730" s="40"/>
      <c r="L2730" s="40"/>
      <c r="M2730" s="40"/>
      <c r="N2730" s="40"/>
      <c r="O2730" s="40"/>
      <c r="P2730" s="40"/>
      <c r="Q2730" s="40"/>
      <c r="R2730" s="40"/>
      <c r="S2730" s="40"/>
      <c r="T2730" s="40"/>
      <c r="U2730" s="40"/>
      <c r="V2730" s="40"/>
      <c r="W2730" s="40"/>
      <c r="X2730" s="40"/>
      <c r="Z2730" s="40"/>
      <c r="AA2730" s="40"/>
      <c r="AB2730" s="40"/>
      <c r="AC2730" s="40"/>
      <c r="AD2730" s="40"/>
      <c r="AE2730" s="40"/>
      <c r="AF2730" s="40"/>
      <c r="AG2730" s="40"/>
      <c r="AH2730" s="40"/>
      <c r="AI2730" s="40"/>
      <c r="AJ2730" s="40"/>
      <c r="AK2730" s="40"/>
      <c r="AL2730" s="40"/>
      <c r="AM2730" s="40"/>
      <c r="AN2730" s="40"/>
      <c r="AO2730" s="40"/>
      <c r="AP2730" s="40"/>
      <c r="AQ2730" s="40"/>
      <c r="AR2730" s="40"/>
      <c r="AS2730" s="40"/>
      <c r="AT2730" s="40"/>
      <c r="AU2730" s="40"/>
      <c r="AV2730" s="40"/>
      <c r="AZ2730" s="40"/>
      <c r="BA2730" s="40"/>
      <c r="BB2730" s="40"/>
      <c r="BC2730" s="40"/>
      <c r="BD2730" s="40"/>
      <c r="BE2730" s="40"/>
      <c r="BF2730" s="40"/>
      <c r="BG2730" s="40"/>
      <c r="BH2730" s="40"/>
      <c r="BI2730" s="40"/>
      <c r="BJ2730" s="40"/>
      <c r="BK2730" s="40"/>
      <c r="BL2730" s="40"/>
      <c r="BM2730" s="40"/>
      <c r="BN2730" s="40"/>
      <c r="BO2730" s="40"/>
      <c r="BP2730" s="40"/>
      <c r="BQ2730" s="40"/>
      <c r="BR2730" s="40"/>
      <c r="BS2730" s="40"/>
      <c r="BT2730" s="40"/>
      <c r="BU2730" s="40"/>
      <c r="BV2730" s="40"/>
      <c r="BW2730" s="40"/>
      <c r="BX2730" s="40"/>
      <c r="BY2730" s="40"/>
      <c r="BZ2730" s="40"/>
      <c r="CA2730" s="40"/>
      <c r="CB2730" s="40"/>
      <c r="CC2730" s="40"/>
      <c r="CD2730" s="40"/>
      <c r="CE2730" s="40"/>
    </row>
    <row r="2731" spans="1:83" x14ac:dyDescent="0.25">
      <c r="A2731" s="1" t="s">
        <v>920</v>
      </c>
      <c r="B2731" s="1" t="s">
        <v>920</v>
      </c>
      <c r="C2731" s="2">
        <v>40486</v>
      </c>
      <c r="F2731" s="40" t="s">
        <v>230</v>
      </c>
      <c r="U2731" s="28">
        <v>0</v>
      </c>
      <c r="V2731" s="28">
        <v>0</v>
      </c>
      <c r="AF2731">
        <v>0.38646605102673598</v>
      </c>
      <c r="AJ2731" s="51">
        <v>0</v>
      </c>
      <c r="AP2731">
        <v>0</v>
      </c>
      <c r="BJ2731" s="28">
        <v>0</v>
      </c>
    </row>
    <row r="2732" spans="1:83" x14ac:dyDescent="0.25">
      <c r="A2732" s="1" t="s">
        <v>920</v>
      </c>
      <c r="B2732" s="1" t="s">
        <v>920</v>
      </c>
      <c r="C2732" s="2">
        <v>40490</v>
      </c>
      <c r="F2732" s="40"/>
      <c r="U2732" s="40"/>
      <c r="V2732" s="40"/>
      <c r="AJ2732" s="40"/>
      <c r="BJ2732" s="40"/>
    </row>
    <row r="2733" spans="1:83" x14ac:dyDescent="0.25">
      <c r="A2733" s="1" t="s">
        <v>920</v>
      </c>
      <c r="B2733" s="1" t="s">
        <v>920</v>
      </c>
      <c r="C2733" s="2">
        <v>40492</v>
      </c>
      <c r="F2733" s="40"/>
      <c r="U2733" s="28"/>
      <c r="V2733" s="28"/>
      <c r="Z2733" s="40"/>
      <c r="AB2733" s="40"/>
      <c r="AD2733" s="40"/>
      <c r="AF2733">
        <v>0.57742155190731603</v>
      </c>
      <c r="AJ2733" s="51"/>
      <c r="BJ2733" s="28"/>
    </row>
    <row r="2734" spans="1:83" x14ac:dyDescent="0.25">
      <c r="A2734" s="1" t="s">
        <v>920</v>
      </c>
      <c r="B2734" s="1" t="s">
        <v>920</v>
      </c>
      <c r="C2734" s="2">
        <v>40497</v>
      </c>
      <c r="F2734" s="40"/>
      <c r="U2734" s="40"/>
      <c r="V2734" s="40"/>
      <c r="AJ2734" s="40"/>
      <c r="BJ2734" s="40"/>
    </row>
    <row r="2735" spans="1:83" x14ac:dyDescent="0.25">
      <c r="A2735" s="1" t="s">
        <v>920</v>
      </c>
      <c r="B2735" s="1" t="s">
        <v>920</v>
      </c>
      <c r="C2735" s="2">
        <v>40506</v>
      </c>
      <c r="F2735" s="40" t="s">
        <v>230</v>
      </c>
      <c r="H2735">
        <v>265.8</v>
      </c>
      <c r="I2735">
        <v>0.28499999999999998</v>
      </c>
      <c r="J2735">
        <v>0.32400000000000001</v>
      </c>
      <c r="K2735">
        <v>0.15833333333333299</v>
      </c>
      <c r="L2735">
        <v>9.6000000000000002E-2</v>
      </c>
      <c r="M2735">
        <v>0.12533333333333299</v>
      </c>
      <c r="N2735">
        <v>0.157</v>
      </c>
      <c r="O2735">
        <v>0.120333333333333</v>
      </c>
      <c r="P2735">
        <v>6.3E-2</v>
      </c>
      <c r="U2735" s="28">
        <v>346.83333333333297</v>
      </c>
      <c r="V2735" s="28">
        <v>0</v>
      </c>
      <c r="AF2735" s="40">
        <v>0.85563660190519597</v>
      </c>
      <c r="AG2735" s="40"/>
      <c r="AJ2735" s="51">
        <v>0</v>
      </c>
      <c r="AP2735">
        <v>182.28818381096201</v>
      </c>
      <c r="BJ2735" s="28">
        <v>164.54514952237199</v>
      </c>
      <c r="BL2735" s="40"/>
    </row>
    <row r="2736" spans="1:83" x14ac:dyDescent="0.25">
      <c r="A2736" s="1" t="s">
        <v>920</v>
      </c>
      <c r="B2736" s="1" t="s">
        <v>920</v>
      </c>
      <c r="C2736" s="2">
        <v>40513</v>
      </c>
      <c r="F2736" s="40"/>
      <c r="H2736">
        <v>234.2</v>
      </c>
      <c r="I2736">
        <v>0.20899999999999999</v>
      </c>
      <c r="J2736">
        <v>0.18099999999999999</v>
      </c>
      <c r="K2736">
        <v>0.15333333333333299</v>
      </c>
      <c r="L2736">
        <v>9.5666666666666705E-2</v>
      </c>
      <c r="M2736">
        <v>0.124333333333333</v>
      </c>
      <c r="N2736">
        <v>0.159</v>
      </c>
      <c r="O2736">
        <v>0.119333333333333</v>
      </c>
      <c r="P2736">
        <v>0.12933333333333299</v>
      </c>
      <c r="U2736" s="40"/>
      <c r="V2736" s="40"/>
      <c r="AF2736" s="40"/>
      <c r="AG2736" s="40"/>
      <c r="AJ2736" s="40"/>
      <c r="BJ2736" s="40"/>
      <c r="BL2736" s="40"/>
    </row>
    <row r="2737" spans="1:64" x14ac:dyDescent="0.25">
      <c r="A2737" s="1" t="s">
        <v>920</v>
      </c>
      <c r="B2737" s="1" t="s">
        <v>920</v>
      </c>
      <c r="C2737" s="2">
        <v>40515</v>
      </c>
      <c r="F2737" s="40"/>
      <c r="U2737" s="28"/>
      <c r="V2737" s="28"/>
      <c r="AF2737">
        <v>0.84929422429422397</v>
      </c>
      <c r="AJ2737" s="51"/>
      <c r="BJ2737" s="28"/>
      <c r="BL2737" s="40"/>
    </row>
    <row r="2738" spans="1:64" x14ac:dyDescent="0.25">
      <c r="A2738" s="1" t="s">
        <v>920</v>
      </c>
      <c r="B2738" s="1" t="s">
        <v>920</v>
      </c>
      <c r="C2738" s="2">
        <v>40520</v>
      </c>
      <c r="F2738" s="40"/>
      <c r="H2738">
        <v>248.13333333333301</v>
      </c>
      <c r="I2738">
        <v>0.22266666666666701</v>
      </c>
      <c r="J2738">
        <v>0.30233333333333301</v>
      </c>
      <c r="K2738">
        <v>0.155</v>
      </c>
      <c r="L2738">
        <v>9.6666666666666706E-2</v>
      </c>
      <c r="M2738">
        <v>0.124333333333333</v>
      </c>
      <c r="N2738">
        <v>0.15933333333333299</v>
      </c>
      <c r="O2738">
        <v>0.117666666666667</v>
      </c>
      <c r="P2738">
        <v>6.2666666666666704E-2</v>
      </c>
      <c r="U2738" s="40"/>
      <c r="V2738" s="40"/>
      <c r="AF2738" s="40"/>
      <c r="AG2738" s="40"/>
      <c r="AJ2738" s="40"/>
      <c r="BJ2738" s="40"/>
      <c r="BL2738" s="40"/>
    </row>
    <row r="2739" spans="1:64" x14ac:dyDescent="0.25">
      <c r="A2739" s="1" t="s">
        <v>920</v>
      </c>
      <c r="B2739" s="1" t="s">
        <v>920</v>
      </c>
      <c r="C2739" s="2">
        <v>40521</v>
      </c>
      <c r="F2739" s="40" t="s">
        <v>230</v>
      </c>
      <c r="U2739" s="28">
        <v>959.63333333333298</v>
      </c>
      <c r="V2739" s="28">
        <v>196.68659159545601</v>
      </c>
      <c r="AJ2739" s="51">
        <v>14.895517901984499</v>
      </c>
      <c r="AM2739">
        <v>4.3232652358941603</v>
      </c>
      <c r="AP2739">
        <v>211.17077395304401</v>
      </c>
      <c r="BJ2739" s="28">
        <v>536.88044988284901</v>
      </c>
      <c r="BL2739" s="40"/>
    </row>
    <row r="2740" spans="1:64" x14ac:dyDescent="0.25">
      <c r="A2740" s="1" t="s">
        <v>920</v>
      </c>
      <c r="B2740" s="1" t="s">
        <v>920</v>
      </c>
      <c r="C2740" s="2">
        <v>40527</v>
      </c>
      <c r="F2740" s="40"/>
      <c r="H2740">
        <v>228.666666666667</v>
      </c>
      <c r="I2740">
        <v>0.185</v>
      </c>
      <c r="J2740">
        <v>0.26466666666666699</v>
      </c>
      <c r="K2740">
        <v>0.142666666666667</v>
      </c>
      <c r="L2740">
        <v>9.2666666666666703E-2</v>
      </c>
      <c r="M2740">
        <v>0.120333333333333</v>
      </c>
      <c r="N2740">
        <v>0.15866666666666701</v>
      </c>
      <c r="O2740">
        <v>0.117333333333333</v>
      </c>
      <c r="P2740">
        <v>6.2E-2</v>
      </c>
      <c r="U2740" s="40"/>
      <c r="V2740" s="40"/>
      <c r="AJ2740" s="40"/>
      <c r="BJ2740" s="40"/>
      <c r="BL2740" s="40"/>
    </row>
    <row r="2741" spans="1:64" x14ac:dyDescent="0.25">
      <c r="A2741" s="1" t="s">
        <v>920</v>
      </c>
      <c r="B2741" s="1" t="s">
        <v>920</v>
      </c>
      <c r="C2741" s="2">
        <v>40534</v>
      </c>
      <c r="F2741" s="40" t="s">
        <v>230</v>
      </c>
      <c r="H2741">
        <v>222.6</v>
      </c>
      <c r="I2741">
        <v>0.177666666666667</v>
      </c>
      <c r="J2741">
        <v>0.25466666666666699</v>
      </c>
      <c r="K2741">
        <v>0.13666666666666699</v>
      </c>
      <c r="L2741">
        <v>8.96666666666667E-2</v>
      </c>
      <c r="M2741">
        <v>0.118666666666667</v>
      </c>
      <c r="N2741">
        <v>0.15633333333333299</v>
      </c>
      <c r="O2741">
        <v>0.117666666666667</v>
      </c>
      <c r="P2741">
        <v>6.1666666666666703E-2</v>
      </c>
      <c r="U2741" s="28">
        <v>1130.4833333333299</v>
      </c>
      <c r="V2741" s="28">
        <v>243.76718432711101</v>
      </c>
      <c r="Z2741" s="40"/>
      <c r="AB2741" s="40"/>
      <c r="AD2741" s="40"/>
      <c r="AF2741" s="43">
        <v>0.90298048271660802</v>
      </c>
      <c r="AG2741" s="43"/>
      <c r="AJ2741" s="51">
        <v>19.857088958692099</v>
      </c>
      <c r="AM2741">
        <v>1.89298378460634</v>
      </c>
      <c r="AP2741">
        <v>101.035927011167</v>
      </c>
      <c r="BJ2741" s="28">
        <v>447.44895473914602</v>
      </c>
      <c r="BL2741" s="40"/>
    </row>
    <row r="2742" spans="1:64" x14ac:dyDescent="0.25">
      <c r="A2742" s="1" t="s">
        <v>920</v>
      </c>
      <c r="B2742" s="1" t="s">
        <v>920</v>
      </c>
      <c r="C2742" s="55">
        <v>40541</v>
      </c>
      <c r="D2742" s="55"/>
      <c r="E2742" s="55"/>
      <c r="F2742" s="40"/>
      <c r="H2742">
        <v>234.4</v>
      </c>
      <c r="I2742">
        <v>0.255</v>
      </c>
      <c r="J2742">
        <v>0.25333333333333302</v>
      </c>
      <c r="K2742">
        <v>0.12933333333333299</v>
      </c>
      <c r="L2742">
        <v>8.4333333333333302E-2</v>
      </c>
      <c r="M2742">
        <v>0.11700000000000001</v>
      </c>
      <c r="N2742">
        <v>0.155</v>
      </c>
      <c r="O2742">
        <v>0.115666666666667</v>
      </c>
      <c r="P2742">
        <v>6.2333333333333303E-2</v>
      </c>
      <c r="U2742" s="40"/>
      <c r="V2742" s="40"/>
      <c r="AJ2742" s="40"/>
      <c r="BJ2742" s="40"/>
      <c r="BL2742" s="40"/>
    </row>
    <row r="2743" spans="1:64" x14ac:dyDescent="0.25">
      <c r="A2743" s="1" t="s">
        <v>920</v>
      </c>
      <c r="B2743" s="1" t="s">
        <v>920</v>
      </c>
      <c r="C2743" s="2">
        <v>40542</v>
      </c>
      <c r="F2743" s="40" t="s">
        <v>230</v>
      </c>
      <c r="U2743" s="28">
        <v>1291.11666666667</v>
      </c>
      <c r="V2743" s="28">
        <v>382.317422619659</v>
      </c>
      <c r="AF2743" s="43">
        <v>0.92077111332736705</v>
      </c>
      <c r="AG2743" s="43"/>
      <c r="AJ2743" s="51">
        <v>22.0468053826344</v>
      </c>
      <c r="AP2743">
        <v>95.283989125352207</v>
      </c>
      <c r="BJ2743" s="28">
        <v>450.57699380992301</v>
      </c>
      <c r="BL2743" s="40"/>
    </row>
    <row r="2744" spans="1:64" x14ac:dyDescent="0.25">
      <c r="A2744" s="1" t="s">
        <v>920</v>
      </c>
      <c r="B2744" s="1" t="s">
        <v>920</v>
      </c>
      <c r="C2744" s="55">
        <v>40549</v>
      </c>
      <c r="D2744" s="55"/>
      <c r="E2744" s="55"/>
      <c r="F2744" s="40"/>
      <c r="H2744">
        <v>194.73333333333301</v>
      </c>
      <c r="I2744">
        <v>0.158</v>
      </c>
      <c r="J2744">
        <v>0.17399999999999999</v>
      </c>
      <c r="K2744">
        <v>0.118666666666667</v>
      </c>
      <c r="L2744">
        <v>8.1666666666666707E-2</v>
      </c>
      <c r="M2744">
        <v>0.11333333333333299</v>
      </c>
      <c r="N2744">
        <v>0.15233333333333299</v>
      </c>
      <c r="O2744">
        <v>0.114</v>
      </c>
      <c r="P2744">
        <v>6.1666666666666703E-2</v>
      </c>
      <c r="U2744" s="40"/>
      <c r="V2744" s="40"/>
      <c r="AJ2744" s="40"/>
      <c r="BJ2744" s="40"/>
      <c r="BL2744" s="40"/>
    </row>
    <row r="2745" spans="1:64" x14ac:dyDescent="0.25">
      <c r="A2745" s="1" t="s">
        <v>920</v>
      </c>
      <c r="B2745" s="1" t="s">
        <v>920</v>
      </c>
      <c r="C2745" s="2">
        <v>40550</v>
      </c>
      <c r="F2745" s="40" t="s">
        <v>230</v>
      </c>
      <c r="U2745" s="28">
        <v>1463.36666666667</v>
      </c>
      <c r="V2745" s="28">
        <v>654.78787829344799</v>
      </c>
      <c r="AJ2745" s="51">
        <v>26.441400917829</v>
      </c>
      <c r="AM2745">
        <v>1.3666635293641101</v>
      </c>
      <c r="AP2745">
        <v>75.335103402963597</v>
      </c>
      <c r="BJ2745" s="28">
        <v>402.65002756080997</v>
      </c>
      <c r="BL2745" s="40"/>
    </row>
    <row r="2746" spans="1:64" x14ac:dyDescent="0.25">
      <c r="A2746" s="1" t="s">
        <v>920</v>
      </c>
      <c r="B2746" s="1" t="s">
        <v>920</v>
      </c>
      <c r="C2746" s="55">
        <v>40555</v>
      </c>
      <c r="D2746" s="55"/>
      <c r="E2746" s="55"/>
      <c r="F2746" s="40"/>
      <c r="H2746">
        <v>217.6</v>
      </c>
      <c r="I2746">
        <v>0.178666666666667</v>
      </c>
      <c r="J2746">
        <v>0.25733333333333303</v>
      </c>
      <c r="K2746">
        <v>0.12966666666666701</v>
      </c>
      <c r="L2746">
        <v>8.23333333333333E-2</v>
      </c>
      <c r="M2746">
        <v>0.11233333333333299</v>
      </c>
      <c r="N2746">
        <v>0.15366666666666701</v>
      </c>
      <c r="O2746">
        <v>0.113666666666667</v>
      </c>
      <c r="P2746">
        <v>6.0333333333333301E-2</v>
      </c>
      <c r="U2746" s="40"/>
      <c r="V2746" s="40"/>
      <c r="AJ2746" s="40"/>
      <c r="BJ2746" s="40"/>
      <c r="BL2746" s="40"/>
    </row>
    <row r="2747" spans="1:64" x14ac:dyDescent="0.25">
      <c r="A2747" s="1" t="s">
        <v>920</v>
      </c>
      <c r="B2747" s="1" t="s">
        <v>920</v>
      </c>
      <c r="C2747" s="2">
        <v>40557</v>
      </c>
      <c r="F2747" s="40" t="s">
        <v>230</v>
      </c>
      <c r="U2747" s="28">
        <v>1735.75</v>
      </c>
      <c r="V2747" s="28">
        <v>805.71287909780096</v>
      </c>
      <c r="AF2747" s="43">
        <v>0.68346814423888902</v>
      </c>
      <c r="AG2747" s="43"/>
      <c r="AJ2747" s="51">
        <v>62.968820178764098</v>
      </c>
      <c r="AM2747">
        <v>0.59428751866307294</v>
      </c>
      <c r="AP2747">
        <v>34.359241753094601</v>
      </c>
      <c r="BJ2747" s="28">
        <v>466.32578412114901</v>
      </c>
      <c r="BL2747" s="40"/>
    </row>
    <row r="2748" spans="1:64" x14ac:dyDescent="0.25">
      <c r="A2748" s="1" t="s">
        <v>920</v>
      </c>
      <c r="B2748" s="1" t="s">
        <v>920</v>
      </c>
      <c r="C2748" s="55">
        <v>40562</v>
      </c>
      <c r="D2748" s="55"/>
      <c r="E2748" s="55"/>
      <c r="F2748" s="40"/>
      <c r="H2748">
        <v>223.13333333333301</v>
      </c>
      <c r="I2748">
        <v>0.245</v>
      </c>
      <c r="J2748">
        <v>0.216</v>
      </c>
      <c r="K2748">
        <v>0.135333333333333</v>
      </c>
      <c r="L2748">
        <v>8.3666666666666695E-2</v>
      </c>
      <c r="M2748">
        <v>0.11133333333333301</v>
      </c>
      <c r="N2748">
        <v>0.151</v>
      </c>
      <c r="O2748">
        <v>0.11233333333333299</v>
      </c>
      <c r="P2748">
        <v>6.0999999999999999E-2</v>
      </c>
      <c r="U2748" s="40"/>
      <c r="V2748" s="40"/>
      <c r="AJ2748" s="40"/>
      <c r="BJ2748" s="40"/>
      <c r="BL2748" s="40"/>
    </row>
    <row r="2749" spans="1:64" x14ac:dyDescent="0.25">
      <c r="A2749" s="1" t="s">
        <v>920</v>
      </c>
      <c r="B2749" s="1" t="s">
        <v>920</v>
      </c>
      <c r="C2749" s="2">
        <v>40563</v>
      </c>
      <c r="F2749" s="40" t="s">
        <v>230</v>
      </c>
      <c r="U2749" s="28">
        <v>1202.3</v>
      </c>
      <c r="V2749" s="28">
        <v>501.75753287389898</v>
      </c>
      <c r="AJ2749" s="51">
        <v>62.910052339655898</v>
      </c>
      <c r="AP2749">
        <v>9.2212192160943491</v>
      </c>
      <c r="BJ2749" s="28">
        <v>321.99600116568598</v>
      </c>
      <c r="BL2749" s="40"/>
    </row>
    <row r="2750" spans="1:64" x14ac:dyDescent="0.25">
      <c r="A2750" s="1" t="s">
        <v>920</v>
      </c>
      <c r="B2750" s="1" t="s">
        <v>920</v>
      </c>
      <c r="C2750" s="55">
        <v>40569</v>
      </c>
      <c r="D2750" s="55"/>
      <c r="E2750" s="55"/>
      <c r="F2750" s="40"/>
      <c r="H2750">
        <v>215.73333333333301</v>
      </c>
      <c r="I2750">
        <v>0.18533333333333299</v>
      </c>
      <c r="J2750">
        <v>0.24966666666666701</v>
      </c>
      <c r="K2750">
        <v>0.126</v>
      </c>
      <c r="L2750">
        <v>8.2000000000000003E-2</v>
      </c>
      <c r="M2750">
        <v>0.11</v>
      </c>
      <c r="N2750">
        <v>0.152</v>
      </c>
      <c r="O2750">
        <v>0.113666666666667</v>
      </c>
      <c r="P2750">
        <v>0.06</v>
      </c>
      <c r="U2750" s="40"/>
      <c r="V2750" s="40"/>
      <c r="AF2750" s="40"/>
      <c r="AG2750" s="40"/>
      <c r="AJ2750" s="40"/>
      <c r="BJ2750" s="40"/>
      <c r="BL2750" s="40"/>
    </row>
    <row r="2751" spans="1:64" x14ac:dyDescent="0.25">
      <c r="A2751" s="1" t="s">
        <v>920</v>
      </c>
      <c r="B2751" s="1" t="s">
        <v>920</v>
      </c>
      <c r="C2751" s="2">
        <v>40571</v>
      </c>
      <c r="F2751" s="40" t="s">
        <v>230</v>
      </c>
      <c r="U2751" s="28">
        <v>924.81666666666695</v>
      </c>
      <c r="V2751" s="28">
        <v>283.62059271014402</v>
      </c>
      <c r="AJ2751" s="51">
        <v>60.2639553023593</v>
      </c>
      <c r="AP2751">
        <v>0</v>
      </c>
      <c r="BJ2751" s="28">
        <v>315.76092629508599</v>
      </c>
      <c r="BL2751" s="40"/>
    </row>
    <row r="2752" spans="1:64" x14ac:dyDescent="0.25">
      <c r="A2752" s="1" t="s">
        <v>920</v>
      </c>
      <c r="B2752" s="1" t="s">
        <v>920</v>
      </c>
      <c r="C2752" s="55">
        <v>40576</v>
      </c>
      <c r="D2752" s="55"/>
      <c r="E2752" s="55"/>
      <c r="F2752" s="40"/>
      <c r="H2752">
        <v>200.53333333333299</v>
      </c>
      <c r="I2752">
        <v>0.145666666666667</v>
      </c>
      <c r="J2752">
        <v>0.225333333333333</v>
      </c>
      <c r="K2752">
        <v>0.121</v>
      </c>
      <c r="L2752">
        <v>7.9333333333333297E-2</v>
      </c>
      <c r="M2752">
        <v>0.109333333333333</v>
      </c>
      <c r="N2752">
        <v>0.15</v>
      </c>
      <c r="O2752">
        <v>0.113666666666667</v>
      </c>
      <c r="P2752">
        <v>5.83333333333333E-2</v>
      </c>
      <c r="U2752" s="40"/>
      <c r="V2752" s="40"/>
      <c r="AF2752" s="40"/>
      <c r="AG2752" s="40"/>
      <c r="AJ2752" s="40"/>
      <c r="BJ2752" s="40"/>
      <c r="BL2752" s="40"/>
    </row>
    <row r="2753" spans="1:64" x14ac:dyDescent="0.25">
      <c r="A2753" s="1" t="s">
        <v>920</v>
      </c>
      <c r="B2753" s="1" t="s">
        <v>920</v>
      </c>
      <c r="C2753" s="55">
        <v>40583</v>
      </c>
      <c r="D2753" s="55"/>
      <c r="E2753" s="55"/>
      <c r="F2753" s="40"/>
      <c r="H2753">
        <v>209.86666666666699</v>
      </c>
      <c r="I2753">
        <v>0.19266666666666701</v>
      </c>
      <c r="J2753">
        <v>0.232333333333333</v>
      </c>
      <c r="K2753">
        <v>0.121333333333333</v>
      </c>
      <c r="L2753">
        <v>7.9000000000000001E-2</v>
      </c>
      <c r="M2753">
        <v>0.107</v>
      </c>
      <c r="N2753">
        <v>0.14933333333333301</v>
      </c>
      <c r="O2753">
        <v>0.11</v>
      </c>
      <c r="P2753">
        <v>5.7666666666666699E-2</v>
      </c>
      <c r="BL2753" s="40"/>
    </row>
    <row r="2754" spans="1:64" x14ac:dyDescent="0.25">
      <c r="A2754" s="1" t="s">
        <v>920</v>
      </c>
      <c r="B2754" s="1" t="s">
        <v>920</v>
      </c>
      <c r="C2754" s="2">
        <v>40584</v>
      </c>
      <c r="F2754" s="40" t="s">
        <v>230</v>
      </c>
      <c r="U2754" s="28">
        <v>1514.40551333333</v>
      </c>
      <c r="V2754" s="28">
        <f>AD2754+BE2754</f>
        <v>961.08950397901197</v>
      </c>
      <c r="Z2754" s="54">
        <v>3.46559833333333E-2</v>
      </c>
      <c r="AB2754" s="28">
        <v>20959.3003086075</v>
      </c>
      <c r="AD2754" s="28">
        <v>725.36551333333398</v>
      </c>
      <c r="AJ2754" s="51">
        <v>78.482316585919307</v>
      </c>
      <c r="AT2754" t="s">
        <v>74</v>
      </c>
      <c r="BE2754">
        <v>235.72399064567799</v>
      </c>
      <c r="BJ2754" s="28">
        <v>474.83369276840199</v>
      </c>
      <c r="BK2754">
        <v>368.926734008523</v>
      </c>
      <c r="BL2754" s="40"/>
    </row>
    <row r="2755" spans="1:64" x14ac:dyDescent="0.25">
      <c r="A2755" s="1" t="s">
        <v>922</v>
      </c>
      <c r="B2755" s="1" t="s">
        <v>922</v>
      </c>
      <c r="C2755" s="2">
        <v>40451</v>
      </c>
      <c r="F2755" s="40"/>
      <c r="AF2755">
        <v>0</v>
      </c>
      <c r="BL2755" s="40"/>
    </row>
    <row r="2756" spans="1:64" x14ac:dyDescent="0.25">
      <c r="A2756" s="1" t="s">
        <v>922</v>
      </c>
      <c r="B2756" s="1" t="s">
        <v>922</v>
      </c>
      <c r="C2756" s="2">
        <v>40455</v>
      </c>
      <c r="F2756" s="40"/>
      <c r="U2756" s="40"/>
      <c r="V2756" s="40"/>
      <c r="AF2756" s="40">
        <v>0</v>
      </c>
      <c r="AG2756" s="40"/>
      <c r="AJ2756" s="40"/>
      <c r="BJ2756" s="40"/>
      <c r="BL2756" s="40"/>
    </row>
    <row r="2757" spans="1:64" x14ac:dyDescent="0.25">
      <c r="A2757" s="1" t="s">
        <v>922</v>
      </c>
      <c r="B2757" s="1" t="s">
        <v>922</v>
      </c>
      <c r="C2757" s="2">
        <v>40463</v>
      </c>
      <c r="F2757" s="40"/>
      <c r="AF2757">
        <v>9.8642134734183394E-3</v>
      </c>
      <c r="BL2757" s="40"/>
    </row>
    <row r="2758" spans="1:64" x14ac:dyDescent="0.25">
      <c r="A2758" s="1" t="s">
        <v>922</v>
      </c>
      <c r="B2758" s="1" t="s">
        <v>922</v>
      </c>
      <c r="C2758" s="2">
        <v>40473</v>
      </c>
      <c r="F2758" s="40"/>
      <c r="U2758" s="40"/>
      <c r="V2758" s="40"/>
      <c r="AF2758">
        <v>4.4218304887928703E-2</v>
      </c>
      <c r="AJ2758" s="40"/>
      <c r="BJ2758" s="40"/>
      <c r="BL2758" s="40"/>
    </row>
    <row r="2759" spans="1:64" x14ac:dyDescent="0.25">
      <c r="A2759" s="1" t="s">
        <v>922</v>
      </c>
      <c r="B2759" s="1" t="s">
        <v>922</v>
      </c>
      <c r="C2759" s="2">
        <v>40479</v>
      </c>
      <c r="F2759" s="40"/>
      <c r="AF2759">
        <v>0.131097015761131</v>
      </c>
      <c r="BL2759" s="40"/>
    </row>
    <row r="2760" spans="1:64" x14ac:dyDescent="0.25">
      <c r="A2760" s="1" t="s">
        <v>922</v>
      </c>
      <c r="B2760" s="1" t="s">
        <v>922</v>
      </c>
      <c r="C2760" s="2">
        <v>40484</v>
      </c>
      <c r="F2760" s="40"/>
      <c r="U2760" s="40"/>
      <c r="V2760" s="40"/>
      <c r="AJ2760" s="40"/>
      <c r="BJ2760" s="40"/>
      <c r="BL2760" s="40"/>
    </row>
    <row r="2761" spans="1:64" x14ac:dyDescent="0.25">
      <c r="A2761" s="1" t="s">
        <v>922</v>
      </c>
      <c r="B2761" s="1" t="s">
        <v>922</v>
      </c>
      <c r="C2761" s="2">
        <v>40486</v>
      </c>
      <c r="F2761" s="40" t="s">
        <v>230</v>
      </c>
      <c r="U2761" s="28">
        <v>0</v>
      </c>
      <c r="V2761" s="28">
        <v>0</v>
      </c>
      <c r="AF2761">
        <v>0.36721080558366198</v>
      </c>
      <c r="AJ2761" s="51">
        <v>0</v>
      </c>
      <c r="AP2761">
        <v>0</v>
      </c>
      <c r="BJ2761" s="28">
        <v>0</v>
      </c>
      <c r="BL2761" s="40"/>
    </row>
    <row r="2762" spans="1:64" x14ac:dyDescent="0.25">
      <c r="A2762" s="1" t="s">
        <v>922</v>
      </c>
      <c r="B2762" s="1" t="s">
        <v>922</v>
      </c>
      <c r="C2762" s="2">
        <v>40490</v>
      </c>
      <c r="F2762" s="40"/>
      <c r="U2762" s="40"/>
      <c r="V2762" s="40"/>
      <c r="AJ2762" s="40"/>
      <c r="BJ2762" s="40"/>
      <c r="BL2762" s="40"/>
    </row>
    <row r="2763" spans="1:64" x14ac:dyDescent="0.25">
      <c r="A2763" s="1" t="s">
        <v>922</v>
      </c>
      <c r="B2763" s="1" t="s">
        <v>922</v>
      </c>
      <c r="C2763" s="2">
        <v>40492</v>
      </c>
      <c r="F2763" s="40"/>
      <c r="U2763" s="28"/>
      <c r="V2763" s="28"/>
      <c r="Z2763" s="40"/>
      <c r="AB2763" s="40"/>
      <c r="AD2763" s="40"/>
      <c r="AF2763">
        <v>0.48895155303131599</v>
      </c>
      <c r="AJ2763" s="51"/>
      <c r="BJ2763" s="28"/>
      <c r="BL2763" s="40"/>
    </row>
    <row r="2764" spans="1:64" x14ac:dyDescent="0.25">
      <c r="A2764" s="1" t="s">
        <v>922</v>
      </c>
      <c r="B2764" s="1" t="s">
        <v>922</v>
      </c>
      <c r="C2764" s="2">
        <v>40497</v>
      </c>
      <c r="F2764" s="40"/>
      <c r="U2764" s="40"/>
      <c r="V2764" s="40"/>
      <c r="AJ2764" s="40"/>
      <c r="BJ2764" s="40"/>
      <c r="BL2764" s="40"/>
    </row>
    <row r="2765" spans="1:64" x14ac:dyDescent="0.25">
      <c r="A2765" s="1" t="s">
        <v>922</v>
      </c>
      <c r="B2765" s="1" t="s">
        <v>922</v>
      </c>
      <c r="C2765" s="2">
        <v>40506</v>
      </c>
      <c r="F2765" s="40" t="s">
        <v>230</v>
      </c>
      <c r="H2765">
        <v>209.46666666666701</v>
      </c>
      <c r="I2765">
        <v>0.202333333333333</v>
      </c>
      <c r="J2765">
        <v>0.25600000000000001</v>
      </c>
      <c r="K2765">
        <v>0.132333333333333</v>
      </c>
      <c r="L2765">
        <v>9.0333333333333293E-2</v>
      </c>
      <c r="M2765">
        <v>8.7999999999999995E-2</v>
      </c>
      <c r="N2765">
        <v>9.73333333333333E-2</v>
      </c>
      <c r="O2765">
        <v>0.115333333333333</v>
      </c>
      <c r="P2765">
        <v>6.5666666666666706E-2</v>
      </c>
      <c r="U2765" s="28">
        <v>339.45</v>
      </c>
      <c r="V2765" s="28">
        <v>0</v>
      </c>
      <c r="AF2765" s="40">
        <v>0.76254426817713505</v>
      </c>
      <c r="AG2765" s="40"/>
      <c r="AJ2765" s="51">
        <v>0</v>
      </c>
      <c r="AP2765">
        <v>169.263997782053</v>
      </c>
      <c r="BJ2765" s="28">
        <v>170.18600221794699</v>
      </c>
      <c r="BL2765" s="40"/>
    </row>
    <row r="2766" spans="1:64" x14ac:dyDescent="0.25">
      <c r="A2766" s="1" t="s">
        <v>922</v>
      </c>
      <c r="B2766" s="1" t="s">
        <v>922</v>
      </c>
      <c r="C2766" s="2">
        <v>40513</v>
      </c>
      <c r="F2766" s="40"/>
      <c r="H2766">
        <v>184.46666666666701</v>
      </c>
      <c r="I2766">
        <v>0.109666666666667</v>
      </c>
      <c r="J2766">
        <v>0.197333333333333</v>
      </c>
      <c r="K2766">
        <v>0.115</v>
      </c>
      <c r="L2766">
        <v>8.7666666666666698E-2</v>
      </c>
      <c r="M2766">
        <v>8.5666666666666696E-2</v>
      </c>
      <c r="N2766">
        <v>9.6000000000000002E-2</v>
      </c>
      <c r="O2766">
        <v>0.11333333333333299</v>
      </c>
      <c r="P2766">
        <v>0.117666666666667</v>
      </c>
      <c r="U2766" s="40"/>
      <c r="V2766" s="40"/>
      <c r="AF2766" s="40"/>
      <c r="AG2766" s="40"/>
      <c r="AJ2766" s="40"/>
      <c r="BJ2766" s="40"/>
      <c r="BL2766" s="40"/>
    </row>
    <row r="2767" spans="1:64" x14ac:dyDescent="0.25">
      <c r="A2767" s="1" t="s">
        <v>922</v>
      </c>
      <c r="B2767" s="1" t="s">
        <v>922</v>
      </c>
      <c r="C2767" s="2">
        <v>40515</v>
      </c>
      <c r="F2767" s="40"/>
      <c r="U2767" s="28"/>
      <c r="V2767" s="28"/>
      <c r="AF2767">
        <v>0.77380847267210895</v>
      </c>
      <c r="AJ2767" s="51"/>
      <c r="BJ2767" s="28"/>
      <c r="BL2767" s="40"/>
    </row>
    <row r="2768" spans="1:64" x14ac:dyDescent="0.25">
      <c r="A2768" s="1" t="s">
        <v>922</v>
      </c>
      <c r="B2768" s="1" t="s">
        <v>922</v>
      </c>
      <c r="C2768" s="2">
        <v>40520</v>
      </c>
      <c r="F2768" s="40"/>
      <c r="H2768">
        <v>162.53333333333299</v>
      </c>
      <c r="I2768">
        <v>9.6666666666666706E-2</v>
      </c>
      <c r="J2768">
        <v>0.173666666666667</v>
      </c>
      <c r="K2768">
        <v>0.101333333333333</v>
      </c>
      <c r="L2768">
        <v>8.2666666666666694E-2</v>
      </c>
      <c r="M2768">
        <v>8.4666666666666696E-2</v>
      </c>
      <c r="N2768">
        <v>9.5666666666666705E-2</v>
      </c>
      <c r="O2768">
        <v>0.115666666666667</v>
      </c>
      <c r="P2768">
        <v>6.2333333333333303E-2</v>
      </c>
      <c r="U2768" s="40"/>
      <c r="V2768" s="40"/>
      <c r="AF2768" s="40"/>
      <c r="AG2768" s="40"/>
      <c r="AJ2768" s="40"/>
      <c r="BJ2768" s="40"/>
      <c r="BL2768" s="40"/>
    </row>
    <row r="2769" spans="1:79" x14ac:dyDescent="0.25">
      <c r="A2769" s="1" t="s">
        <v>922</v>
      </c>
      <c r="B2769" s="1" t="s">
        <v>922</v>
      </c>
      <c r="C2769" s="2">
        <v>40521</v>
      </c>
      <c r="F2769" s="40" t="s">
        <v>230</v>
      </c>
      <c r="U2769" s="28">
        <v>643.75</v>
      </c>
      <c r="V2769" s="28">
        <v>149.74980868584899</v>
      </c>
      <c r="AJ2769" s="51">
        <v>16.585932220355001</v>
      </c>
      <c r="AM2769">
        <v>2.4930872315809198</v>
      </c>
      <c r="AP2769">
        <v>134.21254827472001</v>
      </c>
      <c r="BJ2769" s="28">
        <v>343.20171081907603</v>
      </c>
      <c r="BL2769" s="40"/>
      <c r="BM2769" s="40"/>
      <c r="BN2769" s="40"/>
      <c r="BO2769" s="40"/>
      <c r="BP2769" s="40"/>
      <c r="BQ2769" s="40"/>
      <c r="BR2769" s="40"/>
      <c r="BS2769" s="40"/>
      <c r="BT2769" s="40"/>
      <c r="BU2769" s="40"/>
      <c r="BV2769" s="40"/>
      <c r="BW2769" s="40"/>
      <c r="BX2769" s="40"/>
      <c r="BY2769" s="40"/>
      <c r="BZ2769" s="40"/>
      <c r="CA2769" s="40"/>
    </row>
    <row r="2770" spans="1:79" x14ac:dyDescent="0.25">
      <c r="A2770" s="1" t="s">
        <v>922</v>
      </c>
      <c r="B2770" s="1" t="s">
        <v>922</v>
      </c>
      <c r="C2770" s="2">
        <v>40527</v>
      </c>
      <c r="F2770" s="40"/>
      <c r="H2770">
        <v>156.46666666666701</v>
      </c>
      <c r="I2770">
        <v>6.8666666666666695E-2</v>
      </c>
      <c r="J2770">
        <v>0.141666666666667</v>
      </c>
      <c r="K2770">
        <v>9.1333333333333294E-2</v>
      </c>
      <c r="L2770">
        <v>7.7666666666666703E-2</v>
      </c>
      <c r="M2770">
        <v>8.3000000000000004E-2</v>
      </c>
      <c r="N2770">
        <v>9.3666666666666704E-2</v>
      </c>
      <c r="O2770">
        <v>0.111</v>
      </c>
      <c r="P2770">
        <v>0.115333333333333</v>
      </c>
      <c r="U2770" s="40"/>
      <c r="V2770" s="40"/>
      <c r="AJ2770" s="40"/>
      <c r="BJ2770" s="40"/>
      <c r="BL2770" s="40"/>
      <c r="BM2770" s="40"/>
      <c r="BN2770" s="40"/>
      <c r="BO2770" s="40"/>
      <c r="BP2770" s="40"/>
      <c r="BQ2770" s="40"/>
      <c r="BR2770" s="40"/>
      <c r="BS2770" s="40"/>
      <c r="BT2770" s="40"/>
      <c r="BU2770" s="40"/>
      <c r="BV2770" s="40"/>
      <c r="BW2770" s="40"/>
      <c r="BX2770" s="40"/>
      <c r="BY2770" s="40"/>
      <c r="BZ2770" s="40"/>
      <c r="CA2770" s="40"/>
    </row>
    <row r="2771" spans="1:79" x14ac:dyDescent="0.25">
      <c r="A2771" s="1" t="s">
        <v>922</v>
      </c>
      <c r="B2771" s="1" t="s">
        <v>922</v>
      </c>
      <c r="C2771" s="2">
        <v>40534</v>
      </c>
      <c r="F2771" s="40" t="s">
        <v>230</v>
      </c>
      <c r="H2771">
        <v>153.73333333333301</v>
      </c>
      <c r="I2771">
        <v>6.8666666666666695E-2</v>
      </c>
      <c r="J2771">
        <v>0.13800000000000001</v>
      </c>
      <c r="K2771">
        <v>8.7666666666666698E-2</v>
      </c>
      <c r="L2771">
        <v>7.6999999999999999E-2</v>
      </c>
      <c r="M2771">
        <v>8.1333333333333299E-2</v>
      </c>
      <c r="N2771">
        <v>9.2666666666666703E-2</v>
      </c>
      <c r="O2771">
        <v>0.11</v>
      </c>
      <c r="P2771">
        <v>0.11333333333333299</v>
      </c>
      <c r="U2771" s="28">
        <v>1032.8</v>
      </c>
      <c r="V2771" s="28">
        <v>250.87508327819901</v>
      </c>
      <c r="Z2771" s="40"/>
      <c r="AB2771" s="40"/>
      <c r="AD2771" s="40"/>
      <c r="AF2771" s="43">
        <v>0.59785117443227298</v>
      </c>
      <c r="AG2771" s="43"/>
      <c r="AJ2771" s="51">
        <v>20.1407754627683</v>
      </c>
      <c r="AM2771">
        <v>0.88199698507243096</v>
      </c>
      <c r="AP2771">
        <v>81.878269378926703</v>
      </c>
      <c r="BJ2771" s="28">
        <v>368.42085765194901</v>
      </c>
      <c r="BL2771" s="40"/>
      <c r="BM2771" s="40"/>
      <c r="BN2771" s="40"/>
      <c r="BO2771" s="40"/>
      <c r="BP2771" s="40"/>
      <c r="BQ2771" s="40"/>
      <c r="BR2771" s="40"/>
      <c r="BS2771" s="40"/>
      <c r="BT2771" s="40"/>
      <c r="BU2771" s="40"/>
      <c r="BV2771" s="40"/>
      <c r="BW2771" s="40"/>
      <c r="BX2771" s="40"/>
      <c r="BY2771" s="40"/>
      <c r="BZ2771" s="40"/>
      <c r="CA2771" s="40"/>
    </row>
    <row r="2772" spans="1:79" x14ac:dyDescent="0.25">
      <c r="A2772" s="1" t="s">
        <v>922</v>
      </c>
      <c r="B2772" s="1" t="s">
        <v>922</v>
      </c>
      <c r="C2772" s="55">
        <v>40541</v>
      </c>
      <c r="D2772" s="55"/>
      <c r="E2772" s="55"/>
      <c r="F2772" s="40"/>
      <c r="H2772">
        <v>156.333333333333</v>
      </c>
      <c r="I2772">
        <v>0.13400000000000001</v>
      </c>
      <c r="J2772">
        <v>0.14799999999999999</v>
      </c>
      <c r="K2772">
        <v>8.5333333333333303E-2</v>
      </c>
      <c r="L2772">
        <v>7.3333333333333306E-2</v>
      </c>
      <c r="M2772">
        <v>7.6999999999999999E-2</v>
      </c>
      <c r="N2772">
        <v>9.1666666666666702E-2</v>
      </c>
      <c r="O2772">
        <v>0.111</v>
      </c>
      <c r="P2772">
        <v>6.1333333333333302E-2</v>
      </c>
      <c r="U2772" s="40"/>
      <c r="V2772" s="40"/>
      <c r="AJ2772" s="40"/>
      <c r="BJ2772" s="40"/>
      <c r="BL2772" s="40"/>
      <c r="BM2772" s="40"/>
      <c r="BN2772" s="40"/>
      <c r="BO2772" s="40"/>
      <c r="BP2772" s="40"/>
      <c r="BQ2772" s="40"/>
      <c r="BR2772" s="40"/>
      <c r="BS2772" s="40"/>
      <c r="BT2772" s="40"/>
      <c r="BU2772" s="40"/>
      <c r="BV2772" s="40"/>
      <c r="BW2772" s="40"/>
      <c r="BX2772" s="40"/>
      <c r="BY2772" s="40"/>
      <c r="BZ2772" s="40"/>
      <c r="CA2772" s="40"/>
    </row>
    <row r="2773" spans="1:79" x14ac:dyDescent="0.25">
      <c r="A2773" s="1" t="s">
        <v>922</v>
      </c>
      <c r="B2773" s="1" t="s">
        <v>922</v>
      </c>
      <c r="C2773" s="2">
        <v>40542</v>
      </c>
      <c r="F2773" s="40" t="s">
        <v>230</v>
      </c>
      <c r="U2773" s="28">
        <v>1008.65</v>
      </c>
      <c r="V2773" s="28">
        <v>375.55541177485901</v>
      </c>
      <c r="AF2773" s="43">
        <v>0.72281369829262498</v>
      </c>
      <c r="AG2773" s="43"/>
      <c r="AJ2773" s="51">
        <v>26.1042927266232</v>
      </c>
      <c r="AP2773">
        <v>52.661589578945197</v>
      </c>
      <c r="BJ2773" s="28">
        <v>293.96002928171902</v>
      </c>
      <c r="BL2773" s="40"/>
      <c r="BM2773" s="40"/>
      <c r="BN2773" s="40"/>
      <c r="BO2773" s="40"/>
      <c r="BP2773" s="40"/>
      <c r="BQ2773" s="40"/>
      <c r="BR2773" s="40"/>
      <c r="BS2773" s="40"/>
      <c r="BT2773" s="40"/>
      <c r="BU2773" s="40"/>
      <c r="BV2773" s="40"/>
      <c r="BW2773" s="40"/>
      <c r="BX2773" s="40"/>
      <c r="BY2773" s="40"/>
      <c r="BZ2773" s="40"/>
      <c r="CA2773" s="40"/>
    </row>
    <row r="2774" spans="1:79" x14ac:dyDescent="0.25">
      <c r="A2774" s="1" t="s">
        <v>922</v>
      </c>
      <c r="B2774" s="1" t="s">
        <v>922</v>
      </c>
      <c r="C2774" s="55">
        <v>40549</v>
      </c>
      <c r="D2774" s="55"/>
      <c r="E2774" s="55"/>
      <c r="F2774" s="40"/>
      <c r="H2774">
        <v>146.6</v>
      </c>
      <c r="I2774">
        <v>6.8666666666666695E-2</v>
      </c>
      <c r="J2774">
        <v>0.12666666666666701</v>
      </c>
      <c r="K2774">
        <v>8.2666666666666694E-2</v>
      </c>
      <c r="L2774">
        <v>7.1999999999999995E-2</v>
      </c>
      <c r="M2774">
        <v>7.4999999999999997E-2</v>
      </c>
      <c r="N2774">
        <v>8.8999999999999996E-2</v>
      </c>
      <c r="O2774">
        <v>0.108</v>
      </c>
      <c r="P2774">
        <v>0.111</v>
      </c>
      <c r="U2774" s="40"/>
      <c r="V2774" s="40"/>
      <c r="AJ2774" s="40"/>
      <c r="BJ2774" s="40"/>
      <c r="BL2774" s="40"/>
      <c r="BM2774" s="40"/>
      <c r="BN2774" s="40"/>
      <c r="BO2774" s="40"/>
      <c r="BP2774" s="40"/>
      <c r="BQ2774" s="40"/>
      <c r="BR2774" s="40"/>
      <c r="BS2774" s="40"/>
      <c r="BT2774" s="40"/>
      <c r="BU2774" s="40"/>
      <c r="BV2774" s="40"/>
      <c r="BW2774" s="40"/>
      <c r="BX2774" s="40"/>
      <c r="BY2774" s="40"/>
      <c r="BZ2774" s="40"/>
      <c r="CA2774" s="40"/>
    </row>
    <row r="2775" spans="1:79" x14ac:dyDescent="0.25">
      <c r="A2775" s="1" t="s">
        <v>922</v>
      </c>
      <c r="B2775" s="1" t="s">
        <v>922</v>
      </c>
      <c r="C2775" s="2">
        <v>40550</v>
      </c>
      <c r="F2775" s="40" t="s">
        <v>230</v>
      </c>
      <c r="U2775" s="28">
        <v>1250.4000000000001</v>
      </c>
      <c r="V2775" s="28">
        <v>601.81031202684005</v>
      </c>
      <c r="AJ2775" s="51">
        <v>59.237052352129503</v>
      </c>
      <c r="AM2775">
        <v>0.219854128386268</v>
      </c>
      <c r="AP2775">
        <v>17.756230855734401</v>
      </c>
      <c r="BJ2775" s="28">
        <v>281.45314028458699</v>
      </c>
      <c r="BL2775" s="40"/>
      <c r="BM2775" s="40"/>
      <c r="BN2775" s="40"/>
      <c r="BO2775" s="40"/>
      <c r="BP2775" s="40"/>
      <c r="BQ2775" s="40"/>
      <c r="BR2775" s="40"/>
      <c r="BS2775" s="40"/>
      <c r="BT2775" s="40"/>
      <c r="BU2775" s="40"/>
      <c r="BV2775" s="40"/>
      <c r="BW2775" s="40"/>
      <c r="BX2775" s="40"/>
      <c r="BY2775" s="40"/>
      <c r="BZ2775" s="40"/>
      <c r="CA2775" s="40"/>
    </row>
    <row r="2776" spans="1:79" x14ac:dyDescent="0.25">
      <c r="A2776" s="1" t="s">
        <v>922</v>
      </c>
      <c r="B2776" s="1" t="s">
        <v>922</v>
      </c>
      <c r="C2776" s="55">
        <v>40555</v>
      </c>
      <c r="D2776" s="55"/>
      <c r="E2776" s="55"/>
      <c r="F2776" s="40"/>
      <c r="H2776">
        <v>147.333333333333</v>
      </c>
      <c r="I2776">
        <v>6.9666666666666696E-2</v>
      </c>
      <c r="J2776">
        <v>0.132333333333333</v>
      </c>
      <c r="K2776">
        <v>8.3666666666666695E-2</v>
      </c>
      <c r="L2776">
        <v>7.1666666666666698E-2</v>
      </c>
      <c r="M2776">
        <v>7.0999999999999994E-2</v>
      </c>
      <c r="N2776">
        <v>8.8333333333333305E-2</v>
      </c>
      <c r="O2776">
        <v>0.106</v>
      </c>
      <c r="P2776">
        <v>0.114</v>
      </c>
      <c r="U2776" s="40"/>
      <c r="V2776" s="40"/>
      <c r="AJ2776" s="40"/>
      <c r="BJ2776" s="40"/>
      <c r="BL2776" s="40"/>
      <c r="BM2776" s="40"/>
      <c r="BN2776" s="40"/>
      <c r="BO2776" s="40"/>
      <c r="BP2776" s="40"/>
      <c r="BQ2776" s="40"/>
      <c r="BR2776" s="40"/>
      <c r="BS2776" s="40"/>
      <c r="BT2776" s="40"/>
      <c r="BU2776" s="40"/>
      <c r="BV2776" s="40"/>
      <c r="BW2776" s="40"/>
      <c r="BX2776" s="40"/>
      <c r="BY2776" s="40"/>
      <c r="BZ2776" s="40"/>
      <c r="CA2776" s="40"/>
    </row>
    <row r="2777" spans="1:79" x14ac:dyDescent="0.25">
      <c r="A2777" s="1" t="s">
        <v>922</v>
      </c>
      <c r="B2777" s="1" t="s">
        <v>922</v>
      </c>
      <c r="C2777" s="2">
        <v>40557</v>
      </c>
      <c r="F2777" s="40" t="s">
        <v>230</v>
      </c>
      <c r="U2777" s="28">
        <v>1386.88333333333</v>
      </c>
      <c r="V2777" s="28">
        <v>711.685487035861</v>
      </c>
      <c r="AF2777" s="43">
        <v>0.26204318737997501</v>
      </c>
      <c r="AG2777" s="43"/>
      <c r="AJ2777" s="51">
        <v>74.761935003868004</v>
      </c>
      <c r="AM2777">
        <v>1.90763636363636E-2</v>
      </c>
      <c r="AP2777">
        <v>1.84848484848485</v>
      </c>
      <c r="BJ2777" s="28">
        <v>286.54483899148698</v>
      </c>
      <c r="BM2777" s="40"/>
      <c r="BN2777" s="40"/>
      <c r="BO2777" s="40"/>
      <c r="BP2777" s="40"/>
      <c r="BQ2777" s="40"/>
      <c r="BR2777" s="40"/>
      <c r="BS2777" s="40"/>
      <c r="BT2777" s="40"/>
      <c r="BU2777" s="40"/>
      <c r="BV2777" s="40"/>
      <c r="BW2777" s="40"/>
      <c r="BX2777" s="40"/>
      <c r="BY2777" s="40"/>
      <c r="BZ2777" s="40"/>
      <c r="CA2777" s="40"/>
    </row>
    <row r="2778" spans="1:79" x14ac:dyDescent="0.25">
      <c r="A2778" s="1" t="s">
        <v>922</v>
      </c>
      <c r="B2778" s="1" t="s">
        <v>922</v>
      </c>
      <c r="C2778" s="55">
        <v>40562</v>
      </c>
      <c r="D2778" s="55"/>
      <c r="E2778" s="55"/>
      <c r="F2778" s="40"/>
      <c r="H2778">
        <v>169.8</v>
      </c>
      <c r="I2778">
        <v>0.13500000000000001</v>
      </c>
      <c r="J2778">
        <v>0.175666666666667</v>
      </c>
      <c r="K2778">
        <v>8.6999999999999994E-2</v>
      </c>
      <c r="L2778">
        <v>7.0333333333333303E-2</v>
      </c>
      <c r="M2778">
        <v>7.4333333333333307E-2</v>
      </c>
      <c r="N2778">
        <v>8.7666666666666698E-2</v>
      </c>
      <c r="O2778">
        <v>0.106333333333333</v>
      </c>
      <c r="P2778">
        <v>0.112666666666667</v>
      </c>
      <c r="U2778" s="40"/>
      <c r="V2778" s="40"/>
      <c r="AJ2778" s="40"/>
      <c r="BJ2778" s="40"/>
      <c r="BM2778" s="40"/>
      <c r="BN2778" s="40"/>
      <c r="BO2778" s="40"/>
      <c r="BP2778" s="40"/>
      <c r="BQ2778" s="40"/>
      <c r="BR2778" s="40"/>
      <c r="BS2778" s="40"/>
      <c r="BT2778" s="40"/>
      <c r="BU2778" s="40"/>
      <c r="BV2778" s="40"/>
      <c r="BW2778" s="40"/>
      <c r="BX2778" s="40"/>
      <c r="BY2778" s="40"/>
      <c r="BZ2778" s="40"/>
      <c r="CA2778" s="40"/>
    </row>
    <row r="2779" spans="1:79" x14ac:dyDescent="0.25">
      <c r="A2779" s="1" t="s">
        <v>922</v>
      </c>
      <c r="B2779" s="1" t="s">
        <v>922</v>
      </c>
      <c r="C2779" s="2">
        <v>40563</v>
      </c>
      <c r="F2779" s="40" t="s">
        <v>230</v>
      </c>
      <c r="U2779" s="28">
        <v>1155.8499999999999</v>
      </c>
      <c r="V2779" s="28">
        <v>586.585322866821</v>
      </c>
      <c r="AJ2779" s="51">
        <v>58.9189528376249</v>
      </c>
      <c r="AP2779">
        <v>0</v>
      </c>
      <c r="BJ2779" s="28">
        <v>237.580498842884</v>
      </c>
      <c r="BM2779" s="40"/>
      <c r="BN2779" s="40"/>
      <c r="BO2779" s="40"/>
      <c r="BP2779" s="40"/>
      <c r="BQ2779" s="40"/>
      <c r="BR2779" s="40"/>
      <c r="BS2779" s="40"/>
      <c r="BT2779" s="40"/>
      <c r="BU2779" s="40"/>
      <c r="BV2779" s="40"/>
      <c r="BW2779" s="40"/>
      <c r="BX2779" s="40"/>
      <c r="BY2779" s="40"/>
      <c r="BZ2779" s="40"/>
      <c r="CA2779" s="40"/>
    </row>
    <row r="2780" spans="1:79" x14ac:dyDescent="0.25">
      <c r="A2780" s="1" t="s">
        <v>922</v>
      </c>
      <c r="B2780" s="1" t="s">
        <v>922</v>
      </c>
      <c r="C2780" s="55">
        <v>40569</v>
      </c>
      <c r="D2780" s="55"/>
      <c r="E2780" s="55"/>
      <c r="F2780" s="40"/>
      <c r="H2780">
        <v>157.13333333333301</v>
      </c>
      <c r="I2780">
        <v>0.11700000000000001</v>
      </c>
      <c r="J2780">
        <v>0.18099999999999999</v>
      </c>
      <c r="K2780">
        <v>8.8666666666666699E-2</v>
      </c>
      <c r="L2780">
        <v>7.0666666666666697E-2</v>
      </c>
      <c r="M2780">
        <v>7.4333333333333307E-2</v>
      </c>
      <c r="N2780">
        <v>8.6333333333333304E-2</v>
      </c>
      <c r="O2780">
        <v>0.107333333333333</v>
      </c>
      <c r="P2780">
        <v>6.0333333333333301E-2</v>
      </c>
      <c r="U2780" s="40"/>
      <c r="V2780" s="40"/>
      <c r="AF2780" s="40"/>
      <c r="AG2780" s="40"/>
      <c r="AJ2780" s="40"/>
      <c r="BJ2780" s="40"/>
      <c r="BM2780" s="40"/>
      <c r="BN2780" s="40"/>
      <c r="BO2780" s="40"/>
      <c r="BP2780" s="40"/>
      <c r="BQ2780" s="40"/>
      <c r="BR2780" s="40"/>
      <c r="BS2780" s="40"/>
      <c r="BT2780" s="40"/>
      <c r="BU2780" s="40"/>
      <c r="BV2780" s="40"/>
      <c r="BW2780" s="40"/>
      <c r="BX2780" s="40"/>
      <c r="BY2780" s="40"/>
      <c r="BZ2780" s="40"/>
      <c r="CA2780" s="40"/>
    </row>
    <row r="2781" spans="1:79" x14ac:dyDescent="0.25">
      <c r="A2781" s="1" t="s">
        <v>922</v>
      </c>
      <c r="B2781" s="1" t="s">
        <v>922</v>
      </c>
      <c r="C2781" s="2">
        <v>40571</v>
      </c>
      <c r="F2781" s="40" t="s">
        <v>230</v>
      </c>
      <c r="U2781" s="28">
        <v>1100.2666666666701</v>
      </c>
      <c r="V2781" s="28">
        <v>559.17740240736498</v>
      </c>
      <c r="AJ2781" s="51">
        <v>53.205556450667899</v>
      </c>
      <c r="AP2781">
        <v>0</v>
      </c>
      <c r="BJ2781" s="28">
        <v>227.19270370498199</v>
      </c>
      <c r="BM2781" s="40"/>
      <c r="BN2781" s="40"/>
      <c r="BO2781" s="40"/>
      <c r="BP2781" s="40"/>
      <c r="BQ2781" s="40"/>
      <c r="BR2781" s="40"/>
      <c r="BS2781" s="40"/>
      <c r="BT2781" s="40"/>
      <c r="BU2781" s="40"/>
      <c r="BV2781" s="40"/>
      <c r="BW2781" s="40"/>
      <c r="BX2781" s="40"/>
      <c r="BY2781" s="40"/>
      <c r="BZ2781" s="40"/>
      <c r="CA2781" s="40"/>
    </row>
    <row r="2782" spans="1:79" x14ac:dyDescent="0.25">
      <c r="A2782" s="1" t="s">
        <v>922</v>
      </c>
      <c r="B2782" s="1" t="s">
        <v>922</v>
      </c>
      <c r="C2782" s="55">
        <v>40576</v>
      </c>
      <c r="D2782" s="55"/>
      <c r="E2782" s="55"/>
      <c r="F2782" s="40"/>
      <c r="H2782">
        <v>159.73333333333301</v>
      </c>
      <c r="I2782">
        <v>0.104333333333333</v>
      </c>
      <c r="J2782">
        <v>0.18466666666666701</v>
      </c>
      <c r="K2782">
        <v>8.9333333333333306E-2</v>
      </c>
      <c r="L2782">
        <v>7.0999999999999994E-2</v>
      </c>
      <c r="M2782">
        <v>7.4666666666666701E-2</v>
      </c>
      <c r="N2782">
        <v>8.6666666666666697E-2</v>
      </c>
      <c r="O2782">
        <v>0.106</v>
      </c>
      <c r="P2782">
        <v>0.123</v>
      </c>
      <c r="U2782" s="40"/>
      <c r="V2782" s="40"/>
      <c r="AF2782" s="40"/>
      <c r="AG2782" s="40"/>
      <c r="AJ2782" s="40"/>
      <c r="BJ2782" s="40"/>
      <c r="BM2782" s="40"/>
      <c r="BN2782" s="40"/>
      <c r="BO2782" s="40"/>
      <c r="BP2782" s="40"/>
      <c r="BQ2782" s="40"/>
      <c r="BR2782" s="40"/>
      <c r="BS2782" s="40"/>
      <c r="BT2782" s="40"/>
      <c r="BU2782" s="40"/>
      <c r="BV2782" s="40"/>
      <c r="BW2782" s="40"/>
      <c r="BX2782" s="40"/>
      <c r="BY2782" s="40"/>
      <c r="BZ2782" s="40"/>
      <c r="CA2782" s="40"/>
    </row>
    <row r="2783" spans="1:79" x14ac:dyDescent="0.25">
      <c r="A2783" s="1" t="s">
        <v>922</v>
      </c>
      <c r="B2783" s="1" t="s">
        <v>922</v>
      </c>
      <c r="C2783" s="55">
        <v>40583</v>
      </c>
      <c r="D2783" s="55"/>
      <c r="E2783" s="55"/>
      <c r="F2783" s="40"/>
      <c r="H2783">
        <v>173.73333333333301</v>
      </c>
      <c r="I2783">
        <v>0.130333333333333</v>
      </c>
      <c r="J2783">
        <v>0.201333333333333</v>
      </c>
      <c r="K2783">
        <v>9.4666666666666704E-2</v>
      </c>
      <c r="L2783">
        <v>7.0333333333333303E-2</v>
      </c>
      <c r="M2783">
        <v>7.3999999999999996E-2</v>
      </c>
      <c r="N2783">
        <v>8.5999999999999993E-2</v>
      </c>
      <c r="O2783">
        <v>0.103666666666667</v>
      </c>
      <c r="P2783">
        <v>0.108333333333333</v>
      </c>
      <c r="BM2783" s="40"/>
      <c r="BN2783" s="40"/>
      <c r="BO2783" s="40"/>
      <c r="BP2783" s="40"/>
      <c r="BQ2783" s="40"/>
      <c r="BR2783" s="40"/>
      <c r="BS2783" s="40"/>
      <c r="BT2783" s="40"/>
      <c r="BU2783" s="40"/>
      <c r="BV2783" s="40"/>
      <c r="BW2783" s="40"/>
      <c r="BX2783" s="40"/>
      <c r="BY2783" s="40"/>
      <c r="BZ2783" s="40"/>
      <c r="CA2783" s="40"/>
    </row>
    <row r="2784" spans="1:79" x14ac:dyDescent="0.25">
      <c r="A2784" s="1" t="s">
        <v>922</v>
      </c>
      <c r="B2784" s="1" t="s">
        <v>922</v>
      </c>
      <c r="C2784" s="2">
        <v>40584</v>
      </c>
      <c r="F2784" s="40" t="s">
        <v>230</v>
      </c>
      <c r="U2784" s="28">
        <v>1031.5346300000001</v>
      </c>
      <c r="V2784" s="28">
        <f>AD2784+BE2784</f>
        <v>688.20615527600205</v>
      </c>
      <c r="Z2784" s="54">
        <v>3.1566394999999997E-2</v>
      </c>
      <c r="AB2784" s="28">
        <v>16029.1993702665</v>
      </c>
      <c r="AD2784" s="28">
        <v>503.01463000000001</v>
      </c>
      <c r="AJ2784" s="51">
        <v>55.417565296339298</v>
      </c>
      <c r="AT2784" t="s">
        <v>74</v>
      </c>
      <c r="BE2784">
        <v>185.19152527600201</v>
      </c>
      <c r="BJ2784" s="28">
        <v>287.910909427658</v>
      </c>
      <c r="BK2784">
        <v>286.125625924899</v>
      </c>
      <c r="BM2784" s="40"/>
      <c r="BN2784" s="40"/>
      <c r="BO2784" s="40"/>
      <c r="BP2784" s="40"/>
      <c r="BQ2784" s="40"/>
      <c r="BR2784" s="40"/>
      <c r="BS2784" s="40"/>
      <c r="BT2784" s="40"/>
      <c r="BU2784" s="40"/>
      <c r="BV2784" s="40"/>
      <c r="BW2784" s="40"/>
      <c r="BX2784" s="40"/>
      <c r="BY2784" s="40"/>
      <c r="BZ2784" s="40"/>
      <c r="CA2784" s="40"/>
    </row>
    <row r="2785" spans="1:79" x14ac:dyDescent="0.25">
      <c r="A2785" s="1" t="s">
        <v>924</v>
      </c>
      <c r="B2785" s="1" t="s">
        <v>924</v>
      </c>
      <c r="C2785" s="2">
        <v>40451</v>
      </c>
      <c r="F2785" s="40"/>
      <c r="AF2785">
        <v>0</v>
      </c>
      <c r="BM2785" s="40"/>
      <c r="BN2785" s="40"/>
      <c r="BO2785" s="40"/>
      <c r="BP2785" s="40"/>
      <c r="BQ2785" s="40"/>
      <c r="BR2785" s="40"/>
      <c r="BS2785" s="40"/>
      <c r="BT2785" s="40"/>
      <c r="BU2785" s="40"/>
      <c r="BV2785" s="40"/>
      <c r="BW2785" s="40"/>
      <c r="BX2785" s="40"/>
      <c r="BY2785" s="40"/>
      <c r="BZ2785" s="40"/>
      <c r="CA2785" s="40"/>
    </row>
    <row r="2786" spans="1:79" x14ac:dyDescent="0.25">
      <c r="A2786" s="1" t="s">
        <v>924</v>
      </c>
      <c r="B2786" s="1" t="s">
        <v>924</v>
      </c>
      <c r="C2786" s="2">
        <v>40455</v>
      </c>
      <c r="F2786" s="40"/>
      <c r="U2786" s="40"/>
      <c r="V2786" s="40"/>
      <c r="AF2786" s="40">
        <v>0</v>
      </c>
      <c r="AG2786" s="40"/>
      <c r="AJ2786" s="40"/>
      <c r="BJ2786" s="40"/>
      <c r="BM2786" s="40"/>
      <c r="BN2786" s="40"/>
      <c r="BO2786" s="40"/>
      <c r="BP2786" s="40"/>
      <c r="BQ2786" s="40"/>
      <c r="BR2786" s="40"/>
      <c r="BS2786" s="40"/>
      <c r="BT2786" s="40"/>
      <c r="BU2786" s="40"/>
      <c r="BV2786" s="40"/>
      <c r="BW2786" s="40"/>
      <c r="BX2786" s="40"/>
      <c r="BY2786" s="40"/>
      <c r="BZ2786" s="40"/>
      <c r="CA2786" s="40"/>
    </row>
    <row r="2787" spans="1:79" x14ac:dyDescent="0.25">
      <c r="A2787" s="1" t="s">
        <v>924</v>
      </c>
      <c r="B2787" s="1" t="s">
        <v>924</v>
      </c>
      <c r="C2787" s="2">
        <v>40463</v>
      </c>
      <c r="F2787" s="40"/>
      <c r="AF2787">
        <v>1.3384665325941901E-2</v>
      </c>
      <c r="BM2787" s="40"/>
      <c r="BN2787" s="40"/>
      <c r="BO2787" s="40"/>
      <c r="BP2787" s="40"/>
      <c r="BQ2787" s="40"/>
      <c r="BR2787" s="40"/>
      <c r="BS2787" s="40"/>
      <c r="BT2787" s="40"/>
      <c r="BU2787" s="40"/>
      <c r="BV2787" s="40"/>
      <c r="BW2787" s="40"/>
      <c r="BX2787" s="40"/>
      <c r="BY2787" s="40"/>
      <c r="BZ2787" s="40"/>
      <c r="CA2787" s="40"/>
    </row>
    <row r="2788" spans="1:79" x14ac:dyDescent="0.25">
      <c r="A2788" s="1" t="s">
        <v>924</v>
      </c>
      <c r="B2788" s="1" t="s">
        <v>924</v>
      </c>
      <c r="C2788" s="2">
        <v>40473</v>
      </c>
      <c r="F2788" s="40"/>
      <c r="U2788" s="40"/>
      <c r="V2788" s="40"/>
      <c r="AF2788">
        <v>8.0975076452538902E-2</v>
      </c>
      <c r="AJ2788" s="40"/>
      <c r="BJ2788" s="40"/>
      <c r="BM2788" s="40"/>
      <c r="BN2788" s="40"/>
      <c r="BO2788" s="40"/>
      <c r="BP2788" s="40"/>
      <c r="BQ2788" s="40"/>
      <c r="BR2788" s="40"/>
      <c r="BS2788" s="40"/>
      <c r="BT2788" s="40"/>
      <c r="BU2788" s="40"/>
      <c r="BV2788" s="40"/>
      <c r="BW2788" s="40"/>
      <c r="BX2788" s="40"/>
      <c r="BY2788" s="40"/>
      <c r="BZ2788" s="40"/>
      <c r="CA2788" s="40"/>
    </row>
    <row r="2789" spans="1:79" x14ac:dyDescent="0.25">
      <c r="A2789" s="1" t="s">
        <v>924</v>
      </c>
      <c r="B2789" s="1" t="s">
        <v>924</v>
      </c>
      <c r="C2789" s="2">
        <v>40479</v>
      </c>
      <c r="F2789" s="40"/>
      <c r="AF2789">
        <v>0.26542988742004803</v>
      </c>
      <c r="BM2789" s="40"/>
      <c r="BN2789" s="40"/>
      <c r="BO2789" s="40"/>
      <c r="BP2789" s="40"/>
      <c r="BQ2789" s="40"/>
      <c r="BR2789" s="40"/>
      <c r="BS2789" s="40"/>
      <c r="BT2789" s="40"/>
      <c r="BU2789" s="40"/>
      <c r="BV2789" s="40"/>
      <c r="BW2789" s="40"/>
      <c r="BX2789" s="40"/>
      <c r="BY2789" s="40"/>
      <c r="BZ2789" s="40"/>
      <c r="CA2789" s="40"/>
    </row>
    <row r="2790" spans="1:79" x14ac:dyDescent="0.25">
      <c r="A2790" s="1" t="s">
        <v>924</v>
      </c>
      <c r="B2790" s="1" t="s">
        <v>924</v>
      </c>
      <c r="C2790" s="2">
        <v>40484</v>
      </c>
      <c r="F2790" s="40"/>
      <c r="U2790" s="40"/>
      <c r="V2790" s="40"/>
      <c r="AJ2790" s="40"/>
      <c r="BJ2790" s="40"/>
      <c r="BM2790" s="40"/>
      <c r="BN2790" s="40"/>
      <c r="BO2790" s="40"/>
      <c r="BP2790" s="40"/>
      <c r="BQ2790" s="40"/>
      <c r="BR2790" s="40"/>
      <c r="BS2790" s="40"/>
      <c r="BT2790" s="40"/>
      <c r="BU2790" s="40"/>
      <c r="BV2790" s="40"/>
      <c r="BW2790" s="40"/>
      <c r="BX2790" s="40"/>
      <c r="BY2790" s="40"/>
      <c r="BZ2790" s="40"/>
      <c r="CA2790" s="40"/>
    </row>
    <row r="2791" spans="1:79" x14ac:dyDescent="0.25">
      <c r="A2791" s="1" t="s">
        <v>924</v>
      </c>
      <c r="B2791" s="1" t="s">
        <v>924</v>
      </c>
      <c r="C2791" s="2">
        <v>40486</v>
      </c>
      <c r="F2791" s="40" t="s">
        <v>230</v>
      </c>
      <c r="U2791" s="28">
        <v>0</v>
      </c>
      <c r="V2791" s="28">
        <v>0</v>
      </c>
      <c r="AF2791">
        <v>0.372806708615744</v>
      </c>
      <c r="AJ2791" s="51">
        <v>0</v>
      </c>
      <c r="AP2791">
        <v>0</v>
      </c>
      <c r="BJ2791" s="28">
        <v>0</v>
      </c>
      <c r="BM2791" s="40"/>
      <c r="BN2791" s="40"/>
      <c r="BO2791" s="40"/>
      <c r="BP2791" s="40"/>
      <c r="BQ2791" s="40"/>
      <c r="BR2791" s="40"/>
      <c r="BS2791" s="40"/>
      <c r="BT2791" s="40"/>
      <c r="BU2791" s="40"/>
      <c r="BV2791" s="40"/>
      <c r="BW2791" s="40"/>
      <c r="BX2791" s="40"/>
      <c r="BY2791" s="40"/>
      <c r="BZ2791" s="40"/>
      <c r="CA2791" s="40"/>
    </row>
    <row r="2792" spans="1:79" x14ac:dyDescent="0.25">
      <c r="A2792" s="1" t="s">
        <v>924</v>
      </c>
      <c r="B2792" s="1" t="s">
        <v>924</v>
      </c>
      <c r="C2792" s="2">
        <v>40490</v>
      </c>
      <c r="F2792" s="40"/>
      <c r="U2792" s="40"/>
      <c r="V2792" s="40"/>
      <c r="AJ2792" s="40"/>
      <c r="BJ2792" s="40"/>
      <c r="BM2792" s="40"/>
      <c r="BN2792" s="40"/>
      <c r="BO2792" s="40"/>
      <c r="BP2792" s="40"/>
      <c r="BQ2792" s="40"/>
      <c r="BR2792" s="40"/>
      <c r="BS2792" s="40"/>
      <c r="BT2792" s="40"/>
      <c r="BU2792" s="40"/>
      <c r="BV2792" s="40"/>
      <c r="BW2792" s="40"/>
      <c r="BX2792" s="40"/>
      <c r="BY2792" s="40"/>
      <c r="BZ2792" s="40"/>
      <c r="CA2792" s="40"/>
    </row>
    <row r="2793" spans="1:79" x14ac:dyDescent="0.25">
      <c r="A2793" s="1" t="s">
        <v>924</v>
      </c>
      <c r="B2793" s="1" t="s">
        <v>924</v>
      </c>
      <c r="C2793" s="2">
        <v>40492</v>
      </c>
      <c r="F2793" s="40"/>
      <c r="U2793" s="28"/>
      <c r="V2793" s="28"/>
      <c r="Z2793" s="40"/>
      <c r="AB2793" s="40"/>
      <c r="AD2793" s="40"/>
      <c r="AF2793">
        <v>0.47737675171142901</v>
      </c>
      <c r="AJ2793" s="51"/>
      <c r="BJ2793" s="28"/>
      <c r="BM2793" s="40"/>
      <c r="BN2793" s="40"/>
      <c r="BO2793" s="40"/>
      <c r="BP2793" s="40"/>
      <c r="BQ2793" s="40"/>
      <c r="BR2793" s="40"/>
      <c r="BS2793" s="40"/>
      <c r="BT2793" s="40"/>
      <c r="BU2793" s="40"/>
      <c r="BV2793" s="40"/>
      <c r="BW2793" s="40"/>
      <c r="BX2793" s="40"/>
      <c r="BY2793" s="40"/>
      <c r="BZ2793" s="40"/>
      <c r="CA2793" s="40"/>
    </row>
    <row r="2794" spans="1:79" x14ac:dyDescent="0.25">
      <c r="A2794" s="1" t="s">
        <v>924</v>
      </c>
      <c r="B2794" s="1" t="s">
        <v>924</v>
      </c>
      <c r="C2794" s="2">
        <v>40497</v>
      </c>
      <c r="F2794" s="40"/>
      <c r="U2794" s="40"/>
      <c r="V2794" s="40"/>
      <c r="AJ2794" s="40"/>
      <c r="BJ2794" s="40"/>
      <c r="BM2794" s="40"/>
      <c r="BN2794" s="40"/>
      <c r="BO2794" s="40"/>
      <c r="BP2794" s="40"/>
      <c r="BQ2794" s="40"/>
      <c r="BR2794" s="40"/>
      <c r="BS2794" s="40"/>
      <c r="BT2794" s="40"/>
      <c r="BU2794" s="40"/>
      <c r="BV2794" s="40"/>
      <c r="BW2794" s="40"/>
      <c r="BX2794" s="40"/>
      <c r="BY2794" s="40"/>
      <c r="BZ2794" s="40"/>
      <c r="CA2794" s="40"/>
    </row>
    <row r="2795" spans="1:79" x14ac:dyDescent="0.25">
      <c r="A2795" s="1" t="s">
        <v>924</v>
      </c>
      <c r="B2795" s="1" t="s">
        <v>924</v>
      </c>
      <c r="C2795" s="2">
        <v>40506</v>
      </c>
      <c r="F2795" s="40" t="s">
        <v>230</v>
      </c>
      <c r="H2795">
        <v>256</v>
      </c>
      <c r="I2795">
        <v>0.252</v>
      </c>
      <c r="J2795">
        <v>0.313</v>
      </c>
      <c r="K2795">
        <v>0.156</v>
      </c>
      <c r="L2795">
        <v>8.8999999999999996E-2</v>
      </c>
      <c r="M2795">
        <v>9.6000000000000002E-2</v>
      </c>
      <c r="N2795">
        <v>0.1135</v>
      </c>
      <c r="O2795">
        <v>0.125</v>
      </c>
      <c r="P2795">
        <v>0.13550000000000001</v>
      </c>
      <c r="U2795" s="28">
        <v>349.07499999999999</v>
      </c>
      <c r="V2795" s="28">
        <v>0</v>
      </c>
      <c r="AF2795" s="40">
        <v>0.78059866699901703</v>
      </c>
      <c r="AG2795" s="40"/>
      <c r="AJ2795" s="51">
        <v>0</v>
      </c>
      <c r="AP2795">
        <v>184.44500498623501</v>
      </c>
      <c r="BJ2795" s="28">
        <v>164.62999501376501</v>
      </c>
      <c r="BM2795" s="40"/>
      <c r="BN2795" s="40"/>
      <c r="BO2795" s="40"/>
      <c r="BP2795" s="40"/>
      <c r="BQ2795" s="40"/>
      <c r="BR2795" s="40"/>
      <c r="BS2795" s="40"/>
      <c r="BT2795" s="40"/>
      <c r="BU2795" s="40"/>
      <c r="BV2795" s="40"/>
      <c r="BW2795" s="40"/>
      <c r="BX2795" s="40"/>
      <c r="BY2795" s="40"/>
      <c r="BZ2795" s="40"/>
      <c r="CA2795" s="40"/>
    </row>
    <row r="2796" spans="1:79" x14ac:dyDescent="0.25">
      <c r="A2796" s="1" t="s">
        <v>924</v>
      </c>
      <c r="B2796" s="1" t="s">
        <v>924</v>
      </c>
      <c r="C2796" s="2">
        <v>40513</v>
      </c>
      <c r="F2796" s="40"/>
      <c r="H2796">
        <v>211.9</v>
      </c>
      <c r="I2796">
        <v>0.13300000000000001</v>
      </c>
      <c r="J2796">
        <v>0.23799999999999999</v>
      </c>
      <c r="K2796">
        <v>0.13600000000000001</v>
      </c>
      <c r="L2796">
        <v>8.6499999999999994E-2</v>
      </c>
      <c r="M2796">
        <v>9.7000000000000003E-2</v>
      </c>
      <c r="N2796">
        <v>0.1135</v>
      </c>
      <c r="O2796">
        <v>0.1225</v>
      </c>
      <c r="P2796">
        <v>0.13300000000000001</v>
      </c>
      <c r="U2796" s="40"/>
      <c r="V2796" s="40"/>
      <c r="AF2796" s="40"/>
      <c r="AG2796" s="40"/>
      <c r="AJ2796" s="40"/>
      <c r="BJ2796" s="40"/>
      <c r="BM2796" s="40"/>
      <c r="BN2796" s="40"/>
      <c r="BO2796" s="40"/>
      <c r="BP2796" s="40"/>
      <c r="BQ2796" s="40"/>
      <c r="BR2796" s="40"/>
      <c r="BS2796" s="40"/>
      <c r="BT2796" s="40"/>
      <c r="BU2796" s="40"/>
      <c r="BV2796" s="40"/>
      <c r="BW2796" s="40"/>
      <c r="BX2796" s="40"/>
      <c r="BY2796" s="40"/>
      <c r="BZ2796" s="40"/>
      <c r="CA2796" s="40"/>
    </row>
    <row r="2797" spans="1:79" x14ac:dyDescent="0.25">
      <c r="A2797" s="1" t="s">
        <v>924</v>
      </c>
      <c r="B2797" s="1" t="s">
        <v>924</v>
      </c>
      <c r="C2797" s="2">
        <v>40515</v>
      </c>
      <c r="F2797" s="40"/>
      <c r="U2797" s="28"/>
      <c r="V2797" s="28"/>
      <c r="AF2797">
        <v>0.78896482305573201</v>
      </c>
      <c r="AJ2797" s="51"/>
      <c r="BJ2797" s="28"/>
      <c r="BM2797" s="40"/>
      <c r="BN2797" s="40"/>
      <c r="BO2797" s="40"/>
      <c r="BP2797" s="40"/>
      <c r="BQ2797" s="40"/>
      <c r="BR2797" s="40"/>
      <c r="BS2797" s="40"/>
      <c r="BT2797" s="40"/>
      <c r="BU2797" s="40"/>
      <c r="BV2797" s="40"/>
      <c r="BW2797" s="40"/>
      <c r="BX2797" s="40"/>
      <c r="BY2797" s="40"/>
      <c r="BZ2797" s="40"/>
      <c r="CA2797" s="40"/>
    </row>
    <row r="2798" spans="1:79" x14ac:dyDescent="0.25">
      <c r="A2798" s="1" t="s">
        <v>924</v>
      </c>
      <c r="B2798" s="1" t="s">
        <v>924</v>
      </c>
      <c r="C2798" s="2">
        <v>40520</v>
      </c>
      <c r="F2798" s="40"/>
      <c r="H2798">
        <v>199.1</v>
      </c>
      <c r="I2798">
        <v>0.11700000000000001</v>
      </c>
      <c r="J2798">
        <v>0.21299999999999999</v>
      </c>
      <c r="K2798">
        <v>0.121</v>
      </c>
      <c r="L2798">
        <v>8.4000000000000005E-2</v>
      </c>
      <c r="M2798">
        <v>9.9000000000000005E-2</v>
      </c>
      <c r="N2798">
        <v>0.1125</v>
      </c>
      <c r="O2798">
        <v>0.121</v>
      </c>
      <c r="P2798">
        <v>0.128</v>
      </c>
      <c r="U2798" s="40"/>
      <c r="V2798" s="40"/>
      <c r="AF2798" s="40"/>
      <c r="AG2798" s="40"/>
      <c r="AJ2798" s="40"/>
      <c r="BJ2798" s="40"/>
      <c r="BM2798" s="40"/>
      <c r="BN2798" s="40"/>
      <c r="BO2798" s="40"/>
      <c r="BP2798" s="40"/>
      <c r="BQ2798" s="40"/>
      <c r="BR2798" s="40"/>
      <c r="BS2798" s="40"/>
      <c r="BT2798" s="40"/>
      <c r="BU2798" s="40"/>
      <c r="BV2798" s="40"/>
      <c r="BW2798" s="40"/>
      <c r="BX2798" s="40"/>
      <c r="BY2798" s="40"/>
      <c r="BZ2798" s="40"/>
      <c r="CA2798" s="40"/>
    </row>
    <row r="2799" spans="1:79" x14ac:dyDescent="0.25">
      <c r="A2799" s="1" t="s">
        <v>924</v>
      </c>
      <c r="B2799" s="1" t="s">
        <v>924</v>
      </c>
      <c r="C2799" s="2">
        <v>40521</v>
      </c>
      <c r="F2799" s="40" t="s">
        <v>230</v>
      </c>
      <c r="U2799" s="28">
        <v>698.7</v>
      </c>
      <c r="V2799" s="28">
        <v>134.82893271064799</v>
      </c>
      <c r="AJ2799" s="51">
        <v>23.609749879321601</v>
      </c>
      <c r="AM2799">
        <v>2.8518439761431602</v>
      </c>
      <c r="AP2799">
        <v>154.230122740502</v>
      </c>
      <c r="BJ2799" s="28">
        <v>386.03119466952899</v>
      </c>
      <c r="BM2799" s="40"/>
      <c r="BN2799" s="40"/>
      <c r="BO2799" s="40"/>
      <c r="BP2799" s="40"/>
      <c r="BQ2799" s="40"/>
      <c r="BR2799" s="40"/>
      <c r="BS2799" s="40"/>
      <c r="BT2799" s="40"/>
      <c r="BU2799" s="40"/>
      <c r="BV2799" s="40"/>
      <c r="BW2799" s="40"/>
      <c r="BX2799" s="40"/>
      <c r="BY2799" s="40"/>
      <c r="BZ2799" s="40"/>
      <c r="CA2799" s="40"/>
    </row>
    <row r="2800" spans="1:79" x14ac:dyDescent="0.25">
      <c r="A2800" s="1" t="s">
        <v>924</v>
      </c>
      <c r="B2800" s="1" t="s">
        <v>924</v>
      </c>
      <c r="C2800" s="2">
        <v>40527</v>
      </c>
      <c r="F2800" s="40"/>
      <c r="H2800">
        <v>176</v>
      </c>
      <c r="I2800">
        <v>7.6499999999999999E-2</v>
      </c>
      <c r="J2800">
        <v>0.16600000000000001</v>
      </c>
      <c r="K2800">
        <v>0.105</v>
      </c>
      <c r="L2800">
        <v>7.7499999999999999E-2</v>
      </c>
      <c r="M2800">
        <v>9.35E-2</v>
      </c>
      <c r="N2800">
        <v>0.111</v>
      </c>
      <c r="O2800">
        <v>0.1205</v>
      </c>
      <c r="P2800">
        <v>0.13</v>
      </c>
      <c r="U2800" s="40"/>
      <c r="V2800" s="40"/>
      <c r="AJ2800" s="40"/>
      <c r="BJ2800" s="40"/>
      <c r="BM2800" s="40"/>
      <c r="BN2800" s="40"/>
      <c r="BO2800" s="40"/>
      <c r="BP2800" s="40"/>
      <c r="BQ2800" s="40"/>
      <c r="BR2800" s="40"/>
      <c r="BS2800" s="40"/>
      <c r="BT2800" s="40"/>
      <c r="BU2800" s="40"/>
      <c r="BV2800" s="40"/>
      <c r="BW2800" s="40"/>
      <c r="BX2800" s="40"/>
      <c r="BY2800" s="40"/>
      <c r="BZ2800" s="40"/>
      <c r="CA2800" s="40"/>
    </row>
    <row r="2801" spans="1:79" x14ac:dyDescent="0.25">
      <c r="A2801" s="1" t="s">
        <v>924</v>
      </c>
      <c r="B2801" s="1" t="s">
        <v>924</v>
      </c>
      <c r="C2801" s="2">
        <v>40534</v>
      </c>
      <c r="F2801" s="40" t="s">
        <v>230</v>
      </c>
      <c r="H2801">
        <v>174.3</v>
      </c>
      <c r="I2801">
        <v>7.5499999999999998E-2</v>
      </c>
      <c r="J2801">
        <v>0.158</v>
      </c>
      <c r="K2801">
        <v>0.10299999999999999</v>
      </c>
      <c r="L2801">
        <v>7.6499999999999999E-2</v>
      </c>
      <c r="M2801">
        <v>9.4500000000000001E-2</v>
      </c>
      <c r="N2801">
        <v>0.111</v>
      </c>
      <c r="O2801">
        <v>0.1205</v>
      </c>
      <c r="P2801">
        <v>0.13250000000000001</v>
      </c>
      <c r="U2801" s="28">
        <v>1083.75</v>
      </c>
      <c r="V2801" s="28">
        <v>272.06685449123898</v>
      </c>
      <c r="Z2801" s="40"/>
      <c r="AB2801" s="40"/>
      <c r="AD2801" s="40"/>
      <c r="AF2801" s="43">
        <v>0.71714739759340396</v>
      </c>
      <c r="AG2801" s="43"/>
      <c r="AJ2801" s="51">
        <v>17.782946814017201</v>
      </c>
      <c r="AM2801">
        <v>0.95171234431448104</v>
      </c>
      <c r="AP2801">
        <v>91.224864138244101</v>
      </c>
      <c r="BJ2801" s="28">
        <v>392.62531578429099</v>
      </c>
      <c r="BM2801" s="40"/>
      <c r="BN2801" s="40"/>
      <c r="BO2801" s="40"/>
      <c r="BP2801" s="40"/>
      <c r="BQ2801" s="40"/>
      <c r="BR2801" s="40"/>
      <c r="BS2801" s="40"/>
      <c r="BT2801" s="40"/>
      <c r="BU2801" s="40"/>
      <c r="BV2801" s="40"/>
      <c r="BW2801" s="40"/>
      <c r="BX2801" s="40"/>
      <c r="BY2801" s="40"/>
      <c r="BZ2801" s="40"/>
      <c r="CA2801" s="40"/>
    </row>
    <row r="2802" spans="1:79" x14ac:dyDescent="0.25">
      <c r="A2802" s="1" t="s">
        <v>924</v>
      </c>
      <c r="B2802" s="1" t="s">
        <v>924</v>
      </c>
      <c r="C2802" s="55">
        <v>40541</v>
      </c>
      <c r="D2802" s="55"/>
      <c r="E2802" s="55"/>
      <c r="F2802" s="40"/>
      <c r="H2802">
        <v>189.4</v>
      </c>
      <c r="I2802">
        <v>0.1575</v>
      </c>
      <c r="J2802">
        <v>0.16750000000000001</v>
      </c>
      <c r="K2802">
        <v>9.35E-2</v>
      </c>
      <c r="L2802">
        <v>7.3999999999999996E-2</v>
      </c>
      <c r="M2802">
        <v>9.2999999999999999E-2</v>
      </c>
      <c r="N2802">
        <v>0.11</v>
      </c>
      <c r="O2802">
        <v>0.121</v>
      </c>
      <c r="P2802">
        <v>0.1305</v>
      </c>
      <c r="U2802" s="40"/>
      <c r="V2802" s="40"/>
      <c r="AJ2802" s="40"/>
      <c r="BJ2802" s="40"/>
      <c r="BM2802" s="40"/>
      <c r="BN2802" s="40"/>
      <c r="BO2802" s="40"/>
      <c r="BP2802" s="40"/>
      <c r="BQ2802" s="40"/>
      <c r="BR2802" s="40"/>
      <c r="BS2802" s="40"/>
      <c r="BT2802" s="40"/>
      <c r="BU2802" s="40"/>
      <c r="BV2802" s="40"/>
      <c r="BW2802" s="40"/>
      <c r="BX2802" s="40"/>
      <c r="BY2802" s="40"/>
      <c r="BZ2802" s="40"/>
      <c r="CA2802" s="40"/>
    </row>
    <row r="2803" spans="1:79" x14ac:dyDescent="0.25">
      <c r="A2803" s="1" t="s">
        <v>924</v>
      </c>
      <c r="B2803" s="1" t="s">
        <v>924</v>
      </c>
      <c r="C2803" s="2">
        <v>40542</v>
      </c>
      <c r="F2803" s="40" t="s">
        <v>230</v>
      </c>
      <c r="U2803" s="28">
        <v>1047.5999999999999</v>
      </c>
      <c r="V2803" s="28">
        <v>381.61636369446001</v>
      </c>
      <c r="AF2803" s="43">
        <v>0.69143366220561697</v>
      </c>
      <c r="AG2803" s="43"/>
      <c r="AJ2803" s="51">
        <v>31.756628814286199</v>
      </c>
      <c r="AP2803">
        <v>58.833912210152299</v>
      </c>
      <c r="BJ2803" s="28">
        <v>306.33003544402499</v>
      </c>
      <c r="BM2803" s="40"/>
      <c r="BN2803" s="40"/>
      <c r="BO2803" s="40"/>
      <c r="BP2803" s="40"/>
      <c r="BQ2803" s="40"/>
      <c r="BR2803" s="40"/>
      <c r="BS2803" s="40"/>
      <c r="BT2803" s="40"/>
      <c r="BU2803" s="40"/>
      <c r="BV2803" s="40"/>
      <c r="BW2803" s="40"/>
      <c r="BX2803" s="40"/>
      <c r="BY2803" s="40"/>
      <c r="BZ2803" s="40"/>
      <c r="CA2803" s="40"/>
    </row>
    <row r="2804" spans="1:79" x14ac:dyDescent="0.25">
      <c r="A2804" s="1" t="s">
        <v>924</v>
      </c>
      <c r="B2804" s="1" t="s">
        <v>924</v>
      </c>
      <c r="C2804" s="55">
        <v>40549</v>
      </c>
      <c r="D2804" s="55"/>
      <c r="E2804" s="55"/>
      <c r="F2804" s="40"/>
      <c r="H2804">
        <v>169.3</v>
      </c>
      <c r="I2804">
        <v>0.08</v>
      </c>
      <c r="J2804">
        <v>0.1545</v>
      </c>
      <c r="K2804">
        <v>9.6000000000000002E-2</v>
      </c>
      <c r="L2804">
        <v>7.1499999999999994E-2</v>
      </c>
      <c r="M2804">
        <v>8.9499999999999996E-2</v>
      </c>
      <c r="N2804">
        <v>0.1095</v>
      </c>
      <c r="O2804">
        <v>0.11550000000000001</v>
      </c>
      <c r="P2804">
        <v>0.13</v>
      </c>
      <c r="U2804" s="40"/>
      <c r="V2804" s="40"/>
      <c r="AJ2804" s="40"/>
      <c r="BJ2804" s="40"/>
      <c r="BM2804" s="40"/>
      <c r="BN2804" s="40"/>
      <c r="BO2804" s="40"/>
      <c r="BP2804" s="40"/>
      <c r="BQ2804" s="40"/>
      <c r="BR2804" s="40"/>
      <c r="BS2804" s="40"/>
      <c r="BT2804" s="40"/>
      <c r="BU2804" s="40"/>
      <c r="BV2804" s="40"/>
      <c r="BW2804" s="40"/>
      <c r="BX2804" s="40"/>
      <c r="BY2804" s="40"/>
      <c r="BZ2804" s="40"/>
      <c r="CA2804" s="40"/>
    </row>
    <row r="2805" spans="1:79" x14ac:dyDescent="0.25">
      <c r="A2805" s="1" t="s">
        <v>924</v>
      </c>
      <c r="B2805" s="1" t="s">
        <v>924</v>
      </c>
      <c r="C2805" s="2">
        <v>40550</v>
      </c>
      <c r="F2805" s="40" t="s">
        <v>230</v>
      </c>
      <c r="U2805" s="28">
        <v>1137.625</v>
      </c>
      <c r="V2805" s="28">
        <v>537.74116534141899</v>
      </c>
      <c r="AJ2805" s="51">
        <v>65.341434449246194</v>
      </c>
      <c r="AM2805">
        <v>7.9722739507800497E-2</v>
      </c>
      <c r="AP2805">
        <v>11.414178202592799</v>
      </c>
      <c r="BJ2805" s="28">
        <v>259.81041820343501</v>
      </c>
      <c r="BM2805" s="40"/>
      <c r="BN2805" s="40"/>
      <c r="BO2805" s="40"/>
      <c r="BP2805" s="40"/>
      <c r="BQ2805" s="40"/>
      <c r="BR2805" s="40"/>
      <c r="BS2805" s="40"/>
      <c r="BT2805" s="40"/>
      <c r="BU2805" s="40"/>
      <c r="BV2805" s="40"/>
      <c r="BW2805" s="40"/>
      <c r="BX2805" s="40"/>
      <c r="BY2805" s="40"/>
      <c r="BZ2805" s="40"/>
      <c r="CA2805" s="40"/>
    </row>
    <row r="2806" spans="1:79" x14ac:dyDescent="0.25">
      <c r="A2806" s="1" t="s">
        <v>924</v>
      </c>
      <c r="B2806" s="1" t="s">
        <v>924</v>
      </c>
      <c r="C2806" s="55">
        <v>40555</v>
      </c>
      <c r="D2806" s="55"/>
      <c r="E2806" s="55"/>
      <c r="F2806" s="40"/>
      <c r="H2806">
        <v>162.5</v>
      </c>
      <c r="I2806">
        <v>6.7000000000000004E-2</v>
      </c>
      <c r="J2806">
        <v>0.14099999999999999</v>
      </c>
      <c r="K2806">
        <v>9.0499999999999997E-2</v>
      </c>
      <c r="L2806">
        <v>6.9000000000000006E-2</v>
      </c>
      <c r="M2806">
        <v>0.09</v>
      </c>
      <c r="N2806">
        <v>0.1065</v>
      </c>
      <c r="O2806">
        <v>0.11799999999999999</v>
      </c>
      <c r="P2806">
        <v>0.1305</v>
      </c>
      <c r="U2806" s="40"/>
      <c r="V2806" s="40"/>
      <c r="AJ2806" s="40"/>
      <c r="BJ2806" s="40"/>
      <c r="BM2806" s="40"/>
      <c r="BN2806" s="40"/>
      <c r="BO2806" s="40"/>
      <c r="BP2806" s="40"/>
      <c r="BQ2806" s="40"/>
      <c r="BR2806" s="40"/>
      <c r="BS2806" s="40"/>
      <c r="BT2806" s="40"/>
      <c r="BU2806" s="40"/>
      <c r="BV2806" s="40"/>
      <c r="BW2806" s="40"/>
      <c r="BX2806" s="40"/>
      <c r="BY2806" s="40"/>
      <c r="BZ2806" s="40"/>
      <c r="CA2806" s="40"/>
    </row>
    <row r="2807" spans="1:79" x14ac:dyDescent="0.25">
      <c r="A2807" s="1" t="s">
        <v>924</v>
      </c>
      <c r="B2807" s="1" t="s">
        <v>924</v>
      </c>
      <c r="C2807" s="2">
        <v>40557</v>
      </c>
      <c r="F2807" s="40" t="s">
        <v>230</v>
      </c>
      <c r="U2807" s="28">
        <v>1392.575</v>
      </c>
      <c r="V2807" s="28">
        <v>661.12356527679697</v>
      </c>
      <c r="AF2807" s="43">
        <v>0.17950614260195599</v>
      </c>
      <c r="AG2807" s="43"/>
      <c r="AJ2807" s="51">
        <v>87.108637059549693</v>
      </c>
      <c r="AM2807">
        <v>0</v>
      </c>
      <c r="AP2807">
        <v>0</v>
      </c>
      <c r="BJ2807" s="28">
        <v>316.26623106335597</v>
      </c>
      <c r="BM2807" s="40"/>
      <c r="BN2807" s="40"/>
      <c r="BO2807" s="40"/>
      <c r="BP2807" s="40"/>
      <c r="BQ2807" s="40"/>
      <c r="BR2807" s="40"/>
      <c r="BS2807" s="40"/>
      <c r="BT2807" s="40"/>
      <c r="BU2807" s="40"/>
      <c r="BV2807" s="40"/>
      <c r="BW2807" s="40"/>
      <c r="BX2807" s="40"/>
      <c r="BY2807" s="40"/>
      <c r="BZ2807" s="40"/>
      <c r="CA2807" s="40"/>
    </row>
    <row r="2808" spans="1:79" x14ac:dyDescent="0.25">
      <c r="A2808" s="1" t="s">
        <v>924</v>
      </c>
      <c r="B2808" s="1" t="s">
        <v>924</v>
      </c>
      <c r="C2808" s="55">
        <v>40562</v>
      </c>
      <c r="D2808" s="55"/>
      <c r="E2808" s="55"/>
      <c r="F2808" s="40"/>
      <c r="H2808">
        <v>208.4</v>
      </c>
      <c r="I2808">
        <v>0.19500000000000001</v>
      </c>
      <c r="J2808">
        <v>0.21299999999999999</v>
      </c>
      <c r="K2808">
        <v>0.12</v>
      </c>
      <c r="L2808">
        <v>7.1499999999999994E-2</v>
      </c>
      <c r="M2808">
        <v>9.1499999999999998E-2</v>
      </c>
      <c r="N2808">
        <v>0.1085</v>
      </c>
      <c r="O2808">
        <v>0.114</v>
      </c>
      <c r="P2808">
        <v>0.1285</v>
      </c>
      <c r="U2808" s="40"/>
      <c r="V2808" s="40"/>
      <c r="AJ2808" s="40"/>
      <c r="BJ2808" s="40"/>
      <c r="BM2808" s="40"/>
      <c r="BN2808" s="40"/>
      <c r="BO2808" s="40"/>
      <c r="BP2808" s="40"/>
      <c r="BQ2808" s="40"/>
      <c r="BR2808" s="40"/>
      <c r="BS2808" s="40"/>
      <c r="BT2808" s="40"/>
      <c r="BU2808" s="40"/>
      <c r="BV2808" s="40"/>
      <c r="BW2808" s="40"/>
      <c r="BX2808" s="40"/>
      <c r="BY2808" s="40"/>
      <c r="BZ2808" s="40"/>
      <c r="CA2808" s="40"/>
    </row>
    <row r="2809" spans="1:79" x14ac:dyDescent="0.25">
      <c r="A2809" s="1" t="s">
        <v>924</v>
      </c>
      <c r="B2809" s="1" t="s">
        <v>924</v>
      </c>
      <c r="C2809" s="2">
        <v>40563</v>
      </c>
      <c r="F2809" s="40" t="s">
        <v>230</v>
      </c>
      <c r="U2809" s="28">
        <v>1121.325</v>
      </c>
      <c r="V2809" s="28">
        <v>580.49208188423302</v>
      </c>
      <c r="AJ2809" s="51">
        <v>57.015955908604901</v>
      </c>
      <c r="AP2809">
        <v>0</v>
      </c>
      <c r="BJ2809" s="28">
        <v>225.11186789350799</v>
      </c>
      <c r="BM2809" s="40"/>
      <c r="BN2809" s="40"/>
      <c r="BO2809" s="40"/>
      <c r="BP2809" s="40"/>
      <c r="BQ2809" s="40"/>
      <c r="BR2809" s="40"/>
      <c r="BS2809" s="40"/>
      <c r="BT2809" s="40"/>
      <c r="BU2809" s="40"/>
      <c r="BV2809" s="40"/>
      <c r="BW2809" s="40"/>
      <c r="BX2809" s="40"/>
      <c r="BY2809" s="40"/>
      <c r="BZ2809" s="40"/>
      <c r="CA2809" s="40"/>
    </row>
    <row r="2810" spans="1:79" x14ac:dyDescent="0.25">
      <c r="A2810" s="1" t="s">
        <v>924</v>
      </c>
      <c r="B2810" s="1" t="s">
        <v>924</v>
      </c>
      <c r="C2810" s="55">
        <v>40569</v>
      </c>
      <c r="D2810" s="55"/>
      <c r="E2810" s="55"/>
      <c r="F2810" s="40"/>
      <c r="H2810">
        <v>213.1</v>
      </c>
      <c r="I2810">
        <v>0.17899999999999999</v>
      </c>
      <c r="J2810">
        <v>0.2525</v>
      </c>
      <c r="K2810">
        <v>0.11700000000000001</v>
      </c>
      <c r="L2810">
        <v>7.2999999999999995E-2</v>
      </c>
      <c r="M2810">
        <v>9.1999999999999998E-2</v>
      </c>
      <c r="N2810">
        <v>0.107</v>
      </c>
      <c r="O2810">
        <v>0.11650000000000001</v>
      </c>
      <c r="P2810">
        <v>0.1285</v>
      </c>
      <c r="U2810" s="40"/>
      <c r="V2810" s="40"/>
      <c r="AF2810" s="40"/>
      <c r="AG2810" s="40"/>
      <c r="AJ2810" s="40"/>
      <c r="BJ2810" s="40"/>
      <c r="BM2810" s="40"/>
      <c r="BN2810" s="40"/>
      <c r="BO2810" s="40"/>
      <c r="BP2810" s="40"/>
      <c r="BQ2810" s="40"/>
      <c r="BR2810" s="40"/>
      <c r="BS2810" s="40"/>
      <c r="BT2810" s="40"/>
      <c r="BU2810" s="40"/>
      <c r="BV2810" s="40"/>
      <c r="BW2810" s="40"/>
      <c r="BX2810" s="40"/>
      <c r="BY2810" s="40"/>
      <c r="BZ2810" s="40"/>
      <c r="CA2810" s="40"/>
    </row>
    <row r="2811" spans="1:79" x14ac:dyDescent="0.25">
      <c r="A2811" s="1" t="s">
        <v>924</v>
      </c>
      <c r="B2811" s="1" t="s">
        <v>924</v>
      </c>
      <c r="C2811" s="2">
        <v>40571</v>
      </c>
      <c r="F2811" s="40" t="s">
        <v>230</v>
      </c>
      <c r="U2811" s="28">
        <v>1271.0250000000001</v>
      </c>
      <c r="V2811" s="28">
        <v>634.64639199645399</v>
      </c>
      <c r="AJ2811" s="51">
        <v>64.099206321501995</v>
      </c>
      <c r="AP2811">
        <v>0</v>
      </c>
      <c r="BJ2811" s="28">
        <v>254.965584975181</v>
      </c>
      <c r="BM2811" s="40"/>
      <c r="BN2811" s="40"/>
      <c r="BO2811" s="40"/>
      <c r="BP2811" s="40"/>
      <c r="BQ2811" s="40"/>
      <c r="BR2811" s="40"/>
      <c r="BS2811" s="40"/>
      <c r="BT2811" s="40"/>
      <c r="BU2811" s="40"/>
      <c r="BV2811" s="40"/>
      <c r="BW2811" s="40"/>
      <c r="BX2811" s="40"/>
      <c r="BY2811" s="40"/>
      <c r="BZ2811" s="40"/>
      <c r="CA2811" s="40"/>
    </row>
    <row r="2812" spans="1:79" x14ac:dyDescent="0.25">
      <c r="A2812" s="1" t="s">
        <v>924</v>
      </c>
      <c r="B2812" s="1" t="s">
        <v>924</v>
      </c>
      <c r="C2812" s="55">
        <v>40576</v>
      </c>
      <c r="D2812" s="55"/>
      <c r="E2812" s="55"/>
      <c r="F2812" s="40"/>
      <c r="H2812">
        <v>208.1</v>
      </c>
      <c r="I2812">
        <v>0.1535</v>
      </c>
      <c r="J2812">
        <v>0.254</v>
      </c>
      <c r="K2812">
        <v>0.12</v>
      </c>
      <c r="L2812">
        <v>7.3999999999999996E-2</v>
      </c>
      <c r="M2812">
        <v>9.0999999999999998E-2</v>
      </c>
      <c r="N2812">
        <v>0.107</v>
      </c>
      <c r="O2812">
        <v>0.11550000000000001</v>
      </c>
      <c r="P2812">
        <v>0.1255</v>
      </c>
      <c r="U2812" s="40"/>
      <c r="V2812" s="40"/>
      <c r="AF2812" s="40"/>
      <c r="AG2812" s="40"/>
      <c r="AJ2812" s="40"/>
      <c r="BJ2812" s="40"/>
      <c r="BM2812" s="40"/>
      <c r="BN2812" s="40"/>
      <c r="BO2812" s="40"/>
      <c r="BP2812" s="40"/>
      <c r="BQ2812" s="40"/>
      <c r="BR2812" s="40"/>
      <c r="BS2812" s="40"/>
      <c r="BT2812" s="40"/>
      <c r="BU2812" s="40"/>
      <c r="BV2812" s="40"/>
      <c r="BW2812" s="40"/>
      <c r="BX2812" s="40"/>
      <c r="BY2812" s="40"/>
      <c r="BZ2812" s="40"/>
      <c r="CA2812" s="40"/>
    </row>
    <row r="2813" spans="1:79" x14ac:dyDescent="0.25">
      <c r="A2813" s="1" t="s">
        <v>924</v>
      </c>
      <c r="B2813" s="1" t="s">
        <v>924</v>
      </c>
      <c r="C2813" s="55">
        <v>40583</v>
      </c>
      <c r="D2813" s="55"/>
      <c r="E2813" s="55"/>
      <c r="F2813" s="40"/>
      <c r="H2813">
        <v>217.7</v>
      </c>
      <c r="I2813">
        <v>0.1865</v>
      </c>
      <c r="J2813">
        <v>0.26700000000000002</v>
      </c>
      <c r="K2813">
        <v>0.125</v>
      </c>
      <c r="L2813">
        <v>7.5999999999999998E-2</v>
      </c>
      <c r="M2813">
        <v>0.09</v>
      </c>
      <c r="N2813">
        <v>0.1065</v>
      </c>
      <c r="O2813">
        <v>0.113</v>
      </c>
      <c r="P2813">
        <v>0.1245</v>
      </c>
      <c r="BM2813" s="40"/>
      <c r="BN2813" s="40"/>
      <c r="BO2813" s="40"/>
      <c r="BP2813" s="40"/>
      <c r="BQ2813" s="40"/>
      <c r="BR2813" s="40"/>
      <c r="BS2813" s="40"/>
      <c r="BT2813" s="40"/>
      <c r="BU2813" s="40"/>
      <c r="BV2813" s="40"/>
      <c r="BW2813" s="40"/>
      <c r="BX2813" s="40"/>
      <c r="BY2813" s="40"/>
      <c r="BZ2813" s="40"/>
      <c r="CA2813" s="40"/>
    </row>
    <row r="2814" spans="1:79" x14ac:dyDescent="0.25">
      <c r="A2814" s="1" t="s">
        <v>924</v>
      </c>
      <c r="B2814" s="1" t="s">
        <v>924</v>
      </c>
      <c r="C2814" s="2">
        <v>40584</v>
      </c>
      <c r="F2814" s="40" t="s">
        <v>230</v>
      </c>
      <c r="U2814" s="28">
        <v>1172.1070666666701</v>
      </c>
      <c r="V2814" s="28">
        <f>AD2814+BE2814</f>
        <v>751.41103043911789</v>
      </c>
      <c r="Z2814" s="54">
        <v>2.9880236666666699E-2</v>
      </c>
      <c r="AB2814" s="28">
        <v>18000.268821240799</v>
      </c>
      <c r="AD2814" s="28">
        <v>536.18039999999996</v>
      </c>
      <c r="AJ2814" s="51">
        <v>72.633031292259702</v>
      </c>
      <c r="AT2814" t="s">
        <v>74</v>
      </c>
      <c r="BE2814">
        <v>215.23063043911799</v>
      </c>
      <c r="BJ2814" s="28">
        <v>348.06300493528897</v>
      </c>
      <c r="BK2814">
        <v>331.22657816430399</v>
      </c>
      <c r="BM2814" s="40"/>
      <c r="BN2814" s="40"/>
      <c r="BO2814" s="40"/>
      <c r="BP2814" s="40"/>
      <c r="BQ2814" s="40"/>
      <c r="BR2814" s="40"/>
      <c r="BS2814" s="40"/>
      <c r="BT2814" s="40"/>
      <c r="BU2814" s="40"/>
      <c r="BV2814" s="40"/>
      <c r="BW2814" s="40"/>
      <c r="BX2814" s="40"/>
      <c r="BY2814" s="40"/>
      <c r="BZ2814" s="40"/>
      <c r="CA2814" s="40"/>
    </row>
    <row r="2815" spans="1:79" x14ac:dyDescent="0.25">
      <c r="A2815" s="1" t="s">
        <v>926</v>
      </c>
      <c r="B2815" s="1" t="s">
        <v>926</v>
      </c>
      <c r="C2815" s="2">
        <v>40451</v>
      </c>
      <c r="F2815" s="40"/>
      <c r="AF2815">
        <v>0</v>
      </c>
      <c r="BM2815" s="40"/>
      <c r="BN2815" s="40"/>
      <c r="BO2815" s="40"/>
      <c r="BP2815" s="40"/>
      <c r="BQ2815" s="40"/>
      <c r="BR2815" s="40"/>
      <c r="BS2815" s="40"/>
      <c r="BT2815" s="40"/>
      <c r="BU2815" s="40"/>
      <c r="BV2815" s="40"/>
      <c r="BW2815" s="40"/>
      <c r="BX2815" s="40"/>
      <c r="BY2815" s="40"/>
      <c r="BZ2815" s="40"/>
      <c r="CA2815" s="40"/>
    </row>
    <row r="2816" spans="1:79" x14ac:dyDescent="0.25">
      <c r="A2816" s="1" t="s">
        <v>926</v>
      </c>
      <c r="B2816" s="1" t="s">
        <v>926</v>
      </c>
      <c r="C2816" s="2">
        <v>40455</v>
      </c>
      <c r="F2816" s="40"/>
      <c r="U2816" s="40"/>
      <c r="V2816" s="40"/>
      <c r="AF2816" s="40">
        <v>0</v>
      </c>
      <c r="AG2816" s="40"/>
      <c r="AJ2816" s="40"/>
      <c r="BJ2816" s="40"/>
      <c r="BM2816" s="40"/>
      <c r="BN2816" s="40"/>
      <c r="BO2816" s="40"/>
      <c r="BP2816" s="40"/>
      <c r="BQ2816" s="40"/>
      <c r="BR2816" s="40"/>
      <c r="BS2816" s="40"/>
      <c r="BT2816" s="40"/>
      <c r="BU2816" s="40"/>
      <c r="BV2816" s="40"/>
      <c r="BW2816" s="40"/>
      <c r="BX2816" s="40"/>
      <c r="BY2816" s="40"/>
      <c r="BZ2816" s="40"/>
      <c r="CA2816" s="40"/>
    </row>
    <row r="2817" spans="1:79" x14ac:dyDescent="0.25">
      <c r="A2817" s="1" t="s">
        <v>926</v>
      </c>
      <c r="B2817" s="1" t="s">
        <v>926</v>
      </c>
      <c r="C2817" s="2">
        <v>40463</v>
      </c>
      <c r="F2817" s="40"/>
      <c r="AF2817">
        <v>7.2233530383029902E-3</v>
      </c>
      <c r="BM2817" s="40"/>
      <c r="BN2817" s="40"/>
      <c r="BO2817" s="40"/>
      <c r="BP2817" s="40"/>
      <c r="BQ2817" s="40"/>
      <c r="BR2817" s="40"/>
      <c r="BS2817" s="40"/>
      <c r="BT2817" s="40"/>
      <c r="BU2817" s="40"/>
      <c r="BV2817" s="40"/>
      <c r="BW2817" s="40"/>
      <c r="BX2817" s="40"/>
      <c r="BY2817" s="40"/>
      <c r="BZ2817" s="40"/>
      <c r="CA2817" s="40"/>
    </row>
    <row r="2818" spans="1:79" x14ac:dyDescent="0.25">
      <c r="A2818" s="1" t="s">
        <v>926</v>
      </c>
      <c r="B2818" s="1" t="s">
        <v>926</v>
      </c>
      <c r="C2818" s="2">
        <v>40473</v>
      </c>
      <c r="F2818" s="40"/>
      <c r="U2818" s="40"/>
      <c r="V2818" s="40"/>
      <c r="AF2818">
        <v>7.3085452802043996E-2</v>
      </c>
      <c r="AJ2818" s="40"/>
      <c r="BJ2818" s="40"/>
      <c r="BM2818" s="40"/>
      <c r="BN2818" s="40"/>
      <c r="BO2818" s="40"/>
      <c r="BP2818" s="40"/>
      <c r="BQ2818" s="40"/>
      <c r="BR2818" s="40"/>
      <c r="BS2818" s="40"/>
      <c r="BT2818" s="40"/>
      <c r="BU2818" s="40"/>
      <c r="BV2818" s="40"/>
      <c r="BW2818" s="40"/>
      <c r="BX2818" s="40"/>
      <c r="BY2818" s="40"/>
      <c r="BZ2818" s="40"/>
      <c r="CA2818" s="40"/>
    </row>
    <row r="2819" spans="1:79" x14ac:dyDescent="0.25">
      <c r="A2819" s="1" t="s">
        <v>926</v>
      </c>
      <c r="B2819" s="1" t="s">
        <v>926</v>
      </c>
      <c r="C2819" s="2">
        <v>40479</v>
      </c>
      <c r="F2819" s="40"/>
      <c r="AF2819">
        <v>0.191797876707724</v>
      </c>
      <c r="BM2819" s="40"/>
      <c r="BN2819" s="40"/>
      <c r="BO2819" s="40"/>
      <c r="BP2819" s="40"/>
      <c r="BQ2819" s="40"/>
      <c r="BR2819" s="40"/>
      <c r="BS2819" s="40"/>
      <c r="BT2819" s="40"/>
      <c r="BU2819" s="40"/>
      <c r="BV2819" s="40"/>
      <c r="BW2819" s="40"/>
      <c r="BX2819" s="40"/>
      <c r="BY2819" s="40"/>
      <c r="BZ2819" s="40"/>
      <c r="CA2819" s="40"/>
    </row>
    <row r="2820" spans="1:79" x14ac:dyDescent="0.25">
      <c r="A2820" s="90" t="s">
        <v>926</v>
      </c>
      <c r="B2820" s="90" t="s">
        <v>926</v>
      </c>
      <c r="C2820" s="2">
        <v>40484</v>
      </c>
      <c r="F2820" s="40"/>
      <c r="U2820" s="40"/>
      <c r="V2820" s="40"/>
      <c r="AJ2820" s="40"/>
      <c r="BJ2820" s="40"/>
      <c r="BM2820" s="40"/>
      <c r="BN2820" s="40"/>
      <c r="BO2820" s="40"/>
      <c r="BP2820" s="40"/>
      <c r="BQ2820" s="40"/>
      <c r="BR2820" s="40"/>
      <c r="BS2820" s="40"/>
      <c r="BT2820" s="40"/>
      <c r="BU2820" s="40"/>
      <c r="BV2820" s="40"/>
      <c r="BW2820" s="40"/>
      <c r="BX2820" s="40"/>
      <c r="BY2820" s="40"/>
      <c r="BZ2820" s="40"/>
      <c r="CA2820" s="40"/>
    </row>
    <row r="2821" spans="1:79" x14ac:dyDescent="0.25">
      <c r="A2821" s="90" t="s">
        <v>926</v>
      </c>
      <c r="B2821" s="90" t="s">
        <v>926</v>
      </c>
      <c r="C2821" s="2">
        <v>40486</v>
      </c>
      <c r="F2821" s="40" t="s">
        <v>230</v>
      </c>
      <c r="U2821" s="28">
        <v>0</v>
      </c>
      <c r="V2821" s="28">
        <v>0</v>
      </c>
      <c r="AF2821">
        <v>0.45246506985448498</v>
      </c>
      <c r="AJ2821" s="51">
        <v>0</v>
      </c>
      <c r="AP2821">
        <v>0</v>
      </c>
      <c r="BJ2821" s="28">
        <v>0</v>
      </c>
      <c r="BM2821" s="40"/>
      <c r="BN2821" s="40"/>
      <c r="BO2821" s="40"/>
      <c r="BP2821" s="40"/>
      <c r="BQ2821" s="40"/>
      <c r="BR2821" s="40"/>
      <c r="BS2821" s="40"/>
      <c r="BT2821" s="40"/>
      <c r="BU2821" s="40"/>
      <c r="BV2821" s="40"/>
      <c r="BW2821" s="40"/>
      <c r="BX2821" s="40"/>
      <c r="BY2821" s="40"/>
      <c r="BZ2821" s="40"/>
      <c r="CA2821" s="40"/>
    </row>
    <row r="2822" spans="1:79" x14ac:dyDescent="0.25">
      <c r="A2822" s="90" t="s">
        <v>926</v>
      </c>
      <c r="B2822" s="90" t="s">
        <v>926</v>
      </c>
      <c r="C2822" s="2">
        <v>40490</v>
      </c>
      <c r="F2822" s="40"/>
      <c r="U2822" s="40"/>
      <c r="V2822" s="40"/>
      <c r="AJ2822" s="40"/>
      <c r="BJ2822" s="40"/>
      <c r="BM2822" s="40"/>
      <c r="BN2822" s="40"/>
      <c r="BO2822" s="40"/>
      <c r="BP2822" s="40"/>
      <c r="BQ2822" s="40"/>
      <c r="BR2822" s="40"/>
      <c r="BS2822" s="40"/>
      <c r="BT2822" s="40"/>
      <c r="BU2822" s="40"/>
      <c r="BV2822" s="40"/>
      <c r="BW2822" s="40"/>
      <c r="BX2822" s="40"/>
      <c r="BY2822" s="40"/>
      <c r="BZ2822" s="40"/>
      <c r="CA2822" s="40"/>
    </row>
    <row r="2823" spans="1:79" x14ac:dyDescent="0.25">
      <c r="A2823" s="90" t="s">
        <v>926</v>
      </c>
      <c r="B2823" s="90" t="s">
        <v>926</v>
      </c>
      <c r="C2823" s="2">
        <v>40492</v>
      </c>
      <c r="F2823" s="40"/>
      <c r="U2823" s="28"/>
      <c r="V2823" s="28"/>
      <c r="Z2823" s="40"/>
      <c r="AB2823" s="40"/>
      <c r="AD2823" s="40"/>
      <c r="AF2823">
        <v>0.62383694044851001</v>
      </c>
      <c r="AJ2823" s="51"/>
      <c r="BJ2823" s="28"/>
      <c r="BM2823" s="40"/>
      <c r="BN2823" s="40"/>
      <c r="BO2823" s="40"/>
      <c r="BP2823" s="40"/>
      <c r="BQ2823" s="40"/>
      <c r="BR2823" s="40"/>
      <c r="BS2823" s="40"/>
      <c r="BT2823" s="40"/>
      <c r="BU2823" s="40"/>
      <c r="BV2823" s="40"/>
      <c r="BW2823" s="40"/>
      <c r="BX2823" s="40"/>
      <c r="BY2823" s="40"/>
      <c r="BZ2823" s="40"/>
      <c r="CA2823" s="40"/>
    </row>
    <row r="2824" spans="1:79" x14ac:dyDescent="0.25">
      <c r="A2824" s="1" t="s">
        <v>926</v>
      </c>
      <c r="B2824" s="1" t="s">
        <v>926</v>
      </c>
      <c r="C2824" s="2">
        <v>40497</v>
      </c>
      <c r="F2824" s="40"/>
      <c r="U2824" s="40"/>
      <c r="V2824" s="40"/>
      <c r="AJ2824" s="40"/>
      <c r="BJ2824" s="40"/>
      <c r="BM2824" s="40"/>
      <c r="BN2824" s="40"/>
      <c r="BO2824" s="40"/>
      <c r="BP2824" s="40"/>
      <c r="BQ2824" s="40"/>
      <c r="BR2824" s="40"/>
      <c r="BS2824" s="40"/>
      <c r="BT2824" s="40"/>
      <c r="BU2824" s="40"/>
      <c r="BV2824" s="40"/>
      <c r="BW2824" s="40"/>
      <c r="BX2824" s="40"/>
      <c r="BY2824" s="40"/>
      <c r="BZ2824" s="40"/>
      <c r="CA2824" s="40"/>
    </row>
    <row r="2825" spans="1:79" x14ac:dyDescent="0.25">
      <c r="A2825" s="1" t="s">
        <v>926</v>
      </c>
      <c r="B2825" s="1" t="s">
        <v>926</v>
      </c>
      <c r="C2825" s="2">
        <v>40506</v>
      </c>
      <c r="F2825" s="40" t="s">
        <v>230</v>
      </c>
      <c r="H2825">
        <v>218.8</v>
      </c>
      <c r="I2825">
        <v>0.16300000000000001</v>
      </c>
      <c r="J2825">
        <v>0.2195</v>
      </c>
      <c r="K2825">
        <v>0.161</v>
      </c>
      <c r="L2825">
        <v>0.1085</v>
      </c>
      <c r="M2825">
        <v>8.5000000000000006E-2</v>
      </c>
      <c r="N2825">
        <v>0.10825</v>
      </c>
      <c r="O2825">
        <v>0.12175</v>
      </c>
      <c r="P2825">
        <v>0.127</v>
      </c>
      <c r="U2825" s="28">
        <v>358.13749999999999</v>
      </c>
      <c r="V2825" s="28">
        <v>0</v>
      </c>
      <c r="AF2825" s="40">
        <v>0.81455308926786996</v>
      </c>
      <c r="AG2825" s="40"/>
      <c r="AJ2825" s="51">
        <v>0</v>
      </c>
      <c r="AP2825">
        <v>171.33865988475901</v>
      </c>
      <c r="BJ2825" s="28">
        <v>186.79884011524101</v>
      </c>
      <c r="BM2825" s="40"/>
      <c r="BN2825" s="40"/>
      <c r="BO2825" s="40"/>
      <c r="BP2825" s="40"/>
      <c r="BQ2825" s="40"/>
      <c r="BR2825" s="40"/>
      <c r="BS2825" s="40"/>
      <c r="BT2825" s="40"/>
      <c r="BU2825" s="40"/>
      <c r="BV2825" s="40"/>
      <c r="BW2825" s="40"/>
      <c r="BX2825" s="40"/>
      <c r="BY2825" s="40"/>
      <c r="BZ2825" s="40"/>
      <c r="CA2825" s="40"/>
    </row>
    <row r="2826" spans="1:79" x14ac:dyDescent="0.25">
      <c r="A2826" s="1" t="s">
        <v>926</v>
      </c>
      <c r="B2826" s="1" t="s">
        <v>926</v>
      </c>
      <c r="C2826" s="2">
        <v>40513</v>
      </c>
      <c r="F2826" s="40"/>
      <c r="H2826">
        <v>197.6</v>
      </c>
      <c r="I2826">
        <v>0.10324999999999999</v>
      </c>
      <c r="J2826">
        <v>0.17899999999999999</v>
      </c>
      <c r="K2826">
        <v>0.1535</v>
      </c>
      <c r="L2826">
        <v>0.1085</v>
      </c>
      <c r="M2826">
        <v>8.5250000000000006E-2</v>
      </c>
      <c r="N2826">
        <v>0.108</v>
      </c>
      <c r="O2826">
        <v>0.12225</v>
      </c>
      <c r="P2826">
        <v>0.12825</v>
      </c>
      <c r="U2826" s="40"/>
      <c r="V2826" s="40"/>
      <c r="AF2826" s="40"/>
      <c r="AG2826" s="40"/>
      <c r="AJ2826" s="40"/>
      <c r="BJ2826" s="40"/>
      <c r="BM2826" s="40"/>
      <c r="BN2826" s="40"/>
      <c r="BO2826" s="40"/>
      <c r="BP2826" s="40"/>
      <c r="BQ2826" s="40"/>
      <c r="BR2826" s="40"/>
      <c r="BS2826" s="40"/>
      <c r="BT2826" s="40"/>
      <c r="BU2826" s="40"/>
      <c r="BV2826" s="40"/>
      <c r="BW2826" s="40"/>
      <c r="BX2826" s="40"/>
      <c r="BY2826" s="40"/>
      <c r="BZ2826" s="40"/>
      <c r="CA2826" s="40"/>
    </row>
    <row r="2827" spans="1:79" x14ac:dyDescent="0.25">
      <c r="A2827" s="1" t="s">
        <v>926</v>
      </c>
      <c r="B2827" s="1" t="s">
        <v>926</v>
      </c>
      <c r="C2827" s="2">
        <v>40515</v>
      </c>
      <c r="F2827" s="40"/>
      <c r="U2827" s="28"/>
      <c r="V2827" s="28"/>
      <c r="AF2827">
        <v>0.79544386589841098</v>
      </c>
      <c r="AJ2827" s="51"/>
      <c r="BJ2827" s="28"/>
      <c r="BM2827" s="40"/>
      <c r="BN2827" s="40"/>
      <c r="BO2827" s="40"/>
      <c r="BP2827" s="40"/>
      <c r="BQ2827" s="40"/>
      <c r="BR2827" s="40"/>
      <c r="BS2827" s="40"/>
      <c r="BT2827" s="40"/>
      <c r="BU2827" s="40"/>
      <c r="BV2827" s="40"/>
      <c r="BW2827" s="40"/>
      <c r="BX2827" s="40"/>
      <c r="BY2827" s="40"/>
      <c r="BZ2827" s="40"/>
      <c r="CA2827" s="40"/>
    </row>
    <row r="2828" spans="1:79" x14ac:dyDescent="0.25">
      <c r="A2828" s="1" t="s">
        <v>926</v>
      </c>
      <c r="B2828" s="1" t="s">
        <v>926</v>
      </c>
      <c r="C2828" s="2">
        <v>40520</v>
      </c>
      <c r="F2828" s="40"/>
      <c r="H2828">
        <v>187.05</v>
      </c>
      <c r="I2828">
        <v>8.8749999999999996E-2</v>
      </c>
      <c r="J2828">
        <v>0.15825</v>
      </c>
      <c r="K2828">
        <v>0.13975000000000001</v>
      </c>
      <c r="L2828">
        <v>0.10525</v>
      </c>
      <c r="M2828">
        <v>8.5500000000000007E-2</v>
      </c>
      <c r="N2828">
        <v>0.1065</v>
      </c>
      <c r="O2828">
        <v>0.1235</v>
      </c>
      <c r="P2828">
        <v>0.12775</v>
      </c>
      <c r="U2828" s="40"/>
      <c r="V2828" s="40"/>
      <c r="AF2828" s="40"/>
      <c r="AG2828" s="40"/>
      <c r="AJ2828" s="40"/>
      <c r="BJ2828" s="40"/>
      <c r="BM2828" s="40"/>
      <c r="BN2828" s="40"/>
      <c r="BO2828" s="40"/>
      <c r="BP2828" s="40"/>
      <c r="BQ2828" s="40"/>
      <c r="BR2828" s="40"/>
      <c r="BS2828" s="40"/>
      <c r="BT2828" s="40"/>
      <c r="BU2828" s="40"/>
      <c r="BV2828" s="40"/>
      <c r="BW2828" s="40"/>
      <c r="BX2828" s="40"/>
      <c r="BY2828" s="40"/>
      <c r="BZ2828" s="40"/>
      <c r="CA2828" s="40"/>
    </row>
    <row r="2829" spans="1:79" x14ac:dyDescent="0.25">
      <c r="A2829" s="1" t="s">
        <v>926</v>
      </c>
      <c r="B2829" s="1" t="s">
        <v>926</v>
      </c>
      <c r="C2829" s="2">
        <v>40521</v>
      </c>
      <c r="F2829" s="40" t="s">
        <v>230</v>
      </c>
      <c r="U2829" s="28">
        <v>768.13750000000005</v>
      </c>
      <c r="V2829" s="28">
        <v>184.19967643695099</v>
      </c>
      <c r="AJ2829" s="51">
        <v>30.034441516289199</v>
      </c>
      <c r="AM2829">
        <v>2.2627142141301202</v>
      </c>
      <c r="AP2829">
        <v>149.11772999508</v>
      </c>
      <c r="BJ2829" s="28">
        <v>404.78565205168002</v>
      </c>
      <c r="BM2829" s="40"/>
      <c r="BN2829" s="40"/>
      <c r="BO2829" s="40"/>
      <c r="BP2829" s="40"/>
      <c r="BQ2829" s="40"/>
      <c r="BR2829" s="40"/>
      <c r="BS2829" s="40"/>
      <c r="BT2829" s="40"/>
      <c r="BU2829" s="40"/>
      <c r="BV2829" s="40"/>
      <c r="BW2829" s="40"/>
      <c r="BX2829" s="40"/>
      <c r="BY2829" s="40"/>
      <c r="BZ2829" s="40"/>
      <c r="CA2829" s="40"/>
    </row>
    <row r="2830" spans="1:79" x14ac:dyDescent="0.25">
      <c r="A2830" s="1" t="s">
        <v>926</v>
      </c>
      <c r="B2830" s="1" t="s">
        <v>926</v>
      </c>
      <c r="C2830" s="2">
        <v>40527</v>
      </c>
      <c r="F2830" s="40"/>
      <c r="H2830">
        <v>174.85</v>
      </c>
      <c r="I2830">
        <v>6.9000000000000006E-2</v>
      </c>
      <c r="J2830">
        <v>0.13750000000000001</v>
      </c>
      <c r="K2830">
        <v>0.1265</v>
      </c>
      <c r="L2830">
        <v>9.8250000000000004E-2</v>
      </c>
      <c r="M2830">
        <v>8.4500000000000006E-2</v>
      </c>
      <c r="N2830">
        <v>0.1075</v>
      </c>
      <c r="O2830">
        <v>0.12175</v>
      </c>
      <c r="P2830">
        <v>0.12925</v>
      </c>
      <c r="U2830" s="40"/>
      <c r="V2830" s="40"/>
      <c r="AJ2830" s="40"/>
      <c r="BJ2830" s="40"/>
      <c r="BM2830" s="40"/>
      <c r="BN2830" s="40"/>
      <c r="BO2830" s="40"/>
      <c r="BP2830" s="40"/>
      <c r="BQ2830" s="40"/>
      <c r="BR2830" s="40"/>
      <c r="BS2830" s="40"/>
      <c r="BT2830" s="40"/>
      <c r="BU2830" s="40"/>
      <c r="BV2830" s="40"/>
      <c r="BW2830" s="40"/>
      <c r="BX2830" s="40"/>
      <c r="BY2830" s="40"/>
      <c r="BZ2830" s="40"/>
      <c r="CA2830" s="40"/>
    </row>
    <row r="2831" spans="1:79" x14ac:dyDescent="0.25">
      <c r="A2831" s="1" t="s">
        <v>926</v>
      </c>
      <c r="B2831" s="1" t="s">
        <v>926</v>
      </c>
      <c r="C2831" s="2">
        <v>40534</v>
      </c>
      <c r="F2831" s="40" t="s">
        <v>230</v>
      </c>
      <c r="H2831">
        <v>179.35</v>
      </c>
      <c r="I2831">
        <v>7.3499999999999996E-2</v>
      </c>
      <c r="J2831">
        <v>0.15</v>
      </c>
      <c r="K2831">
        <v>0.13225000000000001</v>
      </c>
      <c r="L2831">
        <v>9.8500000000000004E-2</v>
      </c>
      <c r="M2831">
        <v>8.2000000000000003E-2</v>
      </c>
      <c r="N2831">
        <v>0.10775</v>
      </c>
      <c r="O2831">
        <v>0.12325</v>
      </c>
      <c r="P2831">
        <v>0.1295</v>
      </c>
      <c r="U2831" s="28">
        <v>803.9375</v>
      </c>
      <c r="V2831" s="28">
        <v>214.80151468787099</v>
      </c>
      <c r="Z2831" s="40"/>
      <c r="AB2831" s="40"/>
      <c r="AD2831" s="40"/>
      <c r="AF2831" s="43">
        <v>0.42903442582562001</v>
      </c>
      <c r="AG2831" s="43"/>
      <c r="AJ2831" s="51">
        <v>21.160392285795101</v>
      </c>
      <c r="AM2831">
        <v>0.39657261079406703</v>
      </c>
      <c r="AP2831">
        <v>55.329223897561</v>
      </c>
      <c r="BJ2831" s="28">
        <v>283.457786541259</v>
      </c>
      <c r="BM2831" s="40"/>
      <c r="BN2831" s="40"/>
      <c r="BO2831" s="40"/>
      <c r="BP2831" s="40"/>
      <c r="BQ2831" s="40"/>
      <c r="BR2831" s="40"/>
      <c r="BS2831" s="40"/>
      <c r="BT2831" s="40"/>
      <c r="BU2831" s="40"/>
      <c r="BV2831" s="40"/>
      <c r="BW2831" s="40"/>
      <c r="BX2831" s="40"/>
      <c r="BY2831" s="40"/>
      <c r="BZ2831" s="40"/>
      <c r="CA2831" s="40"/>
    </row>
    <row r="2832" spans="1:79" x14ac:dyDescent="0.25">
      <c r="A2832" s="1" t="s">
        <v>926</v>
      </c>
      <c r="B2832" s="1" t="s">
        <v>926</v>
      </c>
      <c r="C2832" s="55">
        <v>40541</v>
      </c>
      <c r="D2832" s="55"/>
      <c r="E2832" s="55"/>
      <c r="F2832" s="40"/>
      <c r="H2832">
        <v>168.4</v>
      </c>
      <c r="I2832">
        <v>0.13100000000000001</v>
      </c>
      <c r="J2832">
        <v>0.13750000000000001</v>
      </c>
      <c r="K2832">
        <v>0.1195</v>
      </c>
      <c r="L2832">
        <v>9.2249999999999999E-2</v>
      </c>
      <c r="M2832">
        <v>8.1500000000000003E-2</v>
      </c>
      <c r="N2832">
        <v>0.1085</v>
      </c>
      <c r="O2832">
        <v>0.1215</v>
      </c>
      <c r="P2832">
        <v>0.13</v>
      </c>
      <c r="U2832" s="40"/>
      <c r="V2832" s="40"/>
      <c r="AJ2832" s="40"/>
      <c r="BJ2832" s="40"/>
      <c r="BM2832" s="40"/>
      <c r="BN2832" s="40"/>
      <c r="BO2832" s="40"/>
      <c r="BP2832" s="40"/>
      <c r="BQ2832" s="40"/>
      <c r="BR2832" s="40"/>
      <c r="BS2832" s="40"/>
      <c r="BT2832" s="40"/>
      <c r="BU2832" s="40"/>
      <c r="BV2832" s="40"/>
      <c r="BW2832" s="40"/>
      <c r="BX2832" s="40"/>
      <c r="BY2832" s="40"/>
      <c r="BZ2832" s="40"/>
      <c r="CA2832" s="40"/>
    </row>
    <row r="2833" spans="1:79" x14ac:dyDescent="0.25">
      <c r="A2833" s="1" t="s">
        <v>926</v>
      </c>
      <c r="B2833" s="1" t="s">
        <v>926</v>
      </c>
      <c r="C2833" s="2">
        <v>40542</v>
      </c>
      <c r="F2833" s="40" t="s">
        <v>230</v>
      </c>
      <c r="U2833" s="28">
        <v>777.17499999999995</v>
      </c>
      <c r="V2833" s="28">
        <v>297.04628900484698</v>
      </c>
      <c r="AF2833" s="43">
        <v>0.308548409298182</v>
      </c>
      <c r="AG2833" s="43"/>
      <c r="AJ2833" s="51">
        <v>52.889321366824198</v>
      </c>
      <c r="AP2833">
        <v>2.4790199971710201</v>
      </c>
      <c r="BJ2833" s="28">
        <v>195.375790612841</v>
      </c>
      <c r="BM2833" s="40"/>
      <c r="BN2833" s="40"/>
      <c r="BO2833" s="40"/>
      <c r="BP2833" s="40"/>
      <c r="BQ2833" s="40"/>
      <c r="BR2833" s="40"/>
      <c r="BS2833" s="40"/>
      <c r="BT2833" s="40"/>
      <c r="BU2833" s="40"/>
      <c r="BV2833" s="40"/>
      <c r="BW2833" s="40"/>
      <c r="BX2833" s="40"/>
      <c r="BY2833" s="40"/>
      <c r="BZ2833" s="40"/>
      <c r="CA2833" s="40"/>
    </row>
    <row r="2834" spans="1:79" x14ac:dyDescent="0.25">
      <c r="A2834" s="1" t="s">
        <v>926</v>
      </c>
      <c r="B2834" s="1" t="s">
        <v>926</v>
      </c>
      <c r="C2834" s="55">
        <v>40549</v>
      </c>
      <c r="D2834" s="55"/>
      <c r="E2834" s="55"/>
      <c r="F2834" s="40"/>
      <c r="H2834">
        <v>179.7</v>
      </c>
      <c r="I2834">
        <v>9.1749999999999998E-2</v>
      </c>
      <c r="J2834">
        <v>0.16400000000000001</v>
      </c>
      <c r="K2834">
        <v>0.11625000000000001</v>
      </c>
      <c r="L2834">
        <v>9.0249999999999997E-2</v>
      </c>
      <c r="M2834">
        <v>7.9750000000000001E-2</v>
      </c>
      <c r="N2834">
        <v>0.10725</v>
      </c>
      <c r="O2834">
        <v>0.12025</v>
      </c>
      <c r="P2834">
        <v>0.129</v>
      </c>
      <c r="U2834" s="40"/>
      <c r="V2834" s="40"/>
      <c r="AJ2834" s="40"/>
      <c r="BJ2834" s="40"/>
      <c r="BM2834" s="40"/>
      <c r="BN2834" s="40"/>
      <c r="BO2834" s="40"/>
      <c r="BP2834" s="40"/>
      <c r="BQ2834" s="40"/>
      <c r="BR2834" s="40"/>
      <c r="BS2834" s="40"/>
      <c r="BT2834" s="40"/>
      <c r="BU2834" s="40"/>
      <c r="BV2834" s="40"/>
      <c r="BW2834" s="40"/>
      <c r="BX2834" s="40"/>
      <c r="BY2834" s="40"/>
      <c r="BZ2834" s="40"/>
      <c r="CA2834" s="40"/>
    </row>
    <row r="2835" spans="1:79" x14ac:dyDescent="0.25">
      <c r="A2835" s="1" t="s">
        <v>926</v>
      </c>
      <c r="B2835" s="1" t="s">
        <v>926</v>
      </c>
      <c r="C2835" s="2">
        <v>40550</v>
      </c>
      <c r="F2835" s="40" t="s">
        <v>230</v>
      </c>
      <c r="U2835" s="28">
        <v>921.05</v>
      </c>
      <c r="V2835" s="28">
        <v>432.70696729385202</v>
      </c>
      <c r="AJ2835" s="51">
        <v>58.2953243304488</v>
      </c>
      <c r="AM2835">
        <v>0</v>
      </c>
      <c r="AP2835">
        <v>0</v>
      </c>
      <c r="BJ2835" s="28">
        <v>195.51518032893</v>
      </c>
      <c r="BM2835" s="40"/>
      <c r="BN2835" s="40"/>
      <c r="BO2835" s="40"/>
      <c r="BP2835" s="40"/>
      <c r="BQ2835" s="40"/>
      <c r="BR2835" s="40"/>
      <c r="BS2835" s="40"/>
      <c r="BT2835" s="40"/>
      <c r="BU2835" s="40"/>
      <c r="BV2835" s="40"/>
      <c r="BW2835" s="40"/>
      <c r="BX2835" s="40"/>
      <c r="BY2835" s="40"/>
      <c r="BZ2835" s="40"/>
      <c r="CA2835" s="40"/>
    </row>
    <row r="2836" spans="1:79" x14ac:dyDescent="0.25">
      <c r="A2836" s="1" t="s">
        <v>926</v>
      </c>
      <c r="B2836" s="1" t="s">
        <v>926</v>
      </c>
      <c r="C2836" s="55">
        <v>40555</v>
      </c>
      <c r="D2836" s="55"/>
      <c r="E2836" s="55"/>
      <c r="F2836" s="40"/>
      <c r="H2836">
        <v>167.6</v>
      </c>
      <c r="I2836">
        <v>7.9500000000000001E-2</v>
      </c>
      <c r="J2836">
        <v>0.13</v>
      </c>
      <c r="K2836">
        <v>0.11125</v>
      </c>
      <c r="L2836">
        <v>8.6249999999999993E-2</v>
      </c>
      <c r="M2836">
        <v>7.8750000000000001E-2</v>
      </c>
      <c r="N2836">
        <v>0.105</v>
      </c>
      <c r="O2836">
        <v>0.1195</v>
      </c>
      <c r="P2836">
        <v>0.12775</v>
      </c>
      <c r="U2836" s="40"/>
      <c r="V2836" s="40"/>
      <c r="AJ2836" s="40"/>
      <c r="BJ2836" s="40"/>
      <c r="BM2836" s="40"/>
      <c r="BN2836" s="40"/>
      <c r="BO2836" s="40"/>
      <c r="BP2836" s="40"/>
      <c r="BQ2836" s="40"/>
      <c r="BR2836" s="40"/>
      <c r="BS2836" s="40"/>
      <c r="BT2836" s="40"/>
      <c r="BU2836" s="40"/>
      <c r="BV2836" s="40"/>
      <c r="BW2836" s="40"/>
      <c r="BX2836" s="40"/>
      <c r="BY2836" s="40"/>
      <c r="BZ2836" s="40"/>
      <c r="CA2836" s="40"/>
    </row>
    <row r="2837" spans="1:79" x14ac:dyDescent="0.25">
      <c r="A2837" s="1" t="s">
        <v>926</v>
      </c>
      <c r="B2837" s="1" t="s">
        <v>926</v>
      </c>
      <c r="C2837" s="2">
        <v>40557</v>
      </c>
      <c r="F2837" s="40" t="s">
        <v>230</v>
      </c>
      <c r="U2837" s="28">
        <v>967.6875</v>
      </c>
      <c r="V2837" s="28">
        <v>447.33992393070099</v>
      </c>
      <c r="AF2837" s="43">
        <v>0.136329879994007</v>
      </c>
      <c r="AG2837" s="43"/>
      <c r="AJ2837" s="51">
        <v>60.017862359374597</v>
      </c>
      <c r="AM2837">
        <v>0</v>
      </c>
      <c r="AP2837">
        <v>0</v>
      </c>
      <c r="BJ2837" s="28">
        <v>200.56021169812399</v>
      </c>
      <c r="BM2837" s="40"/>
      <c r="BN2837" s="40"/>
      <c r="BO2837" s="40"/>
      <c r="BP2837" s="40"/>
      <c r="BQ2837" s="40"/>
      <c r="BR2837" s="40"/>
      <c r="BS2837" s="40"/>
      <c r="BT2837" s="40"/>
      <c r="BU2837" s="40"/>
      <c r="BV2837" s="40"/>
      <c r="BW2837" s="40"/>
      <c r="BX2837" s="40"/>
      <c r="BY2837" s="40"/>
      <c r="BZ2837" s="40"/>
      <c r="CA2837" s="40"/>
    </row>
    <row r="2838" spans="1:79" x14ac:dyDescent="0.25">
      <c r="A2838" s="1" t="s">
        <v>926</v>
      </c>
      <c r="B2838" s="1" t="s">
        <v>926</v>
      </c>
      <c r="C2838" s="55">
        <v>40562</v>
      </c>
      <c r="D2838" s="55"/>
      <c r="E2838" s="55"/>
      <c r="F2838" s="40"/>
      <c r="H2838">
        <v>193.9</v>
      </c>
      <c r="I2838">
        <v>0.1515</v>
      </c>
      <c r="J2838">
        <v>0.19400000000000001</v>
      </c>
      <c r="K2838">
        <v>0.11025</v>
      </c>
      <c r="L2838">
        <v>8.5250000000000006E-2</v>
      </c>
      <c r="M2838">
        <v>7.775E-2</v>
      </c>
      <c r="N2838">
        <v>0.10375</v>
      </c>
      <c r="O2838">
        <v>0.11874999999999999</v>
      </c>
      <c r="P2838">
        <v>0.12825</v>
      </c>
      <c r="U2838" s="40"/>
      <c r="V2838" s="40"/>
      <c r="AJ2838" s="40"/>
      <c r="BJ2838" s="40"/>
      <c r="BM2838" s="40"/>
      <c r="BN2838" s="40"/>
      <c r="BO2838" s="40"/>
      <c r="BP2838" s="40"/>
      <c r="BQ2838" s="40"/>
      <c r="BR2838" s="40"/>
      <c r="BS2838" s="40"/>
      <c r="BT2838" s="40"/>
      <c r="BU2838" s="40"/>
      <c r="BV2838" s="40"/>
      <c r="BW2838" s="40"/>
      <c r="BX2838" s="40"/>
      <c r="BY2838" s="40"/>
      <c r="BZ2838" s="40"/>
      <c r="CA2838" s="40"/>
    </row>
    <row r="2839" spans="1:79" x14ac:dyDescent="0.25">
      <c r="A2839" s="1" t="s">
        <v>926</v>
      </c>
      <c r="B2839" s="1" t="s">
        <v>926</v>
      </c>
      <c r="C2839" s="2">
        <v>40563</v>
      </c>
      <c r="F2839" s="40" t="s">
        <v>230</v>
      </c>
      <c r="U2839" s="28">
        <v>853.22500000000002</v>
      </c>
      <c r="V2839" s="28">
        <v>410.70905842342597</v>
      </c>
      <c r="AJ2839" s="51">
        <v>41.128682344959998</v>
      </c>
      <c r="AP2839">
        <v>0</v>
      </c>
      <c r="BJ2839" s="28">
        <v>168.85650323668301</v>
      </c>
      <c r="BM2839" s="40"/>
      <c r="BN2839" s="40"/>
      <c r="BO2839" s="40"/>
      <c r="BP2839" s="40"/>
      <c r="BQ2839" s="40"/>
      <c r="BR2839" s="40"/>
      <c r="BS2839" s="40"/>
      <c r="BT2839" s="40"/>
      <c r="BU2839" s="40"/>
      <c r="BV2839" s="40"/>
      <c r="BW2839" s="40"/>
      <c r="BX2839" s="40"/>
      <c r="BY2839" s="40"/>
      <c r="BZ2839" s="40"/>
      <c r="CA2839" s="40"/>
    </row>
    <row r="2840" spans="1:79" x14ac:dyDescent="0.25">
      <c r="A2840" s="1" t="s">
        <v>926</v>
      </c>
      <c r="B2840" s="1" t="s">
        <v>926</v>
      </c>
      <c r="C2840" s="55">
        <v>40569</v>
      </c>
      <c r="D2840" s="55"/>
      <c r="E2840" s="55"/>
      <c r="F2840" s="40"/>
      <c r="H2840">
        <v>184.4</v>
      </c>
      <c r="I2840">
        <v>0.14124999999999999</v>
      </c>
      <c r="J2840">
        <v>0.15325</v>
      </c>
      <c r="K2840">
        <v>0.111</v>
      </c>
      <c r="L2840">
        <v>8.6749999999999994E-2</v>
      </c>
      <c r="M2840">
        <v>7.8E-2</v>
      </c>
      <c r="N2840">
        <v>0.10299999999999999</v>
      </c>
      <c r="O2840">
        <v>0.11899999999999999</v>
      </c>
      <c r="P2840">
        <v>0.12975</v>
      </c>
      <c r="U2840" s="40"/>
      <c r="V2840" s="40"/>
      <c r="AF2840" s="40"/>
      <c r="AG2840" s="40"/>
      <c r="AJ2840" s="40"/>
      <c r="BJ2840" s="40"/>
      <c r="BM2840" s="40"/>
      <c r="BN2840" s="40"/>
      <c r="BO2840" s="40"/>
      <c r="BP2840" s="40"/>
      <c r="BQ2840" s="40"/>
      <c r="BR2840" s="40"/>
      <c r="BS2840" s="40"/>
      <c r="BT2840" s="40"/>
      <c r="BU2840" s="40"/>
      <c r="BV2840" s="40"/>
      <c r="BW2840" s="40"/>
      <c r="BX2840" s="40"/>
      <c r="BY2840" s="40"/>
      <c r="BZ2840" s="40"/>
      <c r="CA2840" s="40"/>
    </row>
    <row r="2841" spans="1:79" x14ac:dyDescent="0.25">
      <c r="A2841" s="1" t="s">
        <v>926</v>
      </c>
      <c r="B2841" s="1" t="s">
        <v>926</v>
      </c>
      <c r="C2841" s="2">
        <v>40571</v>
      </c>
      <c r="F2841" s="40" t="s">
        <v>230</v>
      </c>
      <c r="U2841" s="28">
        <v>865.58749999999998</v>
      </c>
      <c r="V2841" s="28">
        <v>411.44578708520299</v>
      </c>
      <c r="AJ2841" s="51">
        <v>41.690095690004398</v>
      </c>
      <c r="AP2841">
        <v>0</v>
      </c>
      <c r="BJ2841" s="28">
        <v>169.37502502592599</v>
      </c>
      <c r="BM2841" s="40"/>
      <c r="BN2841" s="40"/>
      <c r="BO2841" s="40"/>
      <c r="BP2841" s="40"/>
      <c r="BQ2841" s="40"/>
      <c r="BR2841" s="40"/>
      <c r="BS2841" s="40"/>
      <c r="BT2841" s="40"/>
      <c r="BU2841" s="40"/>
      <c r="BV2841" s="40"/>
      <c r="BW2841" s="40"/>
      <c r="BX2841" s="40"/>
      <c r="BY2841" s="40"/>
      <c r="BZ2841" s="40"/>
      <c r="CA2841" s="40"/>
    </row>
    <row r="2842" spans="1:79" x14ac:dyDescent="0.25">
      <c r="A2842" s="1" t="s">
        <v>926</v>
      </c>
      <c r="B2842" s="1" t="s">
        <v>926</v>
      </c>
      <c r="C2842" s="55">
        <v>40576</v>
      </c>
      <c r="D2842" s="55"/>
      <c r="E2842" s="55"/>
      <c r="F2842" s="40"/>
      <c r="H2842">
        <v>180.4</v>
      </c>
      <c r="I2842">
        <v>0.11824999999999999</v>
      </c>
      <c r="J2842">
        <v>0.155</v>
      </c>
      <c r="K2842">
        <v>0.112</v>
      </c>
      <c r="L2842">
        <v>8.7249999999999994E-2</v>
      </c>
      <c r="M2842">
        <v>7.7249999999999999E-2</v>
      </c>
      <c r="N2842">
        <v>0.1045</v>
      </c>
      <c r="O2842">
        <v>0.1195</v>
      </c>
      <c r="P2842">
        <v>0.12825</v>
      </c>
      <c r="U2842" s="40"/>
      <c r="V2842" s="40"/>
      <c r="AF2842" s="40"/>
      <c r="AG2842" s="40"/>
      <c r="AJ2842" s="40"/>
      <c r="BJ2842" s="40"/>
      <c r="BM2842" s="40"/>
      <c r="BN2842" s="40"/>
      <c r="BO2842" s="40"/>
      <c r="BP2842" s="40"/>
      <c r="BQ2842" s="40"/>
      <c r="BR2842" s="40"/>
      <c r="BS2842" s="40"/>
      <c r="BT2842" s="40"/>
      <c r="BU2842" s="40"/>
      <c r="BV2842" s="40"/>
      <c r="BW2842" s="40"/>
      <c r="BX2842" s="40"/>
      <c r="BY2842" s="40"/>
      <c r="BZ2842" s="40"/>
      <c r="CA2842" s="40"/>
    </row>
    <row r="2843" spans="1:79" x14ac:dyDescent="0.25">
      <c r="A2843" s="1" t="s">
        <v>926</v>
      </c>
      <c r="B2843" s="1" t="s">
        <v>926</v>
      </c>
      <c r="C2843" s="55">
        <v>40583</v>
      </c>
      <c r="D2843" s="55"/>
      <c r="E2843" s="55"/>
      <c r="F2843" s="40"/>
      <c r="H2843">
        <v>192.5</v>
      </c>
      <c r="I2843">
        <v>0.16225000000000001</v>
      </c>
      <c r="J2843">
        <v>0.17724999999999999</v>
      </c>
      <c r="K2843">
        <v>0.11425</v>
      </c>
      <c r="L2843">
        <v>8.6499999999999994E-2</v>
      </c>
      <c r="M2843">
        <v>7.5999999999999998E-2</v>
      </c>
      <c r="N2843">
        <v>0.10249999999999999</v>
      </c>
      <c r="O2843">
        <v>0.11700000000000001</v>
      </c>
      <c r="P2843">
        <v>0.12675</v>
      </c>
      <c r="BM2843" s="40"/>
      <c r="BN2843" s="40"/>
      <c r="BO2843" s="40"/>
      <c r="BP2843" s="40"/>
      <c r="BQ2843" s="40"/>
      <c r="BR2843" s="40"/>
      <c r="BS2843" s="40"/>
      <c r="BT2843" s="40"/>
      <c r="BU2843" s="40"/>
      <c r="BV2843" s="40"/>
      <c r="BW2843" s="40"/>
      <c r="BX2843" s="40"/>
      <c r="BY2843" s="40"/>
      <c r="BZ2843" s="40"/>
      <c r="CA2843" s="40"/>
    </row>
    <row r="2844" spans="1:79" x14ac:dyDescent="0.25">
      <c r="A2844" s="1" t="s">
        <v>926</v>
      </c>
      <c r="B2844" s="1" t="s">
        <v>926</v>
      </c>
      <c r="C2844" s="2">
        <v>40584</v>
      </c>
      <c r="F2844" s="40" t="s">
        <v>230</v>
      </c>
      <c r="U2844" s="28">
        <v>689.22597499999995</v>
      </c>
      <c r="V2844" s="28">
        <f>AD2844+BE2844</f>
        <v>436.37624550618204</v>
      </c>
      <c r="Z2844" s="54">
        <v>2.9502827499999999E-2</v>
      </c>
      <c r="AB2844" s="28">
        <v>10253.0212517534</v>
      </c>
      <c r="AD2844" s="28">
        <v>302.02097500000002</v>
      </c>
      <c r="AJ2844" s="51">
        <v>47.746652892903199</v>
      </c>
      <c r="AT2844" t="s">
        <v>74</v>
      </c>
      <c r="BE2844">
        <v>134.35527050618199</v>
      </c>
      <c r="BJ2844" s="28">
        <v>205.10307660091499</v>
      </c>
      <c r="BK2844">
        <v>233.47490469431301</v>
      </c>
      <c r="BM2844" s="40"/>
      <c r="BN2844" s="40"/>
      <c r="BO2844" s="40"/>
      <c r="BP2844" s="40"/>
      <c r="BQ2844" s="40"/>
      <c r="BR2844" s="40"/>
      <c r="BS2844" s="40"/>
      <c r="BT2844" s="40"/>
      <c r="BU2844" s="40"/>
      <c r="BV2844" s="40"/>
      <c r="BW2844" s="40"/>
      <c r="BX2844" s="40"/>
      <c r="BY2844" s="40"/>
      <c r="BZ2844" s="40"/>
      <c r="CA2844" s="40"/>
    </row>
    <row r="2845" spans="1:79" x14ac:dyDescent="0.25">
      <c r="A2845" s="42" t="s">
        <v>741</v>
      </c>
      <c r="B2845" s="42" t="s">
        <v>741</v>
      </c>
      <c r="C2845" s="2">
        <v>41369</v>
      </c>
      <c r="F2845" s="46" t="s">
        <v>533</v>
      </c>
      <c r="BM2845" s="52">
        <v>281.10833333333301</v>
      </c>
      <c r="BN2845" s="53"/>
      <c r="BO2845" s="53"/>
      <c r="BP2845" s="53"/>
      <c r="BQ2845" s="53"/>
      <c r="BR2845" s="53"/>
      <c r="BS2845" s="53"/>
      <c r="BT2845" s="53"/>
      <c r="BU2845" s="53"/>
      <c r="BV2845" s="53"/>
      <c r="BW2845" s="53"/>
      <c r="BX2845" s="53"/>
      <c r="BY2845" s="53"/>
      <c r="BZ2845" s="53"/>
      <c r="CA2845" s="53"/>
    </row>
    <row r="2846" spans="1:79" x14ac:dyDescent="0.25">
      <c r="A2846" s="42" t="s">
        <v>741</v>
      </c>
      <c r="B2846" s="42" t="s">
        <v>741</v>
      </c>
      <c r="C2846" s="2">
        <v>41380</v>
      </c>
      <c r="F2846" s="46" t="s">
        <v>533</v>
      </c>
      <c r="U2846" s="40"/>
      <c r="V2846" s="40"/>
      <c r="AF2846" s="40"/>
      <c r="AG2846" s="40"/>
      <c r="AJ2846" s="40"/>
      <c r="BJ2846" s="40"/>
      <c r="BM2846" s="52"/>
      <c r="BN2846" s="52">
        <v>489.15222222222201</v>
      </c>
      <c r="BO2846" s="52"/>
      <c r="BP2846" s="52"/>
      <c r="BQ2846" s="52"/>
      <c r="BR2846" s="52"/>
      <c r="BS2846" s="52"/>
      <c r="BT2846" s="52"/>
      <c r="BU2846" s="52"/>
      <c r="BV2846" s="52"/>
      <c r="BW2846" s="52"/>
      <c r="BX2846" s="52"/>
      <c r="BY2846" s="52"/>
      <c r="BZ2846" s="52"/>
      <c r="CA2846" s="52"/>
    </row>
    <row r="2847" spans="1:79" x14ac:dyDescent="0.25">
      <c r="A2847" s="68" t="s">
        <v>741</v>
      </c>
      <c r="B2847" s="68" t="s">
        <v>741</v>
      </c>
      <c r="C2847" s="14">
        <v>41386</v>
      </c>
      <c r="D2847" s="14"/>
      <c r="E2847" s="14"/>
      <c r="F2847" s="15" t="s">
        <v>533</v>
      </c>
      <c r="AE2847">
        <v>3.8</v>
      </c>
      <c r="AL2847">
        <v>2</v>
      </c>
      <c r="BA2847">
        <v>17.5</v>
      </c>
      <c r="BK2847">
        <v>544.98416913295102</v>
      </c>
      <c r="BM2847" s="40"/>
      <c r="BN2847" s="40"/>
      <c r="BO2847" s="40"/>
      <c r="BP2847" s="40"/>
      <c r="BQ2847" s="40"/>
      <c r="BR2847" s="40"/>
      <c r="BS2847" s="40"/>
      <c r="BT2847" s="40"/>
      <c r="BU2847" s="40"/>
      <c r="BV2847" s="40"/>
      <c r="BW2847" s="40"/>
      <c r="BX2847" s="40"/>
      <c r="BY2847" s="40"/>
      <c r="BZ2847" s="40"/>
      <c r="CA2847" s="40"/>
    </row>
    <row r="2848" spans="1:79" x14ac:dyDescent="0.25">
      <c r="A2848" s="68" t="s">
        <v>741</v>
      </c>
      <c r="B2848" s="68" t="s">
        <v>741</v>
      </c>
      <c r="C2848" s="14">
        <v>41387</v>
      </c>
      <c r="D2848" s="14"/>
      <c r="E2848" s="14"/>
      <c r="F2848" s="15" t="s">
        <v>533</v>
      </c>
      <c r="H2848">
        <v>380.8</v>
      </c>
      <c r="I2848">
        <v>0.27400000000000002</v>
      </c>
      <c r="J2848">
        <v>0.27800000000000002</v>
      </c>
      <c r="K2848">
        <v>0.26950000000000002</v>
      </c>
      <c r="L2848">
        <v>0.26974999999999999</v>
      </c>
      <c r="M2848">
        <v>0.25724999999999998</v>
      </c>
      <c r="N2848">
        <v>0.24424999999999999</v>
      </c>
      <c r="O2848">
        <v>0.15075</v>
      </c>
      <c r="P2848">
        <v>0.1605</v>
      </c>
      <c r="U2848" s="40"/>
      <c r="V2848" s="40"/>
      <c r="AJ2848" s="40"/>
      <c r="BJ2848" s="40"/>
      <c r="BM2848" s="40"/>
      <c r="BN2848" s="40"/>
      <c r="BO2848" s="40"/>
      <c r="BP2848" s="40"/>
      <c r="BQ2848" s="40"/>
      <c r="BR2848" s="40"/>
      <c r="BS2848" s="40"/>
      <c r="BT2848" s="40"/>
      <c r="BU2848" s="40"/>
      <c r="BV2848" s="40"/>
      <c r="BW2848" s="40"/>
      <c r="BX2848" s="40"/>
      <c r="BY2848" s="40"/>
      <c r="BZ2848" s="40"/>
      <c r="CA2848" s="40"/>
    </row>
    <row r="2849" spans="1:83" x14ac:dyDescent="0.25">
      <c r="A2849" s="42" t="s">
        <v>741</v>
      </c>
      <c r="B2849" s="42" t="s">
        <v>741</v>
      </c>
      <c r="C2849" s="2">
        <v>41390</v>
      </c>
      <c r="F2849" s="46" t="s">
        <v>533</v>
      </c>
      <c r="BM2849" s="52"/>
      <c r="BN2849" s="52"/>
      <c r="BO2849" s="52">
        <v>596.73249999999996</v>
      </c>
      <c r="BP2849" s="52"/>
      <c r="BQ2849" s="52"/>
      <c r="BR2849" s="52"/>
      <c r="BS2849" s="52"/>
      <c r="BT2849" s="52"/>
      <c r="BU2849" s="52"/>
      <c r="BV2849" s="52"/>
      <c r="BW2849" s="52"/>
      <c r="BX2849" s="52"/>
      <c r="BY2849" s="52"/>
      <c r="BZ2849" s="52"/>
      <c r="CA2849" s="52"/>
    </row>
    <row r="2850" spans="1:83" x14ac:dyDescent="0.25">
      <c r="A2850" s="68" t="s">
        <v>741</v>
      </c>
      <c r="B2850" s="68" t="s">
        <v>741</v>
      </c>
      <c r="C2850" s="14">
        <v>41394</v>
      </c>
      <c r="D2850" s="14"/>
      <c r="E2850" s="14"/>
      <c r="F2850" s="15" t="s">
        <v>533</v>
      </c>
      <c r="H2850">
        <v>375.8</v>
      </c>
      <c r="I2850">
        <v>0.25724999999999998</v>
      </c>
      <c r="J2850">
        <v>0.27424999999999999</v>
      </c>
      <c r="K2850">
        <v>0.27150000000000002</v>
      </c>
      <c r="L2850">
        <v>0.26624999999999999</v>
      </c>
      <c r="M2850">
        <v>0.25624999999999998</v>
      </c>
      <c r="N2850">
        <v>0.24324999999999999</v>
      </c>
      <c r="O2850">
        <v>0.15049999999999999</v>
      </c>
      <c r="P2850">
        <v>0.15975</v>
      </c>
      <c r="U2850" s="40"/>
      <c r="V2850" s="40"/>
      <c r="AJ2850" s="40"/>
      <c r="BJ2850" s="40"/>
      <c r="BM2850" s="40"/>
      <c r="BN2850" s="40"/>
      <c r="BO2850" s="40"/>
      <c r="BP2850" s="40"/>
      <c r="BQ2850" s="40"/>
      <c r="BR2850" s="40"/>
      <c r="BS2850" s="40"/>
      <c r="BT2850" s="40"/>
      <c r="BU2850" s="40"/>
      <c r="BV2850" s="40"/>
      <c r="BW2850" s="40"/>
      <c r="BX2850" s="40"/>
      <c r="BY2850" s="40"/>
      <c r="BZ2850" s="40"/>
      <c r="CA2850" s="40"/>
    </row>
    <row r="2851" spans="1:83" x14ac:dyDescent="0.25">
      <c r="A2851" s="68" t="s">
        <v>741</v>
      </c>
      <c r="B2851" s="68" t="s">
        <v>741</v>
      </c>
      <c r="C2851" s="14">
        <v>41396</v>
      </c>
      <c r="D2851" s="14"/>
      <c r="E2851" s="14"/>
      <c r="F2851" s="15" t="s">
        <v>533</v>
      </c>
      <c r="AE2851">
        <v>4.8499999999999996</v>
      </c>
      <c r="AL2851">
        <v>3.65</v>
      </c>
      <c r="BA2851">
        <v>22</v>
      </c>
      <c r="BM2851" s="40"/>
      <c r="BN2851" s="40"/>
      <c r="BO2851" s="40"/>
      <c r="BP2851" s="40"/>
      <c r="BQ2851" s="40"/>
      <c r="BR2851" s="40"/>
      <c r="BS2851" s="40"/>
      <c r="BT2851" s="40"/>
      <c r="BU2851" s="40"/>
      <c r="BV2851" s="40"/>
      <c r="BW2851" s="40"/>
      <c r="BX2851" s="40"/>
      <c r="BY2851" s="40"/>
      <c r="BZ2851" s="40"/>
      <c r="CA2851" s="40"/>
    </row>
    <row r="2852" spans="1:83" x14ac:dyDescent="0.25">
      <c r="A2852" s="68" t="s">
        <v>741</v>
      </c>
      <c r="B2852" s="68" t="s">
        <v>741</v>
      </c>
      <c r="C2852" s="14">
        <v>41397</v>
      </c>
      <c r="D2852" s="14"/>
      <c r="E2852" s="14"/>
      <c r="F2852" s="15" t="s">
        <v>533</v>
      </c>
      <c r="AF2852">
        <v>0.20626179238460601</v>
      </c>
      <c r="BM2852" s="40"/>
      <c r="BN2852" s="40"/>
      <c r="BO2852" s="40"/>
      <c r="BP2852" s="40"/>
      <c r="BQ2852" s="40"/>
      <c r="BR2852" s="40"/>
      <c r="BS2852" s="40"/>
      <c r="BT2852" s="40"/>
      <c r="BU2852" s="40"/>
      <c r="BV2852" s="40"/>
      <c r="BW2852" s="40"/>
      <c r="BX2852" s="40"/>
      <c r="BY2852" s="40"/>
      <c r="BZ2852" s="40"/>
      <c r="CA2852" s="40"/>
    </row>
    <row r="2853" spans="1:83" x14ac:dyDescent="0.25">
      <c r="A2853" s="42" t="s">
        <v>741</v>
      </c>
      <c r="B2853" s="42" t="s">
        <v>741</v>
      </c>
      <c r="C2853" s="2">
        <v>41399</v>
      </c>
      <c r="F2853" s="46" t="s">
        <v>533</v>
      </c>
      <c r="U2853" s="40"/>
      <c r="V2853" s="40"/>
      <c r="Z2853" s="40"/>
      <c r="AB2853" s="40"/>
      <c r="AD2853" s="40"/>
      <c r="AJ2853" s="40"/>
      <c r="BJ2853" s="40"/>
      <c r="BM2853" s="52"/>
      <c r="BN2853" s="52"/>
      <c r="BO2853" s="52"/>
      <c r="BP2853" s="52">
        <v>658.678</v>
      </c>
      <c r="BQ2853" s="52"/>
      <c r="BR2853" s="52"/>
      <c r="BS2853" s="52"/>
      <c r="BT2853" s="52"/>
      <c r="BU2853" s="52"/>
      <c r="BV2853" s="52"/>
      <c r="BW2853" s="52"/>
      <c r="BX2853" s="52"/>
      <c r="BY2853" s="52"/>
      <c r="BZ2853" s="52"/>
      <c r="CA2853" s="52"/>
    </row>
    <row r="2854" spans="1:83" x14ac:dyDescent="0.25">
      <c r="A2854" s="68" t="s">
        <v>741</v>
      </c>
      <c r="B2854" s="68" t="s">
        <v>741</v>
      </c>
      <c r="C2854" s="14">
        <v>41408</v>
      </c>
      <c r="D2854" s="14"/>
      <c r="E2854" s="14"/>
      <c r="F2854" s="15" t="s">
        <v>533</v>
      </c>
      <c r="H2854">
        <v>369.85</v>
      </c>
      <c r="I2854">
        <v>0.24299999999999999</v>
      </c>
      <c r="J2854">
        <v>0.26274999999999998</v>
      </c>
      <c r="K2854">
        <v>0.26800000000000002</v>
      </c>
      <c r="L2854">
        <v>0.26424999999999998</v>
      </c>
      <c r="M2854">
        <v>0.25574999999999998</v>
      </c>
      <c r="N2854">
        <v>0.2455</v>
      </c>
      <c r="O2854">
        <v>0.14974999999999999</v>
      </c>
      <c r="P2854">
        <v>0.16025</v>
      </c>
      <c r="AF2854">
        <v>0.386733682242416</v>
      </c>
      <c r="BM2854" s="40"/>
      <c r="BN2854" s="40"/>
      <c r="BO2854" s="40"/>
      <c r="BP2854" s="40"/>
      <c r="BQ2854" s="40"/>
      <c r="BR2854" s="40"/>
      <c r="BS2854" s="40"/>
      <c r="BT2854" s="40"/>
      <c r="BU2854" s="40"/>
      <c r="BV2854" s="40"/>
      <c r="BW2854" s="40"/>
      <c r="BX2854" s="40"/>
      <c r="BY2854" s="40"/>
      <c r="BZ2854" s="40"/>
      <c r="CA2854" s="40"/>
    </row>
    <row r="2855" spans="1:83" x14ac:dyDescent="0.25">
      <c r="A2855" s="68" t="s">
        <v>741</v>
      </c>
      <c r="B2855" s="68" t="s">
        <v>741</v>
      </c>
      <c r="C2855" s="14">
        <v>41410</v>
      </c>
      <c r="D2855" s="14"/>
      <c r="E2855" s="14"/>
      <c r="F2855" s="15" t="s">
        <v>533</v>
      </c>
      <c r="AE2855">
        <v>6.15</v>
      </c>
      <c r="AL2855">
        <v>5</v>
      </c>
      <c r="BA2855">
        <v>24.5</v>
      </c>
      <c r="BM2855" s="40"/>
      <c r="BN2855" s="40"/>
      <c r="BO2855" s="40"/>
      <c r="BP2855" s="40"/>
      <c r="BQ2855" s="40"/>
      <c r="BR2855" s="40"/>
      <c r="BS2855" s="40"/>
      <c r="BT2855" s="40"/>
      <c r="BU2855" s="40"/>
      <c r="BV2855" s="40"/>
      <c r="BW2855" s="40"/>
      <c r="BX2855" s="40"/>
      <c r="BY2855" s="40"/>
      <c r="BZ2855" s="40"/>
      <c r="CA2855" s="40"/>
    </row>
    <row r="2856" spans="1:83" x14ac:dyDescent="0.25">
      <c r="A2856" s="42" t="s">
        <v>741</v>
      </c>
      <c r="B2856" s="42" t="s">
        <v>741</v>
      </c>
      <c r="C2856" s="2">
        <v>41413</v>
      </c>
      <c r="F2856" s="46" t="s">
        <v>533</v>
      </c>
      <c r="BM2856" s="52"/>
      <c r="BN2856" s="52"/>
      <c r="BO2856" s="52"/>
      <c r="BP2856" s="52"/>
      <c r="BQ2856" s="52">
        <v>816.33249999999998</v>
      </c>
      <c r="BR2856" s="52"/>
      <c r="BS2856" s="52"/>
      <c r="BT2856" s="52"/>
      <c r="BU2856" s="52"/>
      <c r="BV2856" s="52"/>
      <c r="BW2856" s="52"/>
      <c r="BX2856" s="52"/>
      <c r="BY2856" s="52"/>
      <c r="BZ2856" s="52"/>
      <c r="CA2856" s="52"/>
    </row>
    <row r="2857" spans="1:83" x14ac:dyDescent="0.25">
      <c r="A2857" s="68" t="s">
        <v>741</v>
      </c>
      <c r="B2857" s="68" t="s">
        <v>741</v>
      </c>
      <c r="C2857" s="14">
        <v>41423</v>
      </c>
      <c r="D2857" s="14"/>
      <c r="E2857" s="14"/>
      <c r="F2857" s="15" t="s">
        <v>533</v>
      </c>
      <c r="G2857" s="40"/>
      <c r="H2857" s="40">
        <v>388.47500000000002</v>
      </c>
      <c r="I2857" s="40">
        <v>0.29262500000000002</v>
      </c>
      <c r="J2857" s="40">
        <v>0.28549999999999998</v>
      </c>
      <c r="K2857" s="40">
        <v>0.27524999999999999</v>
      </c>
      <c r="L2857" s="40">
        <v>0.26774999999999999</v>
      </c>
      <c r="M2857" s="40">
        <v>0.26200000000000001</v>
      </c>
      <c r="N2857" s="40">
        <v>0.24725</v>
      </c>
      <c r="O2857" s="40">
        <v>0.15</v>
      </c>
      <c r="P2857" s="40">
        <v>0.16200000000000001</v>
      </c>
      <c r="Q2857" s="40"/>
      <c r="R2857" s="40"/>
      <c r="S2857" s="40"/>
      <c r="T2857" s="40"/>
      <c r="U2857" s="40"/>
      <c r="V2857" s="40"/>
      <c r="W2857" s="40"/>
      <c r="X2857" s="40"/>
      <c r="Z2857" s="40"/>
      <c r="AA2857" s="40"/>
      <c r="AB2857" s="40"/>
      <c r="AC2857" s="40"/>
      <c r="AD2857" s="40"/>
      <c r="AE2857" s="40">
        <v>7.1</v>
      </c>
      <c r="AF2857" s="40"/>
      <c r="AG2857" s="40"/>
      <c r="AH2857" s="40"/>
      <c r="AI2857" s="40"/>
      <c r="AJ2857" s="40"/>
      <c r="AK2857" s="40"/>
      <c r="AL2857" s="40">
        <v>6</v>
      </c>
      <c r="AM2857" s="40"/>
      <c r="AN2857" s="40"/>
      <c r="AO2857" s="40"/>
      <c r="AP2857" s="40"/>
      <c r="AQ2857" s="40"/>
      <c r="AR2857" s="40"/>
      <c r="AS2857" s="40"/>
      <c r="AT2857" s="40"/>
      <c r="AU2857" s="40"/>
      <c r="AV2857" s="40"/>
      <c r="AZ2857" s="40"/>
      <c r="BA2857" s="40"/>
      <c r="BB2857" s="40"/>
      <c r="BC2857" s="40"/>
      <c r="BD2857" s="40"/>
      <c r="BE2857" s="40"/>
      <c r="BF2857" s="40"/>
      <c r="BG2857" s="40"/>
      <c r="BH2857" s="40"/>
      <c r="BI2857" s="40"/>
      <c r="BJ2857" s="40"/>
      <c r="BK2857" s="40"/>
      <c r="BL2857" s="40"/>
      <c r="BM2857" s="40"/>
      <c r="BN2857" s="40"/>
      <c r="BO2857" s="40"/>
      <c r="BP2857" s="40"/>
      <c r="BQ2857" s="40"/>
      <c r="BR2857" s="40"/>
      <c r="BS2857" s="40"/>
      <c r="BT2857" s="40"/>
      <c r="BU2857" s="40"/>
      <c r="BV2857" s="40"/>
      <c r="BW2857" s="40"/>
      <c r="BX2857" s="40"/>
      <c r="BY2857" s="40"/>
      <c r="BZ2857" s="40"/>
      <c r="CA2857" s="40"/>
      <c r="CB2857" s="40"/>
      <c r="CC2857" s="40"/>
      <c r="CD2857" s="40"/>
      <c r="CE2857" s="40"/>
    </row>
    <row r="2858" spans="1:83" x14ac:dyDescent="0.25">
      <c r="A2858" s="68" t="s">
        <v>741</v>
      </c>
      <c r="B2858" s="68" t="s">
        <v>741</v>
      </c>
      <c r="C2858" s="14">
        <v>41425</v>
      </c>
      <c r="D2858" s="14"/>
      <c r="E2858" s="14"/>
      <c r="F2858" s="15" t="s">
        <v>533</v>
      </c>
      <c r="G2858" s="40"/>
      <c r="H2858" s="40"/>
      <c r="I2858" s="40"/>
      <c r="J2858" s="40"/>
      <c r="K2858" s="40"/>
      <c r="L2858" s="40"/>
      <c r="M2858" s="40"/>
      <c r="N2858" s="40"/>
      <c r="O2858" s="40"/>
      <c r="P2858" s="40"/>
      <c r="Q2858" s="40"/>
      <c r="R2858" s="40"/>
      <c r="S2858" s="40"/>
      <c r="T2858" s="40"/>
      <c r="U2858" s="40"/>
      <c r="V2858" s="40"/>
      <c r="W2858" s="40"/>
      <c r="X2858" s="40"/>
      <c r="Z2858" s="40"/>
      <c r="AA2858" s="40"/>
      <c r="AB2858" s="40"/>
      <c r="AC2858" s="40"/>
      <c r="AD2858" s="40"/>
      <c r="AE2858" s="40"/>
      <c r="AF2858" s="40">
        <v>0.71538622626480897</v>
      </c>
      <c r="AG2858" s="40"/>
      <c r="AH2858" s="40"/>
      <c r="AI2858" s="40"/>
      <c r="AJ2858" s="40"/>
      <c r="AK2858" s="40"/>
      <c r="AL2858" s="40"/>
      <c r="AM2858" s="40"/>
      <c r="AN2858" s="40"/>
      <c r="AO2858" s="40"/>
      <c r="AP2858" s="40"/>
      <c r="AQ2858" s="40"/>
      <c r="AR2858" s="40"/>
      <c r="AS2858" s="40"/>
      <c r="AT2858" s="40"/>
      <c r="AU2858" s="40"/>
      <c r="AV2858" s="40"/>
      <c r="AZ2858" s="40"/>
      <c r="BA2858" s="40">
        <v>24.5</v>
      </c>
      <c r="BB2858" s="40"/>
      <c r="BC2858" s="40"/>
      <c r="BD2858" s="40"/>
      <c r="BE2858" s="40"/>
      <c r="BF2858" s="40"/>
      <c r="BG2858" s="40"/>
      <c r="BH2858" s="40"/>
      <c r="BI2858" s="40"/>
      <c r="BJ2858" s="40"/>
      <c r="BK2858" s="40"/>
      <c r="BL2858" s="40"/>
      <c r="BM2858" s="40"/>
      <c r="BN2858" s="40"/>
      <c r="BO2858" s="40"/>
      <c r="BP2858" s="40"/>
      <c r="BQ2858" s="40"/>
      <c r="BR2858" s="40"/>
      <c r="BS2858" s="40"/>
      <c r="BT2858" s="40"/>
      <c r="BU2858" s="40"/>
      <c r="BV2858" s="40"/>
      <c r="BW2858" s="40"/>
      <c r="BX2858" s="40"/>
      <c r="BY2858" s="40"/>
      <c r="BZ2858" s="40"/>
      <c r="CA2858" s="40"/>
      <c r="CB2858" s="40"/>
      <c r="CC2858" s="40"/>
      <c r="CD2858" s="40"/>
      <c r="CE2858" s="40"/>
    </row>
    <row r="2859" spans="1:83" x14ac:dyDescent="0.25">
      <c r="A2859" s="69" t="s">
        <v>741</v>
      </c>
      <c r="B2859" s="69" t="s">
        <v>741</v>
      </c>
      <c r="C2859" s="2">
        <v>41426</v>
      </c>
      <c r="F2859" s="46" t="s">
        <v>533</v>
      </c>
      <c r="G2859" s="40"/>
      <c r="H2859" s="40"/>
      <c r="I2859" s="40"/>
      <c r="J2859" s="40"/>
      <c r="K2859" s="40"/>
      <c r="L2859" s="40"/>
      <c r="M2859" s="40"/>
      <c r="N2859" s="40"/>
      <c r="O2859" s="40"/>
      <c r="P2859" s="40"/>
      <c r="Q2859" s="40"/>
      <c r="R2859" s="40"/>
      <c r="S2859" s="40"/>
      <c r="T2859" s="40"/>
      <c r="U2859" s="40"/>
      <c r="V2859" s="40"/>
      <c r="W2859" s="40"/>
      <c r="X2859" s="40"/>
      <c r="Z2859" s="40"/>
      <c r="AA2859" s="40"/>
      <c r="AB2859" s="40"/>
      <c r="AC2859" s="40"/>
      <c r="AD2859" s="40"/>
      <c r="AE2859" s="40"/>
      <c r="AF2859" s="40"/>
      <c r="AG2859" s="40"/>
      <c r="AH2859" s="40"/>
      <c r="AI2859" s="40"/>
      <c r="AJ2859" s="40"/>
      <c r="AK2859" s="40"/>
      <c r="AL2859" s="40"/>
      <c r="AM2859" s="40"/>
      <c r="AN2859" s="40"/>
      <c r="AO2859" s="40"/>
      <c r="AP2859" s="40"/>
      <c r="AQ2859" s="40"/>
      <c r="AR2859" s="40"/>
      <c r="AS2859" s="40"/>
      <c r="AT2859" s="40"/>
      <c r="AU2859" s="40"/>
      <c r="AV2859" s="40"/>
      <c r="AZ2859" s="40"/>
      <c r="BA2859" s="40"/>
      <c r="BB2859" s="40"/>
      <c r="BC2859" s="40"/>
      <c r="BD2859" s="40"/>
      <c r="BE2859" s="40"/>
      <c r="BF2859" s="40"/>
      <c r="BG2859" s="40"/>
      <c r="BH2859" s="40"/>
      <c r="BI2859" s="40"/>
      <c r="BJ2859" s="40"/>
      <c r="BK2859" s="40"/>
      <c r="BL2859" s="40"/>
      <c r="BM2859" s="52"/>
      <c r="BN2859" s="52"/>
      <c r="BO2859" s="52"/>
      <c r="BP2859" s="52"/>
      <c r="BQ2859" s="52"/>
      <c r="BR2859" s="52">
        <v>906.82600000000002</v>
      </c>
      <c r="BS2859" s="52"/>
      <c r="BT2859" s="52"/>
      <c r="BU2859" s="52"/>
      <c r="BV2859" s="52"/>
      <c r="BW2859" s="52"/>
      <c r="BX2859" s="52"/>
      <c r="BY2859" s="52"/>
      <c r="BZ2859" s="52"/>
      <c r="CA2859" s="52"/>
      <c r="CB2859" s="40"/>
      <c r="CC2859" s="40"/>
      <c r="CD2859" s="40"/>
      <c r="CE2859" s="40"/>
    </row>
    <row r="2860" spans="1:83" x14ac:dyDescent="0.25">
      <c r="A2860" s="5" t="s">
        <v>741</v>
      </c>
      <c r="B2860" s="5" t="s">
        <v>741</v>
      </c>
      <c r="C2860" s="14">
        <v>41436</v>
      </c>
      <c r="D2860" s="14"/>
      <c r="E2860" s="14"/>
      <c r="F2860" s="15" t="s">
        <v>533</v>
      </c>
      <c r="H2860">
        <v>386.42500000000001</v>
      </c>
      <c r="I2860">
        <v>0.29462500000000003</v>
      </c>
      <c r="J2860">
        <v>0.28275</v>
      </c>
      <c r="K2860">
        <v>0.27400000000000002</v>
      </c>
      <c r="L2860">
        <v>0.26374999999999998</v>
      </c>
      <c r="M2860">
        <v>0.26324999999999998</v>
      </c>
      <c r="N2860">
        <v>0.2445</v>
      </c>
      <c r="O2860">
        <v>0.14874999999999999</v>
      </c>
      <c r="P2860">
        <v>0.1605</v>
      </c>
      <c r="U2860" s="40"/>
      <c r="V2860" s="40"/>
      <c r="AJ2860" s="40"/>
      <c r="BJ2860" s="40"/>
      <c r="BM2860" s="40"/>
      <c r="BN2860" s="40"/>
      <c r="BO2860" s="40"/>
      <c r="BP2860" s="40"/>
      <c r="BQ2860" s="40"/>
      <c r="BR2860" s="40"/>
      <c r="BS2860" s="40"/>
      <c r="BT2860" s="40"/>
      <c r="BU2860" s="40"/>
      <c r="BV2860" s="40"/>
      <c r="BW2860" s="40"/>
      <c r="BX2860" s="40"/>
      <c r="BY2860" s="40"/>
      <c r="BZ2860" s="40"/>
      <c r="CA2860" s="40"/>
    </row>
    <row r="2861" spans="1:83" x14ac:dyDescent="0.25">
      <c r="A2861" s="5" t="s">
        <v>741</v>
      </c>
      <c r="B2861" s="5" t="s">
        <v>741</v>
      </c>
      <c r="C2861" s="14">
        <v>41438</v>
      </c>
      <c r="D2861" s="14"/>
      <c r="E2861" s="14"/>
      <c r="F2861" s="15" t="s">
        <v>533</v>
      </c>
      <c r="AE2861">
        <v>8</v>
      </c>
      <c r="AF2861">
        <v>0.78251304406894995</v>
      </c>
      <c r="AL2861">
        <v>7</v>
      </c>
      <c r="BA2861">
        <v>25.25</v>
      </c>
      <c r="BM2861" s="40"/>
      <c r="BN2861" s="40"/>
      <c r="BO2861" s="40"/>
      <c r="BP2861" s="40"/>
      <c r="BQ2861" s="40"/>
      <c r="BR2861" s="40"/>
      <c r="BS2861" s="40"/>
      <c r="BT2861" s="40"/>
      <c r="BU2861" s="40"/>
      <c r="BV2861" s="40"/>
      <c r="BW2861" s="40"/>
      <c r="BX2861" s="40"/>
      <c r="BY2861" s="40"/>
      <c r="BZ2861" s="40"/>
      <c r="CA2861" s="40"/>
    </row>
    <row r="2862" spans="1:83" x14ac:dyDescent="0.25">
      <c r="A2862" s="69" t="s">
        <v>741</v>
      </c>
      <c r="B2862" s="69" t="s">
        <v>741</v>
      </c>
      <c r="C2862" s="2">
        <v>41448</v>
      </c>
      <c r="F2862" s="46" t="s">
        <v>533</v>
      </c>
      <c r="U2862" s="40"/>
      <c r="V2862" s="40"/>
      <c r="AJ2862" s="40"/>
      <c r="BJ2862" s="40"/>
      <c r="BM2862" s="52"/>
      <c r="BN2862" s="52"/>
      <c r="BO2862" s="52"/>
      <c r="BP2862" s="52"/>
      <c r="BQ2862" s="52"/>
      <c r="BR2862" s="52"/>
      <c r="BS2862" s="52">
        <v>1050.9690000000001</v>
      </c>
      <c r="BT2862" s="52"/>
      <c r="BU2862" s="52"/>
      <c r="BV2862" s="52"/>
      <c r="BW2862" s="52"/>
      <c r="BX2862" s="52"/>
      <c r="BY2862" s="52"/>
      <c r="BZ2862" s="52"/>
      <c r="CA2862" s="52"/>
    </row>
    <row r="2863" spans="1:83" x14ac:dyDescent="0.25">
      <c r="A2863" s="68" t="s">
        <v>741</v>
      </c>
      <c r="B2863" s="68" t="s">
        <v>741</v>
      </c>
      <c r="C2863" s="14">
        <v>41450</v>
      </c>
      <c r="D2863" s="14"/>
      <c r="E2863" s="14"/>
      <c r="F2863" s="15" t="s">
        <v>533</v>
      </c>
      <c r="H2863">
        <v>453.45</v>
      </c>
      <c r="I2863" s="40">
        <v>0.33</v>
      </c>
      <c r="J2863" s="40">
        <v>0.3</v>
      </c>
      <c r="K2863" s="40">
        <v>0.30149999999999999</v>
      </c>
      <c r="L2863" s="40">
        <v>0.30675000000000002</v>
      </c>
      <c r="M2863" s="40">
        <v>0.32600000000000001</v>
      </c>
      <c r="N2863" s="40">
        <v>0.29825000000000002</v>
      </c>
      <c r="O2863">
        <v>0.21525</v>
      </c>
      <c r="P2863">
        <v>0.1895</v>
      </c>
      <c r="AE2863">
        <v>8.4</v>
      </c>
      <c r="AF2863">
        <v>0.93878488621598499</v>
      </c>
      <c r="AL2863">
        <v>7.2</v>
      </c>
      <c r="BM2863" s="40"/>
      <c r="BN2863" s="40"/>
      <c r="BO2863" s="40"/>
      <c r="BP2863" s="40"/>
      <c r="BQ2863" s="40"/>
      <c r="BR2863" s="40"/>
      <c r="BS2863" s="40"/>
      <c r="BT2863" s="40"/>
      <c r="BU2863" s="40"/>
      <c r="BV2863" s="40"/>
      <c r="BW2863" s="40"/>
      <c r="BX2863" s="40"/>
      <c r="BY2863" s="40"/>
      <c r="BZ2863" s="40"/>
      <c r="CA2863" s="40"/>
    </row>
    <row r="2864" spans="1:83" x14ac:dyDescent="0.25">
      <c r="A2864" s="68" t="s">
        <v>741</v>
      </c>
      <c r="B2864" s="68" t="s">
        <v>741</v>
      </c>
      <c r="C2864" s="14">
        <v>41457</v>
      </c>
      <c r="D2864" s="14"/>
      <c r="E2864" s="14"/>
      <c r="F2864" s="15" t="s">
        <v>533</v>
      </c>
      <c r="I2864" s="40"/>
      <c r="J2864" s="40"/>
      <c r="K2864" s="40"/>
      <c r="L2864" s="40"/>
      <c r="M2864" s="40"/>
      <c r="N2864" s="40"/>
      <c r="U2864" s="40"/>
      <c r="V2864" s="40"/>
      <c r="AJ2864" s="40"/>
      <c r="BA2864">
        <v>27.75</v>
      </c>
      <c r="BJ2864" s="40"/>
      <c r="BM2864" s="40"/>
      <c r="BN2864" s="40"/>
      <c r="BO2864" s="40"/>
      <c r="BP2864" s="40"/>
      <c r="BQ2864" s="40"/>
      <c r="BR2864" s="40"/>
      <c r="BS2864" s="40"/>
      <c r="BT2864" s="40"/>
      <c r="BU2864" s="40"/>
      <c r="BV2864" s="40"/>
      <c r="BW2864" s="40"/>
      <c r="BX2864" s="40"/>
      <c r="BY2864" s="40"/>
      <c r="BZ2864" s="40"/>
      <c r="CA2864" s="40"/>
    </row>
    <row r="2865" spans="1:79" x14ac:dyDescent="0.25">
      <c r="A2865" s="68" t="s">
        <v>741</v>
      </c>
      <c r="B2865" s="68" t="s">
        <v>741</v>
      </c>
      <c r="C2865" s="14">
        <v>41459</v>
      </c>
      <c r="D2865" s="14"/>
      <c r="E2865" s="14"/>
      <c r="F2865" s="15" t="s">
        <v>533</v>
      </c>
      <c r="I2865" s="40"/>
      <c r="J2865" s="40"/>
      <c r="K2865" s="40"/>
      <c r="L2865" s="40"/>
      <c r="M2865" s="40"/>
      <c r="N2865" s="40"/>
      <c r="U2865">
        <v>234.355357142857</v>
      </c>
      <c r="V2865">
        <v>0</v>
      </c>
      <c r="AD2865">
        <v>0</v>
      </c>
      <c r="AM2865">
        <v>2.50244953777861</v>
      </c>
      <c r="AP2865">
        <v>140.838364186044</v>
      </c>
      <c r="AS2865">
        <f>AM2865*1000000/AP2865</f>
        <v>17768.237740058779</v>
      </c>
      <c r="BB2865">
        <v>161.90476190476201</v>
      </c>
      <c r="BE2865">
        <v>0</v>
      </c>
      <c r="BJ2865">
        <v>90.947203141502399</v>
      </c>
      <c r="BK2865">
        <v>1458.80952380952</v>
      </c>
      <c r="BM2865" s="40"/>
      <c r="BN2865" s="40"/>
      <c r="BO2865" s="40"/>
      <c r="BP2865" s="40"/>
      <c r="BQ2865" s="40"/>
      <c r="BR2865" s="40"/>
      <c r="BS2865" s="40"/>
      <c r="BT2865" s="40"/>
      <c r="BU2865" s="40"/>
      <c r="BV2865" s="40"/>
      <c r="BW2865" s="40"/>
      <c r="BX2865" s="40"/>
      <c r="BY2865" s="40"/>
      <c r="BZ2865" s="40"/>
      <c r="CA2865" s="40"/>
    </row>
    <row r="2866" spans="1:79" x14ac:dyDescent="0.25">
      <c r="A2866" s="68" t="s">
        <v>741</v>
      </c>
      <c r="B2866" s="68" t="s">
        <v>741</v>
      </c>
      <c r="C2866" s="14">
        <v>41465</v>
      </c>
      <c r="D2866" s="14"/>
      <c r="E2866" s="14"/>
      <c r="F2866" s="15" t="s">
        <v>533</v>
      </c>
      <c r="I2866" s="40"/>
      <c r="J2866" s="40"/>
      <c r="K2866" s="40"/>
      <c r="L2866" s="40"/>
      <c r="M2866" s="40"/>
      <c r="N2866" s="40"/>
      <c r="U2866" s="40"/>
      <c r="V2866" s="40"/>
      <c r="AE2866">
        <v>9</v>
      </c>
      <c r="AJ2866" s="40"/>
      <c r="AL2866">
        <v>8</v>
      </c>
      <c r="BA2866">
        <v>28.25</v>
      </c>
      <c r="BJ2866" s="40"/>
      <c r="BM2866" s="40"/>
      <c r="BN2866" s="40"/>
      <c r="BO2866" s="40"/>
      <c r="BP2866" s="40"/>
      <c r="BQ2866" s="40"/>
      <c r="BR2866" s="40"/>
      <c r="BS2866" s="40"/>
      <c r="BT2866" s="40"/>
      <c r="BU2866" s="40"/>
      <c r="BV2866" s="40"/>
      <c r="BW2866" s="40"/>
      <c r="BX2866" s="40"/>
      <c r="BY2866" s="40"/>
      <c r="BZ2866" s="40"/>
      <c r="CA2866" s="40"/>
    </row>
    <row r="2867" spans="1:79" x14ac:dyDescent="0.25">
      <c r="A2867" s="68" t="s">
        <v>741</v>
      </c>
      <c r="B2867" s="68" t="s">
        <v>741</v>
      </c>
      <c r="C2867" s="14">
        <v>41466</v>
      </c>
      <c r="D2867" s="14"/>
      <c r="E2867" s="14"/>
      <c r="F2867" s="15" t="s">
        <v>533</v>
      </c>
      <c r="H2867">
        <v>441.75</v>
      </c>
      <c r="I2867" s="40">
        <v>0.29325000000000001</v>
      </c>
      <c r="J2867" s="40">
        <v>0.28699999999999998</v>
      </c>
      <c r="K2867" s="40">
        <v>0.28949999999999998</v>
      </c>
      <c r="L2867" s="40">
        <v>0.29799999999999999</v>
      </c>
      <c r="M2867" s="40">
        <v>0.3175</v>
      </c>
      <c r="N2867" s="40">
        <v>0.30049999999999999</v>
      </c>
      <c r="O2867">
        <v>0.2155</v>
      </c>
      <c r="P2867">
        <v>0.20749999999999999</v>
      </c>
      <c r="AF2867">
        <v>0.96968235577983497</v>
      </c>
    </row>
    <row r="2868" spans="1:79" x14ac:dyDescent="0.25">
      <c r="A2868" s="42" t="s">
        <v>741</v>
      </c>
      <c r="B2868" s="42" t="s">
        <v>741</v>
      </c>
      <c r="C2868" s="2">
        <v>41471</v>
      </c>
      <c r="F2868" s="46" t="s">
        <v>533</v>
      </c>
      <c r="I2868" s="40"/>
      <c r="J2868" s="40"/>
      <c r="K2868" s="40"/>
      <c r="L2868" s="40"/>
      <c r="M2868" s="40"/>
      <c r="N2868" s="40"/>
      <c r="U2868" s="40"/>
      <c r="V2868" s="40"/>
      <c r="AJ2868" s="40"/>
      <c r="BJ2868" s="40"/>
      <c r="BM2868" s="52"/>
      <c r="BN2868" s="52"/>
      <c r="BO2868" s="52"/>
      <c r="BP2868" s="52"/>
      <c r="BQ2868" s="52"/>
      <c r="BR2868" s="52"/>
      <c r="BS2868" s="52"/>
      <c r="BT2868" s="52">
        <v>1139.663</v>
      </c>
      <c r="BU2868" s="52"/>
      <c r="BV2868" s="52"/>
      <c r="BW2868" s="52"/>
      <c r="BX2868" s="52"/>
      <c r="BY2868" s="52"/>
      <c r="BZ2868" s="52"/>
      <c r="CA2868" s="52"/>
    </row>
    <row r="2869" spans="1:79" x14ac:dyDescent="0.25">
      <c r="A2869" s="68" t="s">
        <v>741</v>
      </c>
      <c r="B2869" s="68" t="s">
        <v>741</v>
      </c>
      <c r="C2869" s="14">
        <v>41481</v>
      </c>
      <c r="D2869" s="14"/>
      <c r="E2869" s="14"/>
      <c r="F2869" s="15" t="s">
        <v>533</v>
      </c>
      <c r="I2869" s="40"/>
      <c r="J2869" s="40"/>
      <c r="K2869" s="40"/>
      <c r="L2869" s="40"/>
      <c r="M2869" s="40"/>
      <c r="N2869" s="40"/>
      <c r="BA2869">
        <v>30</v>
      </c>
    </row>
    <row r="2870" spans="1:79" x14ac:dyDescent="0.25">
      <c r="A2870" s="68" t="s">
        <v>741</v>
      </c>
      <c r="B2870" s="68" t="s">
        <v>741</v>
      </c>
      <c r="C2870" s="14">
        <v>41484</v>
      </c>
      <c r="D2870" s="14"/>
      <c r="E2870" s="14"/>
      <c r="F2870" s="15" t="s">
        <v>533</v>
      </c>
      <c r="I2870" s="40"/>
      <c r="J2870" s="40"/>
      <c r="K2870" s="40"/>
      <c r="L2870" s="40"/>
      <c r="M2870" s="40"/>
      <c r="N2870" s="40"/>
      <c r="U2870" s="40"/>
      <c r="V2870" s="40"/>
      <c r="AE2870">
        <v>9.9499999999999993</v>
      </c>
      <c r="AF2870" s="40">
        <v>0.98328895437486197</v>
      </c>
      <c r="AG2870" s="40"/>
      <c r="AJ2870" s="40"/>
      <c r="AL2870">
        <v>8.8000000000000007</v>
      </c>
      <c r="BJ2870" s="40"/>
    </row>
    <row r="2871" spans="1:79" x14ac:dyDescent="0.25">
      <c r="A2871" s="68" t="s">
        <v>741</v>
      </c>
      <c r="B2871" s="68" t="s">
        <v>741</v>
      </c>
      <c r="C2871" s="14">
        <v>41485</v>
      </c>
      <c r="D2871" s="14"/>
      <c r="E2871" s="14"/>
      <c r="F2871" s="15" t="s">
        <v>533</v>
      </c>
      <c r="H2871">
        <v>428.35</v>
      </c>
      <c r="I2871" s="40">
        <v>0.27800000000000002</v>
      </c>
      <c r="J2871" s="40">
        <v>0.27575</v>
      </c>
      <c r="K2871" s="40">
        <v>0.28100000000000003</v>
      </c>
      <c r="L2871" s="40">
        <v>0.28549999999999998</v>
      </c>
      <c r="M2871" s="40">
        <v>0.30675000000000002</v>
      </c>
      <c r="N2871" s="40">
        <v>0.29449999999999998</v>
      </c>
      <c r="O2871">
        <v>0.20699999999999999</v>
      </c>
      <c r="P2871">
        <v>0.21325</v>
      </c>
    </row>
    <row r="2872" spans="1:79" x14ac:dyDescent="0.25">
      <c r="A2872" s="42" t="s">
        <v>741</v>
      </c>
      <c r="B2872" s="42" t="s">
        <v>741</v>
      </c>
      <c r="C2872" s="2">
        <v>41490</v>
      </c>
      <c r="F2872" s="46" t="s">
        <v>533</v>
      </c>
      <c r="I2872" s="40"/>
      <c r="J2872" s="40"/>
      <c r="K2872" s="40"/>
      <c r="L2872" s="40"/>
      <c r="M2872" s="40"/>
      <c r="N2872" s="40"/>
      <c r="U2872" s="40"/>
      <c r="V2872" s="40"/>
      <c r="AF2872" s="40"/>
      <c r="AG2872" s="40"/>
      <c r="AJ2872" s="40"/>
      <c r="BJ2872" s="40"/>
      <c r="BL2872" s="40"/>
      <c r="BM2872" s="52"/>
      <c r="BN2872" s="52"/>
      <c r="BO2872" s="52"/>
      <c r="BP2872" s="52"/>
      <c r="BQ2872" s="52"/>
      <c r="BR2872" s="52"/>
      <c r="BS2872" s="52"/>
      <c r="BT2872" s="52"/>
      <c r="BU2872" s="52">
        <v>1435.0554999999999</v>
      </c>
      <c r="BV2872" s="52"/>
      <c r="BW2872" s="52"/>
      <c r="BX2872" s="52"/>
      <c r="BY2872" s="52"/>
      <c r="BZ2872" s="52"/>
      <c r="CA2872" s="52"/>
    </row>
    <row r="2873" spans="1:79" x14ac:dyDescent="0.25">
      <c r="A2873" s="68" t="s">
        <v>741</v>
      </c>
      <c r="B2873" s="68" t="s">
        <v>741</v>
      </c>
      <c r="C2873" s="14">
        <v>41495</v>
      </c>
      <c r="D2873" s="14"/>
      <c r="E2873" s="14"/>
      <c r="F2873" s="15" t="s">
        <v>533</v>
      </c>
      <c r="I2873" s="40"/>
      <c r="J2873" s="40"/>
      <c r="K2873" s="40"/>
      <c r="L2873" s="40"/>
      <c r="M2873" s="40"/>
      <c r="N2873" s="40"/>
      <c r="BA2873">
        <v>31</v>
      </c>
      <c r="BL2873" s="40"/>
    </row>
    <row r="2874" spans="1:79" x14ac:dyDescent="0.25">
      <c r="A2874" s="68" t="s">
        <v>741</v>
      </c>
      <c r="B2874" s="68" t="s">
        <v>741</v>
      </c>
      <c r="C2874" s="14">
        <v>41500</v>
      </c>
      <c r="D2874" s="14"/>
      <c r="E2874" s="14"/>
      <c r="F2874" s="15" t="s">
        <v>533</v>
      </c>
      <c r="I2874" s="40"/>
      <c r="J2874" s="40"/>
      <c r="K2874" s="40"/>
      <c r="L2874" s="40"/>
      <c r="M2874" s="40"/>
      <c r="N2874" s="40"/>
      <c r="U2874" s="40"/>
      <c r="V2874" s="40"/>
      <c r="AE2874">
        <v>10.5</v>
      </c>
      <c r="AJ2874" s="40"/>
      <c r="AL2874">
        <v>9.4</v>
      </c>
      <c r="BJ2874" s="40"/>
      <c r="BL2874" s="40"/>
    </row>
    <row r="2875" spans="1:79" x14ac:dyDescent="0.25">
      <c r="A2875" s="42" t="s">
        <v>741</v>
      </c>
      <c r="B2875" s="42" t="s">
        <v>741</v>
      </c>
      <c r="C2875" s="2">
        <v>41507</v>
      </c>
      <c r="F2875" s="46" t="s">
        <v>533</v>
      </c>
      <c r="I2875" s="40"/>
      <c r="J2875" s="40"/>
      <c r="K2875" s="40"/>
      <c r="L2875" s="40"/>
      <c r="M2875" s="40"/>
      <c r="N2875" s="40"/>
      <c r="BL2875" s="40"/>
      <c r="BM2875" s="52"/>
      <c r="BN2875" s="52"/>
      <c r="BO2875" s="52"/>
      <c r="BP2875" s="52"/>
      <c r="BQ2875" s="52"/>
      <c r="BR2875" s="52"/>
      <c r="BS2875" s="52"/>
      <c r="BT2875" s="52"/>
      <c r="BU2875" s="52"/>
      <c r="BV2875" s="52">
        <v>2067.6255000000001</v>
      </c>
      <c r="BW2875" s="52"/>
      <c r="BX2875" s="52"/>
      <c r="BY2875" s="52"/>
      <c r="BZ2875" s="52"/>
      <c r="CA2875" s="52"/>
    </row>
    <row r="2876" spans="1:79" x14ac:dyDescent="0.25">
      <c r="A2876" s="68" t="s">
        <v>741</v>
      </c>
      <c r="B2876" s="68" t="s">
        <v>741</v>
      </c>
      <c r="C2876" s="14">
        <v>41515</v>
      </c>
      <c r="D2876" s="14"/>
      <c r="E2876" s="14"/>
      <c r="F2876" s="15" t="s">
        <v>533</v>
      </c>
      <c r="H2876">
        <v>396.375</v>
      </c>
      <c r="I2876" s="40">
        <v>0.231125</v>
      </c>
      <c r="J2876" s="40">
        <v>0.251</v>
      </c>
      <c r="K2876" s="40">
        <v>0.2545</v>
      </c>
      <c r="L2876" s="40">
        <v>0.26924999999999999</v>
      </c>
      <c r="M2876" s="40">
        <v>0.27150000000000002</v>
      </c>
      <c r="N2876" s="40">
        <v>0.29475000000000001</v>
      </c>
      <c r="O2876">
        <v>0.19675000000000001</v>
      </c>
      <c r="P2876">
        <v>0.21299999999999999</v>
      </c>
      <c r="U2876" s="40"/>
      <c r="V2876" s="40"/>
      <c r="AF2876" s="40"/>
      <c r="AG2876" s="40"/>
      <c r="AJ2876" s="40"/>
      <c r="BJ2876" s="40"/>
      <c r="BL2876" s="40"/>
    </row>
    <row r="2877" spans="1:79" x14ac:dyDescent="0.25">
      <c r="A2877" s="68" t="s">
        <v>741</v>
      </c>
      <c r="B2877" s="68" t="s">
        <v>741</v>
      </c>
      <c r="C2877" s="14">
        <v>41516</v>
      </c>
      <c r="D2877" s="14"/>
      <c r="E2877" s="14"/>
      <c r="F2877" s="15" t="s">
        <v>533</v>
      </c>
      <c r="I2877" s="40"/>
      <c r="J2877" s="40"/>
      <c r="K2877" s="40"/>
      <c r="L2877" s="40"/>
      <c r="M2877" s="40"/>
      <c r="N2877" s="40"/>
      <c r="AE2877">
        <v>11.45</v>
      </c>
      <c r="AF2877">
        <v>0.953020083036489</v>
      </c>
      <c r="AL2877">
        <v>10.35</v>
      </c>
      <c r="BL2877" s="40"/>
    </row>
    <row r="2878" spans="1:79" x14ac:dyDescent="0.25">
      <c r="A2878" s="68" t="s">
        <v>741</v>
      </c>
      <c r="B2878" s="68" t="s">
        <v>741</v>
      </c>
      <c r="C2878" s="14">
        <v>41520</v>
      </c>
      <c r="D2878" s="14"/>
      <c r="E2878" s="14"/>
      <c r="F2878" s="15" t="s">
        <v>533</v>
      </c>
      <c r="I2878" s="40"/>
      <c r="J2878" s="40"/>
      <c r="K2878" s="40"/>
      <c r="L2878" s="40"/>
      <c r="M2878" s="40"/>
      <c r="N2878" s="40"/>
      <c r="U2878" s="40">
        <v>609.67261904761904</v>
      </c>
      <c r="V2878" s="40">
        <v>0</v>
      </c>
      <c r="AD2878">
        <v>0</v>
      </c>
      <c r="AJ2878" s="40"/>
      <c r="AM2878">
        <v>6.2297217591156899</v>
      </c>
      <c r="AP2878">
        <v>281.02364980034002</v>
      </c>
      <c r="AS2878">
        <f>AM2878*1000000/AP2878</f>
        <v>22167.962602228479</v>
      </c>
      <c r="BB2878">
        <v>158.333333333333</v>
      </c>
      <c r="BE2878">
        <v>0</v>
      </c>
      <c r="BJ2878" s="40">
        <v>231.56315159475099</v>
      </c>
      <c r="BK2878">
        <v>1138.86904761905</v>
      </c>
      <c r="BL2878" s="40"/>
    </row>
    <row r="2879" spans="1:79" x14ac:dyDescent="0.25">
      <c r="A2879" s="42" t="s">
        <v>741</v>
      </c>
      <c r="B2879" s="42" t="s">
        <v>741</v>
      </c>
      <c r="C2879" s="2">
        <v>41525</v>
      </c>
      <c r="F2879" s="46" t="s">
        <v>533</v>
      </c>
      <c r="I2879" s="40"/>
      <c r="J2879" s="40"/>
      <c r="K2879" s="40"/>
      <c r="L2879" s="40"/>
      <c r="M2879" s="40"/>
      <c r="N2879" s="40"/>
      <c r="BL2879" s="40"/>
      <c r="BM2879" s="52"/>
      <c r="BN2879" s="52"/>
      <c r="BO2879" s="52"/>
      <c r="BP2879" s="52"/>
      <c r="BQ2879" s="52"/>
      <c r="BR2879" s="52"/>
      <c r="BS2879" s="52"/>
      <c r="BT2879" s="52"/>
      <c r="BU2879" s="52"/>
      <c r="BV2879" s="52"/>
      <c r="BW2879" s="52">
        <v>2258.3420000000001</v>
      </c>
      <c r="BX2879" s="52"/>
      <c r="BY2879" s="52"/>
      <c r="BZ2879" s="52"/>
      <c r="CA2879" s="52"/>
    </row>
    <row r="2880" spans="1:79" x14ac:dyDescent="0.25">
      <c r="A2880" s="68" t="s">
        <v>741</v>
      </c>
      <c r="B2880" s="68" t="s">
        <v>741</v>
      </c>
      <c r="C2880" s="14">
        <v>41526</v>
      </c>
      <c r="D2880" s="14"/>
      <c r="E2880" s="14"/>
      <c r="F2880" s="15" t="s">
        <v>533</v>
      </c>
      <c r="I2880" s="40"/>
      <c r="J2880" s="40"/>
      <c r="K2880" s="40"/>
      <c r="L2880" s="40"/>
      <c r="M2880" s="40"/>
      <c r="N2880" s="40"/>
      <c r="U2880" s="40"/>
      <c r="V2880" s="40"/>
      <c r="AE2880">
        <v>12</v>
      </c>
      <c r="AJ2880" s="40"/>
      <c r="AL2880">
        <v>10.95</v>
      </c>
      <c r="BJ2880" s="40"/>
      <c r="BL2880" s="40"/>
    </row>
    <row r="2881" spans="1:79" x14ac:dyDescent="0.25">
      <c r="A2881" s="68" t="s">
        <v>741</v>
      </c>
      <c r="B2881" s="68" t="s">
        <v>741</v>
      </c>
      <c r="C2881" s="14">
        <v>41527</v>
      </c>
      <c r="D2881" s="14"/>
      <c r="E2881" s="14"/>
      <c r="F2881" s="15" t="s">
        <v>533</v>
      </c>
      <c r="I2881" s="40"/>
      <c r="J2881" s="40"/>
      <c r="K2881" s="40"/>
      <c r="L2881" s="40"/>
      <c r="M2881" s="40"/>
      <c r="N2881" s="40"/>
      <c r="AF2881">
        <v>0.99062486810363204</v>
      </c>
      <c r="BL2881" s="40"/>
    </row>
    <row r="2882" spans="1:79" x14ac:dyDescent="0.25">
      <c r="A2882" s="68" t="s">
        <v>741</v>
      </c>
      <c r="B2882" s="68" t="s">
        <v>741</v>
      </c>
      <c r="C2882" s="14">
        <v>41530</v>
      </c>
      <c r="D2882" s="14"/>
      <c r="E2882" s="14"/>
      <c r="F2882" s="15" t="s">
        <v>533</v>
      </c>
      <c r="I2882" s="40"/>
      <c r="J2882" s="40"/>
      <c r="K2882" s="40"/>
      <c r="L2882" s="40"/>
      <c r="M2882" s="40"/>
      <c r="N2882" s="40"/>
      <c r="BA2882">
        <v>32.75</v>
      </c>
      <c r="BL2882" s="40"/>
    </row>
    <row r="2883" spans="1:79" x14ac:dyDescent="0.25">
      <c r="A2883" s="68" t="s">
        <v>741</v>
      </c>
      <c r="B2883" s="68" t="s">
        <v>741</v>
      </c>
      <c r="C2883" s="14">
        <v>41533</v>
      </c>
      <c r="D2883" s="14"/>
      <c r="E2883" s="14"/>
      <c r="F2883" s="15" t="s">
        <v>533</v>
      </c>
      <c r="H2883">
        <v>357.2</v>
      </c>
      <c r="I2883" s="40">
        <v>0.185</v>
      </c>
      <c r="J2883" s="40">
        <v>0.21249999999999999</v>
      </c>
      <c r="K2883" s="40">
        <v>0.2235</v>
      </c>
      <c r="L2883" s="40">
        <v>0.23050000000000001</v>
      </c>
      <c r="M2883" s="40">
        <v>0.26350000000000001</v>
      </c>
      <c r="N2883" s="40">
        <v>0.28125</v>
      </c>
      <c r="O2883">
        <v>0.18325</v>
      </c>
      <c r="P2883">
        <v>0.20649999999999999</v>
      </c>
      <c r="U2883" s="40"/>
      <c r="V2883" s="40"/>
      <c r="Z2883" s="40"/>
      <c r="AB2883" s="40"/>
      <c r="AD2883" s="40"/>
      <c r="AJ2883" s="40"/>
      <c r="BJ2883" s="40"/>
      <c r="BL2883" s="40"/>
    </row>
    <row r="2884" spans="1:79" x14ac:dyDescent="0.25">
      <c r="A2884" s="42" t="s">
        <v>741</v>
      </c>
      <c r="B2884" s="42" t="s">
        <v>741</v>
      </c>
      <c r="C2884" s="2">
        <v>41540</v>
      </c>
      <c r="F2884" s="46" t="s">
        <v>533</v>
      </c>
      <c r="I2884" s="40"/>
      <c r="J2884" s="40"/>
      <c r="K2884" s="40"/>
      <c r="L2884" s="40"/>
      <c r="M2884" s="40"/>
      <c r="N2884" s="40"/>
      <c r="BL2884" s="40"/>
      <c r="BM2884" s="52"/>
      <c r="BN2884" s="52"/>
      <c r="BO2884" s="52"/>
      <c r="BP2884" s="52"/>
      <c r="BQ2884" s="52"/>
      <c r="BR2884" s="52"/>
      <c r="BS2884" s="52"/>
      <c r="BT2884" s="52"/>
      <c r="BU2884" s="52"/>
      <c r="BV2884" s="52"/>
      <c r="BW2884" s="52"/>
      <c r="BX2884" s="52">
        <v>2191.7910000000002</v>
      </c>
      <c r="BY2884" s="52"/>
      <c r="BZ2884" s="52"/>
      <c r="CA2884" s="52"/>
    </row>
    <row r="2885" spans="1:79" x14ac:dyDescent="0.25">
      <c r="A2885" s="68" t="s">
        <v>741</v>
      </c>
      <c r="B2885" s="68" t="s">
        <v>741</v>
      </c>
      <c r="C2885" s="14">
        <v>41542</v>
      </c>
      <c r="D2885" s="14"/>
      <c r="E2885" s="14"/>
      <c r="F2885" s="15" t="s">
        <v>533</v>
      </c>
      <c r="H2885">
        <v>373.1</v>
      </c>
      <c r="I2885" s="40">
        <v>0.23974999999999999</v>
      </c>
      <c r="J2885" s="40">
        <v>0.248</v>
      </c>
      <c r="K2885" s="40">
        <v>0.23050000000000001</v>
      </c>
      <c r="L2885" s="40">
        <v>0.22950000000000001</v>
      </c>
      <c r="M2885" s="40">
        <v>0.26100000000000001</v>
      </c>
      <c r="N2885" s="40">
        <v>0.27350000000000002</v>
      </c>
      <c r="O2885">
        <v>0.17924999999999999</v>
      </c>
      <c r="P2885">
        <v>0.20399999999999999</v>
      </c>
      <c r="BL2885" s="40"/>
      <c r="BM2885" s="40"/>
      <c r="BN2885" s="40"/>
      <c r="BO2885" s="40"/>
      <c r="BP2885" s="40"/>
      <c r="BQ2885" s="40"/>
      <c r="BR2885" s="40"/>
      <c r="BS2885" s="40"/>
      <c r="BT2885" s="40"/>
      <c r="BU2885" s="40"/>
      <c r="BV2885" s="40"/>
      <c r="BW2885" s="40"/>
      <c r="BX2885" s="40"/>
      <c r="BY2885" s="40"/>
      <c r="BZ2885" s="40"/>
      <c r="CA2885" s="40"/>
    </row>
    <row r="2886" spans="1:79" x14ac:dyDescent="0.25">
      <c r="A2886" s="68" t="s">
        <v>741</v>
      </c>
      <c r="B2886" s="68" t="s">
        <v>741</v>
      </c>
      <c r="C2886" s="14">
        <v>41544</v>
      </c>
      <c r="D2886" s="14"/>
      <c r="E2886" s="14"/>
      <c r="F2886" s="15" t="s">
        <v>533</v>
      </c>
      <c r="I2886" s="40"/>
      <c r="J2886" s="40"/>
      <c r="K2886" s="40"/>
      <c r="L2886" s="40"/>
      <c r="M2886" s="40"/>
      <c r="N2886" s="40"/>
      <c r="AE2886">
        <v>13.1</v>
      </c>
      <c r="AL2886">
        <v>12.05</v>
      </c>
      <c r="BL2886" s="40"/>
    </row>
    <row r="2887" spans="1:79" x14ac:dyDescent="0.25">
      <c r="A2887" s="68" t="s">
        <v>741</v>
      </c>
      <c r="B2887" s="68" t="s">
        <v>741</v>
      </c>
      <c r="C2887" s="14">
        <v>41548</v>
      </c>
      <c r="D2887" s="14"/>
      <c r="E2887" s="14"/>
      <c r="F2887" s="15" t="s">
        <v>533</v>
      </c>
      <c r="H2887">
        <v>374.55</v>
      </c>
      <c r="I2887" s="40">
        <v>0.24975</v>
      </c>
      <c r="J2887" s="40">
        <v>0.24675</v>
      </c>
      <c r="K2887" s="40">
        <v>0.23150000000000001</v>
      </c>
      <c r="L2887" s="40">
        <v>0.23225000000000001</v>
      </c>
      <c r="M2887" s="40">
        <v>0.25800000000000001</v>
      </c>
      <c r="N2887" s="40">
        <v>0.27250000000000002</v>
      </c>
      <c r="O2887">
        <v>0.17649999999999999</v>
      </c>
      <c r="P2887">
        <v>0.20549999999999999</v>
      </c>
      <c r="BL2887" s="40"/>
    </row>
    <row r="2888" spans="1:79" x14ac:dyDescent="0.25">
      <c r="A2888" s="42" t="s">
        <v>741</v>
      </c>
      <c r="B2888" s="42" t="s">
        <v>741</v>
      </c>
      <c r="C2888" s="2">
        <v>41554</v>
      </c>
      <c r="F2888" s="46" t="s">
        <v>533</v>
      </c>
      <c r="I2888" s="40"/>
      <c r="J2888" s="40"/>
      <c r="K2888" s="40"/>
      <c r="L2888" s="40"/>
      <c r="M2888" s="40"/>
      <c r="N2888" s="40"/>
      <c r="BL2888" s="40"/>
      <c r="BM2888" s="52"/>
      <c r="BN2888" s="52"/>
      <c r="BO2888" s="52"/>
      <c r="BP2888" s="52"/>
      <c r="BQ2888" s="52"/>
      <c r="BR2888" s="52"/>
      <c r="BS2888" s="52"/>
      <c r="BT2888" s="52"/>
      <c r="BU2888" s="52"/>
      <c r="BV2888" s="52"/>
      <c r="BW2888" s="52"/>
      <c r="BX2888" s="52"/>
      <c r="BY2888" s="52">
        <v>2572.0039999999999</v>
      </c>
      <c r="BZ2888" s="52"/>
      <c r="CA2888" s="52"/>
    </row>
    <row r="2889" spans="1:79" x14ac:dyDescent="0.25">
      <c r="A2889" s="68" t="s">
        <v>741</v>
      </c>
      <c r="B2889" s="68" t="s">
        <v>741</v>
      </c>
      <c r="C2889" s="14">
        <v>41555</v>
      </c>
      <c r="D2889" s="14"/>
      <c r="E2889" s="14"/>
      <c r="F2889" s="15" t="s">
        <v>533</v>
      </c>
      <c r="H2889">
        <v>349.75</v>
      </c>
      <c r="I2889" s="40">
        <v>0.19400000000000001</v>
      </c>
      <c r="J2889" s="40">
        <v>0.22450000000000001</v>
      </c>
      <c r="K2889" s="40">
        <v>0.224</v>
      </c>
      <c r="L2889" s="40">
        <v>0.22525000000000001</v>
      </c>
      <c r="M2889" s="40">
        <v>0.2495</v>
      </c>
      <c r="N2889" s="40">
        <v>0.26100000000000001</v>
      </c>
      <c r="O2889">
        <v>0.17125000000000001</v>
      </c>
      <c r="P2889">
        <v>0.19925000000000001</v>
      </c>
      <c r="BL2889" s="40"/>
    </row>
    <row r="2890" spans="1:79" x14ac:dyDescent="0.25">
      <c r="A2890" s="68" t="s">
        <v>741</v>
      </c>
      <c r="B2890" s="68" t="s">
        <v>741</v>
      </c>
      <c r="C2890" s="14">
        <v>41558</v>
      </c>
      <c r="D2890" s="14"/>
      <c r="E2890" s="14"/>
      <c r="F2890" s="15" t="s">
        <v>533</v>
      </c>
      <c r="I2890" s="40"/>
      <c r="J2890" s="40"/>
      <c r="K2890" s="40"/>
      <c r="L2890" s="40"/>
      <c r="M2890" s="40"/>
      <c r="N2890" s="40"/>
      <c r="AE2890">
        <v>14.15</v>
      </c>
      <c r="AL2890">
        <v>13.05</v>
      </c>
      <c r="BA2890">
        <v>38</v>
      </c>
      <c r="BL2890" s="40"/>
    </row>
    <row r="2891" spans="1:79" x14ac:dyDescent="0.25">
      <c r="A2891" s="68" t="s">
        <v>741</v>
      </c>
      <c r="B2891" s="68" t="s">
        <v>741</v>
      </c>
      <c r="C2891" s="14">
        <v>41562</v>
      </c>
      <c r="D2891" s="14"/>
      <c r="E2891" s="14"/>
      <c r="F2891" s="15" t="s">
        <v>533</v>
      </c>
      <c r="H2891">
        <v>333.95</v>
      </c>
      <c r="I2891" s="40">
        <v>0.16675000000000001</v>
      </c>
      <c r="J2891" s="40">
        <v>0.21049999999999999</v>
      </c>
      <c r="K2891" s="40">
        <v>0.21199999999999999</v>
      </c>
      <c r="L2891" s="40">
        <v>0.21575</v>
      </c>
      <c r="M2891" s="40">
        <v>0.24424999999999999</v>
      </c>
      <c r="N2891" s="40">
        <v>0.25474999999999998</v>
      </c>
      <c r="O2891">
        <v>0.16750000000000001</v>
      </c>
      <c r="P2891">
        <v>0.19825000000000001</v>
      </c>
      <c r="BL2891" s="40"/>
    </row>
    <row r="2892" spans="1:79" x14ac:dyDescent="0.25">
      <c r="A2892" s="68" t="s">
        <v>741</v>
      </c>
      <c r="B2892" s="68" t="s">
        <v>741</v>
      </c>
      <c r="C2892" s="14">
        <v>41563</v>
      </c>
      <c r="D2892" s="14"/>
      <c r="E2892" s="14"/>
      <c r="F2892" s="15" t="s">
        <v>533</v>
      </c>
      <c r="I2892" s="40"/>
      <c r="J2892" s="40"/>
      <c r="K2892" s="40"/>
      <c r="L2892" s="40"/>
      <c r="M2892" s="40"/>
      <c r="N2892" s="40"/>
      <c r="AF2892">
        <v>0.98432135269325705</v>
      </c>
      <c r="BL2892" s="40"/>
      <c r="BM2892" s="40"/>
      <c r="BN2892" s="40"/>
      <c r="BO2892" s="40"/>
      <c r="BP2892" s="40"/>
      <c r="BQ2892" s="40"/>
      <c r="BR2892" s="40"/>
      <c r="BS2892" s="40"/>
      <c r="BT2892" s="40"/>
      <c r="BU2892" s="40"/>
      <c r="BV2892" s="40"/>
      <c r="BW2892" s="40"/>
      <c r="BX2892" s="40"/>
      <c r="BY2892" s="40"/>
      <c r="BZ2892" s="40"/>
      <c r="CA2892" s="40"/>
    </row>
    <row r="2893" spans="1:79" x14ac:dyDescent="0.25">
      <c r="A2893" s="42" t="s">
        <v>741</v>
      </c>
      <c r="B2893" s="42" t="s">
        <v>741</v>
      </c>
      <c r="C2893" s="2">
        <v>41567</v>
      </c>
      <c r="F2893" s="46" t="s">
        <v>533</v>
      </c>
      <c r="I2893" s="40"/>
      <c r="J2893" s="40"/>
      <c r="K2893" s="40"/>
      <c r="L2893" s="40"/>
      <c r="M2893" s="40"/>
      <c r="N2893" s="40"/>
      <c r="BL2893" s="40"/>
      <c r="BM2893" s="52"/>
      <c r="BN2893" s="52"/>
      <c r="BO2893" s="52"/>
      <c r="BP2893" s="52"/>
      <c r="BQ2893" s="52"/>
      <c r="BR2893" s="52"/>
      <c r="BS2893" s="52"/>
      <c r="BT2893" s="52"/>
      <c r="BU2893" s="52"/>
      <c r="BV2893" s="52"/>
      <c r="BW2893" s="52"/>
      <c r="BX2893" s="52"/>
      <c r="BY2893" s="52"/>
      <c r="BZ2893" s="52">
        <v>2710.0165000000002</v>
      </c>
      <c r="CA2893" s="52"/>
    </row>
    <row r="2894" spans="1:79" x14ac:dyDescent="0.25">
      <c r="A2894" s="68" t="s">
        <v>741</v>
      </c>
      <c r="B2894" s="68" t="s">
        <v>741</v>
      </c>
      <c r="C2894" s="14">
        <v>41569</v>
      </c>
      <c r="D2894" s="14"/>
      <c r="E2894" s="14"/>
      <c r="F2894" s="15" t="s">
        <v>533</v>
      </c>
      <c r="H2894">
        <v>297</v>
      </c>
      <c r="I2894" s="40">
        <v>0.11525000000000001</v>
      </c>
      <c r="J2894" s="40">
        <v>0.18124999999999999</v>
      </c>
      <c r="K2894" s="40">
        <v>0.17449999999999999</v>
      </c>
      <c r="L2894" s="40">
        <v>0.184</v>
      </c>
      <c r="M2894" s="40">
        <v>0.23050000000000001</v>
      </c>
      <c r="N2894" s="40">
        <v>0.24299999999999999</v>
      </c>
      <c r="O2894">
        <v>0.16225000000000001</v>
      </c>
      <c r="P2894">
        <v>0.19425000000000001</v>
      </c>
      <c r="U2894">
        <v>1221.18210111297</v>
      </c>
      <c r="V2894">
        <v>0</v>
      </c>
      <c r="AD2894">
        <v>0</v>
      </c>
      <c r="AM2894">
        <v>8.5109124018762792</v>
      </c>
      <c r="AP2894">
        <v>389.02832991347998</v>
      </c>
      <c r="AS2894">
        <f>AM2894*1000000/AP2894</f>
        <v>21877.358915658173</v>
      </c>
      <c r="BB2894">
        <v>145.23809523809501</v>
      </c>
      <c r="BE2894">
        <v>0</v>
      </c>
      <c r="BJ2894">
        <v>663.07911529926503</v>
      </c>
      <c r="BK2894">
        <v>687.55952380952397</v>
      </c>
      <c r="BL2894" s="40"/>
    </row>
    <row r="2895" spans="1:79" x14ac:dyDescent="0.25">
      <c r="A2895" s="68" t="s">
        <v>741</v>
      </c>
      <c r="B2895" s="68" t="s">
        <v>741</v>
      </c>
      <c r="C2895" s="14">
        <v>41570</v>
      </c>
      <c r="D2895" s="14"/>
      <c r="E2895" s="14"/>
      <c r="F2895" s="15" t="s">
        <v>533</v>
      </c>
      <c r="AE2895">
        <v>14.25</v>
      </c>
      <c r="AL2895">
        <v>13.3</v>
      </c>
      <c r="BL2895" s="40"/>
      <c r="BM2895" s="40"/>
      <c r="BN2895" s="40"/>
      <c r="BO2895" s="40"/>
      <c r="BP2895" s="40"/>
      <c r="BQ2895" s="40"/>
      <c r="BR2895" s="40"/>
      <c r="BS2895" s="40"/>
      <c r="BT2895" s="40"/>
      <c r="BU2895" s="40"/>
      <c r="BV2895" s="40"/>
      <c r="BW2895" s="40"/>
      <c r="BX2895" s="40"/>
      <c r="BY2895" s="40"/>
      <c r="BZ2895" s="40"/>
      <c r="CA2895" s="40"/>
    </row>
    <row r="2896" spans="1:79" x14ac:dyDescent="0.25">
      <c r="A2896" s="68" t="s">
        <v>741</v>
      </c>
      <c r="B2896" s="68" t="s">
        <v>741</v>
      </c>
      <c r="C2896" s="14">
        <v>41576</v>
      </c>
      <c r="D2896" s="14"/>
      <c r="E2896" s="14"/>
      <c r="F2896" s="15" t="s">
        <v>533</v>
      </c>
      <c r="H2896">
        <v>272.2</v>
      </c>
      <c r="I2896">
        <v>0.10775</v>
      </c>
      <c r="J2896">
        <v>0.16325000000000001</v>
      </c>
      <c r="K2896">
        <v>0.15049999999999999</v>
      </c>
      <c r="L2896">
        <v>0.15825</v>
      </c>
      <c r="M2896">
        <v>0.20549999999999999</v>
      </c>
      <c r="N2896">
        <v>0.22625000000000001</v>
      </c>
      <c r="O2896">
        <v>0.15675</v>
      </c>
      <c r="P2896">
        <v>0.19275</v>
      </c>
      <c r="AE2896">
        <v>14.25</v>
      </c>
      <c r="AL2896">
        <v>14.25</v>
      </c>
      <c r="BA2896">
        <v>44</v>
      </c>
      <c r="BL2896" s="40"/>
    </row>
    <row r="2897" spans="1:79" x14ac:dyDescent="0.25">
      <c r="A2897" s="42" t="s">
        <v>741</v>
      </c>
      <c r="B2897" s="42" t="s">
        <v>741</v>
      </c>
      <c r="C2897" s="2">
        <v>41577</v>
      </c>
      <c r="F2897" s="46" t="s">
        <v>533</v>
      </c>
      <c r="BL2897" s="40"/>
      <c r="BM2897" s="52"/>
      <c r="BN2897" s="52"/>
      <c r="BO2897" s="52"/>
      <c r="BP2897" s="52"/>
      <c r="BQ2897" s="52"/>
      <c r="BR2897" s="52"/>
      <c r="BS2897" s="52"/>
      <c r="BT2897" s="52"/>
      <c r="BU2897" s="52"/>
      <c r="BV2897" s="52"/>
      <c r="BW2897" s="52"/>
      <c r="BX2897" s="52"/>
      <c r="BY2897" s="52"/>
      <c r="BZ2897" s="52"/>
      <c r="CA2897" s="52">
        <v>2198.2366666666699</v>
      </c>
    </row>
    <row r="2898" spans="1:79" x14ac:dyDescent="0.25">
      <c r="A2898" s="68" t="s">
        <v>741</v>
      </c>
      <c r="B2898" s="68" t="s">
        <v>741</v>
      </c>
      <c r="C2898" s="14">
        <v>41582</v>
      </c>
      <c r="D2898" s="14"/>
      <c r="E2898" s="14"/>
      <c r="F2898" s="15" t="s">
        <v>533</v>
      </c>
      <c r="U2898">
        <v>1741.3625136754099</v>
      </c>
      <c r="V2898">
        <v>56.036515752003197</v>
      </c>
      <c r="AD2898">
        <v>0</v>
      </c>
      <c r="AM2898">
        <v>7.4113192025728098</v>
      </c>
      <c r="AP2898">
        <v>413.13664491871401</v>
      </c>
      <c r="AS2898">
        <f>AM2898*1000000/AP2898</f>
        <v>17939.14747996032</v>
      </c>
      <c r="BA2898">
        <v>49.5</v>
      </c>
      <c r="BB2898">
        <v>143.45238095238099</v>
      </c>
      <c r="BE2898">
        <v>56.036515752003197</v>
      </c>
      <c r="BJ2898">
        <v>1050.7165636970799</v>
      </c>
      <c r="BK2898">
        <v>697.67857142857201</v>
      </c>
      <c r="BL2898" s="40"/>
      <c r="BM2898" s="40"/>
      <c r="BN2898" s="40"/>
      <c r="BO2898" s="40"/>
      <c r="BP2898" s="40"/>
      <c r="BQ2898" s="40"/>
      <c r="BR2898" s="40"/>
      <c r="BS2898" s="40"/>
      <c r="BT2898" s="40"/>
      <c r="BU2898" s="40"/>
      <c r="BV2898" s="40"/>
      <c r="BW2898" s="40"/>
      <c r="BX2898" s="40"/>
      <c r="BY2898" s="40"/>
      <c r="BZ2898" s="40"/>
      <c r="CA2898" s="40"/>
    </row>
    <row r="2899" spans="1:79" x14ac:dyDescent="0.25">
      <c r="A2899" s="68" t="s">
        <v>741</v>
      </c>
      <c r="B2899" s="68" t="s">
        <v>741</v>
      </c>
      <c r="C2899" s="14">
        <v>41583</v>
      </c>
      <c r="D2899" s="14"/>
      <c r="E2899" s="14"/>
      <c r="F2899" s="15" t="s">
        <v>533</v>
      </c>
      <c r="H2899">
        <v>248.2</v>
      </c>
      <c r="I2899">
        <v>9.7750000000000004E-2</v>
      </c>
      <c r="J2899">
        <v>0.1535</v>
      </c>
      <c r="K2899">
        <v>0.13700000000000001</v>
      </c>
      <c r="L2899">
        <v>0.13950000000000001</v>
      </c>
      <c r="M2899">
        <v>0.17399999999999999</v>
      </c>
      <c r="N2899">
        <v>0.20125000000000001</v>
      </c>
      <c r="O2899">
        <v>0.14974999999999999</v>
      </c>
      <c r="P2899">
        <v>0.18825</v>
      </c>
      <c r="BL2899" s="40"/>
    </row>
    <row r="2900" spans="1:79" x14ac:dyDescent="0.25">
      <c r="A2900" s="68" t="s">
        <v>741</v>
      </c>
      <c r="B2900" s="68" t="s">
        <v>741</v>
      </c>
      <c r="C2900" s="14">
        <v>41586</v>
      </c>
      <c r="D2900" s="14"/>
      <c r="E2900" s="14"/>
      <c r="F2900" s="15" t="s">
        <v>533</v>
      </c>
      <c r="AF2900">
        <v>0.97434724927462901</v>
      </c>
      <c r="BA2900">
        <v>58</v>
      </c>
      <c r="BL2900" s="40"/>
    </row>
    <row r="2901" spans="1:79" x14ac:dyDescent="0.25">
      <c r="A2901" s="68" t="s">
        <v>741</v>
      </c>
      <c r="B2901" s="68" t="s">
        <v>741</v>
      </c>
      <c r="C2901" s="14">
        <v>41590</v>
      </c>
      <c r="D2901" s="14"/>
      <c r="E2901" s="14"/>
      <c r="F2901" s="15" t="s">
        <v>533</v>
      </c>
      <c r="H2901">
        <v>230.9</v>
      </c>
      <c r="I2901">
        <v>9.0999999999999998E-2</v>
      </c>
      <c r="J2901">
        <v>0.14574999999999999</v>
      </c>
      <c r="K2901">
        <v>0.129</v>
      </c>
      <c r="L2901">
        <v>0.12575</v>
      </c>
      <c r="M2901">
        <v>0.15225</v>
      </c>
      <c r="N2901">
        <v>0.1845</v>
      </c>
      <c r="O2901">
        <v>0.14249999999999999</v>
      </c>
      <c r="P2901">
        <v>0.18375</v>
      </c>
      <c r="BL2901" s="40"/>
      <c r="BM2901" s="40"/>
      <c r="BN2901" s="40"/>
      <c r="BO2901" s="40"/>
      <c r="BP2901" s="40"/>
      <c r="BQ2901" s="40"/>
      <c r="BR2901" s="40"/>
      <c r="BS2901" s="40"/>
      <c r="BT2901" s="40"/>
      <c r="BU2901" s="40"/>
      <c r="BV2901" s="40"/>
      <c r="BW2901" s="40"/>
      <c r="BX2901" s="40"/>
      <c r="BY2901" s="40"/>
      <c r="BZ2901" s="40"/>
      <c r="CA2901" s="40"/>
    </row>
    <row r="2902" spans="1:79" x14ac:dyDescent="0.25">
      <c r="A2902" s="68" t="s">
        <v>741</v>
      </c>
      <c r="B2902" s="68" t="s">
        <v>741</v>
      </c>
      <c r="C2902" s="14">
        <v>41596</v>
      </c>
      <c r="D2902" s="14"/>
      <c r="E2902" s="14"/>
      <c r="F2902" s="15" t="s">
        <v>533</v>
      </c>
      <c r="U2902">
        <v>2123.5220807464698</v>
      </c>
      <c r="V2902">
        <v>307.90908063976798</v>
      </c>
      <c r="AD2902">
        <v>19.173452652310601</v>
      </c>
      <c r="AM2902">
        <v>5.8765044445722401</v>
      </c>
      <c r="AP2902">
        <v>347.49573585554703</v>
      </c>
      <c r="AS2902">
        <f>AM2902*1000000/AP2902</f>
        <v>16911.011670701726</v>
      </c>
      <c r="BB2902">
        <v>150.59523809523799</v>
      </c>
      <c r="BE2902">
        <v>288.73562798745797</v>
      </c>
      <c r="BJ2902">
        <v>1189.5752537958499</v>
      </c>
      <c r="BK2902">
        <v>723.392857142857</v>
      </c>
      <c r="BL2902" s="40"/>
    </row>
    <row r="2903" spans="1:79" x14ac:dyDescent="0.25">
      <c r="A2903" s="68" t="s">
        <v>741</v>
      </c>
      <c r="B2903" s="68" t="s">
        <v>741</v>
      </c>
      <c r="C2903" s="14">
        <v>41596</v>
      </c>
      <c r="D2903" s="14"/>
      <c r="E2903" s="14"/>
      <c r="F2903" s="15" t="s">
        <v>533</v>
      </c>
      <c r="AA2903" s="40"/>
      <c r="AF2903">
        <v>0.96984249619246798</v>
      </c>
      <c r="BL2903" s="40"/>
    </row>
    <row r="2904" spans="1:79" x14ac:dyDescent="0.25">
      <c r="A2904" s="68" t="s">
        <v>741</v>
      </c>
      <c r="B2904" s="68" t="s">
        <v>741</v>
      </c>
      <c r="C2904" s="14">
        <v>41597</v>
      </c>
      <c r="D2904" s="14"/>
      <c r="E2904" s="14"/>
      <c r="F2904" s="15" t="s">
        <v>533</v>
      </c>
      <c r="H2904">
        <v>217.3</v>
      </c>
      <c r="I2904">
        <v>9.4750000000000001E-2</v>
      </c>
      <c r="J2904">
        <v>0.14474999999999999</v>
      </c>
      <c r="K2904">
        <v>0.12425</v>
      </c>
      <c r="L2904">
        <v>0.11600000000000001</v>
      </c>
      <c r="M2904">
        <v>0.13100000000000001</v>
      </c>
      <c r="N2904">
        <v>0.16300000000000001</v>
      </c>
      <c r="O2904">
        <v>0.13425000000000001</v>
      </c>
      <c r="P2904">
        <v>0.17849999999999999</v>
      </c>
      <c r="AA2904" s="40"/>
      <c r="BL2904" s="40"/>
    </row>
    <row r="2905" spans="1:79" x14ac:dyDescent="0.25">
      <c r="A2905" s="68" t="s">
        <v>741</v>
      </c>
      <c r="B2905" s="68" t="s">
        <v>741</v>
      </c>
      <c r="C2905" s="14">
        <v>41599</v>
      </c>
      <c r="D2905" s="14"/>
      <c r="E2905" s="14"/>
      <c r="F2905" s="15" t="s">
        <v>533</v>
      </c>
      <c r="AA2905" s="40"/>
      <c r="BA2905">
        <v>70.5</v>
      </c>
      <c r="BL2905" s="40"/>
    </row>
    <row r="2906" spans="1:79" x14ac:dyDescent="0.25">
      <c r="A2906" s="68" t="s">
        <v>741</v>
      </c>
      <c r="B2906" s="68" t="s">
        <v>741</v>
      </c>
      <c r="C2906" s="14">
        <v>41604</v>
      </c>
      <c r="D2906" s="14"/>
      <c r="E2906" s="14"/>
      <c r="F2906" s="15" t="s">
        <v>533</v>
      </c>
      <c r="H2906">
        <v>206.25</v>
      </c>
      <c r="I2906">
        <v>8.5000000000000006E-2</v>
      </c>
      <c r="J2906">
        <v>0.14324999999999999</v>
      </c>
      <c r="K2906">
        <v>0.122</v>
      </c>
      <c r="L2906">
        <v>0.11</v>
      </c>
      <c r="M2906">
        <v>0.11650000000000001</v>
      </c>
      <c r="N2906">
        <v>0.14949999999999999</v>
      </c>
      <c r="O2906">
        <v>0.1275</v>
      </c>
      <c r="P2906">
        <v>0.17749999999999999</v>
      </c>
      <c r="AA2906" s="40"/>
      <c r="BM2906" s="40"/>
      <c r="BN2906" s="40"/>
      <c r="BO2906" s="40"/>
      <c r="BP2906" s="40"/>
      <c r="BQ2906" s="40"/>
      <c r="BR2906" s="40"/>
      <c r="BS2906" s="40"/>
      <c r="BT2906" s="40"/>
      <c r="BU2906" s="40"/>
      <c r="BV2906" s="40"/>
      <c r="BW2906" s="40"/>
      <c r="BX2906" s="40"/>
      <c r="BY2906" s="40"/>
      <c r="BZ2906" s="40"/>
      <c r="CA2906" s="40"/>
    </row>
    <row r="2907" spans="1:79" x14ac:dyDescent="0.25">
      <c r="A2907" s="68" t="s">
        <v>741</v>
      </c>
      <c r="B2907" s="68" t="s">
        <v>741</v>
      </c>
      <c r="C2907" s="14">
        <v>41607</v>
      </c>
      <c r="D2907" s="14"/>
      <c r="E2907" s="14"/>
      <c r="F2907" s="15" t="s">
        <v>533</v>
      </c>
      <c r="AA2907" s="40"/>
      <c r="BA2907">
        <v>70.724999999999994</v>
      </c>
      <c r="BM2907" s="40"/>
      <c r="BN2907" s="40"/>
      <c r="BO2907" s="40"/>
      <c r="BP2907" s="40"/>
      <c r="BQ2907" s="40"/>
      <c r="BR2907" s="40"/>
      <c r="BS2907" s="40"/>
      <c r="BT2907" s="40"/>
      <c r="BU2907" s="40"/>
      <c r="BV2907" s="40"/>
      <c r="BW2907" s="40"/>
      <c r="BX2907" s="40"/>
      <c r="BY2907" s="40"/>
      <c r="BZ2907" s="40"/>
      <c r="CA2907" s="40"/>
    </row>
    <row r="2908" spans="1:79" x14ac:dyDescent="0.25">
      <c r="A2908" s="68" t="s">
        <v>741</v>
      </c>
      <c r="B2908" s="68" t="s">
        <v>741</v>
      </c>
      <c r="C2908" s="14">
        <v>41610</v>
      </c>
      <c r="D2908" s="14"/>
      <c r="E2908" s="14"/>
      <c r="F2908" s="15" t="s">
        <v>533</v>
      </c>
      <c r="U2908">
        <v>2263.3544949769098</v>
      </c>
      <c r="V2908">
        <v>492.36172435526203</v>
      </c>
      <c r="AA2908" s="40"/>
      <c r="AD2908">
        <v>190.798607926383</v>
      </c>
      <c r="AM2908">
        <v>4.0055999064848198</v>
      </c>
      <c r="AP2908">
        <v>290.25479429423802</v>
      </c>
      <c r="AS2908">
        <f>AM2908*1000000/AP2908</f>
        <v>13800.288523138915</v>
      </c>
      <c r="BB2908">
        <v>154.76190476190499</v>
      </c>
      <c r="BE2908">
        <v>301.56311642887903</v>
      </c>
      <c r="BJ2908">
        <v>1143.95313909269</v>
      </c>
      <c r="BK2908">
        <v>637.91666666666697</v>
      </c>
      <c r="BM2908" s="40"/>
      <c r="BN2908" s="40"/>
      <c r="BO2908" s="40"/>
      <c r="BP2908" s="40"/>
      <c r="BQ2908" s="40"/>
      <c r="BR2908" s="40"/>
      <c r="BS2908" s="40"/>
      <c r="BT2908" s="40"/>
      <c r="BU2908" s="40"/>
      <c r="BV2908" s="40"/>
      <c r="BW2908" s="40"/>
      <c r="BX2908" s="40"/>
      <c r="BY2908" s="40"/>
      <c r="BZ2908" s="40"/>
      <c r="CA2908" s="40"/>
    </row>
    <row r="2909" spans="1:79" x14ac:dyDescent="0.25">
      <c r="A2909" s="68" t="s">
        <v>741</v>
      </c>
      <c r="B2909" s="68" t="s">
        <v>741</v>
      </c>
      <c r="C2909" s="14">
        <v>41611</v>
      </c>
      <c r="D2909" s="14"/>
      <c r="E2909" s="14"/>
      <c r="F2909" s="15" t="s">
        <v>533</v>
      </c>
      <c r="H2909">
        <v>192.1</v>
      </c>
      <c r="I2909">
        <v>8.7499999999999994E-2</v>
      </c>
      <c r="J2909">
        <v>0.13725000000000001</v>
      </c>
      <c r="K2909">
        <v>0.11899999999999999</v>
      </c>
      <c r="L2909">
        <v>9.9000000000000005E-2</v>
      </c>
      <c r="M2909">
        <v>9.9250000000000005E-2</v>
      </c>
      <c r="N2909">
        <v>0.12925</v>
      </c>
      <c r="O2909">
        <v>0.1205</v>
      </c>
      <c r="P2909">
        <v>0.16875000000000001</v>
      </c>
      <c r="BM2909" s="40"/>
      <c r="BN2909" s="40"/>
      <c r="BO2909" s="40"/>
      <c r="BP2909" s="40"/>
      <c r="BQ2909" s="40"/>
      <c r="BR2909" s="40"/>
      <c r="BS2909" s="40"/>
      <c r="BT2909" s="40"/>
      <c r="BU2909" s="40"/>
      <c r="BV2909" s="40"/>
      <c r="BW2909" s="40"/>
      <c r="BX2909" s="40"/>
      <c r="BY2909" s="40"/>
      <c r="BZ2909" s="40"/>
      <c r="CA2909" s="40"/>
    </row>
    <row r="2910" spans="1:79" x14ac:dyDescent="0.25">
      <c r="A2910" s="68" t="s">
        <v>741</v>
      </c>
      <c r="B2910" s="68" t="s">
        <v>741</v>
      </c>
      <c r="C2910" s="14">
        <v>41613</v>
      </c>
      <c r="D2910" s="14"/>
      <c r="E2910" s="14"/>
      <c r="F2910" s="15" t="s">
        <v>533</v>
      </c>
      <c r="AF2910">
        <v>0.969427764786716</v>
      </c>
      <c r="BM2910" s="40"/>
      <c r="BN2910" s="40"/>
      <c r="BO2910" s="40"/>
      <c r="BP2910" s="40"/>
      <c r="BQ2910" s="40"/>
      <c r="BR2910" s="40"/>
      <c r="BS2910" s="40"/>
      <c r="BT2910" s="40"/>
      <c r="BU2910" s="40"/>
      <c r="BV2910" s="40"/>
      <c r="BW2910" s="40"/>
      <c r="BX2910" s="40"/>
      <c r="BY2910" s="40"/>
      <c r="BZ2910" s="40"/>
      <c r="CA2910" s="40"/>
    </row>
    <row r="2911" spans="1:79" x14ac:dyDescent="0.25">
      <c r="A2911" s="68" t="s">
        <v>741</v>
      </c>
      <c r="B2911" s="68" t="s">
        <v>741</v>
      </c>
      <c r="C2911" s="14">
        <v>41618</v>
      </c>
      <c r="D2911" s="14"/>
      <c r="E2911" s="14"/>
      <c r="F2911" s="15" t="s">
        <v>533</v>
      </c>
      <c r="H2911">
        <v>172.35</v>
      </c>
      <c r="I2911">
        <v>7.8E-2</v>
      </c>
      <c r="J2911">
        <v>0.13150000000000001</v>
      </c>
      <c r="K2911">
        <v>0.10925</v>
      </c>
      <c r="L2911">
        <v>0.09</v>
      </c>
      <c r="M2911">
        <v>7.9750000000000001E-2</v>
      </c>
      <c r="N2911">
        <v>0.10375</v>
      </c>
      <c r="O2911">
        <v>0.107</v>
      </c>
      <c r="P2911">
        <v>0.16250000000000001</v>
      </c>
      <c r="BM2911" s="40"/>
      <c r="BN2911" s="40"/>
      <c r="BO2911" s="40"/>
      <c r="BP2911" s="40"/>
      <c r="BQ2911" s="40"/>
      <c r="BR2911" s="40"/>
      <c r="BS2911" s="40"/>
      <c r="BT2911" s="40"/>
      <c r="BU2911" s="40"/>
      <c r="BV2911" s="40"/>
      <c r="BW2911" s="40"/>
      <c r="BX2911" s="40"/>
      <c r="BY2911" s="40"/>
      <c r="BZ2911" s="40"/>
      <c r="CA2911" s="40"/>
    </row>
    <row r="2912" spans="1:79" x14ac:dyDescent="0.25">
      <c r="A2912" s="68" t="s">
        <v>741</v>
      </c>
      <c r="B2912" s="68" t="s">
        <v>741</v>
      </c>
      <c r="C2912" s="14">
        <v>41620</v>
      </c>
      <c r="D2912" s="14"/>
      <c r="E2912" s="14"/>
      <c r="F2912" s="15" t="s">
        <v>533</v>
      </c>
      <c r="BA2912">
        <v>81</v>
      </c>
      <c r="BM2912" s="40"/>
      <c r="BN2912" s="40"/>
      <c r="BO2912" s="40"/>
      <c r="BP2912" s="40"/>
      <c r="BQ2912" s="40"/>
      <c r="BR2912" s="40"/>
      <c r="BS2912" s="40"/>
      <c r="BT2912" s="40"/>
      <c r="BU2912" s="40"/>
      <c r="BV2912" s="40"/>
      <c r="BW2912" s="40"/>
      <c r="BX2912" s="40"/>
      <c r="BY2912" s="40"/>
      <c r="BZ2912" s="40"/>
      <c r="CA2912" s="40"/>
    </row>
    <row r="2913" spans="1:79" x14ac:dyDescent="0.25">
      <c r="A2913" s="68" t="s">
        <v>741</v>
      </c>
      <c r="B2913" s="68" t="s">
        <v>741</v>
      </c>
      <c r="C2913" s="14">
        <v>41625</v>
      </c>
      <c r="D2913" s="14"/>
      <c r="E2913" s="14"/>
      <c r="F2913" s="15" t="s">
        <v>533</v>
      </c>
      <c r="H2913">
        <v>201.5</v>
      </c>
      <c r="I2913">
        <v>0.16475000000000001</v>
      </c>
      <c r="J2913">
        <v>0.17924999999999999</v>
      </c>
      <c r="K2913">
        <v>0.121</v>
      </c>
      <c r="L2913">
        <v>9.0499999999999997E-2</v>
      </c>
      <c r="M2913">
        <v>8.2500000000000004E-2</v>
      </c>
      <c r="N2913">
        <v>0.108</v>
      </c>
      <c r="O2913">
        <v>0.10425</v>
      </c>
      <c r="P2913">
        <v>0.15725</v>
      </c>
      <c r="U2913">
        <v>2799.2876533741</v>
      </c>
      <c r="V2913">
        <v>1095.0774985794801</v>
      </c>
      <c r="AD2913">
        <v>793.5143821506</v>
      </c>
      <c r="AM2913">
        <v>3.0885626755610098</v>
      </c>
      <c r="AP2913">
        <v>209.05005642826401</v>
      </c>
      <c r="AS2913">
        <f>AM2913*1000000/AP2913</f>
        <v>14774.273340705158</v>
      </c>
      <c r="BB2913">
        <v>142.857142857143</v>
      </c>
      <c r="BE2913">
        <v>301.56311642887903</v>
      </c>
      <c r="BJ2913">
        <v>1050.3398931735101</v>
      </c>
      <c r="BK2913">
        <v>671.96428571428601</v>
      </c>
      <c r="BM2913" s="40"/>
      <c r="BN2913" s="40"/>
      <c r="BO2913" s="40"/>
      <c r="BP2913" s="40"/>
      <c r="BQ2913" s="40"/>
      <c r="BR2913" s="40"/>
      <c r="BS2913" s="40"/>
      <c r="BT2913" s="40"/>
      <c r="BU2913" s="40"/>
      <c r="BV2913" s="40"/>
      <c r="BW2913" s="40"/>
      <c r="BX2913" s="40"/>
      <c r="BY2913" s="40"/>
      <c r="BZ2913" s="40"/>
      <c r="CA2913" s="40"/>
    </row>
    <row r="2914" spans="1:79" x14ac:dyDescent="0.25">
      <c r="A2914" s="68" t="s">
        <v>741</v>
      </c>
      <c r="B2914" s="68" t="s">
        <v>741</v>
      </c>
      <c r="C2914" s="14">
        <v>41627</v>
      </c>
      <c r="D2914" s="14"/>
      <c r="E2914" s="14"/>
      <c r="F2914" s="15" t="s">
        <v>533</v>
      </c>
      <c r="BA2914">
        <v>82.5</v>
      </c>
      <c r="BM2914" s="40"/>
      <c r="BN2914" s="40"/>
      <c r="BO2914" s="40"/>
      <c r="BP2914" s="40"/>
      <c r="BQ2914" s="40"/>
      <c r="BR2914" s="40"/>
      <c r="BS2914" s="40"/>
      <c r="BT2914" s="40"/>
      <c r="BU2914" s="40"/>
      <c r="BV2914" s="40"/>
      <c r="BW2914" s="40"/>
      <c r="BX2914" s="40"/>
      <c r="BY2914" s="40"/>
      <c r="BZ2914" s="40"/>
      <c r="CA2914" s="40"/>
    </row>
    <row r="2915" spans="1:79" x14ac:dyDescent="0.25">
      <c r="A2915" s="68" t="s">
        <v>741</v>
      </c>
      <c r="B2915" s="68" t="s">
        <v>741</v>
      </c>
      <c r="C2915" s="14">
        <v>41628</v>
      </c>
      <c r="D2915" s="14"/>
      <c r="E2915" s="14"/>
      <c r="F2915" s="15" t="s">
        <v>533</v>
      </c>
      <c r="AF2915">
        <v>0.97638548329318098</v>
      </c>
      <c r="BM2915" s="40"/>
      <c r="BN2915" s="40"/>
      <c r="BO2915" s="40"/>
      <c r="BP2915" s="40"/>
      <c r="BQ2915" s="40"/>
      <c r="BR2915" s="40"/>
      <c r="BS2915" s="40"/>
      <c r="BT2915" s="40"/>
      <c r="BU2915" s="40"/>
      <c r="BV2915" s="40"/>
      <c r="BW2915" s="40"/>
      <c r="BX2915" s="40"/>
      <c r="BY2915" s="40"/>
      <c r="BZ2915" s="40"/>
      <c r="CA2915" s="40"/>
    </row>
    <row r="2916" spans="1:79" x14ac:dyDescent="0.25">
      <c r="A2916" s="68" t="s">
        <v>741</v>
      </c>
      <c r="B2916" s="68" t="s">
        <v>741</v>
      </c>
      <c r="C2916" s="14">
        <v>41632</v>
      </c>
      <c r="D2916" s="14"/>
      <c r="E2916" s="14"/>
      <c r="F2916" s="15" t="s">
        <v>533</v>
      </c>
      <c r="H2916">
        <v>225.4</v>
      </c>
      <c r="I2916">
        <v>0.21049999999999999</v>
      </c>
      <c r="J2916">
        <v>0.22275</v>
      </c>
      <c r="K2916">
        <v>0.14599999999999999</v>
      </c>
      <c r="L2916">
        <v>9.6000000000000002E-2</v>
      </c>
      <c r="M2916">
        <v>8.4000000000000005E-2</v>
      </c>
      <c r="N2916">
        <v>0.11</v>
      </c>
      <c r="O2916">
        <v>0.10349999999999999</v>
      </c>
      <c r="P2916">
        <v>0.15425</v>
      </c>
      <c r="BM2916" s="40"/>
      <c r="BN2916" s="40"/>
      <c r="BO2916" s="40"/>
      <c r="BP2916" s="40"/>
      <c r="BQ2916" s="40"/>
      <c r="BR2916" s="40"/>
      <c r="BS2916" s="40"/>
      <c r="BT2916" s="40"/>
      <c r="BU2916" s="40"/>
      <c r="BV2916" s="40"/>
      <c r="BW2916" s="40"/>
      <c r="BX2916" s="40"/>
      <c r="BY2916" s="40"/>
      <c r="BZ2916" s="40"/>
      <c r="CA2916" s="40"/>
    </row>
    <row r="2917" spans="1:79" x14ac:dyDescent="0.25">
      <c r="A2917" s="68" t="s">
        <v>741</v>
      </c>
      <c r="B2917" s="68" t="s">
        <v>741</v>
      </c>
      <c r="C2917" s="14">
        <v>41638</v>
      </c>
      <c r="D2917" s="14"/>
      <c r="E2917" s="14"/>
      <c r="F2917" s="15" t="s">
        <v>533</v>
      </c>
      <c r="BA2917">
        <v>86.5</v>
      </c>
      <c r="BM2917" s="40"/>
      <c r="BN2917" s="40"/>
      <c r="BO2917" s="40"/>
      <c r="BP2917" s="40"/>
      <c r="BQ2917" s="40"/>
      <c r="BR2917" s="40"/>
      <c r="BS2917" s="40"/>
      <c r="BT2917" s="40"/>
      <c r="BU2917" s="40"/>
      <c r="BV2917" s="40"/>
      <c r="BW2917" s="40"/>
      <c r="BX2917" s="40"/>
      <c r="BY2917" s="40"/>
      <c r="BZ2917" s="40"/>
      <c r="CA2917" s="40"/>
    </row>
    <row r="2918" spans="1:79" x14ac:dyDescent="0.25">
      <c r="A2918" s="68" t="s">
        <v>741</v>
      </c>
      <c r="B2918" s="68" t="s">
        <v>741</v>
      </c>
      <c r="C2918" s="14">
        <v>41639</v>
      </c>
      <c r="D2918" s="14"/>
      <c r="E2918" s="14"/>
      <c r="F2918" s="15" t="s">
        <v>533</v>
      </c>
      <c r="H2918">
        <v>267.55</v>
      </c>
      <c r="I2918">
        <v>0.28325</v>
      </c>
      <c r="J2918">
        <v>0.27725</v>
      </c>
      <c r="K2918">
        <v>0.20649999999999999</v>
      </c>
      <c r="L2918">
        <v>0.11325</v>
      </c>
      <c r="M2918">
        <v>8.9249999999999996E-2</v>
      </c>
      <c r="N2918">
        <v>0.1135</v>
      </c>
      <c r="O2918">
        <v>0.104</v>
      </c>
      <c r="P2918">
        <v>0.15075</v>
      </c>
      <c r="AA2918" s="41"/>
      <c r="BM2918" s="40"/>
      <c r="BN2918" s="40"/>
      <c r="BO2918" s="40"/>
      <c r="BP2918" s="40"/>
      <c r="BQ2918" s="40"/>
      <c r="BR2918" s="40"/>
      <c r="BS2918" s="40"/>
      <c r="BT2918" s="40"/>
      <c r="BU2918" s="40"/>
      <c r="BV2918" s="40"/>
      <c r="BW2918" s="40"/>
      <c r="BX2918" s="40"/>
      <c r="BY2918" s="40"/>
      <c r="BZ2918" s="40"/>
      <c r="CA2918" s="40"/>
    </row>
    <row r="2919" spans="1:79" x14ac:dyDescent="0.25">
      <c r="A2919" s="68" t="s">
        <v>741</v>
      </c>
      <c r="B2919" s="68" t="s">
        <v>741</v>
      </c>
      <c r="C2919" s="14">
        <v>41645</v>
      </c>
      <c r="D2919" s="14"/>
      <c r="E2919" s="14"/>
      <c r="F2919" s="15" t="s">
        <v>533</v>
      </c>
      <c r="AA2919" s="41"/>
      <c r="AF2919">
        <v>0.49971334567674602</v>
      </c>
      <c r="BA2919">
        <v>87.5</v>
      </c>
      <c r="BM2919" s="40"/>
      <c r="BN2919" s="40"/>
      <c r="BO2919" s="40"/>
      <c r="BP2919" s="40"/>
      <c r="BQ2919" s="40"/>
      <c r="BR2919" s="40"/>
      <c r="BS2919" s="40"/>
      <c r="BT2919" s="40"/>
      <c r="BU2919" s="40"/>
      <c r="BV2919" s="40"/>
      <c r="BW2919" s="40"/>
      <c r="BX2919" s="40"/>
      <c r="BY2919" s="40"/>
      <c r="BZ2919" s="40"/>
      <c r="CA2919" s="40"/>
    </row>
    <row r="2920" spans="1:79" x14ac:dyDescent="0.25">
      <c r="A2920" s="68" t="s">
        <v>741</v>
      </c>
      <c r="B2920" s="68" t="s">
        <v>741</v>
      </c>
      <c r="C2920" s="14">
        <v>41646</v>
      </c>
      <c r="D2920" s="14"/>
      <c r="E2920" s="14"/>
      <c r="F2920" s="15" t="s">
        <v>533</v>
      </c>
      <c r="H2920">
        <v>253.95</v>
      </c>
      <c r="I2920">
        <v>0.22425</v>
      </c>
      <c r="J2920">
        <v>0.2515</v>
      </c>
      <c r="K2920">
        <v>0.20749999999999999</v>
      </c>
      <c r="L2920">
        <v>0.12875</v>
      </c>
      <c r="M2920">
        <v>9.2999999999999999E-2</v>
      </c>
      <c r="N2920">
        <v>0.1135</v>
      </c>
      <c r="O2920">
        <v>0.10299999999999999</v>
      </c>
      <c r="P2920">
        <v>0.14824999999999999</v>
      </c>
      <c r="AA2920" s="41"/>
      <c r="BM2920" s="40"/>
      <c r="BN2920" s="40"/>
      <c r="BO2920" s="40"/>
      <c r="BP2920" s="40"/>
      <c r="BQ2920" s="40"/>
      <c r="BR2920" s="40"/>
      <c r="BS2920" s="40"/>
      <c r="BT2920" s="40"/>
      <c r="BU2920" s="40"/>
      <c r="BV2920" s="40"/>
      <c r="BW2920" s="40"/>
      <c r="BX2920" s="40"/>
      <c r="BY2920" s="40"/>
      <c r="BZ2920" s="40"/>
      <c r="CA2920" s="40"/>
    </row>
    <row r="2921" spans="1:79" x14ac:dyDescent="0.25">
      <c r="A2921" s="68" t="s">
        <v>741</v>
      </c>
      <c r="B2921" s="68" t="s">
        <v>741</v>
      </c>
      <c r="C2921" s="14">
        <v>41652</v>
      </c>
      <c r="D2921" s="14"/>
      <c r="E2921" s="14"/>
      <c r="F2921" s="15" t="s">
        <v>533</v>
      </c>
      <c r="AA2921" s="41"/>
      <c r="BA2921">
        <v>90.5</v>
      </c>
      <c r="BM2921" s="40"/>
      <c r="BN2921" s="40"/>
      <c r="BO2921" s="40"/>
      <c r="BP2921" s="40"/>
      <c r="BQ2921" s="40"/>
      <c r="BR2921" s="40"/>
      <c r="BS2921" s="40"/>
      <c r="BT2921" s="40"/>
      <c r="BU2921" s="40"/>
      <c r="BV2921" s="40"/>
      <c r="BW2921" s="40"/>
      <c r="BX2921" s="40"/>
      <c r="BY2921" s="40"/>
      <c r="BZ2921" s="40"/>
      <c r="CA2921" s="40"/>
    </row>
    <row r="2922" spans="1:79" x14ac:dyDescent="0.25">
      <c r="A2922" s="68" t="s">
        <v>741</v>
      </c>
      <c r="B2922" s="68" t="s">
        <v>741</v>
      </c>
      <c r="C2922" s="14">
        <v>41653</v>
      </c>
      <c r="D2922" s="14"/>
      <c r="E2922" s="14"/>
      <c r="F2922" s="15" t="s">
        <v>533</v>
      </c>
      <c r="H2922">
        <v>239.7</v>
      </c>
      <c r="I2922">
        <v>0.17824999999999999</v>
      </c>
      <c r="J2922">
        <v>0.22750000000000001</v>
      </c>
      <c r="K2922">
        <v>0.19600000000000001</v>
      </c>
      <c r="L2922">
        <v>0.13275000000000001</v>
      </c>
      <c r="M2922">
        <v>9.7750000000000004E-2</v>
      </c>
      <c r="N2922">
        <v>0.11650000000000001</v>
      </c>
      <c r="O2922">
        <v>0.10199999999999999</v>
      </c>
      <c r="P2922">
        <v>0.14774999999999999</v>
      </c>
      <c r="AA2922" s="41"/>
      <c r="AF2922">
        <v>0</v>
      </c>
      <c r="BM2922" s="40"/>
      <c r="BN2922" s="40"/>
      <c r="BO2922" s="40"/>
      <c r="BP2922" s="40"/>
      <c r="BQ2922" s="40"/>
      <c r="BR2922" s="40"/>
      <c r="BS2922" s="40"/>
      <c r="BT2922" s="40"/>
      <c r="BU2922" s="40"/>
      <c r="BV2922" s="40"/>
      <c r="BW2922" s="40"/>
      <c r="BX2922" s="40"/>
      <c r="BY2922" s="40"/>
      <c r="BZ2922" s="40"/>
      <c r="CA2922" s="40"/>
    </row>
    <row r="2923" spans="1:79" x14ac:dyDescent="0.25">
      <c r="A2923" s="68" t="s">
        <v>741</v>
      </c>
      <c r="B2923" s="68" t="s">
        <v>741</v>
      </c>
      <c r="C2923" s="14">
        <v>41660</v>
      </c>
      <c r="D2923" s="14"/>
      <c r="E2923" s="14"/>
      <c r="F2923" s="15" t="s">
        <v>533</v>
      </c>
      <c r="H2923">
        <v>232.5</v>
      </c>
      <c r="I2923">
        <v>0.15725</v>
      </c>
      <c r="J2923">
        <v>0.2155</v>
      </c>
      <c r="K2923">
        <v>0.18725</v>
      </c>
      <c r="L2923">
        <v>0.13300000000000001</v>
      </c>
      <c r="M2923">
        <v>0.10349999999999999</v>
      </c>
      <c r="N2923">
        <v>0.11975</v>
      </c>
      <c r="O2923">
        <v>0.10349999999999999</v>
      </c>
      <c r="P2923">
        <v>0.14274999999999999</v>
      </c>
      <c r="AA2923" s="41"/>
      <c r="BM2923" s="40"/>
      <c r="BN2923" s="40"/>
      <c r="BO2923" s="40"/>
      <c r="BP2923" s="40"/>
      <c r="BQ2923" s="40"/>
      <c r="BR2923" s="40"/>
      <c r="BS2923" s="40"/>
      <c r="BT2923" s="40"/>
      <c r="BU2923" s="40"/>
      <c r="BV2923" s="40"/>
      <c r="BW2923" s="40"/>
      <c r="BX2923" s="40"/>
      <c r="BY2923" s="40"/>
      <c r="BZ2923" s="40"/>
      <c r="CA2923" s="40"/>
    </row>
    <row r="2924" spans="1:79" x14ac:dyDescent="0.25">
      <c r="A2924" s="68" t="s">
        <v>741</v>
      </c>
      <c r="B2924" s="68" t="s">
        <v>741</v>
      </c>
      <c r="C2924" s="14">
        <v>41662</v>
      </c>
      <c r="D2924" s="14"/>
      <c r="E2924" s="14"/>
      <c r="F2924" s="15" t="s">
        <v>533</v>
      </c>
      <c r="AF2924">
        <v>0</v>
      </c>
      <c r="BA2924">
        <v>93</v>
      </c>
      <c r="BM2924" s="40"/>
      <c r="BN2924" s="40"/>
      <c r="BO2924" s="40"/>
      <c r="BP2924" s="40"/>
      <c r="BQ2924" s="40"/>
      <c r="BR2924" s="40"/>
      <c r="BS2924" s="40"/>
      <c r="BT2924" s="40"/>
      <c r="BU2924" s="40"/>
      <c r="BV2924" s="40"/>
      <c r="BW2924" s="40"/>
      <c r="BX2924" s="40"/>
      <c r="BY2924" s="40"/>
      <c r="BZ2924" s="40"/>
      <c r="CA2924" s="40"/>
    </row>
    <row r="2925" spans="1:79" x14ac:dyDescent="0.25">
      <c r="A2925" s="68" t="s">
        <v>741</v>
      </c>
      <c r="B2925" s="68" t="s">
        <v>741</v>
      </c>
      <c r="C2925" s="14">
        <v>41664</v>
      </c>
      <c r="D2925" s="14"/>
      <c r="E2925" s="14"/>
      <c r="F2925" s="15" t="s">
        <v>533</v>
      </c>
      <c r="U2925">
        <v>2468.3094723972399</v>
      </c>
      <c r="V2925">
        <v>1256.0124139288801</v>
      </c>
      <c r="Y2925" s="41"/>
      <c r="Z2925">
        <v>3.7774811249999998E-2</v>
      </c>
      <c r="AB2925">
        <v>25266.818441084899</v>
      </c>
      <c r="AD2925">
        <v>954.44929749999994</v>
      </c>
      <c r="AP2925">
        <v>0</v>
      </c>
      <c r="AT2925" t="s">
        <v>74</v>
      </c>
      <c r="BE2925">
        <v>301.56311642887903</v>
      </c>
      <c r="BJ2925">
        <v>798.82365915335595</v>
      </c>
      <c r="BM2925" s="40"/>
      <c r="BN2925" s="40"/>
      <c r="BO2925" s="40"/>
      <c r="BP2925" s="40"/>
      <c r="BQ2925" s="40"/>
      <c r="BR2925" s="40"/>
      <c r="BS2925" s="40"/>
      <c r="BT2925" s="40"/>
      <c r="BU2925" s="40"/>
      <c r="BV2925" s="40"/>
      <c r="BW2925" s="40"/>
      <c r="BX2925" s="40"/>
      <c r="BY2925" s="40"/>
      <c r="BZ2925" s="40"/>
      <c r="CA2925" s="40"/>
    </row>
    <row r="2926" spans="1:79" x14ac:dyDescent="0.25">
      <c r="A2926" s="68" t="s">
        <v>741</v>
      </c>
      <c r="B2926" s="68" t="s">
        <v>741</v>
      </c>
      <c r="C2926" s="14">
        <v>41667</v>
      </c>
      <c r="D2926" s="14"/>
      <c r="E2926" s="14"/>
      <c r="F2926" s="15" t="s">
        <v>533</v>
      </c>
      <c r="H2926">
        <v>232</v>
      </c>
      <c r="I2926">
        <v>0.15024999999999999</v>
      </c>
      <c r="J2926">
        <v>0.20649999999999999</v>
      </c>
      <c r="K2926">
        <v>0.182</v>
      </c>
      <c r="L2926">
        <v>0.13375000000000001</v>
      </c>
      <c r="M2926">
        <v>0.10975</v>
      </c>
      <c r="N2926">
        <v>0.13275000000000001</v>
      </c>
      <c r="O2926">
        <v>0.10475</v>
      </c>
      <c r="P2926">
        <v>0.14025000000000001</v>
      </c>
      <c r="BM2926" s="40"/>
      <c r="BN2926" s="40"/>
      <c r="BO2926" s="40"/>
      <c r="BP2926" s="40"/>
      <c r="BQ2926" s="40"/>
      <c r="BR2926" s="40"/>
      <c r="BS2926" s="40"/>
      <c r="BT2926" s="40"/>
      <c r="BU2926" s="40"/>
      <c r="BV2926" s="40"/>
      <c r="BW2926" s="40"/>
      <c r="BX2926" s="40"/>
      <c r="BY2926" s="40"/>
      <c r="BZ2926" s="40"/>
      <c r="CA2926" s="40"/>
    </row>
    <row r="2927" spans="1:79" x14ac:dyDescent="0.25">
      <c r="A2927" s="75" t="s">
        <v>741</v>
      </c>
      <c r="B2927" s="75" t="s">
        <v>741</v>
      </c>
      <c r="C2927" s="87"/>
      <c r="F2927" s="15" t="s">
        <v>533</v>
      </c>
      <c r="BM2927" s="40">
        <v>281.10833333333301</v>
      </c>
      <c r="BN2927" s="40">
        <v>489.15222222222201</v>
      </c>
      <c r="BO2927" s="40">
        <v>596.73249999999996</v>
      </c>
      <c r="BP2927" s="40">
        <v>658.678</v>
      </c>
      <c r="BQ2927" s="40">
        <v>816.33249999999998</v>
      </c>
      <c r="BR2927" s="40">
        <v>906.82600000000002</v>
      </c>
      <c r="BS2927" s="40">
        <v>1050.9690000000001</v>
      </c>
      <c r="BT2927" s="40">
        <v>1139.663</v>
      </c>
      <c r="BU2927" s="40">
        <v>1435.0554999999999</v>
      </c>
      <c r="BV2927" s="40">
        <v>2067.6255000000001</v>
      </c>
      <c r="BW2927" s="40">
        <v>2258.3420000000001</v>
      </c>
      <c r="BX2927" s="40">
        <v>2191.7910000000002</v>
      </c>
      <c r="BY2927" s="40">
        <v>2572.0039999999999</v>
      </c>
      <c r="BZ2927" s="40">
        <v>2710.0165000000002</v>
      </c>
      <c r="CA2927" s="40">
        <v>2198.2366666666699</v>
      </c>
    </row>
    <row r="2928" spans="1:79" x14ac:dyDescent="0.25">
      <c r="A2928" s="42" t="s">
        <v>742</v>
      </c>
      <c r="B2928" s="42" t="s">
        <v>742</v>
      </c>
      <c r="C2928" s="2">
        <v>41369</v>
      </c>
      <c r="F2928" s="46" t="s">
        <v>533</v>
      </c>
      <c r="BM2928" s="52">
        <v>237.96100000000001</v>
      </c>
      <c r="BN2928" s="52"/>
      <c r="BO2928" s="52"/>
      <c r="BP2928" s="52"/>
      <c r="BQ2928" s="52"/>
      <c r="BR2928" s="52"/>
      <c r="BS2928" s="52"/>
      <c r="BT2928" s="52"/>
      <c r="BU2928" s="52"/>
      <c r="BV2928" s="52"/>
      <c r="BW2928" s="52"/>
      <c r="BX2928" s="52"/>
      <c r="BY2928" s="52"/>
      <c r="BZ2928" s="52"/>
      <c r="CA2928" s="52"/>
    </row>
    <row r="2929" spans="1:79" x14ac:dyDescent="0.25">
      <c r="A2929" s="42" t="s">
        <v>742</v>
      </c>
      <c r="B2929" s="42" t="s">
        <v>742</v>
      </c>
      <c r="C2929" s="2">
        <v>41380</v>
      </c>
      <c r="F2929" s="46" t="s">
        <v>533</v>
      </c>
      <c r="BM2929" s="53"/>
      <c r="BN2929" s="52">
        <v>401.83749999999998</v>
      </c>
      <c r="BO2929" s="52"/>
      <c r="BP2929" s="52"/>
      <c r="BQ2929" s="52"/>
      <c r="BR2929" s="52"/>
      <c r="BS2929" s="52"/>
      <c r="BT2929" s="52"/>
      <c r="BU2929" s="52"/>
      <c r="BV2929" s="52"/>
      <c r="BW2929" s="52"/>
      <c r="BX2929" s="52"/>
      <c r="BY2929" s="52"/>
      <c r="BZ2929" s="52"/>
      <c r="CA2929" s="52"/>
    </row>
    <row r="2930" spans="1:79" x14ac:dyDescent="0.25">
      <c r="A2930" s="68" t="s">
        <v>742</v>
      </c>
      <c r="B2930" s="68" t="s">
        <v>742</v>
      </c>
      <c r="C2930" s="14">
        <v>41386</v>
      </c>
      <c r="D2930" s="14"/>
      <c r="E2930" s="14"/>
      <c r="F2930" s="15" t="s">
        <v>533</v>
      </c>
      <c r="AE2930">
        <v>3.8</v>
      </c>
      <c r="AL2930">
        <v>2.0499999999999998</v>
      </c>
      <c r="BA2930">
        <v>17.5</v>
      </c>
      <c r="BM2930" s="40"/>
      <c r="BN2930" s="40"/>
      <c r="BO2930" s="40"/>
      <c r="BP2930" s="40"/>
      <c r="BQ2930" s="40"/>
      <c r="BR2930" s="40"/>
      <c r="BS2930" s="40"/>
      <c r="BT2930" s="40"/>
      <c r="BU2930" s="40"/>
      <c r="BV2930" s="40"/>
      <c r="BW2930" s="40"/>
      <c r="BX2930" s="40"/>
      <c r="BY2930" s="40"/>
      <c r="BZ2930" s="40"/>
      <c r="CA2930" s="40"/>
    </row>
    <row r="2931" spans="1:79" x14ac:dyDescent="0.25">
      <c r="A2931" s="68" t="s">
        <v>742</v>
      </c>
      <c r="B2931" s="68" t="s">
        <v>742</v>
      </c>
      <c r="C2931" s="14">
        <v>41387</v>
      </c>
      <c r="D2931" s="14"/>
      <c r="E2931" s="14"/>
      <c r="F2931" s="15" t="s">
        <v>533</v>
      </c>
      <c r="H2931">
        <v>390.22500000000002</v>
      </c>
      <c r="I2931">
        <v>0.270625</v>
      </c>
      <c r="J2931">
        <v>0.27825</v>
      </c>
      <c r="K2931">
        <v>0.27600000000000002</v>
      </c>
      <c r="L2931">
        <v>0.25024999999999997</v>
      </c>
      <c r="M2931">
        <v>0.25074999999999997</v>
      </c>
      <c r="N2931">
        <v>0.23974999999999999</v>
      </c>
      <c r="O2931">
        <v>0.18925</v>
      </c>
      <c r="P2931">
        <v>0.19625000000000001</v>
      </c>
      <c r="BM2931" s="40"/>
      <c r="BN2931" s="40"/>
      <c r="BO2931" s="40"/>
      <c r="BP2931" s="40"/>
      <c r="BQ2931" s="40"/>
      <c r="BR2931" s="40"/>
      <c r="BS2931" s="40"/>
      <c r="BT2931" s="40"/>
      <c r="BU2931" s="40"/>
      <c r="BV2931" s="40"/>
      <c r="BW2931" s="40"/>
      <c r="BX2931" s="40"/>
      <c r="BY2931" s="40"/>
      <c r="BZ2931" s="40"/>
      <c r="CA2931" s="40"/>
    </row>
    <row r="2932" spans="1:79" x14ac:dyDescent="0.25">
      <c r="A2932" s="42" t="s">
        <v>742</v>
      </c>
      <c r="B2932" s="42" t="s">
        <v>742</v>
      </c>
      <c r="C2932" s="2">
        <v>41390</v>
      </c>
      <c r="F2932" s="46" t="s">
        <v>533</v>
      </c>
      <c r="BM2932" s="53"/>
      <c r="BN2932" s="52"/>
      <c r="BO2932" s="52">
        <v>479.9785</v>
      </c>
      <c r="BP2932" s="52"/>
      <c r="BQ2932" s="52"/>
      <c r="BR2932" s="52"/>
      <c r="BS2932" s="52"/>
      <c r="BT2932" s="52"/>
      <c r="BU2932" s="52"/>
      <c r="BV2932" s="52"/>
      <c r="BW2932" s="52"/>
      <c r="BX2932" s="52"/>
      <c r="BY2932" s="52"/>
      <c r="BZ2932" s="52"/>
      <c r="CA2932" s="52"/>
    </row>
    <row r="2933" spans="1:79" x14ac:dyDescent="0.25">
      <c r="A2933" s="68" t="s">
        <v>742</v>
      </c>
      <c r="B2933" s="68" t="s">
        <v>742</v>
      </c>
      <c r="C2933" s="14">
        <v>41394</v>
      </c>
      <c r="D2933" s="14"/>
      <c r="E2933" s="14"/>
      <c r="F2933" s="15" t="s">
        <v>533</v>
      </c>
      <c r="H2933">
        <v>386.05</v>
      </c>
      <c r="I2933">
        <v>0.25224999999999997</v>
      </c>
      <c r="J2933">
        <v>0.27550000000000002</v>
      </c>
      <c r="K2933">
        <v>0.27775</v>
      </c>
      <c r="L2933">
        <v>0.251</v>
      </c>
      <c r="M2933">
        <v>0.24775</v>
      </c>
      <c r="N2933">
        <v>0.23949999999999999</v>
      </c>
      <c r="O2933">
        <v>0.189</v>
      </c>
      <c r="P2933">
        <v>0.19750000000000001</v>
      </c>
      <c r="BM2933" s="40"/>
      <c r="BN2933" s="40"/>
      <c r="BO2933" s="40"/>
      <c r="BP2933" s="40"/>
      <c r="BQ2933" s="40"/>
      <c r="BR2933" s="40"/>
      <c r="BS2933" s="40"/>
      <c r="BT2933" s="40"/>
      <c r="BU2933" s="40"/>
      <c r="BV2933" s="40"/>
      <c r="BW2933" s="40"/>
      <c r="BX2933" s="40"/>
      <c r="BY2933" s="40"/>
      <c r="BZ2933" s="40"/>
      <c r="CA2933" s="40"/>
    </row>
    <row r="2934" spans="1:79" x14ac:dyDescent="0.25">
      <c r="A2934" s="68" t="s">
        <v>742</v>
      </c>
      <c r="B2934" s="68" t="s">
        <v>742</v>
      </c>
      <c r="C2934" s="14">
        <v>41396</v>
      </c>
      <c r="D2934" s="14"/>
      <c r="E2934" s="14"/>
      <c r="F2934" s="15" t="s">
        <v>533</v>
      </c>
      <c r="AE2934">
        <v>4.95</v>
      </c>
      <c r="AL2934">
        <v>3.85</v>
      </c>
      <c r="BA2934">
        <v>22</v>
      </c>
      <c r="BM2934" s="40"/>
      <c r="BN2934" s="40"/>
      <c r="BO2934" s="40"/>
      <c r="BP2934" s="40"/>
      <c r="BQ2934" s="40"/>
      <c r="BR2934" s="40"/>
      <c r="BS2934" s="40"/>
      <c r="BT2934" s="40"/>
      <c r="BU2934" s="40"/>
      <c r="BV2934" s="40"/>
      <c r="BW2934" s="40"/>
      <c r="BX2934" s="40"/>
      <c r="BY2934" s="40"/>
      <c r="BZ2934" s="40"/>
      <c r="CA2934" s="40"/>
    </row>
    <row r="2935" spans="1:79" x14ac:dyDescent="0.25">
      <c r="A2935" s="68" t="s">
        <v>742</v>
      </c>
      <c r="B2935" s="68" t="s">
        <v>742</v>
      </c>
      <c r="C2935" s="14">
        <v>41397</v>
      </c>
      <c r="D2935" s="14"/>
      <c r="E2935" s="14"/>
      <c r="F2935" s="15" t="s">
        <v>533</v>
      </c>
      <c r="AF2935">
        <v>0.207329667506334</v>
      </c>
      <c r="BM2935" s="40"/>
      <c r="BN2935" s="40"/>
      <c r="BO2935" s="40"/>
      <c r="BP2935" s="40"/>
      <c r="BQ2935" s="40"/>
      <c r="BR2935" s="40"/>
      <c r="BS2935" s="40"/>
      <c r="BT2935" s="40"/>
      <c r="BU2935" s="40"/>
      <c r="BV2935" s="40"/>
      <c r="BW2935" s="40"/>
      <c r="BX2935" s="40"/>
      <c r="BY2935" s="40"/>
      <c r="BZ2935" s="40"/>
      <c r="CA2935" s="40"/>
    </row>
    <row r="2936" spans="1:79" x14ac:dyDescent="0.25">
      <c r="A2936" s="42" t="s">
        <v>742</v>
      </c>
      <c r="B2936" s="42" t="s">
        <v>742</v>
      </c>
      <c r="C2936" s="2">
        <v>41399</v>
      </c>
      <c r="F2936" s="46" t="s">
        <v>533</v>
      </c>
      <c r="BM2936" s="53"/>
      <c r="BN2936" s="52"/>
      <c r="BO2936" s="52"/>
      <c r="BP2936" s="52">
        <v>594.25437499999998</v>
      </c>
      <c r="BQ2936" s="52"/>
      <c r="BR2936" s="52"/>
      <c r="BS2936" s="52"/>
      <c r="BT2936" s="52"/>
      <c r="BU2936" s="52"/>
      <c r="BV2936" s="52"/>
      <c r="BW2936" s="52"/>
      <c r="BX2936" s="52"/>
      <c r="BY2936" s="52"/>
      <c r="BZ2936" s="52"/>
      <c r="CA2936" s="52"/>
    </row>
    <row r="2937" spans="1:79" x14ac:dyDescent="0.25">
      <c r="A2937" s="68" t="s">
        <v>742</v>
      </c>
      <c r="B2937" s="68" t="s">
        <v>742</v>
      </c>
      <c r="C2937" s="14">
        <v>41408</v>
      </c>
      <c r="D2937" s="14"/>
      <c r="E2937" s="14"/>
      <c r="F2937" s="15" t="s">
        <v>533</v>
      </c>
      <c r="H2937">
        <v>375.97500000000002</v>
      </c>
      <c r="I2937">
        <v>0.237125</v>
      </c>
      <c r="J2937">
        <v>0.26324999999999998</v>
      </c>
      <c r="K2937">
        <v>0.27200000000000002</v>
      </c>
      <c r="L2937">
        <v>0.24174999999999999</v>
      </c>
      <c r="M2937">
        <v>0.24675</v>
      </c>
      <c r="N2937">
        <v>0.23799999999999999</v>
      </c>
      <c r="O2937">
        <v>0.18625</v>
      </c>
      <c r="P2937">
        <v>0.19475000000000001</v>
      </c>
      <c r="AF2937">
        <v>0.41872405266430002</v>
      </c>
      <c r="BM2937" s="40"/>
      <c r="BN2937" s="40"/>
      <c r="BO2937" s="40"/>
      <c r="BP2937" s="40"/>
      <c r="BQ2937" s="40"/>
      <c r="BR2937" s="40"/>
      <c r="BS2937" s="40"/>
      <c r="BT2937" s="40"/>
      <c r="BU2937" s="40"/>
      <c r="BV2937" s="40"/>
      <c r="BW2937" s="40"/>
      <c r="BX2937" s="40"/>
      <c r="BY2937" s="40"/>
      <c r="BZ2937" s="40"/>
      <c r="CA2937" s="40"/>
    </row>
    <row r="2938" spans="1:79" x14ac:dyDescent="0.25">
      <c r="A2938" s="68" t="s">
        <v>742</v>
      </c>
      <c r="B2938" s="68" t="s">
        <v>742</v>
      </c>
      <c r="C2938" s="14">
        <v>41410</v>
      </c>
      <c r="D2938" s="14"/>
      <c r="E2938" s="14"/>
      <c r="F2938" s="15" t="s">
        <v>533</v>
      </c>
      <c r="AE2938">
        <v>6</v>
      </c>
      <c r="AL2938">
        <v>4.8</v>
      </c>
      <c r="BA2938">
        <v>24.25</v>
      </c>
      <c r="BM2938" s="40"/>
      <c r="BN2938" s="40"/>
      <c r="BO2938" s="40"/>
      <c r="BP2938" s="40"/>
      <c r="BQ2938" s="40"/>
      <c r="BR2938" s="40"/>
      <c r="BS2938" s="40"/>
      <c r="BT2938" s="40"/>
      <c r="BU2938" s="40"/>
      <c r="BV2938" s="40"/>
      <c r="BW2938" s="40"/>
      <c r="BX2938" s="40"/>
      <c r="BY2938" s="40"/>
      <c r="BZ2938" s="40"/>
      <c r="CA2938" s="40"/>
    </row>
    <row r="2939" spans="1:79" x14ac:dyDescent="0.25">
      <c r="A2939" s="42" t="s">
        <v>742</v>
      </c>
      <c r="B2939" s="42" t="s">
        <v>742</v>
      </c>
      <c r="C2939" s="2">
        <v>41413</v>
      </c>
      <c r="F2939" s="46" t="s">
        <v>533</v>
      </c>
      <c r="BM2939" s="53"/>
      <c r="BN2939" s="52"/>
      <c r="BO2939" s="52"/>
      <c r="BP2939" s="52"/>
      <c r="BQ2939" s="52">
        <v>755.02750000000003</v>
      </c>
      <c r="BR2939" s="52"/>
      <c r="BS2939" s="52"/>
      <c r="BT2939" s="52"/>
      <c r="BU2939" s="52"/>
      <c r="BV2939" s="52"/>
      <c r="BW2939" s="52"/>
      <c r="BX2939" s="52"/>
      <c r="BY2939" s="52"/>
      <c r="BZ2939" s="52"/>
      <c r="CA2939" s="52"/>
    </row>
    <row r="2940" spans="1:79" x14ac:dyDescent="0.25">
      <c r="A2940" s="68" t="s">
        <v>742</v>
      </c>
      <c r="B2940" s="68" t="s">
        <v>742</v>
      </c>
      <c r="C2940" s="14">
        <v>41423</v>
      </c>
      <c r="D2940" s="14"/>
      <c r="E2940" s="14"/>
      <c r="F2940" s="15" t="s">
        <v>533</v>
      </c>
      <c r="H2940">
        <v>390.1</v>
      </c>
      <c r="I2940">
        <v>0.28649999999999998</v>
      </c>
      <c r="J2940">
        <v>0.28625</v>
      </c>
      <c r="K2940">
        <v>0.27450000000000002</v>
      </c>
      <c r="L2940">
        <v>0.2445</v>
      </c>
      <c r="M2940">
        <v>0.24324999999999999</v>
      </c>
      <c r="N2940">
        <v>0.23624999999999999</v>
      </c>
      <c r="O2940">
        <v>0.18575</v>
      </c>
      <c r="P2940">
        <v>0.19350000000000001</v>
      </c>
      <c r="AE2940">
        <v>6.9</v>
      </c>
      <c r="AL2940">
        <v>5.85</v>
      </c>
      <c r="BM2940" s="40"/>
      <c r="BN2940" s="40"/>
      <c r="BO2940" s="40"/>
      <c r="BP2940" s="40"/>
      <c r="BQ2940" s="40"/>
      <c r="BR2940" s="40"/>
      <c r="BS2940" s="40"/>
      <c r="BT2940" s="40"/>
      <c r="BU2940" s="40"/>
      <c r="BV2940" s="40"/>
      <c r="BW2940" s="40"/>
      <c r="BX2940" s="40"/>
      <c r="BY2940" s="40"/>
      <c r="BZ2940" s="40"/>
      <c r="CA2940" s="40"/>
    </row>
    <row r="2941" spans="1:79" x14ac:dyDescent="0.25">
      <c r="A2941" s="68" t="s">
        <v>742</v>
      </c>
      <c r="B2941" s="68" t="s">
        <v>742</v>
      </c>
      <c r="C2941" s="14">
        <v>41425</v>
      </c>
      <c r="D2941" s="14"/>
      <c r="E2941" s="14"/>
      <c r="F2941" s="15" t="s">
        <v>533</v>
      </c>
      <c r="AF2941">
        <v>0.71724237880555797</v>
      </c>
      <c r="BA2941">
        <v>25</v>
      </c>
      <c r="BM2941" s="40"/>
      <c r="BN2941" s="40"/>
      <c r="BO2941" s="40"/>
      <c r="BP2941" s="40"/>
      <c r="BQ2941" s="40"/>
      <c r="BR2941" s="40"/>
      <c r="BS2941" s="40"/>
      <c r="BT2941" s="40"/>
      <c r="BU2941" s="40"/>
      <c r="BV2941" s="40"/>
      <c r="BW2941" s="40"/>
      <c r="BX2941" s="40"/>
      <c r="BY2941" s="40"/>
      <c r="BZ2941" s="40"/>
      <c r="CA2941" s="40"/>
    </row>
    <row r="2942" spans="1:79" x14ac:dyDescent="0.25">
      <c r="A2942" s="42" t="s">
        <v>742</v>
      </c>
      <c r="B2942" s="42" t="s">
        <v>742</v>
      </c>
      <c r="C2942" s="2">
        <v>41426</v>
      </c>
      <c r="F2942" s="46" t="s">
        <v>533</v>
      </c>
      <c r="BM2942" s="53"/>
      <c r="BN2942" s="52"/>
      <c r="BO2942" s="52"/>
      <c r="BP2942" s="52"/>
      <c r="BQ2942" s="52"/>
      <c r="BR2942" s="52">
        <v>821.76149999999996</v>
      </c>
      <c r="BS2942" s="52"/>
      <c r="BT2942" s="52"/>
      <c r="BU2942" s="52"/>
      <c r="BV2942" s="52"/>
      <c r="BW2942" s="52"/>
      <c r="BX2942" s="52"/>
      <c r="BY2942" s="52"/>
      <c r="BZ2942" s="52"/>
      <c r="CA2942" s="52"/>
    </row>
    <row r="2943" spans="1:79" x14ac:dyDescent="0.25">
      <c r="A2943" s="68" t="s">
        <v>742</v>
      </c>
      <c r="B2943" s="68" t="s">
        <v>742</v>
      </c>
      <c r="C2943" s="14">
        <v>41436</v>
      </c>
      <c r="D2943" s="14"/>
      <c r="E2943" s="14"/>
      <c r="F2943" s="15" t="s">
        <v>533</v>
      </c>
      <c r="H2943">
        <v>387.8</v>
      </c>
      <c r="I2943">
        <v>0.28299999999999997</v>
      </c>
      <c r="J2943">
        <v>0.28449999999999998</v>
      </c>
      <c r="K2943">
        <v>0.27550000000000002</v>
      </c>
      <c r="L2943">
        <v>0.24049999999999999</v>
      </c>
      <c r="M2943">
        <v>0.24324999999999999</v>
      </c>
      <c r="N2943">
        <v>0.23549999999999999</v>
      </c>
      <c r="O2943">
        <v>0.183</v>
      </c>
      <c r="P2943">
        <v>0.19375000000000001</v>
      </c>
      <c r="BM2943" s="40"/>
      <c r="BN2943" s="40"/>
      <c r="BO2943" s="40"/>
      <c r="BP2943" s="40"/>
      <c r="BQ2943" s="40"/>
      <c r="BR2943" s="40"/>
      <c r="BS2943" s="40"/>
      <c r="BT2943" s="40"/>
      <c r="BU2943" s="40"/>
      <c r="BV2943" s="40"/>
      <c r="BW2943" s="40"/>
      <c r="BX2943" s="40"/>
      <c r="BY2943" s="40"/>
      <c r="BZ2943" s="40"/>
      <c r="CA2943" s="40"/>
    </row>
    <row r="2944" spans="1:79" x14ac:dyDescent="0.25">
      <c r="A2944" s="68" t="s">
        <v>742</v>
      </c>
      <c r="B2944" s="68" t="s">
        <v>742</v>
      </c>
      <c r="C2944" s="14">
        <v>41438</v>
      </c>
      <c r="D2944" s="14"/>
      <c r="E2944" s="14"/>
      <c r="F2944" s="15" t="s">
        <v>533</v>
      </c>
      <c r="AE2944">
        <v>7.9</v>
      </c>
      <c r="AF2944">
        <v>0.79080429205020197</v>
      </c>
      <c r="AL2944">
        <v>6.8</v>
      </c>
      <c r="BA2944">
        <v>26</v>
      </c>
      <c r="BM2944" s="40"/>
      <c r="BN2944" s="40"/>
      <c r="BO2944" s="40"/>
      <c r="BP2944" s="40"/>
      <c r="BQ2944" s="40"/>
      <c r="BR2944" s="40"/>
      <c r="BS2944" s="40"/>
      <c r="BT2944" s="40"/>
      <c r="BU2944" s="40"/>
      <c r="BV2944" s="40"/>
      <c r="BW2944" s="40"/>
      <c r="BX2944" s="40"/>
      <c r="BY2944" s="40"/>
      <c r="BZ2944" s="40"/>
      <c r="CA2944" s="40"/>
    </row>
    <row r="2945" spans="1:79" x14ac:dyDescent="0.25">
      <c r="A2945" s="42" t="s">
        <v>742</v>
      </c>
      <c r="B2945" s="42" t="s">
        <v>742</v>
      </c>
      <c r="C2945" s="2">
        <v>41448</v>
      </c>
      <c r="F2945" s="46" t="s">
        <v>533</v>
      </c>
      <c r="BM2945" s="53"/>
      <c r="BN2945" s="52"/>
      <c r="BO2945" s="52"/>
      <c r="BP2945" s="52"/>
      <c r="BQ2945" s="52"/>
      <c r="BR2945" s="52"/>
      <c r="BS2945" s="52">
        <v>958.18799999999999</v>
      </c>
      <c r="BT2945" s="52"/>
      <c r="BU2945" s="52"/>
      <c r="BV2945" s="52"/>
      <c r="BW2945" s="52"/>
      <c r="BX2945" s="52"/>
      <c r="BY2945" s="52"/>
      <c r="BZ2945" s="52"/>
      <c r="CA2945" s="52"/>
    </row>
    <row r="2946" spans="1:79" x14ac:dyDescent="0.25">
      <c r="A2946" s="68" t="s">
        <v>742</v>
      </c>
      <c r="B2946" s="68" t="s">
        <v>742</v>
      </c>
      <c r="C2946" s="14">
        <v>41450</v>
      </c>
      <c r="D2946" s="14"/>
      <c r="E2946" s="14"/>
      <c r="F2946" s="15" t="s">
        <v>533</v>
      </c>
      <c r="H2946">
        <v>417.25</v>
      </c>
      <c r="I2946">
        <v>0.3145</v>
      </c>
      <c r="J2946">
        <v>0.30149999999999999</v>
      </c>
      <c r="K2946">
        <v>0.28575</v>
      </c>
      <c r="L2946">
        <v>0.27725</v>
      </c>
      <c r="M2946">
        <v>0.26150000000000001</v>
      </c>
      <c r="N2946">
        <v>0.2475</v>
      </c>
      <c r="O2946">
        <v>0.20324999999999999</v>
      </c>
      <c r="P2946">
        <v>0.19500000000000001</v>
      </c>
      <c r="AE2946">
        <v>8.75</v>
      </c>
      <c r="AF2946">
        <v>0.95173760900652604</v>
      </c>
      <c r="AL2946">
        <v>7.1</v>
      </c>
      <c r="BM2946" s="40"/>
      <c r="BN2946" s="40"/>
      <c r="BO2946" s="40"/>
      <c r="BP2946" s="40"/>
      <c r="BQ2946" s="40"/>
      <c r="BR2946" s="40"/>
      <c r="BS2946" s="40"/>
      <c r="BT2946" s="40"/>
      <c r="BU2946" s="40"/>
      <c r="BV2946" s="40"/>
      <c r="BW2946" s="40"/>
      <c r="BX2946" s="40"/>
      <c r="BY2946" s="40"/>
      <c r="BZ2946" s="40"/>
      <c r="CA2946" s="40"/>
    </row>
    <row r="2947" spans="1:79" x14ac:dyDescent="0.25">
      <c r="A2947" s="68" t="s">
        <v>742</v>
      </c>
      <c r="B2947" s="68" t="s">
        <v>742</v>
      </c>
      <c r="C2947" s="14">
        <v>41457</v>
      </c>
      <c r="D2947" s="14"/>
      <c r="E2947" s="14"/>
      <c r="F2947" s="15" t="s">
        <v>533</v>
      </c>
      <c r="BA2947">
        <v>27.5</v>
      </c>
      <c r="BM2947" s="40"/>
      <c r="BN2947" s="40"/>
      <c r="BO2947" s="40"/>
      <c r="BP2947" s="40"/>
      <c r="BQ2947" s="40"/>
      <c r="BR2947" s="40"/>
      <c r="BS2947" s="40"/>
      <c r="BT2947" s="40"/>
      <c r="BU2947" s="40"/>
      <c r="BV2947" s="40"/>
      <c r="BW2947" s="40"/>
      <c r="BX2947" s="40"/>
      <c r="BY2947" s="40"/>
      <c r="BZ2947" s="40"/>
      <c r="CA2947" s="40"/>
    </row>
    <row r="2948" spans="1:79" x14ac:dyDescent="0.25">
      <c r="A2948" s="68" t="s">
        <v>742</v>
      </c>
      <c r="B2948" s="68" t="s">
        <v>742</v>
      </c>
      <c r="C2948" s="14">
        <v>41459</v>
      </c>
      <c r="D2948" s="14"/>
      <c r="E2948" s="14"/>
      <c r="F2948" s="15" t="s">
        <v>533</v>
      </c>
      <c r="U2948">
        <v>259.60892857142898</v>
      </c>
      <c r="V2948">
        <v>0</v>
      </c>
      <c r="AD2948">
        <v>0</v>
      </c>
      <c r="AM2948">
        <v>2.9321753615448301</v>
      </c>
      <c r="AP2948">
        <v>154.86086465602301</v>
      </c>
      <c r="AS2948">
        <f>AM2948*1000000/AP2948</f>
        <v>18934.256682976546</v>
      </c>
      <c r="BB2948">
        <v>158.333333333333</v>
      </c>
      <c r="BE2948">
        <v>0</v>
      </c>
      <c r="BJ2948">
        <v>98.299934840037807</v>
      </c>
      <c r="BK2948">
        <v>1394.5833333333301</v>
      </c>
      <c r="BM2948" s="40"/>
      <c r="BN2948" s="40"/>
      <c r="BO2948" s="40"/>
      <c r="BP2948" s="40"/>
      <c r="BQ2948" s="40"/>
      <c r="BR2948" s="40"/>
      <c r="BS2948" s="40"/>
      <c r="BT2948" s="40"/>
      <c r="BU2948" s="40"/>
      <c r="BV2948" s="40"/>
      <c r="BW2948" s="40"/>
      <c r="BX2948" s="40"/>
      <c r="BY2948" s="40"/>
      <c r="BZ2948" s="40"/>
      <c r="CA2948" s="40"/>
    </row>
    <row r="2949" spans="1:79" x14ac:dyDescent="0.25">
      <c r="A2949" s="68" t="s">
        <v>742</v>
      </c>
      <c r="B2949" s="68" t="s">
        <v>742</v>
      </c>
      <c r="C2949" s="14">
        <v>41465</v>
      </c>
      <c r="D2949" s="14"/>
      <c r="E2949" s="14"/>
      <c r="F2949" s="15" t="s">
        <v>533</v>
      </c>
      <c r="AE2949">
        <v>8.9</v>
      </c>
      <c r="AL2949">
        <v>7.9</v>
      </c>
      <c r="BA2949">
        <v>27.75</v>
      </c>
      <c r="BM2949" s="40"/>
      <c r="BN2949" s="40"/>
      <c r="BO2949" s="40"/>
      <c r="BP2949" s="40"/>
      <c r="BQ2949" s="40"/>
      <c r="BR2949" s="40"/>
      <c r="BS2949" s="40"/>
      <c r="BT2949" s="40"/>
      <c r="BU2949" s="40"/>
      <c r="BV2949" s="40"/>
      <c r="BW2949" s="40"/>
      <c r="BX2949" s="40"/>
      <c r="BY2949" s="40"/>
      <c r="BZ2949" s="40"/>
      <c r="CA2949" s="40"/>
    </row>
    <row r="2950" spans="1:79" x14ac:dyDescent="0.25">
      <c r="A2950" s="68" t="s">
        <v>742</v>
      </c>
      <c r="B2950" s="68" t="s">
        <v>742</v>
      </c>
      <c r="C2950" s="14">
        <v>41466</v>
      </c>
      <c r="D2950" s="14"/>
      <c r="E2950" s="14"/>
      <c r="F2950" s="15" t="s">
        <v>533</v>
      </c>
      <c r="H2950">
        <v>412.82499999999999</v>
      </c>
      <c r="I2950">
        <v>0.27887499999999998</v>
      </c>
      <c r="J2950">
        <v>0.28425</v>
      </c>
      <c r="K2950">
        <v>0.28475</v>
      </c>
      <c r="L2950">
        <v>0.26850000000000002</v>
      </c>
      <c r="M2950">
        <v>0.26774999999999999</v>
      </c>
      <c r="N2950">
        <v>0.25524999999999998</v>
      </c>
      <c r="O2950">
        <v>0.21149999999999999</v>
      </c>
      <c r="P2950">
        <v>0.21325</v>
      </c>
      <c r="AF2950">
        <v>0.97125781630328201</v>
      </c>
      <c r="BM2950" s="40"/>
      <c r="BN2950" s="40"/>
      <c r="BO2950" s="40"/>
      <c r="BP2950" s="40"/>
      <c r="BQ2950" s="40"/>
      <c r="BR2950" s="40"/>
      <c r="BS2950" s="40"/>
      <c r="BT2950" s="40"/>
      <c r="BU2950" s="40"/>
      <c r="BV2950" s="40"/>
      <c r="BW2950" s="40"/>
      <c r="BX2950" s="40"/>
      <c r="BY2950" s="40"/>
      <c r="BZ2950" s="40"/>
      <c r="CA2950" s="40"/>
    </row>
    <row r="2951" spans="1:79" x14ac:dyDescent="0.25">
      <c r="A2951" s="42" t="s">
        <v>742</v>
      </c>
      <c r="B2951" s="42" t="s">
        <v>742</v>
      </c>
      <c r="C2951" s="2">
        <v>41471</v>
      </c>
      <c r="F2951" s="46" t="s">
        <v>533</v>
      </c>
      <c r="BM2951" s="53"/>
      <c r="BN2951" s="52"/>
      <c r="BO2951" s="52"/>
      <c r="BP2951" s="52"/>
      <c r="BQ2951" s="52"/>
      <c r="BR2951" s="52"/>
      <c r="BS2951" s="52"/>
      <c r="BT2951" s="52">
        <v>1133.8375000000001</v>
      </c>
      <c r="BU2951" s="52"/>
      <c r="BV2951" s="52"/>
      <c r="BW2951" s="52"/>
      <c r="BX2951" s="52"/>
      <c r="BY2951" s="52"/>
      <c r="BZ2951" s="52"/>
      <c r="CA2951" s="52"/>
    </row>
    <row r="2952" spans="1:79" x14ac:dyDescent="0.25">
      <c r="A2952" s="68" t="s">
        <v>742</v>
      </c>
      <c r="B2952" s="68" t="s">
        <v>742</v>
      </c>
      <c r="C2952" s="14">
        <v>41481</v>
      </c>
      <c r="D2952" s="14"/>
      <c r="E2952" s="14"/>
      <c r="F2952" s="15" t="s">
        <v>533</v>
      </c>
      <c r="BA2952">
        <v>30</v>
      </c>
      <c r="BM2952" s="40"/>
      <c r="BN2952" s="40"/>
      <c r="BO2952" s="40"/>
      <c r="BP2952" s="40"/>
      <c r="BQ2952" s="40"/>
      <c r="BR2952" s="40"/>
      <c r="BS2952" s="40"/>
      <c r="BT2952" s="40"/>
      <c r="BU2952" s="40"/>
      <c r="BV2952" s="40"/>
      <c r="BW2952" s="40"/>
      <c r="BX2952" s="40"/>
      <c r="BY2952" s="40"/>
      <c r="BZ2952" s="40"/>
      <c r="CA2952" s="40"/>
    </row>
    <row r="2953" spans="1:79" x14ac:dyDescent="0.25">
      <c r="A2953" s="68" t="s">
        <v>742</v>
      </c>
      <c r="B2953" s="68" t="s">
        <v>742</v>
      </c>
      <c r="C2953" s="14">
        <v>41484</v>
      </c>
      <c r="D2953" s="14"/>
      <c r="E2953" s="14"/>
      <c r="F2953" s="15" t="s">
        <v>533</v>
      </c>
      <c r="AE2953">
        <v>9.8000000000000007</v>
      </c>
      <c r="AF2953">
        <v>0.98423189867719196</v>
      </c>
      <c r="AL2953">
        <v>8.8000000000000007</v>
      </c>
      <c r="BL2953" s="40"/>
      <c r="BM2953" s="40"/>
      <c r="BN2953" s="40"/>
      <c r="BO2953" s="40"/>
      <c r="BP2953" s="40"/>
      <c r="BQ2953" s="40"/>
      <c r="BR2953" s="40"/>
      <c r="BS2953" s="40"/>
      <c r="BT2953" s="40"/>
      <c r="BU2953" s="40"/>
      <c r="BV2953" s="40"/>
      <c r="BW2953" s="40"/>
      <c r="BX2953" s="40"/>
      <c r="BY2953" s="40"/>
      <c r="BZ2953" s="40"/>
      <c r="CA2953" s="40"/>
    </row>
    <row r="2954" spans="1:79" x14ac:dyDescent="0.25">
      <c r="A2954" s="68" t="s">
        <v>742</v>
      </c>
      <c r="B2954" s="68" t="s">
        <v>742</v>
      </c>
      <c r="C2954" s="14">
        <v>41485</v>
      </c>
      <c r="D2954" s="14"/>
      <c r="E2954" s="14"/>
      <c r="F2954" s="15" t="s">
        <v>533</v>
      </c>
      <c r="H2954">
        <v>407.67500000000001</v>
      </c>
      <c r="I2954">
        <v>0.266625</v>
      </c>
      <c r="J2954">
        <v>0.27374999999999999</v>
      </c>
      <c r="K2954">
        <v>0.28000000000000003</v>
      </c>
      <c r="L2954">
        <v>0.26</v>
      </c>
      <c r="M2954">
        <v>0.26574999999999999</v>
      </c>
      <c r="N2954">
        <v>0.2555</v>
      </c>
      <c r="O2954">
        <v>0.214</v>
      </c>
      <c r="P2954">
        <v>0.22275</v>
      </c>
      <c r="BL2954" s="40"/>
      <c r="BM2954" s="40"/>
      <c r="BN2954" s="40"/>
      <c r="BO2954" s="40"/>
      <c r="BP2954" s="40"/>
      <c r="BQ2954" s="40"/>
      <c r="BR2954" s="40"/>
      <c r="BS2954" s="40"/>
      <c r="BT2954" s="40"/>
      <c r="BU2954" s="40"/>
      <c r="BV2954" s="40"/>
      <c r="BW2954" s="40"/>
      <c r="BX2954" s="40"/>
      <c r="BY2954" s="40"/>
      <c r="BZ2954" s="40"/>
      <c r="CA2954" s="40"/>
    </row>
    <row r="2955" spans="1:79" x14ac:dyDescent="0.25">
      <c r="A2955" s="42" t="s">
        <v>742</v>
      </c>
      <c r="B2955" s="42" t="s">
        <v>742</v>
      </c>
      <c r="C2955" s="2">
        <v>41490</v>
      </c>
      <c r="F2955" s="46" t="s">
        <v>533</v>
      </c>
      <c r="BL2955" s="40"/>
      <c r="BM2955" s="53"/>
      <c r="BN2955" s="52"/>
      <c r="BO2955" s="52"/>
      <c r="BP2955" s="52"/>
      <c r="BQ2955" s="52"/>
      <c r="BR2955" s="52"/>
      <c r="BS2955" s="52"/>
      <c r="BT2955" s="52"/>
      <c r="BU2955" s="52">
        <v>1420.3544999999999</v>
      </c>
      <c r="BV2955" s="52"/>
      <c r="BW2955" s="52"/>
      <c r="BX2955" s="52"/>
      <c r="BY2955" s="52"/>
      <c r="BZ2955" s="52"/>
      <c r="CA2955" s="52"/>
    </row>
    <row r="2956" spans="1:79" x14ac:dyDescent="0.25">
      <c r="A2956" s="68" t="s">
        <v>742</v>
      </c>
      <c r="B2956" s="68" t="s">
        <v>742</v>
      </c>
      <c r="C2956" s="14">
        <v>41495</v>
      </c>
      <c r="D2956" s="14"/>
      <c r="E2956" s="14"/>
      <c r="F2956" s="15" t="s">
        <v>533</v>
      </c>
      <c r="BA2956">
        <v>31.5</v>
      </c>
      <c r="BL2956" s="40"/>
      <c r="BM2956" s="40"/>
      <c r="BN2956" s="40"/>
      <c r="BO2956" s="40"/>
      <c r="BP2956" s="40"/>
      <c r="BQ2956" s="40"/>
      <c r="BR2956" s="40"/>
      <c r="BS2956" s="40"/>
      <c r="BT2956" s="40"/>
      <c r="BU2956" s="40"/>
      <c r="BV2956" s="40"/>
      <c r="BW2956" s="40"/>
      <c r="BX2956" s="40"/>
      <c r="BY2956" s="40"/>
      <c r="BZ2956" s="40"/>
      <c r="CA2956" s="40"/>
    </row>
    <row r="2957" spans="1:79" x14ac:dyDescent="0.25">
      <c r="A2957" s="68" t="s">
        <v>742</v>
      </c>
      <c r="B2957" s="68" t="s">
        <v>742</v>
      </c>
      <c r="C2957" s="14">
        <v>41500</v>
      </c>
      <c r="D2957" s="14"/>
      <c r="E2957" s="14"/>
      <c r="F2957" s="15" t="s">
        <v>533</v>
      </c>
      <c r="AA2957" s="40"/>
      <c r="AE2957">
        <v>10.7</v>
      </c>
      <c r="AL2957">
        <v>9.6</v>
      </c>
      <c r="BL2957" s="40"/>
      <c r="BM2957" s="40"/>
      <c r="BN2957" s="40"/>
      <c r="BO2957" s="40"/>
      <c r="BP2957" s="40"/>
      <c r="BQ2957" s="40"/>
      <c r="BR2957" s="40"/>
      <c r="BS2957" s="40"/>
      <c r="BT2957" s="40"/>
      <c r="BU2957" s="40"/>
      <c r="BV2957" s="40"/>
      <c r="BW2957" s="40"/>
      <c r="BX2957" s="40"/>
      <c r="BY2957" s="40"/>
      <c r="BZ2957" s="40"/>
      <c r="CA2957" s="40"/>
    </row>
    <row r="2958" spans="1:79" x14ac:dyDescent="0.25">
      <c r="A2958" s="42" t="s">
        <v>742</v>
      </c>
      <c r="B2958" s="42" t="s">
        <v>742</v>
      </c>
      <c r="C2958" s="2">
        <v>41507</v>
      </c>
      <c r="F2958" s="46" t="s">
        <v>533</v>
      </c>
      <c r="AA2958" s="40"/>
      <c r="BL2958" s="40"/>
      <c r="BM2958" s="53"/>
      <c r="BN2958" s="52"/>
      <c r="BO2958" s="52"/>
      <c r="BP2958" s="52"/>
      <c r="BQ2958" s="52"/>
      <c r="BR2958" s="52"/>
      <c r="BS2958" s="52"/>
      <c r="BT2958" s="52"/>
      <c r="BU2958" s="52"/>
      <c r="BV2958" s="52">
        <v>2067.0155</v>
      </c>
      <c r="BW2958" s="52"/>
      <c r="BX2958" s="52"/>
      <c r="BY2958" s="52"/>
      <c r="BZ2958" s="52"/>
      <c r="CA2958" s="52"/>
    </row>
    <row r="2959" spans="1:79" x14ac:dyDescent="0.25">
      <c r="A2959" s="68" t="s">
        <v>742</v>
      </c>
      <c r="B2959" s="68" t="s">
        <v>742</v>
      </c>
      <c r="C2959" s="14">
        <v>41515</v>
      </c>
      <c r="D2959" s="14"/>
      <c r="E2959" s="14"/>
      <c r="F2959" s="15" t="s">
        <v>533</v>
      </c>
      <c r="H2959">
        <v>380.67500000000001</v>
      </c>
      <c r="I2959">
        <v>0.21162500000000001</v>
      </c>
      <c r="J2959">
        <v>0.24049999999999999</v>
      </c>
      <c r="K2959">
        <v>0.26374999999999998</v>
      </c>
      <c r="L2959">
        <v>0.23449999999999999</v>
      </c>
      <c r="M2959">
        <v>0.252</v>
      </c>
      <c r="N2959">
        <v>0.25850000000000001</v>
      </c>
      <c r="O2959">
        <v>0.21299999999999999</v>
      </c>
      <c r="P2959">
        <v>0.22950000000000001</v>
      </c>
      <c r="AA2959" s="40"/>
      <c r="BL2959" s="40"/>
      <c r="BM2959" s="40"/>
      <c r="BN2959" s="40"/>
      <c r="BO2959" s="40"/>
      <c r="BP2959" s="40"/>
      <c r="BQ2959" s="40"/>
      <c r="BR2959" s="40"/>
      <c r="BS2959" s="40"/>
      <c r="BT2959" s="40"/>
      <c r="BU2959" s="40"/>
      <c r="BV2959" s="40"/>
      <c r="BW2959" s="40"/>
      <c r="BX2959" s="40"/>
      <c r="BY2959" s="40"/>
      <c r="BZ2959" s="40"/>
      <c r="CA2959" s="40"/>
    </row>
    <row r="2960" spans="1:79" x14ac:dyDescent="0.25">
      <c r="A2960" s="68" t="s">
        <v>742</v>
      </c>
      <c r="B2960" s="68" t="s">
        <v>742</v>
      </c>
      <c r="C2960" s="14">
        <v>41516</v>
      </c>
      <c r="D2960" s="14"/>
      <c r="E2960" s="14"/>
      <c r="F2960" s="15" t="s">
        <v>533</v>
      </c>
      <c r="AA2960" s="40"/>
      <c r="AE2960">
        <v>11.8</v>
      </c>
      <c r="AF2960">
        <v>0.95914660776240102</v>
      </c>
      <c r="AL2960">
        <v>10.5</v>
      </c>
      <c r="BL2960" s="40"/>
      <c r="BM2960" s="40"/>
      <c r="BN2960" s="40"/>
      <c r="BO2960" s="40"/>
      <c r="BP2960" s="40"/>
      <c r="BQ2960" s="40"/>
      <c r="BR2960" s="40"/>
      <c r="BS2960" s="40"/>
      <c r="BT2960" s="40"/>
      <c r="BU2960" s="40"/>
      <c r="BV2960" s="40"/>
      <c r="BW2960" s="40"/>
      <c r="BX2960" s="40"/>
      <c r="BY2960" s="40"/>
      <c r="BZ2960" s="40"/>
      <c r="CA2960" s="40"/>
    </row>
    <row r="2961" spans="1:79" x14ac:dyDescent="0.25">
      <c r="A2961" s="68" t="s">
        <v>742</v>
      </c>
      <c r="B2961" s="68" t="s">
        <v>742</v>
      </c>
      <c r="C2961" s="14">
        <v>41520</v>
      </c>
      <c r="D2961" s="14"/>
      <c r="E2961" s="14"/>
      <c r="F2961" s="15" t="s">
        <v>533</v>
      </c>
      <c r="U2961">
        <v>649.67857142857099</v>
      </c>
      <c r="V2961">
        <v>0</v>
      </c>
      <c r="AA2961" s="40"/>
      <c r="AD2961">
        <v>0</v>
      </c>
      <c r="AM2961">
        <v>6.4411493571910396</v>
      </c>
      <c r="AP2961">
        <v>289.49706996121</v>
      </c>
      <c r="AS2961">
        <f>AM2961*1000000/AP2961</f>
        <v>22249.44576487111</v>
      </c>
      <c r="BB2961">
        <v>170.23809523809501</v>
      </c>
      <c r="BE2961">
        <v>0</v>
      </c>
      <c r="BJ2961">
        <v>249.20648265765399</v>
      </c>
      <c r="BK2961">
        <v>1419.94047619048</v>
      </c>
      <c r="BL2961" s="40"/>
      <c r="BM2961" s="40"/>
      <c r="BN2961" s="40"/>
      <c r="BO2961" s="40"/>
      <c r="BP2961" s="40"/>
      <c r="BQ2961" s="40"/>
      <c r="BR2961" s="40"/>
      <c r="BS2961" s="40"/>
      <c r="BT2961" s="40"/>
      <c r="BU2961" s="40"/>
      <c r="BV2961" s="40"/>
      <c r="BW2961" s="40"/>
      <c r="BX2961" s="40"/>
      <c r="BY2961" s="40"/>
      <c r="BZ2961" s="40"/>
      <c r="CA2961" s="40"/>
    </row>
    <row r="2962" spans="1:79" x14ac:dyDescent="0.25">
      <c r="A2962" s="42" t="s">
        <v>742</v>
      </c>
      <c r="B2962" s="42" t="s">
        <v>742</v>
      </c>
      <c r="C2962" s="2">
        <v>41525</v>
      </c>
      <c r="F2962" s="46" t="s">
        <v>533</v>
      </c>
      <c r="AA2962" s="40"/>
      <c r="BL2962" s="40"/>
      <c r="BM2962" s="53"/>
      <c r="BN2962" s="52"/>
      <c r="BO2962" s="52"/>
      <c r="BP2962" s="52"/>
      <c r="BQ2962" s="52"/>
      <c r="BR2962" s="52"/>
      <c r="BS2962" s="52"/>
      <c r="BT2962" s="52"/>
      <c r="BU2962" s="52"/>
      <c r="BV2962" s="52"/>
      <c r="BW2962" s="52">
        <v>2317.5120000000002</v>
      </c>
      <c r="BX2962" s="52"/>
      <c r="BY2962" s="52"/>
      <c r="BZ2962" s="52"/>
      <c r="CA2962" s="52"/>
    </row>
    <row r="2963" spans="1:79" x14ac:dyDescent="0.25">
      <c r="A2963" s="68" t="s">
        <v>742</v>
      </c>
      <c r="B2963" s="68" t="s">
        <v>742</v>
      </c>
      <c r="C2963" s="14">
        <v>41526</v>
      </c>
      <c r="D2963" s="14"/>
      <c r="E2963" s="14"/>
      <c r="F2963" s="15" t="s">
        <v>533</v>
      </c>
      <c r="AE2963">
        <v>12.05</v>
      </c>
      <c r="AL2963">
        <v>10.8</v>
      </c>
      <c r="BL2963" s="40"/>
      <c r="BM2963" s="40"/>
      <c r="BN2963" s="40"/>
      <c r="BO2963" s="40"/>
      <c r="BP2963" s="40"/>
      <c r="BQ2963" s="40"/>
      <c r="BR2963" s="40"/>
      <c r="BS2963" s="40"/>
      <c r="BT2963" s="40"/>
      <c r="BU2963" s="40"/>
      <c r="BV2963" s="40"/>
      <c r="BW2963" s="40"/>
      <c r="BX2963" s="40"/>
      <c r="BY2963" s="40"/>
      <c r="BZ2963" s="40"/>
      <c r="CA2963" s="40"/>
    </row>
    <row r="2964" spans="1:79" x14ac:dyDescent="0.25">
      <c r="A2964" s="68" t="s">
        <v>742</v>
      </c>
      <c r="B2964" s="68" t="s">
        <v>742</v>
      </c>
      <c r="C2964" s="14">
        <v>41527</v>
      </c>
      <c r="D2964" s="14"/>
      <c r="E2964" s="14"/>
      <c r="F2964" s="15" t="s">
        <v>533</v>
      </c>
      <c r="AF2964">
        <v>0.99181951584262795</v>
      </c>
      <c r="BL2964" s="40"/>
      <c r="BM2964" s="40"/>
      <c r="BN2964" s="40"/>
      <c r="BO2964" s="40"/>
      <c r="BP2964" s="40"/>
      <c r="BQ2964" s="40"/>
      <c r="BR2964" s="40"/>
      <c r="BS2964" s="40"/>
      <c r="BT2964" s="40"/>
      <c r="BU2964" s="40"/>
      <c r="BV2964" s="40"/>
      <c r="BW2964" s="40"/>
      <c r="BX2964" s="40"/>
      <c r="BY2964" s="40"/>
      <c r="BZ2964" s="40"/>
      <c r="CA2964" s="40"/>
    </row>
    <row r="2965" spans="1:79" x14ac:dyDescent="0.25">
      <c r="A2965" s="68" t="s">
        <v>742</v>
      </c>
      <c r="B2965" s="68" t="s">
        <v>742</v>
      </c>
      <c r="C2965" s="14">
        <v>41530</v>
      </c>
      <c r="D2965" s="14"/>
      <c r="E2965" s="14"/>
      <c r="F2965" s="15" t="s">
        <v>533</v>
      </c>
      <c r="BA2965">
        <v>32</v>
      </c>
      <c r="BL2965" s="40"/>
      <c r="BM2965" s="40"/>
      <c r="BN2965" s="40"/>
      <c r="BO2965" s="40"/>
      <c r="BP2965" s="40"/>
      <c r="BQ2965" s="40"/>
      <c r="BR2965" s="40"/>
      <c r="BS2965" s="40"/>
      <c r="BT2965" s="40"/>
      <c r="BU2965" s="40"/>
      <c r="BV2965" s="40"/>
      <c r="BW2965" s="40"/>
      <c r="BX2965" s="40"/>
      <c r="BY2965" s="40"/>
      <c r="BZ2965" s="40"/>
      <c r="CA2965" s="40"/>
    </row>
    <row r="2966" spans="1:79" x14ac:dyDescent="0.25">
      <c r="A2966" s="68" t="s">
        <v>742</v>
      </c>
      <c r="B2966" s="68" t="s">
        <v>742</v>
      </c>
      <c r="C2966" s="14">
        <v>41533</v>
      </c>
      <c r="D2966" s="14"/>
      <c r="E2966" s="14"/>
      <c r="F2966" s="15" t="s">
        <v>533</v>
      </c>
      <c r="H2966">
        <v>341.52499999999998</v>
      </c>
      <c r="I2966">
        <v>0.16287499999999999</v>
      </c>
      <c r="J2966">
        <v>0.20774999999999999</v>
      </c>
      <c r="K2966">
        <v>0.23175000000000001</v>
      </c>
      <c r="L2966">
        <v>0.19475000000000001</v>
      </c>
      <c r="M2966">
        <v>0.23350000000000001</v>
      </c>
      <c r="N2966">
        <v>0.2465</v>
      </c>
      <c r="O2966">
        <v>0.20749999999999999</v>
      </c>
      <c r="P2966">
        <v>0.223</v>
      </c>
      <c r="BL2966" s="40"/>
      <c r="BM2966" s="40"/>
      <c r="BN2966" s="40"/>
      <c r="BO2966" s="40"/>
      <c r="BP2966" s="40"/>
      <c r="BQ2966" s="40"/>
      <c r="BR2966" s="40"/>
      <c r="BS2966" s="40"/>
      <c r="BT2966" s="40"/>
      <c r="BU2966" s="40"/>
      <c r="BV2966" s="40"/>
      <c r="BW2966" s="40"/>
      <c r="BX2966" s="40"/>
      <c r="BY2966" s="40"/>
      <c r="BZ2966" s="40"/>
      <c r="CA2966" s="40"/>
    </row>
    <row r="2967" spans="1:79" x14ac:dyDescent="0.25">
      <c r="A2967" s="42" t="s">
        <v>742</v>
      </c>
      <c r="B2967" s="42" t="s">
        <v>742</v>
      </c>
      <c r="C2967" s="2">
        <v>41540</v>
      </c>
      <c r="F2967" s="46" t="s">
        <v>533</v>
      </c>
      <c r="BL2967" s="40"/>
      <c r="BM2967" s="53"/>
      <c r="BN2967" s="52"/>
      <c r="BO2967" s="52"/>
      <c r="BP2967" s="52"/>
      <c r="BQ2967" s="52"/>
      <c r="BR2967" s="52"/>
      <c r="BS2967" s="52"/>
      <c r="BT2967" s="52"/>
      <c r="BU2967" s="52"/>
      <c r="BV2967" s="52"/>
      <c r="BW2967" s="52"/>
      <c r="BX2967" s="52">
        <v>2259.8364999999999</v>
      </c>
      <c r="BY2967" s="52"/>
      <c r="BZ2967" s="52"/>
      <c r="CA2967" s="52"/>
    </row>
    <row r="2968" spans="1:79" x14ac:dyDescent="0.25">
      <c r="A2968" s="68" t="s">
        <v>742</v>
      </c>
      <c r="B2968" s="68" t="s">
        <v>742</v>
      </c>
      <c r="C2968" s="14">
        <v>41542</v>
      </c>
      <c r="D2968" s="14"/>
      <c r="E2968" s="14"/>
      <c r="F2968" s="15" t="s">
        <v>533</v>
      </c>
      <c r="H2968">
        <v>361.52499999999998</v>
      </c>
      <c r="I2968">
        <v>0.234375</v>
      </c>
      <c r="J2968">
        <v>0.247</v>
      </c>
      <c r="K2968">
        <v>0.23549999999999999</v>
      </c>
      <c r="L2968">
        <v>0.19325000000000001</v>
      </c>
      <c r="M2968">
        <v>0.23</v>
      </c>
      <c r="N2968">
        <v>0.24199999999999999</v>
      </c>
      <c r="O2968">
        <v>0.20474999999999999</v>
      </c>
      <c r="P2968">
        <v>0.22075</v>
      </c>
      <c r="BL2968" s="40"/>
      <c r="BM2968" s="40"/>
      <c r="BN2968" s="40"/>
      <c r="BO2968" s="40"/>
      <c r="BP2968" s="40"/>
      <c r="BQ2968" s="40"/>
      <c r="BR2968" s="40"/>
      <c r="BS2968" s="40"/>
      <c r="BT2968" s="40"/>
      <c r="BU2968" s="40"/>
      <c r="BV2968" s="40"/>
      <c r="BW2968" s="40"/>
      <c r="BX2968" s="40"/>
      <c r="BY2968" s="40"/>
      <c r="BZ2968" s="40"/>
      <c r="CA2968" s="40"/>
    </row>
    <row r="2969" spans="1:79" x14ac:dyDescent="0.25">
      <c r="A2969" s="68" t="s">
        <v>742</v>
      </c>
      <c r="B2969" s="68" t="s">
        <v>742</v>
      </c>
      <c r="C2969" s="14">
        <v>41544</v>
      </c>
      <c r="D2969" s="14"/>
      <c r="E2969" s="14"/>
      <c r="F2969" s="15" t="s">
        <v>533</v>
      </c>
      <c r="AE2969">
        <v>13.2</v>
      </c>
      <c r="AL2969">
        <v>12.05</v>
      </c>
      <c r="BL2969" s="40"/>
      <c r="BM2969" s="40"/>
      <c r="BN2969" s="40"/>
      <c r="BO2969" s="40"/>
      <c r="BP2969" s="40"/>
      <c r="BQ2969" s="40"/>
      <c r="BR2969" s="40"/>
      <c r="BS2969" s="40"/>
      <c r="BT2969" s="40"/>
      <c r="BU2969" s="40"/>
      <c r="BV2969" s="40"/>
      <c r="BW2969" s="40"/>
      <c r="BX2969" s="40"/>
      <c r="BY2969" s="40"/>
      <c r="BZ2969" s="40"/>
      <c r="CA2969" s="40"/>
    </row>
    <row r="2970" spans="1:79" x14ac:dyDescent="0.25">
      <c r="A2970" s="68" t="s">
        <v>742</v>
      </c>
      <c r="B2970" s="68" t="s">
        <v>742</v>
      </c>
      <c r="C2970" s="14">
        <v>41548</v>
      </c>
      <c r="D2970" s="14"/>
      <c r="E2970" s="14"/>
      <c r="F2970" s="15" t="s">
        <v>533</v>
      </c>
      <c r="H2970">
        <v>398.05</v>
      </c>
      <c r="I2970">
        <v>0.30525000000000002</v>
      </c>
      <c r="J2970">
        <v>0.307</v>
      </c>
      <c r="K2970">
        <v>0.27124999999999999</v>
      </c>
      <c r="L2970">
        <v>0.20749999999999999</v>
      </c>
      <c r="M2970">
        <v>0.23250000000000001</v>
      </c>
      <c r="N2970">
        <v>0.24349999999999999</v>
      </c>
      <c r="O2970">
        <v>0.20225000000000001</v>
      </c>
      <c r="P2970">
        <v>0.221</v>
      </c>
      <c r="BL2970" s="40"/>
      <c r="BM2970" s="40"/>
      <c r="BN2970" s="40"/>
      <c r="BO2970" s="40"/>
      <c r="BP2970" s="40"/>
      <c r="BQ2970" s="40"/>
      <c r="BR2970" s="40"/>
      <c r="BS2970" s="40"/>
      <c r="BT2970" s="40"/>
      <c r="BU2970" s="40"/>
      <c r="BV2970" s="40"/>
      <c r="BW2970" s="40"/>
      <c r="BX2970" s="40"/>
      <c r="BY2970" s="40"/>
      <c r="BZ2970" s="40"/>
      <c r="CA2970" s="40"/>
    </row>
    <row r="2971" spans="1:79" x14ac:dyDescent="0.25">
      <c r="A2971" s="42" t="s">
        <v>742</v>
      </c>
      <c r="B2971" s="42" t="s">
        <v>742</v>
      </c>
      <c r="C2971" s="2">
        <v>41554</v>
      </c>
      <c r="F2971" s="46" t="s">
        <v>533</v>
      </c>
      <c r="BL2971" s="40"/>
      <c r="BM2971" s="53"/>
      <c r="BN2971" s="52"/>
      <c r="BO2971" s="52"/>
      <c r="BP2971" s="52"/>
      <c r="BQ2971" s="52"/>
      <c r="BR2971" s="52"/>
      <c r="BS2971" s="52"/>
      <c r="BT2971" s="52"/>
      <c r="BU2971" s="52"/>
      <c r="BV2971" s="52"/>
      <c r="BW2971" s="52"/>
      <c r="BX2971" s="52"/>
      <c r="BY2971" s="52">
        <v>2548.0920000000001</v>
      </c>
      <c r="BZ2971" s="52"/>
      <c r="CA2971" s="52"/>
    </row>
    <row r="2972" spans="1:79" x14ac:dyDescent="0.25">
      <c r="A2972" s="68" t="s">
        <v>742</v>
      </c>
      <c r="B2972" s="68" t="s">
        <v>742</v>
      </c>
      <c r="C2972" s="14">
        <v>41555</v>
      </c>
      <c r="D2972" s="14"/>
      <c r="E2972" s="14"/>
      <c r="F2972" s="15" t="s">
        <v>533</v>
      </c>
      <c r="H2972">
        <v>391.85</v>
      </c>
      <c r="I2972">
        <v>0.28525</v>
      </c>
      <c r="J2972">
        <v>0.29799999999999999</v>
      </c>
      <c r="K2972">
        <v>0.27400000000000002</v>
      </c>
      <c r="L2972">
        <v>0.21675</v>
      </c>
      <c r="M2972">
        <v>0.23025000000000001</v>
      </c>
      <c r="N2972">
        <v>0.23974999999999999</v>
      </c>
      <c r="O2972">
        <v>0.19800000000000001</v>
      </c>
      <c r="P2972">
        <v>0.21725</v>
      </c>
      <c r="BL2972" s="40"/>
      <c r="BM2972" s="40"/>
      <c r="BN2972" s="40"/>
      <c r="BO2972" s="40"/>
      <c r="BP2972" s="40"/>
      <c r="BQ2972" s="40"/>
      <c r="BR2972" s="40"/>
      <c r="BS2972" s="40"/>
      <c r="BT2972" s="40"/>
      <c r="BU2972" s="40"/>
      <c r="BV2972" s="40"/>
      <c r="BW2972" s="40"/>
      <c r="BX2972" s="40"/>
      <c r="BY2972" s="40"/>
      <c r="BZ2972" s="40"/>
      <c r="CA2972" s="40"/>
    </row>
    <row r="2973" spans="1:79" x14ac:dyDescent="0.25">
      <c r="A2973" s="68" t="s">
        <v>742</v>
      </c>
      <c r="B2973" s="68" t="s">
        <v>742</v>
      </c>
      <c r="C2973" s="14">
        <v>41558</v>
      </c>
      <c r="D2973" s="14"/>
      <c r="E2973" s="14"/>
      <c r="F2973" s="15" t="s">
        <v>533</v>
      </c>
      <c r="AE2973">
        <v>14.05</v>
      </c>
      <c r="AL2973">
        <v>13</v>
      </c>
      <c r="BA2973">
        <v>37.5</v>
      </c>
      <c r="BL2973" s="40"/>
      <c r="BM2973" s="40"/>
      <c r="BN2973" s="40"/>
      <c r="BO2973" s="40"/>
      <c r="BP2973" s="40"/>
      <c r="BQ2973" s="40"/>
      <c r="BR2973" s="40"/>
      <c r="BS2973" s="40"/>
      <c r="BT2973" s="40"/>
      <c r="BU2973" s="40"/>
      <c r="BV2973" s="40"/>
      <c r="BW2973" s="40"/>
      <c r="BX2973" s="40"/>
      <c r="BY2973" s="40"/>
      <c r="BZ2973" s="40"/>
      <c r="CA2973" s="40"/>
    </row>
    <row r="2974" spans="1:79" x14ac:dyDescent="0.25">
      <c r="A2974" s="68" t="s">
        <v>742</v>
      </c>
      <c r="B2974" s="68" t="s">
        <v>742</v>
      </c>
      <c r="C2974" s="14">
        <v>41562</v>
      </c>
      <c r="D2974" s="14"/>
      <c r="E2974" s="14"/>
      <c r="F2974" s="15" t="s">
        <v>533</v>
      </c>
      <c r="H2974">
        <v>397.3</v>
      </c>
      <c r="I2974">
        <v>0.28899999999999998</v>
      </c>
      <c r="J2974">
        <v>0.29925000000000002</v>
      </c>
      <c r="K2974">
        <v>0.28000000000000003</v>
      </c>
      <c r="L2974">
        <v>0.22975000000000001</v>
      </c>
      <c r="M2974">
        <v>0.23449999999999999</v>
      </c>
      <c r="N2974">
        <v>0.23824999999999999</v>
      </c>
      <c r="O2974">
        <v>0.19900000000000001</v>
      </c>
      <c r="P2974">
        <v>0.21675</v>
      </c>
      <c r="BL2974" s="40"/>
      <c r="BM2974" s="40"/>
      <c r="BN2974" s="40"/>
      <c r="BO2974" s="40"/>
      <c r="BP2974" s="40"/>
      <c r="BQ2974" s="40"/>
      <c r="BR2974" s="40"/>
      <c r="BS2974" s="40"/>
      <c r="BT2974" s="40"/>
      <c r="BU2974" s="40"/>
      <c r="BV2974" s="40"/>
      <c r="BW2974" s="40"/>
      <c r="BX2974" s="40"/>
      <c r="BY2974" s="40"/>
      <c r="BZ2974" s="40"/>
      <c r="CA2974" s="40"/>
    </row>
    <row r="2975" spans="1:79" x14ac:dyDescent="0.25">
      <c r="A2975" s="68" t="s">
        <v>742</v>
      </c>
      <c r="B2975" s="68" t="s">
        <v>742</v>
      </c>
      <c r="C2975" s="14">
        <v>41563</v>
      </c>
      <c r="D2975" s="14"/>
      <c r="E2975" s="14"/>
      <c r="F2975" s="15" t="s">
        <v>533</v>
      </c>
      <c r="AF2975">
        <v>0.98654625674657104</v>
      </c>
      <c r="BL2975" s="40"/>
      <c r="BM2975" s="40"/>
      <c r="BN2975" s="40"/>
      <c r="BO2975" s="40"/>
      <c r="BP2975" s="40"/>
      <c r="BQ2975" s="40"/>
      <c r="BR2975" s="40"/>
      <c r="BS2975" s="40"/>
      <c r="BT2975" s="40"/>
      <c r="BU2975" s="40"/>
      <c r="BV2975" s="40"/>
      <c r="BW2975" s="40"/>
      <c r="BX2975" s="40"/>
      <c r="BY2975" s="40"/>
      <c r="BZ2975" s="40"/>
      <c r="CA2975" s="40"/>
    </row>
    <row r="2976" spans="1:79" x14ac:dyDescent="0.25">
      <c r="A2976" s="42" t="s">
        <v>742</v>
      </c>
      <c r="B2976" s="42" t="s">
        <v>742</v>
      </c>
      <c r="C2976" s="2">
        <v>41567</v>
      </c>
      <c r="F2976" s="46" t="s">
        <v>533</v>
      </c>
      <c r="BL2976" s="40"/>
      <c r="BM2976" s="53"/>
      <c r="BN2976" s="52"/>
      <c r="BO2976" s="52"/>
      <c r="BP2976" s="52"/>
      <c r="BQ2976" s="52"/>
      <c r="BR2976" s="52"/>
      <c r="BS2976" s="52"/>
      <c r="BT2976" s="52"/>
      <c r="BU2976" s="52"/>
      <c r="BV2976" s="52"/>
      <c r="BW2976" s="52"/>
      <c r="BX2976" s="52"/>
      <c r="BY2976" s="52"/>
      <c r="BZ2976" s="52">
        <v>3005.3784999999998</v>
      </c>
      <c r="CA2976" s="52"/>
    </row>
    <row r="2977" spans="1:79" x14ac:dyDescent="0.25">
      <c r="A2977" s="68" t="s">
        <v>742</v>
      </c>
      <c r="B2977" s="68" t="s">
        <v>742</v>
      </c>
      <c r="C2977" s="14">
        <v>41569</v>
      </c>
      <c r="D2977" s="14"/>
      <c r="E2977" s="14"/>
      <c r="F2977" s="15" t="s">
        <v>533</v>
      </c>
      <c r="H2977">
        <v>378.55</v>
      </c>
      <c r="I2977">
        <v>0.24074999999999999</v>
      </c>
      <c r="J2977">
        <v>0.27975</v>
      </c>
      <c r="K2977">
        <v>0.27124999999999999</v>
      </c>
      <c r="L2977">
        <v>0.22425</v>
      </c>
      <c r="M2977">
        <v>0.23125000000000001</v>
      </c>
      <c r="N2977">
        <v>0.23674999999999999</v>
      </c>
      <c r="O2977">
        <v>0.19550000000000001</v>
      </c>
      <c r="P2977">
        <v>0.21325</v>
      </c>
      <c r="U2977">
        <v>1402.8307463435001</v>
      </c>
      <c r="V2977">
        <v>0</v>
      </c>
      <c r="AD2977">
        <v>0</v>
      </c>
      <c r="AM2977">
        <v>10.045908389749201</v>
      </c>
      <c r="AP2977">
        <v>473.022943877172</v>
      </c>
      <c r="AS2977">
        <f>AM2977*1000000/AP2977</f>
        <v>21237.676776113807</v>
      </c>
      <c r="BB2977">
        <v>161.30952380952399</v>
      </c>
      <c r="BE2977">
        <v>0</v>
      </c>
      <c r="BJ2977">
        <v>728.99710777442704</v>
      </c>
      <c r="BK2977">
        <v>805.59523809523796</v>
      </c>
      <c r="BL2977" s="40"/>
      <c r="BM2977" s="40"/>
      <c r="BN2977" s="40"/>
      <c r="BO2977" s="40"/>
      <c r="BP2977" s="40"/>
      <c r="BQ2977" s="40"/>
      <c r="BR2977" s="40"/>
      <c r="BS2977" s="40"/>
      <c r="BT2977" s="40"/>
      <c r="BU2977" s="40"/>
      <c r="BV2977" s="40"/>
      <c r="BW2977" s="40"/>
      <c r="BX2977" s="40"/>
      <c r="BY2977" s="40"/>
      <c r="BZ2977" s="40"/>
      <c r="CA2977" s="40"/>
    </row>
    <row r="2978" spans="1:79" x14ac:dyDescent="0.25">
      <c r="A2978" s="68" t="s">
        <v>742</v>
      </c>
      <c r="B2978" s="68" t="s">
        <v>742</v>
      </c>
      <c r="C2978" s="14">
        <v>41570</v>
      </c>
      <c r="D2978" s="14"/>
      <c r="E2978" s="14"/>
      <c r="F2978" s="15" t="s">
        <v>533</v>
      </c>
      <c r="AE2978">
        <v>14.35</v>
      </c>
      <c r="AL2978">
        <v>13.5</v>
      </c>
      <c r="BL2978" s="40"/>
      <c r="BM2978" s="40"/>
      <c r="BN2978" s="40"/>
      <c r="BO2978" s="40"/>
      <c r="BP2978" s="40"/>
      <c r="BQ2978" s="40"/>
      <c r="BR2978" s="40"/>
      <c r="BS2978" s="40"/>
      <c r="BT2978" s="40"/>
      <c r="BU2978" s="40"/>
      <c r="BV2978" s="40"/>
      <c r="BW2978" s="40"/>
      <c r="BX2978" s="40"/>
      <c r="BY2978" s="40"/>
      <c r="BZ2978" s="40"/>
      <c r="CA2978" s="40"/>
    </row>
    <row r="2979" spans="1:79" x14ac:dyDescent="0.25">
      <c r="A2979" s="68" t="s">
        <v>742</v>
      </c>
      <c r="B2979" s="68" t="s">
        <v>742</v>
      </c>
      <c r="C2979" s="14">
        <v>41576</v>
      </c>
      <c r="D2979" s="14"/>
      <c r="E2979" s="14"/>
      <c r="F2979" s="15" t="s">
        <v>533</v>
      </c>
      <c r="H2979">
        <v>373.7</v>
      </c>
      <c r="I2979">
        <v>0.22625000000000001</v>
      </c>
      <c r="J2979">
        <v>0.27650000000000002</v>
      </c>
      <c r="K2979">
        <v>0.27150000000000002</v>
      </c>
      <c r="L2979">
        <v>0.224</v>
      </c>
      <c r="M2979">
        <v>0.22975000000000001</v>
      </c>
      <c r="N2979">
        <v>0.23574999999999999</v>
      </c>
      <c r="O2979">
        <v>0.19350000000000001</v>
      </c>
      <c r="P2979">
        <v>0.21124999999999999</v>
      </c>
      <c r="AE2979">
        <v>14.35</v>
      </c>
      <c r="AL2979">
        <v>14.35</v>
      </c>
      <c r="BA2979">
        <v>43.5</v>
      </c>
      <c r="BL2979" s="40"/>
      <c r="BM2979" s="40"/>
      <c r="BN2979" s="40"/>
      <c r="BO2979" s="40"/>
      <c r="BP2979" s="40"/>
      <c r="BQ2979" s="40"/>
      <c r="BR2979" s="40"/>
      <c r="BS2979" s="40"/>
      <c r="BT2979" s="40"/>
      <c r="BU2979" s="40"/>
      <c r="BV2979" s="40"/>
      <c r="BW2979" s="40"/>
      <c r="BX2979" s="40"/>
      <c r="BY2979" s="40"/>
      <c r="BZ2979" s="40"/>
      <c r="CA2979" s="40"/>
    </row>
    <row r="2980" spans="1:79" x14ac:dyDescent="0.25">
      <c r="A2980" s="42" t="s">
        <v>742</v>
      </c>
      <c r="B2980" s="42" t="s">
        <v>742</v>
      </c>
      <c r="C2980" s="2">
        <v>41577</v>
      </c>
      <c r="F2980" s="46" t="s">
        <v>533</v>
      </c>
      <c r="BL2980" s="40"/>
      <c r="BM2980" s="53"/>
      <c r="BN2980" s="52"/>
      <c r="BO2980" s="52"/>
      <c r="BP2980" s="52"/>
      <c r="BQ2980" s="52"/>
      <c r="BR2980" s="52"/>
      <c r="BS2980" s="52"/>
      <c r="BT2980" s="52"/>
      <c r="BU2980" s="52"/>
      <c r="BV2980" s="52"/>
      <c r="BW2980" s="52"/>
      <c r="BX2980" s="52"/>
      <c r="BY2980" s="52"/>
      <c r="BZ2980" s="52"/>
      <c r="CA2980" s="52">
        <v>2983.4228571428598</v>
      </c>
    </row>
    <row r="2981" spans="1:79" x14ac:dyDescent="0.25">
      <c r="A2981" s="68" t="s">
        <v>742</v>
      </c>
      <c r="B2981" s="68" t="s">
        <v>742</v>
      </c>
      <c r="C2981" s="14">
        <v>41582</v>
      </c>
      <c r="D2981" s="14"/>
      <c r="E2981" s="14"/>
      <c r="F2981" s="15" t="s">
        <v>533</v>
      </c>
      <c r="U2981">
        <v>1751.3349013553</v>
      </c>
      <c r="V2981">
        <v>14.8617833968068</v>
      </c>
      <c r="AD2981">
        <v>0</v>
      </c>
      <c r="AM2981">
        <v>9.9447832929959699</v>
      </c>
      <c r="AP2981">
        <v>472.77607825760799</v>
      </c>
      <c r="AS2981">
        <f>AM2981*1000000/AP2981</f>
        <v>21034.869889455829</v>
      </c>
      <c r="BA2981">
        <v>45.5</v>
      </c>
      <c r="BB2981">
        <v>169.04761904761901</v>
      </c>
      <c r="BE2981">
        <v>14.8617833968068</v>
      </c>
      <c r="BJ2981">
        <v>1036.15995630004</v>
      </c>
      <c r="BK2981">
        <v>696.48809523809496</v>
      </c>
      <c r="BL2981" s="40"/>
      <c r="BM2981" s="40"/>
      <c r="BN2981" s="40"/>
      <c r="BO2981" s="40"/>
      <c r="BP2981" s="40"/>
      <c r="BQ2981" s="40"/>
      <c r="BR2981" s="40"/>
      <c r="BS2981" s="40"/>
      <c r="BT2981" s="40"/>
      <c r="BU2981" s="40"/>
      <c r="BV2981" s="40"/>
      <c r="BW2981" s="40"/>
      <c r="BX2981" s="40"/>
      <c r="BY2981" s="40"/>
      <c r="BZ2981" s="40"/>
      <c r="CA2981" s="40"/>
    </row>
    <row r="2982" spans="1:79" x14ac:dyDescent="0.25">
      <c r="A2982" s="68" t="s">
        <v>742</v>
      </c>
      <c r="B2982" s="68" t="s">
        <v>742</v>
      </c>
      <c r="C2982" s="14">
        <v>41583</v>
      </c>
      <c r="D2982" s="14"/>
      <c r="E2982" s="14"/>
      <c r="F2982" s="15" t="s">
        <v>533</v>
      </c>
      <c r="H2982">
        <v>377.65</v>
      </c>
      <c r="I2982">
        <v>0.25124999999999997</v>
      </c>
      <c r="J2982">
        <v>0.28599999999999998</v>
      </c>
      <c r="K2982">
        <v>0.27224999999999999</v>
      </c>
      <c r="L2982">
        <v>0.22225</v>
      </c>
      <c r="M2982">
        <v>0.22550000000000001</v>
      </c>
      <c r="N2982">
        <v>0.23150000000000001</v>
      </c>
      <c r="O2982">
        <v>0.191</v>
      </c>
      <c r="P2982">
        <v>0.20849999999999999</v>
      </c>
      <c r="BL2982" s="40"/>
      <c r="BM2982" s="40"/>
      <c r="BN2982" s="40"/>
      <c r="BO2982" s="40"/>
      <c r="BP2982" s="40"/>
      <c r="BQ2982" s="40"/>
      <c r="BR2982" s="40"/>
      <c r="BS2982" s="40"/>
      <c r="BT2982" s="40"/>
      <c r="BU2982" s="40"/>
      <c r="BV2982" s="40"/>
      <c r="BW2982" s="40"/>
      <c r="BX2982" s="40"/>
      <c r="BY2982" s="40"/>
      <c r="BZ2982" s="40"/>
      <c r="CA2982" s="40"/>
    </row>
    <row r="2983" spans="1:79" x14ac:dyDescent="0.25">
      <c r="A2983" s="68" t="s">
        <v>742</v>
      </c>
      <c r="B2983" s="68" t="s">
        <v>742</v>
      </c>
      <c r="C2983" s="14">
        <v>41586</v>
      </c>
      <c r="D2983" s="14"/>
      <c r="E2983" s="14"/>
      <c r="F2983" s="15" t="s">
        <v>533</v>
      </c>
      <c r="AF2983">
        <v>0.98646217003755199</v>
      </c>
      <c r="AK2983">
        <v>8</v>
      </c>
      <c r="BA2983">
        <v>56</v>
      </c>
      <c r="BL2983" s="40"/>
      <c r="BM2983" s="40"/>
      <c r="BN2983" s="40"/>
      <c r="BO2983" s="40"/>
      <c r="BP2983" s="40"/>
      <c r="BQ2983" s="40"/>
      <c r="BR2983" s="40"/>
      <c r="BS2983" s="40"/>
      <c r="BT2983" s="40"/>
      <c r="BU2983" s="40"/>
      <c r="BV2983" s="40"/>
      <c r="BW2983" s="40"/>
      <c r="BX2983" s="40"/>
      <c r="BY2983" s="40"/>
      <c r="BZ2983" s="40"/>
      <c r="CA2983" s="40"/>
    </row>
    <row r="2984" spans="1:79" x14ac:dyDescent="0.25">
      <c r="A2984" s="68" t="s">
        <v>742</v>
      </c>
      <c r="B2984" s="68" t="s">
        <v>742</v>
      </c>
      <c r="C2984" s="14">
        <v>41590</v>
      </c>
      <c r="D2984" s="14"/>
      <c r="E2984" s="14"/>
      <c r="F2984" s="15" t="s">
        <v>533</v>
      </c>
      <c r="H2984">
        <v>383</v>
      </c>
      <c r="I2984">
        <v>0.27675</v>
      </c>
      <c r="J2984">
        <v>0.29349999999999998</v>
      </c>
      <c r="K2984">
        <v>0.27374999999999999</v>
      </c>
      <c r="L2984">
        <v>0.22425</v>
      </c>
      <c r="M2984">
        <v>0.22425</v>
      </c>
      <c r="N2984">
        <v>0.23</v>
      </c>
      <c r="O2984">
        <v>0.1855</v>
      </c>
      <c r="P2984">
        <v>0.20699999999999999</v>
      </c>
      <c r="BL2984" s="40"/>
      <c r="BM2984" s="40"/>
      <c r="BN2984" s="40"/>
      <c r="BO2984" s="40"/>
      <c r="BP2984" s="40"/>
      <c r="BQ2984" s="40"/>
      <c r="BR2984" s="40"/>
      <c r="BS2984" s="40"/>
      <c r="BT2984" s="40"/>
      <c r="BU2984" s="40"/>
      <c r="BV2984" s="40"/>
      <c r="BW2984" s="40"/>
      <c r="BX2984" s="40"/>
      <c r="BY2984" s="40"/>
      <c r="BZ2984" s="40"/>
      <c r="CA2984" s="40"/>
    </row>
    <row r="2985" spans="1:79" x14ac:dyDescent="0.25">
      <c r="A2985" s="68" t="s">
        <v>742</v>
      </c>
      <c r="B2985" s="68" t="s">
        <v>742</v>
      </c>
      <c r="C2985" s="14">
        <v>41596</v>
      </c>
      <c r="D2985" s="14"/>
      <c r="E2985" s="14"/>
      <c r="F2985" s="15" t="s">
        <v>533</v>
      </c>
      <c r="U2985">
        <v>1887.00612321624</v>
      </c>
      <c r="V2985">
        <v>273.702202844569</v>
      </c>
      <c r="AD2985">
        <v>0</v>
      </c>
      <c r="AM2985">
        <v>7.00548236278535</v>
      </c>
      <c r="AP2985">
        <v>377.65356638131402</v>
      </c>
      <c r="AS2985">
        <f>AM2985*1000000/AP2985</f>
        <v>18550.023053964665</v>
      </c>
      <c r="BB2985">
        <v>138.69047619047601</v>
      </c>
      <c r="BE2985">
        <v>273.702202844569</v>
      </c>
      <c r="BJ2985">
        <v>1066.4044347543499</v>
      </c>
      <c r="BK2985">
        <v>635.892857142857</v>
      </c>
      <c r="BL2985" s="40"/>
      <c r="BM2985" s="40"/>
      <c r="BN2985" s="40"/>
      <c r="BO2985" s="40"/>
      <c r="BP2985" s="40"/>
      <c r="BQ2985" s="40"/>
      <c r="BR2985" s="40"/>
      <c r="BS2985" s="40"/>
      <c r="BT2985" s="40"/>
      <c r="BU2985" s="40"/>
      <c r="BV2985" s="40"/>
      <c r="BW2985" s="40"/>
      <c r="BX2985" s="40"/>
      <c r="BY2985" s="40"/>
      <c r="BZ2985" s="40"/>
      <c r="CA2985" s="40"/>
    </row>
    <row r="2986" spans="1:79" x14ac:dyDescent="0.25">
      <c r="A2986" s="68" t="s">
        <v>742</v>
      </c>
      <c r="B2986" s="68" t="s">
        <v>742</v>
      </c>
      <c r="C2986" s="14">
        <v>41596</v>
      </c>
      <c r="D2986" s="14"/>
      <c r="E2986" s="14"/>
      <c r="F2986" s="15" t="s">
        <v>533</v>
      </c>
      <c r="AF2986">
        <v>0.98712959033683301</v>
      </c>
      <c r="BL2986" s="40"/>
      <c r="BM2986" s="40"/>
      <c r="BN2986" s="40"/>
      <c r="BO2986" s="40"/>
      <c r="BP2986" s="40"/>
      <c r="BQ2986" s="40"/>
      <c r="BR2986" s="40"/>
      <c r="BS2986" s="40"/>
      <c r="BT2986" s="40"/>
      <c r="BU2986" s="40"/>
      <c r="BV2986" s="40"/>
      <c r="BW2986" s="40"/>
      <c r="BX2986" s="40"/>
      <c r="BY2986" s="40"/>
      <c r="BZ2986" s="40"/>
      <c r="CA2986" s="40"/>
    </row>
    <row r="2987" spans="1:79" x14ac:dyDescent="0.25">
      <c r="A2987" s="68" t="s">
        <v>742</v>
      </c>
      <c r="B2987" s="68" t="s">
        <v>742</v>
      </c>
      <c r="C2987" s="14">
        <v>41597</v>
      </c>
      <c r="D2987" s="14"/>
      <c r="E2987" s="14"/>
      <c r="F2987" s="15" t="s">
        <v>533</v>
      </c>
      <c r="H2987">
        <v>384.95</v>
      </c>
      <c r="I2987">
        <v>0.27975</v>
      </c>
      <c r="J2987">
        <v>0.29649999999999999</v>
      </c>
      <c r="K2987">
        <v>0.27975</v>
      </c>
      <c r="L2987">
        <v>0.23350000000000001</v>
      </c>
      <c r="M2987">
        <v>0.224</v>
      </c>
      <c r="N2987">
        <v>0.22450000000000001</v>
      </c>
      <c r="O2987">
        <v>0.1845</v>
      </c>
      <c r="P2987">
        <v>0.20225000000000001</v>
      </c>
      <c r="BM2987" s="40"/>
      <c r="BN2987" s="40"/>
      <c r="BO2987" s="40"/>
      <c r="BP2987" s="40"/>
      <c r="BQ2987" s="40"/>
      <c r="BR2987" s="40"/>
      <c r="BS2987" s="40"/>
      <c r="BT2987" s="40"/>
      <c r="BU2987" s="40"/>
      <c r="BV2987" s="40"/>
      <c r="BW2987" s="40"/>
      <c r="BX2987" s="40"/>
      <c r="BY2987" s="40"/>
      <c r="BZ2987" s="40"/>
      <c r="CA2987" s="40"/>
    </row>
    <row r="2988" spans="1:79" x14ac:dyDescent="0.25">
      <c r="A2988" s="68" t="s">
        <v>742</v>
      </c>
      <c r="B2988" s="68" t="s">
        <v>742</v>
      </c>
      <c r="C2988" s="14">
        <v>41599</v>
      </c>
      <c r="D2988" s="14"/>
      <c r="E2988" s="14"/>
      <c r="F2988" s="15" t="s">
        <v>533</v>
      </c>
      <c r="BA2988">
        <v>70.2</v>
      </c>
      <c r="BM2988" s="40"/>
      <c r="BN2988" s="40"/>
      <c r="BO2988" s="40"/>
      <c r="BP2988" s="40"/>
      <c r="BQ2988" s="40"/>
      <c r="BR2988" s="40"/>
      <c r="BS2988" s="40"/>
      <c r="BT2988" s="40"/>
      <c r="BU2988" s="40"/>
      <c r="BV2988" s="40"/>
      <c r="BW2988" s="40"/>
      <c r="BX2988" s="40"/>
      <c r="BY2988" s="40"/>
      <c r="BZ2988" s="40"/>
      <c r="CA2988" s="40"/>
    </row>
    <row r="2989" spans="1:79" x14ac:dyDescent="0.25">
      <c r="A2989" s="68" t="s">
        <v>742</v>
      </c>
      <c r="B2989" s="68" t="s">
        <v>742</v>
      </c>
      <c r="C2989" s="14">
        <v>41604</v>
      </c>
      <c r="D2989" s="14"/>
      <c r="E2989" s="14"/>
      <c r="F2989" s="15" t="s">
        <v>533</v>
      </c>
      <c r="H2989">
        <v>387.6</v>
      </c>
      <c r="I2989">
        <v>0.28375</v>
      </c>
      <c r="J2989">
        <v>0.29725000000000001</v>
      </c>
      <c r="K2989">
        <v>0.28199999999999997</v>
      </c>
      <c r="L2989">
        <v>0.23949999999999999</v>
      </c>
      <c r="M2989">
        <v>0.22500000000000001</v>
      </c>
      <c r="N2989">
        <v>0.22650000000000001</v>
      </c>
      <c r="O2989">
        <v>0.1825</v>
      </c>
      <c r="P2989">
        <v>0.20150000000000001</v>
      </c>
      <c r="BM2989" s="40"/>
      <c r="BN2989" s="40"/>
      <c r="BO2989" s="40"/>
      <c r="BP2989" s="40"/>
      <c r="BQ2989" s="40"/>
      <c r="BR2989" s="40"/>
      <c r="BS2989" s="40"/>
      <c r="BT2989" s="40"/>
      <c r="BU2989" s="40"/>
      <c r="BV2989" s="40"/>
      <c r="BW2989" s="40"/>
      <c r="BX2989" s="40"/>
      <c r="BY2989" s="40"/>
      <c r="BZ2989" s="40"/>
      <c r="CA2989" s="40"/>
    </row>
    <row r="2990" spans="1:79" x14ac:dyDescent="0.25">
      <c r="A2990" s="68" t="s">
        <v>742</v>
      </c>
      <c r="B2990" s="68" t="s">
        <v>742</v>
      </c>
      <c r="C2990" s="14">
        <v>41607</v>
      </c>
      <c r="D2990" s="14"/>
      <c r="E2990" s="14"/>
      <c r="F2990" s="15" t="s">
        <v>533</v>
      </c>
      <c r="AK2990">
        <v>8</v>
      </c>
      <c r="BA2990">
        <v>70.650000000000006</v>
      </c>
      <c r="BM2990" s="40"/>
      <c r="BN2990" s="40"/>
      <c r="BO2990" s="40"/>
      <c r="BP2990" s="40"/>
      <c r="BQ2990" s="40"/>
      <c r="BR2990" s="40"/>
      <c r="BS2990" s="40"/>
      <c r="BT2990" s="40"/>
      <c r="BU2990" s="40"/>
      <c r="BV2990" s="40"/>
      <c r="BW2990" s="40"/>
      <c r="BX2990" s="40"/>
      <c r="BY2990" s="40"/>
      <c r="BZ2990" s="40"/>
      <c r="CA2990" s="40"/>
    </row>
    <row r="2991" spans="1:79" x14ac:dyDescent="0.25">
      <c r="A2991" s="68" t="s">
        <v>742</v>
      </c>
      <c r="B2991" s="68" t="s">
        <v>742</v>
      </c>
      <c r="C2991" s="14">
        <v>41610</v>
      </c>
      <c r="D2991" s="14"/>
      <c r="E2991" s="14"/>
      <c r="F2991" s="15" t="s">
        <v>533</v>
      </c>
      <c r="U2991">
        <v>2249.0845984679599</v>
      </c>
      <c r="V2991">
        <v>422.76585749227303</v>
      </c>
      <c r="AD2991">
        <v>75.125780348288302</v>
      </c>
      <c r="AM2991">
        <v>6.7423104984325999</v>
      </c>
      <c r="AP2991">
        <v>376.34067623203703</v>
      </c>
      <c r="AS2991">
        <f>AM2991*1000000/AP2991</f>
        <v>17915.444500810627</v>
      </c>
      <c r="BB2991">
        <v>142.857142857143</v>
      </c>
      <c r="BE2991">
        <v>347.64007714398502</v>
      </c>
      <c r="BJ2991">
        <v>1211.27741418294</v>
      </c>
      <c r="BK2991">
        <v>715.77380952380997</v>
      </c>
      <c r="BM2991" s="40"/>
      <c r="BN2991" s="40"/>
      <c r="BO2991" s="40"/>
      <c r="BP2991" s="40"/>
      <c r="BQ2991" s="40"/>
      <c r="BR2991" s="40"/>
      <c r="BS2991" s="40"/>
      <c r="BT2991" s="40"/>
      <c r="BU2991" s="40"/>
      <c r="BV2991" s="40"/>
      <c r="BW2991" s="40"/>
      <c r="BX2991" s="40"/>
      <c r="BY2991" s="40"/>
      <c r="BZ2991" s="40"/>
      <c r="CA2991" s="40"/>
    </row>
    <row r="2992" spans="1:79" x14ac:dyDescent="0.25">
      <c r="A2992" s="68" t="s">
        <v>742</v>
      </c>
      <c r="B2992" s="68" t="s">
        <v>742</v>
      </c>
      <c r="C2992" s="14">
        <v>41611</v>
      </c>
      <c r="D2992" s="14"/>
      <c r="E2992" s="14"/>
      <c r="F2992" s="15" t="s">
        <v>533</v>
      </c>
      <c r="H2992">
        <v>385.05</v>
      </c>
      <c r="I2992">
        <v>0.26674999999999999</v>
      </c>
      <c r="J2992">
        <v>0.29325000000000001</v>
      </c>
      <c r="K2992">
        <v>0.28275</v>
      </c>
      <c r="L2992">
        <v>0.25</v>
      </c>
      <c r="M2992">
        <v>0.22650000000000001</v>
      </c>
      <c r="N2992">
        <v>0.22875000000000001</v>
      </c>
      <c r="O2992">
        <v>0.18099999999999999</v>
      </c>
      <c r="P2992">
        <v>0.19625000000000001</v>
      </c>
      <c r="BM2992" s="40"/>
      <c r="BN2992" s="40"/>
      <c r="BO2992" s="40"/>
      <c r="BP2992" s="40"/>
      <c r="BQ2992" s="40"/>
      <c r="BR2992" s="40"/>
      <c r="BS2992" s="40"/>
      <c r="BT2992" s="40"/>
      <c r="BU2992" s="40"/>
      <c r="BV2992" s="40"/>
      <c r="BW2992" s="40"/>
      <c r="BX2992" s="40"/>
      <c r="BY2992" s="40"/>
      <c r="BZ2992" s="40"/>
      <c r="CA2992" s="40"/>
    </row>
    <row r="2993" spans="1:79" x14ac:dyDescent="0.25">
      <c r="A2993" s="68" t="s">
        <v>742</v>
      </c>
      <c r="B2993" s="68" t="s">
        <v>742</v>
      </c>
      <c r="C2993" s="14">
        <v>41613</v>
      </c>
      <c r="D2993" s="14"/>
      <c r="E2993" s="14"/>
      <c r="F2993" s="15" t="s">
        <v>533</v>
      </c>
      <c r="AF2993">
        <v>0.98885216403701504</v>
      </c>
      <c r="BM2993" s="40"/>
      <c r="BN2993" s="40"/>
      <c r="BO2993" s="40"/>
      <c r="BP2993" s="40"/>
      <c r="BQ2993" s="40"/>
      <c r="BR2993" s="40"/>
      <c r="BS2993" s="40"/>
      <c r="BT2993" s="40"/>
      <c r="BU2993" s="40"/>
      <c r="BV2993" s="40"/>
      <c r="BW2993" s="40"/>
      <c r="BX2993" s="40"/>
      <c r="BY2993" s="40"/>
      <c r="BZ2993" s="40"/>
      <c r="CA2993" s="40"/>
    </row>
    <row r="2994" spans="1:79" x14ac:dyDescent="0.25">
      <c r="A2994" s="68" t="s">
        <v>742</v>
      </c>
      <c r="B2994" s="68" t="s">
        <v>742</v>
      </c>
      <c r="C2994" s="14">
        <v>41618</v>
      </c>
      <c r="D2994" s="14"/>
      <c r="E2994" s="14"/>
      <c r="F2994" s="15" t="s">
        <v>533</v>
      </c>
      <c r="H2994">
        <v>371.05</v>
      </c>
      <c r="I2994">
        <v>0.23449999999999999</v>
      </c>
      <c r="J2994">
        <v>0.28000000000000003</v>
      </c>
      <c r="K2994">
        <v>0.27650000000000002</v>
      </c>
      <c r="L2994">
        <v>0.23924999999999999</v>
      </c>
      <c r="M2994">
        <v>0.22500000000000001</v>
      </c>
      <c r="N2994">
        <v>0.22550000000000001</v>
      </c>
      <c r="O2994">
        <v>0.17899999999999999</v>
      </c>
      <c r="P2994">
        <v>0.19550000000000001</v>
      </c>
      <c r="BM2994" s="40"/>
      <c r="BN2994" s="40"/>
      <c r="BO2994" s="40"/>
      <c r="BP2994" s="40"/>
      <c r="BQ2994" s="40"/>
      <c r="BR2994" s="40"/>
      <c r="BS2994" s="40"/>
      <c r="BT2994" s="40"/>
      <c r="BU2994" s="40"/>
      <c r="BV2994" s="40"/>
      <c r="BW2994" s="40"/>
      <c r="BX2994" s="40"/>
      <c r="BY2994" s="40"/>
      <c r="BZ2994" s="40"/>
      <c r="CA2994" s="40"/>
    </row>
    <row r="2995" spans="1:79" x14ac:dyDescent="0.25">
      <c r="A2995" s="68" t="s">
        <v>742</v>
      </c>
      <c r="B2995" s="68" t="s">
        <v>742</v>
      </c>
      <c r="C2995" s="14">
        <v>41620</v>
      </c>
      <c r="D2995" s="14"/>
      <c r="E2995" s="14"/>
      <c r="F2995" s="15" t="s">
        <v>533</v>
      </c>
      <c r="BA2995">
        <v>81</v>
      </c>
      <c r="BM2995" s="40"/>
      <c r="BN2995" s="40"/>
      <c r="BO2995" s="40"/>
      <c r="BP2995" s="40"/>
      <c r="BQ2995" s="40"/>
      <c r="BR2995" s="40"/>
      <c r="BS2995" s="40"/>
      <c r="BT2995" s="40"/>
      <c r="BU2995" s="40"/>
      <c r="BV2995" s="40"/>
      <c r="BW2995" s="40"/>
      <c r="BX2995" s="40"/>
      <c r="BY2995" s="40"/>
      <c r="BZ2995" s="40"/>
      <c r="CA2995" s="40"/>
    </row>
    <row r="2996" spans="1:79" x14ac:dyDescent="0.25">
      <c r="A2996" s="68" t="s">
        <v>742</v>
      </c>
      <c r="B2996" s="68" t="s">
        <v>742</v>
      </c>
      <c r="C2996" s="14">
        <v>41625</v>
      </c>
      <c r="D2996" s="14"/>
      <c r="E2996" s="14"/>
      <c r="F2996" s="15" t="s">
        <v>533</v>
      </c>
      <c r="H2996">
        <v>372.75</v>
      </c>
      <c r="I2996">
        <v>0.2525</v>
      </c>
      <c r="J2996">
        <v>0.28825000000000001</v>
      </c>
      <c r="K2996">
        <v>0.27700000000000002</v>
      </c>
      <c r="L2996">
        <v>0.23899999999999999</v>
      </c>
      <c r="M2996">
        <v>0.2205</v>
      </c>
      <c r="N2996">
        <v>0.22025</v>
      </c>
      <c r="O2996">
        <v>0.17724999999999999</v>
      </c>
      <c r="P2996">
        <v>0.189</v>
      </c>
      <c r="U2996">
        <v>2993.4587204772702</v>
      </c>
      <c r="V2996">
        <v>1021.83944486658</v>
      </c>
      <c r="AD2996">
        <v>674.19936772259098</v>
      </c>
      <c r="AM2996">
        <v>6.1739705975307198</v>
      </c>
      <c r="AP2996">
        <v>334.76148054374602</v>
      </c>
      <c r="AS2996">
        <f>AM2996*1000000/AP2996</f>
        <v>18442.894288501979</v>
      </c>
      <c r="BB2996">
        <v>178.57142857142901</v>
      </c>
      <c r="BE2996">
        <v>347.64007714398502</v>
      </c>
      <c r="BJ2996">
        <v>1253.0901519885499</v>
      </c>
      <c r="BK2996">
        <v>868.21428571428601</v>
      </c>
      <c r="BM2996" s="40"/>
      <c r="BN2996" s="40"/>
      <c r="BO2996" s="40"/>
      <c r="BP2996" s="40"/>
      <c r="BQ2996" s="40"/>
      <c r="BR2996" s="40"/>
      <c r="BS2996" s="40"/>
      <c r="BT2996" s="40"/>
      <c r="BU2996" s="40"/>
      <c r="BV2996" s="40"/>
      <c r="BW2996" s="40"/>
      <c r="BX2996" s="40"/>
      <c r="BY2996" s="40"/>
      <c r="BZ2996" s="40"/>
      <c r="CA2996" s="40"/>
    </row>
    <row r="2997" spans="1:79" x14ac:dyDescent="0.25">
      <c r="A2997" s="68" t="s">
        <v>742</v>
      </c>
      <c r="B2997" s="68" t="s">
        <v>742</v>
      </c>
      <c r="C2997" s="14">
        <v>41627</v>
      </c>
      <c r="D2997" s="14"/>
      <c r="E2997" s="14"/>
      <c r="F2997" s="15" t="s">
        <v>533</v>
      </c>
      <c r="AK2997">
        <v>10</v>
      </c>
      <c r="BA2997">
        <v>81.5</v>
      </c>
      <c r="BM2997" s="40"/>
      <c r="BN2997" s="40"/>
      <c r="BO2997" s="40"/>
      <c r="BP2997" s="40"/>
      <c r="BQ2997" s="40"/>
      <c r="BR2997" s="40"/>
      <c r="BS2997" s="40"/>
      <c r="BT2997" s="40"/>
      <c r="BU2997" s="40"/>
      <c r="BV2997" s="40"/>
      <c r="BW2997" s="40"/>
      <c r="BX2997" s="40"/>
      <c r="BY2997" s="40"/>
      <c r="BZ2997" s="40"/>
      <c r="CA2997" s="40"/>
    </row>
    <row r="2998" spans="1:79" x14ac:dyDescent="0.25">
      <c r="A2998" s="68" t="s">
        <v>742</v>
      </c>
      <c r="B2998" s="68" t="s">
        <v>742</v>
      </c>
      <c r="C2998" s="14">
        <v>41628</v>
      </c>
      <c r="D2998" s="14"/>
      <c r="E2998" s="14"/>
      <c r="F2998" s="15" t="s">
        <v>533</v>
      </c>
      <c r="AF2998">
        <v>0.99176556447888298</v>
      </c>
      <c r="BM2998" s="40"/>
      <c r="BN2998" s="40"/>
      <c r="BO2998" s="40"/>
      <c r="BP2998" s="40"/>
      <c r="BQ2998" s="40"/>
      <c r="BR2998" s="40"/>
      <c r="BS2998" s="40"/>
      <c r="BT2998" s="40"/>
      <c r="BU2998" s="40"/>
      <c r="BV2998" s="40"/>
      <c r="BW2998" s="40"/>
      <c r="BX2998" s="40"/>
      <c r="BY2998" s="40"/>
      <c r="BZ2998" s="40"/>
      <c r="CA2998" s="40"/>
    </row>
    <row r="2999" spans="1:79" x14ac:dyDescent="0.25">
      <c r="A2999" s="68" t="s">
        <v>742</v>
      </c>
      <c r="B2999" s="68" t="s">
        <v>742</v>
      </c>
      <c r="C2999" s="14">
        <v>41632</v>
      </c>
      <c r="D2999" s="14"/>
      <c r="E2999" s="14"/>
      <c r="F2999" s="15" t="s">
        <v>533</v>
      </c>
      <c r="H2999">
        <v>371</v>
      </c>
      <c r="I2999">
        <v>0.2515</v>
      </c>
      <c r="J2999">
        <v>0.28799999999999998</v>
      </c>
      <c r="K2999">
        <v>0.27825</v>
      </c>
      <c r="L2999">
        <v>0.24324999999999999</v>
      </c>
      <c r="M2999">
        <v>0.22025</v>
      </c>
      <c r="N2999">
        <v>0.21825</v>
      </c>
      <c r="O2999">
        <v>0.17125000000000001</v>
      </c>
      <c r="P2999">
        <v>0.18425</v>
      </c>
      <c r="BM2999" s="40"/>
      <c r="BN2999" s="40"/>
      <c r="BO2999" s="40"/>
      <c r="BP2999" s="40"/>
      <c r="BQ2999" s="40"/>
      <c r="BR2999" s="40"/>
      <c r="BS2999" s="40"/>
      <c r="BT2999" s="40"/>
      <c r="BU2999" s="40"/>
      <c r="BV2999" s="40"/>
      <c r="BW2999" s="40"/>
      <c r="BX2999" s="40"/>
      <c r="BY2999" s="40"/>
      <c r="BZ2999" s="40"/>
      <c r="CA2999" s="40"/>
    </row>
    <row r="3000" spans="1:79" x14ac:dyDescent="0.25">
      <c r="A3000" s="68" t="s">
        <v>742</v>
      </c>
      <c r="B3000" s="68" t="s">
        <v>742</v>
      </c>
      <c r="C3000" s="14">
        <v>41638</v>
      </c>
      <c r="D3000" s="14"/>
      <c r="E3000" s="14"/>
      <c r="F3000" s="15" t="s">
        <v>533</v>
      </c>
      <c r="I3000" s="40"/>
      <c r="J3000" s="40"/>
      <c r="K3000" s="40"/>
      <c r="L3000" s="40"/>
      <c r="M3000" s="40"/>
      <c r="N3000" s="40"/>
      <c r="AK3000">
        <v>12</v>
      </c>
      <c r="BA3000">
        <v>86</v>
      </c>
      <c r="BM3000" s="40"/>
      <c r="BN3000" s="40"/>
      <c r="BO3000" s="40"/>
      <c r="BP3000" s="40"/>
      <c r="BQ3000" s="40"/>
      <c r="BR3000" s="40"/>
      <c r="BS3000" s="40"/>
      <c r="BT3000" s="40"/>
      <c r="BU3000" s="40"/>
      <c r="BV3000" s="40"/>
      <c r="BW3000" s="40"/>
      <c r="BX3000" s="40"/>
      <c r="BY3000" s="40"/>
      <c r="BZ3000" s="40"/>
      <c r="CA3000" s="40"/>
    </row>
    <row r="3001" spans="1:79" x14ac:dyDescent="0.25">
      <c r="A3001" s="68" t="s">
        <v>742</v>
      </c>
      <c r="B3001" s="68" t="s">
        <v>742</v>
      </c>
      <c r="C3001" s="14">
        <v>41639</v>
      </c>
      <c r="D3001" s="14"/>
      <c r="E3001" s="14"/>
      <c r="F3001" s="15" t="s">
        <v>533</v>
      </c>
      <c r="H3001">
        <v>351.1</v>
      </c>
      <c r="I3001" s="40">
        <v>0.221</v>
      </c>
      <c r="J3001" s="40">
        <v>0.26500000000000001</v>
      </c>
      <c r="K3001" s="40">
        <v>0.26874999999999999</v>
      </c>
      <c r="L3001" s="40">
        <v>0.22450000000000001</v>
      </c>
      <c r="M3001" s="40">
        <v>0.21425</v>
      </c>
      <c r="N3001" s="40">
        <v>0.21249999999999999</v>
      </c>
      <c r="O3001">
        <v>0.16775000000000001</v>
      </c>
      <c r="P3001">
        <v>0.18174999999999999</v>
      </c>
      <c r="BM3001" s="40"/>
      <c r="BN3001" s="40"/>
      <c r="BO3001" s="40"/>
      <c r="BP3001" s="40"/>
      <c r="BQ3001" s="40"/>
      <c r="BR3001" s="40"/>
      <c r="BS3001" s="40"/>
      <c r="BT3001" s="40"/>
      <c r="BU3001" s="40"/>
      <c r="BV3001" s="40"/>
      <c r="BW3001" s="40"/>
      <c r="BX3001" s="40"/>
      <c r="BY3001" s="40"/>
      <c r="BZ3001" s="40"/>
      <c r="CA3001" s="40"/>
    </row>
    <row r="3002" spans="1:79" x14ac:dyDescent="0.25">
      <c r="A3002" s="68" t="s">
        <v>742</v>
      </c>
      <c r="B3002" s="68" t="s">
        <v>742</v>
      </c>
      <c r="C3002" s="14">
        <v>41645</v>
      </c>
      <c r="D3002" s="14"/>
      <c r="E3002" s="14"/>
      <c r="F3002" s="15" t="s">
        <v>533</v>
      </c>
      <c r="I3002" s="40"/>
      <c r="J3002" s="40"/>
      <c r="K3002" s="40"/>
      <c r="L3002" s="40"/>
      <c r="M3002" s="40"/>
      <c r="N3002" s="40"/>
      <c r="AF3002">
        <v>0.830430482837057</v>
      </c>
      <c r="AK3002">
        <v>13</v>
      </c>
      <c r="BA3002">
        <v>87</v>
      </c>
      <c r="BM3002" s="40"/>
      <c r="BN3002" s="40"/>
      <c r="BO3002" s="40"/>
      <c r="BP3002" s="40"/>
      <c r="BQ3002" s="40"/>
      <c r="BR3002" s="40"/>
      <c r="BS3002" s="40"/>
      <c r="BT3002" s="40"/>
      <c r="BU3002" s="40"/>
      <c r="BV3002" s="40"/>
      <c r="BW3002" s="40"/>
      <c r="BX3002" s="40"/>
      <c r="BY3002" s="40"/>
      <c r="BZ3002" s="40"/>
      <c r="CA3002" s="40"/>
    </row>
    <row r="3003" spans="1:79" x14ac:dyDescent="0.25">
      <c r="A3003" s="68" t="s">
        <v>742</v>
      </c>
      <c r="B3003" s="68" t="s">
        <v>742</v>
      </c>
      <c r="C3003" s="14">
        <v>41646</v>
      </c>
      <c r="D3003" s="14"/>
      <c r="E3003" s="14"/>
      <c r="F3003" s="15" t="s">
        <v>533</v>
      </c>
      <c r="H3003">
        <v>301.55</v>
      </c>
      <c r="I3003" s="40">
        <v>0.10125000000000001</v>
      </c>
      <c r="J3003" s="40">
        <v>0.2145</v>
      </c>
      <c r="K3003" s="40">
        <v>0.23924999999999999</v>
      </c>
      <c r="L3003" s="40">
        <v>0.19425000000000001</v>
      </c>
      <c r="M3003" s="40">
        <v>0.20449999999999999</v>
      </c>
      <c r="N3003" s="40">
        <v>0.20924999999999999</v>
      </c>
      <c r="O3003">
        <v>0.16425000000000001</v>
      </c>
      <c r="P3003">
        <v>0.18049999999999999</v>
      </c>
      <c r="BM3003" s="40"/>
      <c r="BN3003" s="40"/>
      <c r="BO3003" s="40"/>
      <c r="BP3003" s="40"/>
      <c r="BQ3003" s="40"/>
      <c r="BR3003" s="40"/>
      <c r="BS3003" s="40"/>
      <c r="BT3003" s="40"/>
      <c r="BU3003" s="40"/>
      <c r="BV3003" s="40"/>
      <c r="BW3003" s="40"/>
      <c r="BX3003" s="40"/>
      <c r="BY3003" s="40"/>
      <c r="BZ3003" s="40"/>
      <c r="CA3003" s="40"/>
    </row>
    <row r="3004" spans="1:79" x14ac:dyDescent="0.25">
      <c r="A3004" s="68" t="s">
        <v>742</v>
      </c>
      <c r="B3004" s="68" t="s">
        <v>742</v>
      </c>
      <c r="C3004" s="14">
        <v>41652</v>
      </c>
      <c r="D3004" s="14"/>
      <c r="E3004" s="14"/>
      <c r="F3004" s="15" t="s">
        <v>533</v>
      </c>
      <c r="I3004" s="40"/>
      <c r="J3004" s="40"/>
      <c r="K3004" s="40"/>
      <c r="L3004" s="40"/>
      <c r="M3004" s="40"/>
      <c r="N3004" s="40"/>
      <c r="BA3004">
        <v>88</v>
      </c>
      <c r="BM3004" s="40"/>
      <c r="BN3004" s="40"/>
      <c r="BO3004" s="40"/>
      <c r="BP3004" s="40"/>
      <c r="BQ3004" s="40"/>
      <c r="BR3004" s="40"/>
      <c r="BS3004" s="40"/>
      <c r="BT3004" s="40"/>
      <c r="BU3004" s="40"/>
      <c r="BV3004" s="40"/>
      <c r="BW3004" s="40"/>
      <c r="BX3004" s="40"/>
      <c r="BY3004" s="40"/>
      <c r="BZ3004" s="40"/>
      <c r="CA3004" s="40"/>
    </row>
    <row r="3005" spans="1:79" x14ac:dyDescent="0.25">
      <c r="A3005" s="68" t="s">
        <v>742</v>
      </c>
      <c r="B3005" s="68" t="s">
        <v>742</v>
      </c>
      <c r="C3005" s="14">
        <v>41653</v>
      </c>
      <c r="D3005" s="14"/>
      <c r="E3005" s="14"/>
      <c r="F3005" s="15" t="s">
        <v>533</v>
      </c>
      <c r="H3005">
        <v>278.95</v>
      </c>
      <c r="I3005" s="40">
        <v>8.1500000000000003E-2</v>
      </c>
      <c r="J3005" s="40">
        <v>0.19600000000000001</v>
      </c>
      <c r="K3005" s="40">
        <v>0.21625</v>
      </c>
      <c r="L3005" s="40">
        <v>0.17324999999999999</v>
      </c>
      <c r="M3005" s="40">
        <v>0.19225</v>
      </c>
      <c r="N3005" s="40">
        <v>0.20150000000000001</v>
      </c>
      <c r="O3005">
        <v>0.1615</v>
      </c>
      <c r="P3005">
        <v>0.17249999999999999</v>
      </c>
      <c r="AF3005">
        <v>0.31407831248426599</v>
      </c>
      <c r="AK3005">
        <v>15</v>
      </c>
      <c r="BM3005" s="40"/>
      <c r="BN3005" s="40"/>
      <c r="BO3005" s="40"/>
      <c r="BP3005" s="40"/>
      <c r="BQ3005" s="40"/>
      <c r="BR3005" s="40"/>
      <c r="BS3005" s="40"/>
      <c r="BT3005" s="40"/>
      <c r="BU3005" s="40"/>
      <c r="BV3005" s="40"/>
      <c r="BW3005" s="40"/>
      <c r="BX3005" s="40"/>
      <c r="BY3005" s="40"/>
      <c r="BZ3005" s="40"/>
      <c r="CA3005" s="40"/>
    </row>
    <row r="3006" spans="1:79" x14ac:dyDescent="0.25">
      <c r="A3006" s="68" t="s">
        <v>742</v>
      </c>
      <c r="B3006" s="68" t="s">
        <v>742</v>
      </c>
      <c r="C3006" s="14">
        <v>41660</v>
      </c>
      <c r="D3006" s="14"/>
      <c r="E3006" s="14"/>
      <c r="F3006" s="15" t="s">
        <v>533</v>
      </c>
      <c r="H3006">
        <v>263.05</v>
      </c>
      <c r="I3006" s="40">
        <v>7.3499999999999996E-2</v>
      </c>
      <c r="J3006" s="40">
        <v>0.18625</v>
      </c>
      <c r="K3006" s="40">
        <v>0.19850000000000001</v>
      </c>
      <c r="L3006" s="40">
        <v>0.1555</v>
      </c>
      <c r="M3006" s="40">
        <v>0.18325</v>
      </c>
      <c r="N3006" s="40">
        <v>0.19125</v>
      </c>
      <c r="O3006">
        <v>0.15675</v>
      </c>
      <c r="P3006">
        <v>0.17025000000000001</v>
      </c>
      <c r="BM3006" s="40"/>
      <c r="BN3006" s="40"/>
      <c r="BO3006" s="40"/>
      <c r="BP3006" s="40"/>
      <c r="BQ3006" s="40"/>
      <c r="BR3006" s="40"/>
      <c r="BS3006" s="40"/>
      <c r="BT3006" s="40"/>
      <c r="BU3006" s="40"/>
      <c r="BV3006" s="40"/>
      <c r="BW3006" s="40"/>
      <c r="BX3006" s="40"/>
      <c r="BY3006" s="40"/>
      <c r="BZ3006" s="40"/>
      <c r="CA3006" s="40"/>
    </row>
    <row r="3007" spans="1:79" x14ac:dyDescent="0.25">
      <c r="A3007" s="68" t="s">
        <v>742</v>
      </c>
      <c r="B3007" s="68" t="s">
        <v>742</v>
      </c>
      <c r="C3007" s="14">
        <v>41662</v>
      </c>
      <c r="D3007" s="14"/>
      <c r="E3007" s="14"/>
      <c r="F3007" s="15" t="s">
        <v>533</v>
      </c>
      <c r="I3007" s="40"/>
      <c r="J3007" s="40"/>
      <c r="K3007" s="40"/>
      <c r="L3007" s="40"/>
      <c r="M3007" s="40"/>
      <c r="N3007" s="40"/>
      <c r="AK3007">
        <v>15</v>
      </c>
      <c r="BA3007">
        <v>93</v>
      </c>
      <c r="BM3007" s="40"/>
      <c r="BN3007" s="40"/>
      <c r="BO3007" s="40"/>
      <c r="BP3007" s="40"/>
      <c r="BQ3007" s="40"/>
      <c r="BR3007" s="40"/>
      <c r="BS3007" s="40"/>
      <c r="BT3007" s="40"/>
      <c r="BU3007" s="40"/>
      <c r="BV3007" s="40"/>
      <c r="BW3007" s="40"/>
      <c r="BX3007" s="40"/>
      <c r="BY3007" s="40"/>
      <c r="BZ3007" s="40"/>
      <c r="CA3007" s="40"/>
    </row>
    <row r="3008" spans="1:79" x14ac:dyDescent="0.25">
      <c r="A3008" s="68" t="s">
        <v>742</v>
      </c>
      <c r="B3008" s="68" t="s">
        <v>742</v>
      </c>
      <c r="C3008" s="14">
        <v>41664</v>
      </c>
      <c r="D3008" s="14"/>
      <c r="E3008" s="14"/>
      <c r="F3008" s="15" t="s">
        <v>533</v>
      </c>
      <c r="I3008" s="40"/>
      <c r="J3008" s="40"/>
      <c r="K3008" s="40"/>
      <c r="L3008" s="40"/>
      <c r="M3008" s="40"/>
      <c r="N3008" s="40"/>
      <c r="U3008">
        <v>2625.4943707521302</v>
      </c>
      <c r="V3008">
        <v>1233.09316214398</v>
      </c>
      <c r="Y3008" s="41"/>
      <c r="Z3008">
        <v>3.2070330000000001E-2</v>
      </c>
      <c r="AB3008">
        <v>27609.7279011473</v>
      </c>
      <c r="AD3008">
        <v>885.45308499999999</v>
      </c>
      <c r="AP3008">
        <v>0</v>
      </c>
      <c r="AT3008" t="s">
        <v>74</v>
      </c>
      <c r="BE3008">
        <v>347.64007714398502</v>
      </c>
      <c r="BJ3008">
        <v>883.743501876148</v>
      </c>
      <c r="BM3008" s="40"/>
      <c r="BN3008" s="40"/>
      <c r="BO3008" s="40"/>
      <c r="BP3008" s="40"/>
      <c r="BQ3008" s="40"/>
      <c r="BR3008" s="40"/>
      <c r="BS3008" s="40"/>
      <c r="BT3008" s="40"/>
      <c r="BU3008" s="40"/>
      <c r="BV3008" s="40"/>
      <c r="BW3008" s="40"/>
      <c r="BX3008" s="40"/>
      <c r="BY3008" s="40"/>
      <c r="BZ3008" s="40"/>
      <c r="CA3008" s="40"/>
    </row>
    <row r="3009" spans="1:79" x14ac:dyDescent="0.25">
      <c r="A3009" s="68" t="s">
        <v>742</v>
      </c>
      <c r="B3009" s="68" t="s">
        <v>742</v>
      </c>
      <c r="C3009" s="14">
        <v>41667</v>
      </c>
      <c r="D3009" s="14"/>
      <c r="E3009" s="14"/>
      <c r="F3009" s="15" t="s">
        <v>533</v>
      </c>
      <c r="H3009">
        <v>257.25</v>
      </c>
      <c r="I3009" s="40">
        <v>7.1499999999999994E-2</v>
      </c>
      <c r="J3009" s="40">
        <v>0.19025</v>
      </c>
      <c r="K3009" s="40">
        <v>0.191</v>
      </c>
      <c r="L3009" s="40">
        <v>0.14649999999999999</v>
      </c>
      <c r="M3009" s="40">
        <v>0.17499999999999999</v>
      </c>
      <c r="N3009" s="40">
        <v>0.1895</v>
      </c>
      <c r="O3009">
        <v>0.154</v>
      </c>
      <c r="P3009">
        <v>0.16850000000000001</v>
      </c>
      <c r="BM3009" s="40"/>
      <c r="BN3009" s="40"/>
      <c r="BO3009" s="40"/>
      <c r="BP3009" s="40"/>
      <c r="BQ3009" s="40"/>
      <c r="BR3009" s="40"/>
      <c r="BS3009" s="40"/>
      <c r="BT3009" s="40"/>
      <c r="BU3009" s="40"/>
      <c r="BV3009" s="40"/>
      <c r="BW3009" s="40"/>
      <c r="BX3009" s="40"/>
      <c r="BY3009" s="40"/>
      <c r="BZ3009" s="40"/>
      <c r="CA3009" s="40"/>
    </row>
    <row r="3010" spans="1:79" x14ac:dyDescent="0.25">
      <c r="A3010" s="75" t="s">
        <v>742</v>
      </c>
      <c r="B3010" s="75" t="s">
        <v>742</v>
      </c>
      <c r="C3010" s="87"/>
      <c r="F3010" s="15" t="s">
        <v>533</v>
      </c>
      <c r="I3010" s="40"/>
      <c r="J3010" s="40"/>
      <c r="K3010" s="40"/>
      <c r="L3010" s="40"/>
      <c r="M3010" s="40"/>
      <c r="N3010" s="40"/>
      <c r="BM3010" s="40">
        <v>237.96100000000001</v>
      </c>
      <c r="BN3010" s="40">
        <v>401.83749999999998</v>
      </c>
      <c r="BO3010" s="40">
        <v>479.9785</v>
      </c>
      <c r="BP3010" s="40">
        <v>594.25437499999998</v>
      </c>
      <c r="BQ3010" s="40">
        <v>755.02750000000003</v>
      </c>
      <c r="BR3010" s="40">
        <v>821.76149999999996</v>
      </c>
      <c r="BS3010" s="40">
        <v>958.18799999999999</v>
      </c>
      <c r="BT3010" s="40">
        <v>1133.8375000000001</v>
      </c>
      <c r="BU3010" s="40">
        <v>1420.3544999999999</v>
      </c>
      <c r="BV3010" s="40">
        <v>2067.0155</v>
      </c>
      <c r="BW3010" s="40">
        <v>2317.5120000000002</v>
      </c>
      <c r="BX3010" s="40">
        <v>2259.8364999999999</v>
      </c>
      <c r="BY3010" s="40">
        <v>2548.0920000000001</v>
      </c>
      <c r="BZ3010" s="40">
        <v>3005.3784999999998</v>
      </c>
      <c r="CA3010" s="40">
        <v>2983.4228571428598</v>
      </c>
    </row>
    <row r="3011" spans="1:79" x14ac:dyDescent="0.25">
      <c r="A3011" s="42" t="s">
        <v>743</v>
      </c>
      <c r="B3011" s="42" t="s">
        <v>743</v>
      </c>
      <c r="C3011" s="2">
        <v>41369</v>
      </c>
      <c r="F3011" s="46" t="s">
        <v>533</v>
      </c>
      <c r="I3011" s="40"/>
      <c r="J3011" s="40"/>
      <c r="K3011" s="40"/>
      <c r="L3011" s="40"/>
      <c r="M3011" s="40"/>
      <c r="N3011" s="40"/>
      <c r="BM3011" s="52">
        <v>233.142</v>
      </c>
      <c r="BN3011" s="52"/>
      <c r="BO3011" s="52"/>
      <c r="BP3011" s="52"/>
      <c r="BQ3011" s="52"/>
      <c r="BR3011" s="52"/>
      <c r="BS3011" s="52"/>
      <c r="BT3011" s="52"/>
      <c r="BU3011" s="52"/>
      <c r="BV3011" s="52"/>
      <c r="BW3011" s="52"/>
      <c r="BX3011" s="52"/>
      <c r="BY3011" s="52"/>
      <c r="BZ3011" s="52"/>
      <c r="CA3011" s="52"/>
    </row>
    <row r="3012" spans="1:79" x14ac:dyDescent="0.25">
      <c r="A3012" s="42" t="s">
        <v>743</v>
      </c>
      <c r="B3012" s="42" t="s">
        <v>743</v>
      </c>
      <c r="C3012" s="2">
        <v>41380</v>
      </c>
      <c r="F3012" s="46" t="s">
        <v>533</v>
      </c>
      <c r="I3012" s="40"/>
      <c r="J3012" s="40"/>
      <c r="K3012" s="40"/>
      <c r="L3012" s="40"/>
      <c r="M3012" s="40"/>
      <c r="N3012" s="40"/>
      <c r="BM3012" s="52"/>
      <c r="BN3012" s="52">
        <v>411.94263157894699</v>
      </c>
      <c r="BO3012" s="52"/>
      <c r="BP3012" s="52"/>
      <c r="BQ3012" s="52"/>
      <c r="BR3012" s="52"/>
      <c r="BS3012" s="52"/>
      <c r="BT3012" s="52"/>
      <c r="BU3012" s="52"/>
      <c r="BV3012" s="52"/>
      <c r="BW3012" s="52"/>
      <c r="BX3012" s="52"/>
      <c r="BY3012" s="52"/>
      <c r="BZ3012" s="52"/>
      <c r="CA3012" s="52"/>
    </row>
    <row r="3013" spans="1:79" x14ac:dyDescent="0.25">
      <c r="A3013" s="68" t="s">
        <v>743</v>
      </c>
      <c r="B3013" s="68" t="s">
        <v>743</v>
      </c>
      <c r="C3013" s="14">
        <v>41386</v>
      </c>
      <c r="D3013" s="14"/>
      <c r="E3013" s="14"/>
      <c r="F3013" s="15" t="s">
        <v>533</v>
      </c>
      <c r="I3013" s="40"/>
      <c r="J3013" s="40"/>
      <c r="K3013" s="40"/>
      <c r="L3013" s="40"/>
      <c r="M3013" s="40"/>
      <c r="N3013" s="40"/>
      <c r="AE3013">
        <v>3.75</v>
      </c>
      <c r="AL3013">
        <v>2.0499999999999998</v>
      </c>
      <c r="BA3013">
        <v>19.25</v>
      </c>
      <c r="BM3013" s="40"/>
      <c r="BN3013" s="40"/>
      <c r="BO3013" s="40"/>
      <c r="BP3013" s="40"/>
      <c r="BQ3013" s="40"/>
      <c r="BR3013" s="40"/>
      <c r="BS3013" s="40"/>
      <c r="BT3013" s="40"/>
      <c r="BU3013" s="40"/>
      <c r="BV3013" s="40"/>
      <c r="BW3013" s="40"/>
      <c r="BX3013" s="40"/>
      <c r="BY3013" s="40"/>
      <c r="BZ3013" s="40"/>
      <c r="CA3013" s="40"/>
    </row>
    <row r="3014" spans="1:79" x14ac:dyDescent="0.25">
      <c r="A3014" s="68" t="s">
        <v>743</v>
      </c>
      <c r="B3014" s="68" t="s">
        <v>743</v>
      </c>
      <c r="C3014" s="14">
        <v>41387</v>
      </c>
      <c r="D3014" s="14"/>
      <c r="E3014" s="14"/>
      <c r="F3014" s="15" t="s">
        <v>533</v>
      </c>
      <c r="H3014">
        <v>404.22500000000002</v>
      </c>
      <c r="I3014" s="40">
        <v>0.268125</v>
      </c>
      <c r="J3014" s="40">
        <v>0.27850000000000003</v>
      </c>
      <c r="K3014" s="40">
        <v>0.27400000000000002</v>
      </c>
      <c r="L3014" s="40">
        <v>0.27074999999999999</v>
      </c>
      <c r="M3014" s="40">
        <v>0.27150000000000002</v>
      </c>
      <c r="N3014" s="40">
        <v>0.23125000000000001</v>
      </c>
      <c r="O3014">
        <v>0.19900000000000001</v>
      </c>
      <c r="P3014">
        <v>0.22800000000000001</v>
      </c>
      <c r="BM3014" s="40"/>
      <c r="BN3014" s="40"/>
      <c r="BO3014" s="40"/>
      <c r="BP3014" s="40"/>
      <c r="BQ3014" s="40"/>
      <c r="BR3014" s="40"/>
      <c r="BS3014" s="40"/>
      <c r="BT3014" s="40"/>
      <c r="BU3014" s="40"/>
      <c r="BV3014" s="40"/>
      <c r="BW3014" s="40"/>
      <c r="BX3014" s="40"/>
      <c r="BY3014" s="40"/>
      <c r="BZ3014" s="40"/>
      <c r="CA3014" s="40"/>
    </row>
    <row r="3015" spans="1:79" x14ac:dyDescent="0.25">
      <c r="A3015" s="42" t="s">
        <v>743</v>
      </c>
      <c r="B3015" s="42" t="s">
        <v>743</v>
      </c>
      <c r="C3015" s="2">
        <v>41390</v>
      </c>
      <c r="F3015" s="46" t="s">
        <v>533</v>
      </c>
      <c r="I3015" s="40"/>
      <c r="J3015" s="40"/>
      <c r="K3015" s="40"/>
      <c r="L3015" s="40"/>
      <c r="M3015" s="40"/>
      <c r="N3015" s="40"/>
      <c r="BM3015" s="52"/>
      <c r="BN3015" s="52"/>
      <c r="BO3015" s="52">
        <v>522.46500000000003</v>
      </c>
      <c r="BP3015" s="52"/>
      <c r="BQ3015" s="52"/>
      <c r="BR3015" s="52"/>
      <c r="BS3015" s="52"/>
      <c r="BT3015" s="52"/>
      <c r="BU3015" s="52"/>
      <c r="BV3015" s="52"/>
      <c r="BW3015" s="52"/>
      <c r="BX3015" s="52"/>
      <c r="BY3015" s="52"/>
      <c r="BZ3015" s="52"/>
      <c r="CA3015" s="52"/>
    </row>
    <row r="3016" spans="1:79" x14ac:dyDescent="0.25">
      <c r="A3016" s="68" t="s">
        <v>743</v>
      </c>
      <c r="B3016" s="68" t="s">
        <v>743</v>
      </c>
      <c r="C3016" s="14">
        <v>41394</v>
      </c>
      <c r="D3016" s="14"/>
      <c r="E3016" s="14"/>
      <c r="F3016" s="15" t="s">
        <v>533</v>
      </c>
      <c r="H3016">
        <v>401.375</v>
      </c>
      <c r="I3016" s="40">
        <v>0.25412499999999999</v>
      </c>
      <c r="J3016" s="40">
        <v>0.27825</v>
      </c>
      <c r="K3016" s="40">
        <v>0.27625</v>
      </c>
      <c r="L3016" s="40">
        <v>0.27</v>
      </c>
      <c r="M3016" s="40">
        <v>0.27024999999999999</v>
      </c>
      <c r="N3016" s="40">
        <v>0.23225000000000001</v>
      </c>
      <c r="O3016">
        <v>0.19800000000000001</v>
      </c>
      <c r="P3016">
        <v>0.22775000000000001</v>
      </c>
      <c r="BM3016" s="40"/>
      <c r="BN3016" s="40"/>
      <c r="BO3016" s="40"/>
      <c r="BP3016" s="40"/>
      <c r="BQ3016" s="40"/>
      <c r="BR3016" s="40"/>
      <c r="BS3016" s="40"/>
      <c r="BT3016" s="40"/>
      <c r="BU3016" s="40"/>
      <c r="BV3016" s="40"/>
      <c r="BW3016" s="40"/>
      <c r="BX3016" s="40"/>
      <c r="BY3016" s="40"/>
      <c r="BZ3016" s="40"/>
      <c r="CA3016" s="40"/>
    </row>
    <row r="3017" spans="1:79" x14ac:dyDescent="0.25">
      <c r="A3017" s="68" t="s">
        <v>743</v>
      </c>
      <c r="B3017" s="68" t="s">
        <v>743</v>
      </c>
      <c r="C3017" s="14">
        <v>41396</v>
      </c>
      <c r="D3017" s="14"/>
      <c r="E3017" s="14"/>
      <c r="F3017" s="15" t="s">
        <v>533</v>
      </c>
      <c r="I3017" s="40"/>
      <c r="J3017" s="40"/>
      <c r="K3017" s="40"/>
      <c r="L3017" s="40"/>
      <c r="M3017" s="40"/>
      <c r="N3017" s="40"/>
      <c r="AE3017">
        <v>4.95</v>
      </c>
      <c r="AL3017">
        <v>3.7</v>
      </c>
      <c r="BA3017">
        <v>22</v>
      </c>
      <c r="BM3017" s="40"/>
      <c r="BN3017" s="40"/>
      <c r="BO3017" s="40"/>
      <c r="BP3017" s="40"/>
      <c r="BQ3017" s="40"/>
      <c r="BR3017" s="40"/>
      <c r="BS3017" s="40"/>
      <c r="BT3017" s="40"/>
      <c r="BU3017" s="40"/>
      <c r="BV3017" s="40"/>
      <c r="BW3017" s="40"/>
      <c r="BX3017" s="40"/>
      <c r="BY3017" s="40"/>
      <c r="BZ3017" s="40"/>
      <c r="CA3017" s="40"/>
    </row>
    <row r="3018" spans="1:79" x14ac:dyDescent="0.25">
      <c r="A3018" s="68" t="s">
        <v>743</v>
      </c>
      <c r="B3018" s="68" t="s">
        <v>743</v>
      </c>
      <c r="C3018" s="14">
        <v>41397</v>
      </c>
      <c r="D3018" s="14"/>
      <c r="E3018" s="14"/>
      <c r="F3018" s="15" t="s">
        <v>533</v>
      </c>
      <c r="I3018" s="40"/>
      <c r="J3018" s="40"/>
      <c r="K3018" s="40"/>
      <c r="L3018" s="40"/>
      <c r="M3018" s="40"/>
      <c r="N3018" s="40"/>
      <c r="AF3018">
        <v>0.22771336389414301</v>
      </c>
      <c r="BM3018" s="40"/>
      <c r="BN3018" s="40"/>
      <c r="BO3018" s="40"/>
      <c r="BP3018" s="40"/>
      <c r="BQ3018" s="40"/>
      <c r="BR3018" s="40"/>
      <c r="BS3018" s="40"/>
      <c r="BT3018" s="40"/>
      <c r="BU3018" s="40"/>
      <c r="BV3018" s="40"/>
      <c r="BW3018" s="40"/>
      <c r="BX3018" s="40"/>
      <c r="BY3018" s="40"/>
      <c r="BZ3018" s="40"/>
      <c r="CA3018" s="40"/>
    </row>
    <row r="3019" spans="1:79" x14ac:dyDescent="0.25">
      <c r="A3019" s="42" t="s">
        <v>743</v>
      </c>
      <c r="B3019" s="42" t="s">
        <v>743</v>
      </c>
      <c r="C3019" s="2">
        <v>41399</v>
      </c>
      <c r="F3019" s="46" t="s">
        <v>533</v>
      </c>
      <c r="I3019" s="40"/>
      <c r="J3019" s="40"/>
      <c r="K3019" s="40"/>
      <c r="L3019" s="40"/>
      <c r="M3019" s="40"/>
      <c r="N3019" s="40"/>
      <c r="BM3019" s="52"/>
      <c r="BN3019" s="52"/>
      <c r="BO3019" s="52"/>
      <c r="BP3019" s="52">
        <v>631.77700000000004</v>
      </c>
      <c r="BQ3019" s="52"/>
      <c r="BR3019" s="52"/>
      <c r="BS3019" s="52"/>
      <c r="BT3019" s="52"/>
      <c r="BU3019" s="52"/>
      <c r="BV3019" s="52"/>
      <c r="BW3019" s="52"/>
      <c r="BX3019" s="52"/>
      <c r="BY3019" s="52"/>
      <c r="BZ3019" s="52"/>
      <c r="CA3019" s="52"/>
    </row>
    <row r="3020" spans="1:79" x14ac:dyDescent="0.25">
      <c r="A3020" s="68" t="s">
        <v>743</v>
      </c>
      <c r="B3020" s="68" t="s">
        <v>743</v>
      </c>
      <c r="C3020" s="14">
        <v>41408</v>
      </c>
      <c r="D3020" s="14"/>
      <c r="E3020" s="14"/>
      <c r="F3020" s="15" t="s">
        <v>533</v>
      </c>
      <c r="H3020">
        <v>389.15</v>
      </c>
      <c r="I3020" s="40">
        <v>0.22450000000000001</v>
      </c>
      <c r="J3020" s="40">
        <v>0.26600000000000001</v>
      </c>
      <c r="K3020" s="40">
        <v>0.27100000000000002</v>
      </c>
      <c r="L3020" s="40">
        <v>0.26500000000000001</v>
      </c>
      <c r="M3020" s="40">
        <v>0.26600000000000001</v>
      </c>
      <c r="N3020" s="40">
        <v>0.23050000000000001</v>
      </c>
      <c r="O3020">
        <v>0.19575000000000001</v>
      </c>
      <c r="P3020">
        <v>0.22700000000000001</v>
      </c>
      <c r="AF3020">
        <v>0.45885743739679302</v>
      </c>
      <c r="BM3020" s="40"/>
      <c r="BN3020" s="40"/>
      <c r="BO3020" s="40"/>
      <c r="BP3020" s="40"/>
      <c r="BQ3020" s="40"/>
      <c r="BR3020" s="40"/>
      <c r="BS3020" s="40"/>
      <c r="BT3020" s="40"/>
      <c r="BU3020" s="40"/>
      <c r="BV3020" s="40"/>
      <c r="BW3020" s="40"/>
      <c r="BX3020" s="40"/>
      <c r="BY3020" s="40"/>
      <c r="BZ3020" s="40"/>
      <c r="CA3020" s="40"/>
    </row>
    <row r="3021" spans="1:79" x14ac:dyDescent="0.25">
      <c r="A3021" s="68" t="s">
        <v>743</v>
      </c>
      <c r="B3021" s="68" t="s">
        <v>743</v>
      </c>
      <c r="C3021" s="14">
        <v>41410</v>
      </c>
      <c r="D3021" s="14"/>
      <c r="E3021" s="14"/>
      <c r="F3021" s="15" t="s">
        <v>533</v>
      </c>
      <c r="I3021" s="40"/>
      <c r="J3021" s="40"/>
      <c r="K3021" s="40"/>
      <c r="L3021" s="40"/>
      <c r="M3021" s="40"/>
      <c r="N3021" s="40"/>
      <c r="AE3021">
        <v>6.25</v>
      </c>
      <c r="AL3021">
        <v>4.95</v>
      </c>
      <c r="BA3021">
        <v>24.75</v>
      </c>
      <c r="BM3021" s="40"/>
      <c r="BN3021" s="40"/>
      <c r="BO3021" s="40"/>
      <c r="BP3021" s="40"/>
      <c r="BQ3021" s="40"/>
      <c r="BR3021" s="40"/>
      <c r="BS3021" s="40"/>
      <c r="BT3021" s="40"/>
      <c r="BU3021" s="40"/>
      <c r="BV3021" s="40"/>
      <c r="BW3021" s="40"/>
      <c r="BX3021" s="40"/>
      <c r="BY3021" s="40"/>
      <c r="BZ3021" s="40"/>
      <c r="CA3021" s="40"/>
    </row>
    <row r="3022" spans="1:79" x14ac:dyDescent="0.25">
      <c r="A3022" s="42" t="s">
        <v>743</v>
      </c>
      <c r="B3022" s="42" t="s">
        <v>743</v>
      </c>
      <c r="C3022" s="2">
        <v>41413</v>
      </c>
      <c r="F3022" s="46" t="s">
        <v>533</v>
      </c>
      <c r="I3022" s="40"/>
      <c r="J3022" s="40"/>
      <c r="K3022" s="40"/>
      <c r="L3022" s="40"/>
      <c r="M3022" s="40"/>
      <c r="N3022" s="40"/>
      <c r="BM3022" s="52"/>
      <c r="BN3022" s="52"/>
      <c r="BO3022" s="52"/>
      <c r="BP3022" s="52"/>
      <c r="BQ3022" s="52">
        <v>763.84199999999998</v>
      </c>
      <c r="BR3022" s="52"/>
      <c r="BS3022" s="52"/>
      <c r="BT3022" s="52"/>
      <c r="BU3022" s="52"/>
      <c r="BV3022" s="52"/>
      <c r="BW3022" s="52"/>
      <c r="BX3022" s="52"/>
      <c r="BY3022" s="52"/>
      <c r="BZ3022" s="52"/>
      <c r="CA3022" s="52"/>
    </row>
    <row r="3023" spans="1:79" x14ac:dyDescent="0.25">
      <c r="A3023" s="68" t="s">
        <v>743</v>
      </c>
      <c r="B3023" s="68" t="s">
        <v>743</v>
      </c>
      <c r="C3023" s="14">
        <v>41423</v>
      </c>
      <c r="D3023" s="14"/>
      <c r="E3023" s="14"/>
      <c r="F3023" s="15" t="s">
        <v>533</v>
      </c>
      <c r="H3023">
        <v>409.05</v>
      </c>
      <c r="I3023" s="40">
        <v>0.28899999999999998</v>
      </c>
      <c r="J3023" s="40">
        <v>0.28825000000000001</v>
      </c>
      <c r="K3023" s="40">
        <v>0.27725</v>
      </c>
      <c r="L3023" s="40">
        <v>0.26824999999999999</v>
      </c>
      <c r="M3023" s="40">
        <v>0.26624999999999999</v>
      </c>
      <c r="N3023" s="40">
        <v>0.22900000000000001</v>
      </c>
      <c r="O3023">
        <v>0.19975000000000001</v>
      </c>
      <c r="P3023">
        <v>0.22750000000000001</v>
      </c>
      <c r="AE3023">
        <v>7.1</v>
      </c>
      <c r="AL3023">
        <v>5.95</v>
      </c>
      <c r="BM3023" s="40"/>
      <c r="BN3023" s="40"/>
      <c r="BO3023" s="40"/>
      <c r="BP3023" s="40"/>
      <c r="BQ3023" s="40"/>
      <c r="BR3023" s="40"/>
      <c r="BS3023" s="40"/>
      <c r="BT3023" s="40"/>
      <c r="BU3023" s="40"/>
      <c r="BV3023" s="40"/>
      <c r="BW3023" s="40"/>
      <c r="BX3023" s="40"/>
      <c r="BY3023" s="40"/>
      <c r="BZ3023" s="40"/>
      <c r="CA3023" s="40"/>
    </row>
    <row r="3024" spans="1:79" x14ac:dyDescent="0.25">
      <c r="A3024" s="68" t="s">
        <v>743</v>
      </c>
      <c r="B3024" s="68" t="s">
        <v>743</v>
      </c>
      <c r="C3024" s="14">
        <v>41425</v>
      </c>
      <c r="D3024" s="14"/>
      <c r="E3024" s="14"/>
      <c r="F3024" s="15" t="s">
        <v>533</v>
      </c>
      <c r="AF3024">
        <v>0.73153603257621902</v>
      </c>
      <c r="BA3024">
        <v>24.5</v>
      </c>
      <c r="BM3024" s="40"/>
      <c r="BN3024" s="40"/>
      <c r="BO3024" s="40"/>
      <c r="BP3024" s="40"/>
      <c r="BQ3024" s="40"/>
      <c r="BR3024" s="40"/>
      <c r="BS3024" s="40"/>
      <c r="BT3024" s="40"/>
      <c r="BU3024" s="40"/>
      <c r="BV3024" s="40"/>
      <c r="BW3024" s="40"/>
      <c r="BX3024" s="40"/>
      <c r="BY3024" s="40"/>
      <c r="BZ3024" s="40"/>
      <c r="CA3024" s="40"/>
    </row>
    <row r="3025" spans="1:79" x14ac:dyDescent="0.25">
      <c r="A3025" s="42" t="s">
        <v>743</v>
      </c>
      <c r="B3025" s="42" t="s">
        <v>743</v>
      </c>
      <c r="C3025" s="2">
        <v>41426</v>
      </c>
      <c r="F3025" s="46" t="s">
        <v>533</v>
      </c>
      <c r="BM3025" s="52"/>
      <c r="BN3025" s="52"/>
      <c r="BO3025" s="52"/>
      <c r="BP3025" s="52"/>
      <c r="BQ3025" s="52"/>
      <c r="BR3025" s="52">
        <v>829.81349999999998</v>
      </c>
      <c r="BS3025" s="52"/>
      <c r="BT3025" s="52"/>
      <c r="BU3025" s="52"/>
      <c r="BV3025" s="52"/>
      <c r="BW3025" s="52"/>
      <c r="BX3025" s="52"/>
      <c r="BY3025" s="52"/>
      <c r="BZ3025" s="52"/>
      <c r="CA3025" s="52"/>
    </row>
    <row r="3026" spans="1:79" x14ac:dyDescent="0.25">
      <c r="A3026" s="68" t="s">
        <v>743</v>
      </c>
      <c r="B3026" s="68" t="s">
        <v>743</v>
      </c>
      <c r="C3026" s="14">
        <v>41436</v>
      </c>
      <c r="D3026" s="14"/>
      <c r="E3026" s="14"/>
      <c r="F3026" s="15" t="s">
        <v>533</v>
      </c>
      <c r="H3026">
        <v>407.22500000000002</v>
      </c>
      <c r="I3026">
        <v>0.28787499999999999</v>
      </c>
      <c r="J3026">
        <v>0.28575</v>
      </c>
      <c r="K3026">
        <v>0.27600000000000002</v>
      </c>
      <c r="L3026">
        <v>0.26624999999999999</v>
      </c>
      <c r="M3026">
        <v>0.26724999999999999</v>
      </c>
      <c r="N3026">
        <v>0.22800000000000001</v>
      </c>
      <c r="O3026">
        <v>0.19975000000000001</v>
      </c>
      <c r="P3026">
        <v>0.22525000000000001</v>
      </c>
      <c r="BM3026" s="40"/>
      <c r="BN3026" s="40"/>
      <c r="BO3026" s="40"/>
      <c r="BP3026" s="40"/>
      <c r="BQ3026" s="40"/>
      <c r="BR3026" s="40"/>
      <c r="BS3026" s="40"/>
      <c r="BT3026" s="40"/>
      <c r="BU3026" s="40"/>
      <c r="BV3026" s="40"/>
      <c r="BW3026" s="40"/>
      <c r="BX3026" s="40"/>
      <c r="BY3026" s="40"/>
      <c r="BZ3026" s="40"/>
      <c r="CA3026" s="40"/>
    </row>
    <row r="3027" spans="1:79" x14ac:dyDescent="0.25">
      <c r="A3027" s="68" t="s">
        <v>743</v>
      </c>
      <c r="B3027" s="68" t="s">
        <v>743</v>
      </c>
      <c r="C3027" s="14">
        <v>41438</v>
      </c>
      <c r="D3027" s="14"/>
      <c r="E3027" s="14"/>
      <c r="F3027" s="15" t="s">
        <v>533</v>
      </c>
      <c r="AE3027">
        <v>8.0500000000000007</v>
      </c>
      <c r="AF3027">
        <v>0.80901498294831498</v>
      </c>
      <c r="AL3027">
        <v>6.95</v>
      </c>
      <c r="BA3027">
        <v>25.75</v>
      </c>
      <c r="BM3027" s="40"/>
      <c r="BN3027" s="40"/>
      <c r="BO3027" s="40"/>
      <c r="BP3027" s="40"/>
      <c r="BQ3027" s="40"/>
      <c r="BR3027" s="40"/>
      <c r="BS3027" s="40"/>
      <c r="BT3027" s="40"/>
      <c r="BU3027" s="40"/>
      <c r="BV3027" s="40"/>
      <c r="BW3027" s="40"/>
      <c r="BX3027" s="40"/>
      <c r="BY3027" s="40"/>
      <c r="BZ3027" s="40"/>
      <c r="CA3027" s="40"/>
    </row>
    <row r="3028" spans="1:79" x14ac:dyDescent="0.25">
      <c r="A3028" s="42" t="s">
        <v>743</v>
      </c>
      <c r="B3028" s="42" t="s">
        <v>743</v>
      </c>
      <c r="C3028" s="2">
        <v>41448</v>
      </c>
      <c r="F3028" s="46" t="s">
        <v>533</v>
      </c>
      <c r="BM3028" s="52"/>
      <c r="BN3028" s="52"/>
      <c r="BO3028" s="52"/>
      <c r="BP3028" s="52"/>
      <c r="BQ3028" s="52"/>
      <c r="BR3028" s="52"/>
      <c r="BS3028" s="52">
        <v>1002.718</v>
      </c>
      <c r="BT3028" s="52"/>
      <c r="BU3028" s="52"/>
      <c r="BV3028" s="52"/>
      <c r="BW3028" s="52"/>
      <c r="BX3028" s="52"/>
      <c r="BY3028" s="52"/>
      <c r="BZ3028" s="52"/>
      <c r="CA3028" s="52"/>
    </row>
    <row r="3029" spans="1:79" x14ac:dyDescent="0.25">
      <c r="A3029" s="68" t="s">
        <v>743</v>
      </c>
      <c r="B3029" s="68" t="s">
        <v>743</v>
      </c>
      <c r="C3029" s="14">
        <v>41450</v>
      </c>
      <c r="D3029" s="14"/>
      <c r="E3029" s="14"/>
      <c r="F3029" s="15" t="s">
        <v>533</v>
      </c>
      <c r="H3029">
        <v>470.35</v>
      </c>
      <c r="I3029">
        <v>0.33274999999999999</v>
      </c>
      <c r="J3029">
        <v>0.30449999999999999</v>
      </c>
      <c r="K3029">
        <v>0.29125000000000001</v>
      </c>
      <c r="L3029">
        <v>0.31724999999999998</v>
      </c>
      <c r="M3029">
        <v>0.30375000000000002</v>
      </c>
      <c r="N3029">
        <v>0.29975000000000002</v>
      </c>
      <c r="O3029">
        <v>0.26400000000000001</v>
      </c>
      <c r="P3029">
        <v>0.23849999999999999</v>
      </c>
      <c r="AE3029">
        <v>8.65</v>
      </c>
      <c r="AF3029">
        <v>0.94693667571676299</v>
      </c>
      <c r="AL3029">
        <v>7.35</v>
      </c>
      <c r="BM3029" s="40"/>
      <c r="BN3029" s="40"/>
      <c r="BO3029" s="40"/>
      <c r="BP3029" s="40"/>
      <c r="BQ3029" s="40"/>
      <c r="BR3029" s="40"/>
      <c r="BS3029" s="40"/>
      <c r="BT3029" s="40"/>
      <c r="BU3029" s="40"/>
      <c r="BV3029" s="40"/>
      <c r="BW3029" s="40"/>
      <c r="BX3029" s="40"/>
      <c r="BY3029" s="40"/>
      <c r="BZ3029" s="40"/>
      <c r="CA3029" s="40"/>
    </row>
    <row r="3030" spans="1:79" x14ac:dyDescent="0.25">
      <c r="A3030" s="68" t="s">
        <v>743</v>
      </c>
      <c r="B3030" s="68" t="s">
        <v>743</v>
      </c>
      <c r="C3030" s="14">
        <v>41457</v>
      </c>
      <c r="D3030" s="14"/>
      <c r="E3030" s="14"/>
      <c r="F3030" s="15" t="s">
        <v>533</v>
      </c>
      <c r="BA3030">
        <v>27</v>
      </c>
      <c r="BM3030" s="40"/>
      <c r="BN3030" s="40"/>
      <c r="BO3030" s="40"/>
      <c r="BP3030" s="40"/>
      <c r="BQ3030" s="40"/>
      <c r="BR3030" s="40"/>
      <c r="BS3030" s="40"/>
      <c r="BT3030" s="40"/>
      <c r="BU3030" s="40"/>
      <c r="BV3030" s="40"/>
      <c r="BW3030" s="40"/>
      <c r="BX3030" s="40"/>
      <c r="BY3030" s="40"/>
      <c r="BZ3030" s="40"/>
      <c r="CA3030" s="40"/>
    </row>
    <row r="3031" spans="1:79" x14ac:dyDescent="0.25">
      <c r="A3031" s="68" t="s">
        <v>743</v>
      </c>
      <c r="B3031" s="68" t="s">
        <v>743</v>
      </c>
      <c r="C3031" s="14">
        <v>41459</v>
      </c>
      <c r="D3031" s="14"/>
      <c r="E3031" s="14"/>
      <c r="F3031" s="15" t="s">
        <v>533</v>
      </c>
      <c r="U3031">
        <v>244.48333333333301</v>
      </c>
      <c r="V3031">
        <v>0</v>
      </c>
      <c r="AD3031">
        <v>0</v>
      </c>
      <c r="AM3031">
        <v>2.73372164422375</v>
      </c>
      <c r="AP3031">
        <v>148.70613552744601</v>
      </c>
      <c r="AS3031">
        <f>AM3031*1000000/AP3031</f>
        <v>18383.381657572561</v>
      </c>
      <c r="BB3031">
        <v>154.166666666667</v>
      </c>
      <c r="BE3031">
        <v>0</v>
      </c>
      <c r="BJ3031">
        <v>93.276816757288699</v>
      </c>
      <c r="BK3031">
        <v>1436.7857142857099</v>
      </c>
      <c r="BM3031" s="40"/>
      <c r="BN3031" s="40"/>
      <c r="BO3031" s="40"/>
      <c r="BP3031" s="40"/>
      <c r="BQ3031" s="40"/>
      <c r="BR3031" s="40"/>
      <c r="BS3031" s="40"/>
      <c r="BT3031" s="40"/>
      <c r="BU3031" s="40"/>
      <c r="BV3031" s="40"/>
      <c r="BW3031" s="40"/>
      <c r="BX3031" s="40"/>
      <c r="BY3031" s="40"/>
      <c r="BZ3031" s="40"/>
      <c r="CA3031" s="40"/>
    </row>
    <row r="3032" spans="1:79" x14ac:dyDescent="0.25">
      <c r="A3032" s="68" t="s">
        <v>743</v>
      </c>
      <c r="B3032" s="68" t="s">
        <v>743</v>
      </c>
      <c r="C3032" s="14">
        <v>41465</v>
      </c>
      <c r="D3032" s="14"/>
      <c r="E3032" s="14"/>
      <c r="F3032" s="15" t="s">
        <v>533</v>
      </c>
      <c r="AE3032">
        <v>9.1</v>
      </c>
      <c r="AL3032">
        <v>8</v>
      </c>
      <c r="BA3032">
        <v>28.5</v>
      </c>
      <c r="BM3032" s="40"/>
      <c r="BN3032" s="40"/>
      <c r="BO3032" s="40"/>
      <c r="BP3032" s="40"/>
      <c r="BQ3032" s="40"/>
      <c r="BR3032" s="40"/>
      <c r="BS3032" s="40"/>
      <c r="BT3032" s="40"/>
      <c r="BU3032" s="40"/>
      <c r="BV3032" s="40"/>
      <c r="BW3032" s="40"/>
      <c r="BX3032" s="40"/>
      <c r="BY3032" s="40"/>
      <c r="BZ3032" s="40"/>
      <c r="CA3032" s="40"/>
    </row>
    <row r="3033" spans="1:79" x14ac:dyDescent="0.25">
      <c r="A3033" s="68" t="s">
        <v>743</v>
      </c>
      <c r="B3033" s="68" t="s">
        <v>743</v>
      </c>
      <c r="C3033" s="14">
        <v>41466</v>
      </c>
      <c r="D3033" s="14"/>
      <c r="E3033" s="14"/>
      <c r="F3033" s="15" t="s">
        <v>533</v>
      </c>
      <c r="H3033">
        <v>458.1</v>
      </c>
      <c r="I3033">
        <v>0.29249999999999998</v>
      </c>
      <c r="J3033">
        <v>0.28875000000000001</v>
      </c>
      <c r="K3033">
        <v>0.28725000000000001</v>
      </c>
      <c r="L3033">
        <v>0.307</v>
      </c>
      <c r="M3033">
        <v>0.3</v>
      </c>
      <c r="N3033">
        <v>0.29449999999999998</v>
      </c>
      <c r="O3033">
        <v>0.26624999999999999</v>
      </c>
      <c r="P3033">
        <v>0.25424999999999998</v>
      </c>
      <c r="AF3033">
        <v>0.973532110145647</v>
      </c>
      <c r="BM3033" s="40"/>
      <c r="BN3033" s="40"/>
      <c r="BO3033" s="40"/>
      <c r="BP3033" s="40"/>
      <c r="BQ3033" s="40"/>
      <c r="BR3033" s="40"/>
      <c r="BS3033" s="40"/>
      <c r="BT3033" s="40"/>
      <c r="BU3033" s="40"/>
      <c r="BV3033" s="40"/>
      <c r="BW3033" s="40"/>
      <c r="BX3033" s="40"/>
      <c r="BY3033" s="40"/>
      <c r="BZ3033" s="40"/>
      <c r="CA3033" s="40"/>
    </row>
    <row r="3034" spans="1:79" x14ac:dyDescent="0.25">
      <c r="A3034" s="42" t="s">
        <v>743</v>
      </c>
      <c r="B3034" s="42" t="s">
        <v>743</v>
      </c>
      <c r="C3034" s="2">
        <v>41471</v>
      </c>
      <c r="F3034" s="46" t="s">
        <v>533</v>
      </c>
      <c r="BM3034" s="52"/>
      <c r="BN3034" s="52"/>
      <c r="BO3034" s="52"/>
      <c r="BP3034" s="52"/>
      <c r="BQ3034" s="52"/>
      <c r="BR3034" s="52"/>
      <c r="BS3034" s="52"/>
      <c r="BT3034" s="52">
        <v>1141.5540000000001</v>
      </c>
      <c r="BU3034" s="52"/>
      <c r="BV3034" s="52"/>
      <c r="BW3034" s="52"/>
      <c r="BX3034" s="52"/>
      <c r="BY3034" s="52"/>
      <c r="BZ3034" s="52"/>
      <c r="CA3034" s="52"/>
    </row>
    <row r="3035" spans="1:79" x14ac:dyDescent="0.25">
      <c r="A3035" s="68" t="s">
        <v>743</v>
      </c>
      <c r="B3035" s="68" t="s">
        <v>743</v>
      </c>
      <c r="C3035" s="14">
        <v>41481</v>
      </c>
      <c r="D3035" s="14"/>
      <c r="E3035" s="14"/>
      <c r="F3035" s="15" t="s">
        <v>533</v>
      </c>
      <c r="BA3035">
        <v>30</v>
      </c>
      <c r="BM3035" s="40"/>
      <c r="BN3035" s="40"/>
      <c r="BO3035" s="40"/>
      <c r="BP3035" s="40"/>
      <c r="BQ3035" s="40"/>
      <c r="BR3035" s="40"/>
      <c r="BS3035" s="40"/>
      <c r="BT3035" s="40"/>
      <c r="BU3035" s="40"/>
      <c r="BV3035" s="40"/>
      <c r="BW3035" s="40"/>
      <c r="BX3035" s="40"/>
      <c r="BY3035" s="40"/>
      <c r="BZ3035" s="40"/>
      <c r="CA3035" s="40"/>
    </row>
    <row r="3036" spans="1:79" x14ac:dyDescent="0.25">
      <c r="A3036" s="68" t="s">
        <v>743</v>
      </c>
      <c r="B3036" s="68" t="s">
        <v>743</v>
      </c>
      <c r="C3036" s="14">
        <v>41484</v>
      </c>
      <c r="D3036" s="14"/>
      <c r="E3036" s="14"/>
      <c r="F3036" s="15" t="s">
        <v>533</v>
      </c>
      <c r="AE3036">
        <v>9.9499999999999993</v>
      </c>
      <c r="AF3036">
        <v>0.98910895840385404</v>
      </c>
      <c r="AL3036">
        <v>8.85</v>
      </c>
      <c r="BM3036" s="40"/>
      <c r="BN3036" s="40"/>
      <c r="BO3036" s="40"/>
      <c r="BP3036" s="40"/>
      <c r="BQ3036" s="40"/>
      <c r="BR3036" s="40"/>
      <c r="BS3036" s="40"/>
      <c r="BT3036" s="40"/>
      <c r="BU3036" s="40"/>
      <c r="BV3036" s="40"/>
      <c r="BW3036" s="40"/>
      <c r="BX3036" s="40"/>
      <c r="BY3036" s="40"/>
      <c r="BZ3036" s="40"/>
      <c r="CA3036" s="40"/>
    </row>
    <row r="3037" spans="1:79" x14ac:dyDescent="0.25">
      <c r="A3037" s="68" t="s">
        <v>743</v>
      </c>
      <c r="B3037" s="68" t="s">
        <v>743</v>
      </c>
      <c r="C3037" s="14">
        <v>41485</v>
      </c>
      <c r="D3037" s="14"/>
      <c r="E3037" s="14"/>
      <c r="F3037" s="15" t="s">
        <v>533</v>
      </c>
      <c r="H3037">
        <v>446.52499999999998</v>
      </c>
      <c r="I3037">
        <v>0.27612500000000001</v>
      </c>
      <c r="J3037">
        <v>0.28125</v>
      </c>
      <c r="K3037">
        <v>0.28225</v>
      </c>
      <c r="L3037">
        <v>0.29475000000000001</v>
      </c>
      <c r="M3037">
        <v>0.29275000000000001</v>
      </c>
      <c r="N3037">
        <v>0.28525</v>
      </c>
      <c r="O3037">
        <v>0.26200000000000001</v>
      </c>
      <c r="P3037">
        <v>0.25824999999999998</v>
      </c>
      <c r="BM3037" s="40"/>
      <c r="BN3037" s="40"/>
      <c r="BO3037" s="40"/>
      <c r="BP3037" s="40"/>
      <c r="BQ3037" s="40"/>
      <c r="BR3037" s="40"/>
      <c r="BS3037" s="40"/>
      <c r="BT3037" s="40"/>
      <c r="BU3037" s="40"/>
      <c r="BV3037" s="40"/>
      <c r="BW3037" s="40"/>
      <c r="BX3037" s="40"/>
      <c r="BY3037" s="40"/>
      <c r="BZ3037" s="40"/>
      <c r="CA3037" s="40"/>
    </row>
    <row r="3038" spans="1:79" x14ac:dyDescent="0.25">
      <c r="A3038" s="42" t="s">
        <v>743</v>
      </c>
      <c r="B3038" s="42" t="s">
        <v>743</v>
      </c>
      <c r="C3038" s="2">
        <v>41490</v>
      </c>
      <c r="F3038" s="46" t="s">
        <v>533</v>
      </c>
      <c r="BM3038" s="52"/>
      <c r="BN3038" s="52"/>
      <c r="BO3038" s="52"/>
      <c r="BP3038" s="52"/>
      <c r="BQ3038" s="52"/>
      <c r="BR3038" s="52"/>
      <c r="BS3038" s="52"/>
      <c r="BT3038" s="52"/>
      <c r="BU3038" s="52">
        <v>1439.0509999999999</v>
      </c>
      <c r="BV3038" s="52"/>
      <c r="BW3038" s="52"/>
      <c r="BX3038" s="52"/>
      <c r="BY3038" s="52"/>
      <c r="BZ3038" s="52"/>
      <c r="CA3038" s="52"/>
    </row>
    <row r="3039" spans="1:79" x14ac:dyDescent="0.25">
      <c r="A3039" s="68" t="s">
        <v>743</v>
      </c>
      <c r="B3039" s="68" t="s">
        <v>743</v>
      </c>
      <c r="C3039" s="14">
        <v>41495</v>
      </c>
      <c r="D3039" s="14"/>
      <c r="E3039" s="14"/>
      <c r="F3039" s="15" t="s">
        <v>533</v>
      </c>
      <c r="BA3039">
        <v>31.25</v>
      </c>
      <c r="BM3039" s="40"/>
      <c r="BN3039" s="40"/>
      <c r="BO3039" s="40"/>
      <c r="BP3039" s="40"/>
      <c r="BQ3039" s="40"/>
      <c r="BR3039" s="40"/>
      <c r="BS3039" s="40"/>
      <c r="BT3039" s="40"/>
      <c r="BU3039" s="40"/>
      <c r="BV3039" s="40"/>
      <c r="BW3039" s="40"/>
      <c r="BX3039" s="40"/>
      <c r="BY3039" s="40"/>
      <c r="BZ3039" s="40"/>
      <c r="CA3039" s="40"/>
    </row>
    <row r="3040" spans="1:79" x14ac:dyDescent="0.25">
      <c r="A3040" s="68" t="s">
        <v>743</v>
      </c>
      <c r="B3040" s="68" t="s">
        <v>743</v>
      </c>
      <c r="C3040" s="14">
        <v>41500</v>
      </c>
      <c r="D3040" s="14"/>
      <c r="E3040" s="14"/>
      <c r="F3040" s="15" t="s">
        <v>533</v>
      </c>
      <c r="AE3040">
        <v>10.8</v>
      </c>
      <c r="AL3040">
        <v>9.6</v>
      </c>
      <c r="BM3040" s="40"/>
      <c r="BN3040" s="40"/>
      <c r="BO3040" s="40"/>
      <c r="BP3040" s="40"/>
      <c r="BQ3040" s="40"/>
      <c r="BR3040" s="40"/>
      <c r="BS3040" s="40"/>
      <c r="BT3040" s="40"/>
      <c r="BU3040" s="40"/>
      <c r="BV3040" s="40"/>
      <c r="BW3040" s="40"/>
      <c r="BX3040" s="40"/>
      <c r="BY3040" s="40"/>
      <c r="BZ3040" s="40"/>
      <c r="CA3040" s="40"/>
    </row>
    <row r="3041" spans="1:79" x14ac:dyDescent="0.25">
      <c r="A3041" s="42" t="s">
        <v>743</v>
      </c>
      <c r="B3041" s="42" t="s">
        <v>743</v>
      </c>
      <c r="C3041" s="2">
        <v>41507</v>
      </c>
      <c r="F3041" s="46" t="s">
        <v>533</v>
      </c>
      <c r="BM3041" s="52"/>
      <c r="BN3041" s="52"/>
      <c r="BO3041" s="52"/>
      <c r="BP3041" s="52"/>
      <c r="BQ3041" s="52"/>
      <c r="BR3041" s="52"/>
      <c r="BS3041" s="52"/>
      <c r="BT3041" s="52"/>
      <c r="BU3041" s="52"/>
      <c r="BV3041" s="52">
        <v>2059.7869999999998</v>
      </c>
      <c r="BW3041" s="52"/>
      <c r="BX3041" s="52"/>
      <c r="BY3041" s="52"/>
      <c r="BZ3041" s="52"/>
      <c r="CA3041" s="52"/>
    </row>
    <row r="3042" spans="1:79" x14ac:dyDescent="0.25">
      <c r="A3042" s="68" t="s">
        <v>743</v>
      </c>
      <c r="B3042" s="68" t="s">
        <v>743</v>
      </c>
      <c r="C3042" s="14">
        <v>41515</v>
      </c>
      <c r="D3042" s="14"/>
      <c r="E3042" s="14"/>
      <c r="F3042" s="15" t="s">
        <v>533</v>
      </c>
      <c r="H3042">
        <v>414.47500000000002</v>
      </c>
      <c r="I3042">
        <v>0.22087499999999999</v>
      </c>
      <c r="J3042">
        <v>0.25524999999999998</v>
      </c>
      <c r="K3042">
        <v>0.26950000000000002</v>
      </c>
      <c r="L3042">
        <v>0.27124999999999999</v>
      </c>
      <c r="M3042">
        <v>0.28325</v>
      </c>
      <c r="N3042">
        <v>0.26300000000000001</v>
      </c>
      <c r="O3042">
        <v>0.24975</v>
      </c>
      <c r="P3042">
        <v>0.25950000000000001</v>
      </c>
      <c r="BM3042" s="40"/>
      <c r="BN3042" s="40"/>
      <c r="BO3042" s="40"/>
      <c r="BP3042" s="40"/>
      <c r="BQ3042" s="40"/>
      <c r="BR3042" s="40"/>
      <c r="BS3042" s="40"/>
      <c r="BT3042" s="40"/>
      <c r="BU3042" s="40"/>
      <c r="BV3042" s="40"/>
      <c r="BW3042" s="40"/>
      <c r="BX3042" s="40"/>
      <c r="BY3042" s="40"/>
      <c r="BZ3042" s="40"/>
      <c r="CA3042" s="40"/>
    </row>
    <row r="3043" spans="1:79" x14ac:dyDescent="0.25">
      <c r="A3043" s="68" t="s">
        <v>743</v>
      </c>
      <c r="B3043" s="68" t="s">
        <v>743</v>
      </c>
      <c r="C3043" s="14">
        <v>41516</v>
      </c>
      <c r="D3043" s="14"/>
      <c r="E3043" s="14"/>
      <c r="F3043" s="15" t="s">
        <v>533</v>
      </c>
      <c r="AE3043">
        <v>11.8</v>
      </c>
      <c r="AF3043">
        <v>0.96096085218219196</v>
      </c>
      <c r="AL3043">
        <v>10.3</v>
      </c>
      <c r="BM3043" s="40"/>
      <c r="BN3043" s="40"/>
      <c r="BO3043" s="40"/>
      <c r="BP3043" s="40"/>
      <c r="BQ3043" s="40"/>
      <c r="BR3043" s="40"/>
      <c r="BS3043" s="40"/>
      <c r="BT3043" s="40"/>
      <c r="BU3043" s="40"/>
      <c r="BV3043" s="40"/>
      <c r="BW3043" s="40"/>
      <c r="BX3043" s="40"/>
      <c r="BY3043" s="40"/>
      <c r="BZ3043" s="40"/>
      <c r="CA3043" s="40"/>
    </row>
    <row r="3044" spans="1:79" x14ac:dyDescent="0.25">
      <c r="A3044" s="68" t="s">
        <v>743</v>
      </c>
      <c r="B3044" s="68" t="s">
        <v>743</v>
      </c>
      <c r="C3044" s="14">
        <v>41520</v>
      </c>
      <c r="D3044" s="14"/>
      <c r="E3044" s="14"/>
      <c r="F3044" s="15" t="s">
        <v>533</v>
      </c>
      <c r="U3044">
        <v>608.392857142857</v>
      </c>
      <c r="V3044">
        <v>0</v>
      </c>
      <c r="AD3044">
        <v>0</v>
      </c>
      <c r="AM3044">
        <v>6.2107293889740696</v>
      </c>
      <c r="AP3044">
        <v>278.59102726330502</v>
      </c>
      <c r="AS3044">
        <f>AM3044*1000000/AP3044</f>
        <v>22293.357578613315</v>
      </c>
      <c r="BB3044">
        <v>160.71428571428601</v>
      </c>
      <c r="BE3044">
        <v>0</v>
      </c>
      <c r="BJ3044">
        <v>234.40687718707699</v>
      </c>
      <c r="BK3044">
        <v>1383.92857142857</v>
      </c>
      <c r="BM3044" s="40"/>
      <c r="BN3044" s="40"/>
      <c r="BO3044" s="40"/>
      <c r="BP3044" s="40"/>
      <c r="BQ3044" s="40"/>
      <c r="BR3044" s="40"/>
      <c r="BS3044" s="40"/>
      <c r="BT3044" s="40"/>
      <c r="BU3044" s="40"/>
      <c r="BV3044" s="40"/>
      <c r="BW3044" s="40"/>
      <c r="BX3044" s="40"/>
      <c r="BY3044" s="40"/>
      <c r="BZ3044" s="40"/>
      <c r="CA3044" s="40"/>
    </row>
    <row r="3045" spans="1:79" x14ac:dyDescent="0.25">
      <c r="A3045" s="42" t="s">
        <v>743</v>
      </c>
      <c r="B3045" s="42" t="s">
        <v>743</v>
      </c>
      <c r="C3045" s="2">
        <v>41525</v>
      </c>
      <c r="F3045" s="46" t="s">
        <v>533</v>
      </c>
      <c r="BM3045" s="52"/>
      <c r="BN3045" s="52"/>
      <c r="BO3045" s="52"/>
      <c r="BP3045" s="52"/>
      <c r="BQ3045" s="52"/>
      <c r="BR3045" s="52"/>
      <c r="BS3045" s="52"/>
      <c r="BT3045" s="52"/>
      <c r="BU3045" s="52"/>
      <c r="BV3045" s="52"/>
      <c r="BW3045" s="52">
        <v>2336.8490000000002</v>
      </c>
      <c r="BX3045" s="52"/>
      <c r="BY3045" s="52"/>
      <c r="BZ3045" s="52"/>
      <c r="CA3045" s="52"/>
    </row>
    <row r="3046" spans="1:79" x14ac:dyDescent="0.25">
      <c r="A3046" s="68" t="s">
        <v>743</v>
      </c>
      <c r="B3046" s="68" t="s">
        <v>743</v>
      </c>
      <c r="C3046" s="14">
        <v>41526</v>
      </c>
      <c r="D3046" s="14"/>
      <c r="E3046" s="14"/>
      <c r="F3046" s="15" t="s">
        <v>533</v>
      </c>
      <c r="AE3046">
        <v>12.1</v>
      </c>
      <c r="AL3046">
        <v>10.95</v>
      </c>
      <c r="BM3046" s="40"/>
      <c r="BN3046" s="40"/>
      <c r="BO3046" s="40"/>
      <c r="BP3046" s="40"/>
      <c r="BQ3046" s="40"/>
      <c r="BR3046" s="40"/>
      <c r="BS3046" s="40"/>
      <c r="BT3046" s="40"/>
      <c r="BU3046" s="40"/>
      <c r="BV3046" s="40"/>
      <c r="BW3046" s="40"/>
      <c r="BX3046" s="40"/>
      <c r="BY3046" s="40"/>
      <c r="BZ3046" s="40"/>
      <c r="CA3046" s="40"/>
    </row>
    <row r="3047" spans="1:79" x14ac:dyDescent="0.25">
      <c r="A3047" s="68" t="s">
        <v>743</v>
      </c>
      <c r="B3047" s="68" t="s">
        <v>743</v>
      </c>
      <c r="C3047" s="14">
        <v>41527</v>
      </c>
      <c r="D3047" s="14"/>
      <c r="E3047" s="14"/>
      <c r="F3047" s="15" t="s">
        <v>533</v>
      </c>
      <c r="AF3047">
        <v>0.99346212010429502</v>
      </c>
      <c r="BM3047" s="40"/>
      <c r="BN3047" s="40"/>
      <c r="BO3047" s="40"/>
      <c r="BP3047" s="40"/>
      <c r="BQ3047" s="40"/>
      <c r="BR3047" s="40"/>
      <c r="BS3047" s="40"/>
      <c r="BT3047" s="40"/>
      <c r="BU3047" s="40"/>
      <c r="BV3047" s="40"/>
      <c r="BW3047" s="40"/>
      <c r="BX3047" s="40"/>
      <c r="BY3047" s="40"/>
      <c r="BZ3047" s="40"/>
      <c r="CA3047" s="40"/>
    </row>
    <row r="3048" spans="1:79" x14ac:dyDescent="0.25">
      <c r="A3048" s="68" t="s">
        <v>743</v>
      </c>
      <c r="B3048" s="68" t="s">
        <v>743</v>
      </c>
      <c r="C3048" s="14">
        <v>41530</v>
      </c>
      <c r="D3048" s="14"/>
      <c r="E3048" s="14"/>
      <c r="F3048" s="15" t="s">
        <v>533</v>
      </c>
      <c r="BA3048">
        <v>32</v>
      </c>
      <c r="BM3048" s="40"/>
      <c r="BN3048" s="40"/>
      <c r="BO3048" s="40"/>
      <c r="BP3048" s="40"/>
      <c r="BQ3048" s="40"/>
      <c r="BR3048" s="40"/>
      <c r="BS3048" s="40"/>
      <c r="BT3048" s="40"/>
      <c r="BU3048" s="40"/>
      <c r="BV3048" s="40"/>
      <c r="BW3048" s="40"/>
      <c r="BX3048" s="40"/>
      <c r="BY3048" s="40"/>
      <c r="BZ3048" s="40"/>
      <c r="CA3048" s="40"/>
    </row>
    <row r="3049" spans="1:79" x14ac:dyDescent="0.25">
      <c r="A3049" s="68" t="s">
        <v>743</v>
      </c>
      <c r="B3049" s="68" t="s">
        <v>743</v>
      </c>
      <c r="C3049" s="14">
        <v>41533</v>
      </c>
      <c r="D3049" s="14"/>
      <c r="E3049" s="14"/>
      <c r="F3049" s="15" t="s">
        <v>533</v>
      </c>
      <c r="H3049">
        <v>375.25</v>
      </c>
      <c r="I3049">
        <v>0.17125000000000001</v>
      </c>
      <c r="J3049">
        <v>0.21925</v>
      </c>
      <c r="K3049">
        <v>0.24324999999999999</v>
      </c>
      <c r="L3049">
        <v>0.23899999999999999</v>
      </c>
      <c r="M3049">
        <v>0.26574999999999999</v>
      </c>
      <c r="N3049">
        <v>0.2445</v>
      </c>
      <c r="O3049">
        <v>0.23574999999999999</v>
      </c>
      <c r="P3049">
        <v>0.25750000000000001</v>
      </c>
      <c r="BM3049" s="40"/>
      <c r="BN3049" s="40"/>
      <c r="BO3049" s="40"/>
      <c r="BP3049" s="40"/>
      <c r="BQ3049" s="40"/>
      <c r="BR3049" s="40"/>
      <c r="BS3049" s="40"/>
      <c r="BT3049" s="40"/>
      <c r="BU3049" s="40"/>
      <c r="BV3049" s="40"/>
      <c r="BW3049" s="40"/>
      <c r="BX3049" s="40"/>
      <c r="BY3049" s="40"/>
      <c r="BZ3049" s="40"/>
      <c r="CA3049" s="40"/>
    </row>
    <row r="3050" spans="1:79" x14ac:dyDescent="0.25">
      <c r="A3050" s="42" t="s">
        <v>743</v>
      </c>
      <c r="B3050" s="42" t="s">
        <v>743</v>
      </c>
      <c r="C3050" s="2">
        <v>41540</v>
      </c>
      <c r="F3050" s="46" t="s">
        <v>533</v>
      </c>
      <c r="BM3050" s="52"/>
      <c r="BN3050" s="52"/>
      <c r="BO3050" s="52"/>
      <c r="BP3050" s="52"/>
      <c r="BQ3050" s="52"/>
      <c r="BR3050" s="52"/>
      <c r="BS3050" s="52"/>
      <c r="BT3050" s="52"/>
      <c r="BU3050" s="52"/>
      <c r="BV3050" s="52"/>
      <c r="BW3050" s="52"/>
      <c r="BX3050" s="52">
        <v>2197.0065</v>
      </c>
      <c r="BY3050" s="52"/>
      <c r="BZ3050" s="52"/>
      <c r="CA3050" s="52"/>
    </row>
    <row r="3051" spans="1:79" x14ac:dyDescent="0.25">
      <c r="A3051" s="68" t="s">
        <v>743</v>
      </c>
      <c r="B3051" s="68" t="s">
        <v>743</v>
      </c>
      <c r="C3051" s="14">
        <v>41542</v>
      </c>
      <c r="D3051" s="14"/>
      <c r="E3051" s="14"/>
      <c r="F3051" s="15" t="s">
        <v>533</v>
      </c>
      <c r="H3051">
        <v>390.47500000000002</v>
      </c>
      <c r="I3051">
        <v>0.22612499999999999</v>
      </c>
      <c r="J3051">
        <v>0.25800000000000001</v>
      </c>
      <c r="K3051">
        <v>0.24875</v>
      </c>
      <c r="L3051">
        <v>0.23699999999999999</v>
      </c>
      <c r="M3051">
        <v>0.26</v>
      </c>
      <c r="N3051">
        <v>0.23849999999999999</v>
      </c>
      <c r="O3051">
        <v>0.22775000000000001</v>
      </c>
      <c r="P3051">
        <v>0.25624999999999998</v>
      </c>
      <c r="BM3051" s="40"/>
      <c r="BN3051" s="40"/>
      <c r="BO3051" s="40"/>
      <c r="BP3051" s="40"/>
      <c r="BQ3051" s="40"/>
      <c r="BR3051" s="40"/>
      <c r="BS3051" s="40"/>
      <c r="BT3051" s="40"/>
      <c r="BU3051" s="40"/>
      <c r="BV3051" s="40"/>
      <c r="BW3051" s="40"/>
      <c r="BX3051" s="40"/>
      <c r="BY3051" s="40"/>
      <c r="BZ3051" s="40"/>
      <c r="CA3051" s="40"/>
    </row>
    <row r="3052" spans="1:79" x14ac:dyDescent="0.25">
      <c r="A3052" s="68" t="s">
        <v>743</v>
      </c>
      <c r="B3052" s="68" t="s">
        <v>743</v>
      </c>
      <c r="C3052" s="14">
        <v>41544</v>
      </c>
      <c r="D3052" s="14"/>
      <c r="E3052" s="14"/>
      <c r="F3052" s="15" t="s">
        <v>533</v>
      </c>
      <c r="AE3052">
        <v>13.05</v>
      </c>
      <c r="AL3052">
        <v>12.05</v>
      </c>
      <c r="BM3052" s="40"/>
      <c r="BN3052" s="40"/>
      <c r="BO3052" s="40"/>
      <c r="BP3052" s="40"/>
      <c r="BQ3052" s="40"/>
      <c r="BR3052" s="40"/>
      <c r="BS3052" s="40"/>
      <c r="BT3052" s="40"/>
      <c r="BU3052" s="40"/>
      <c r="BV3052" s="40"/>
      <c r="BW3052" s="40"/>
      <c r="BX3052" s="40"/>
      <c r="BY3052" s="40"/>
      <c r="BZ3052" s="40"/>
      <c r="CA3052" s="40"/>
    </row>
    <row r="3053" spans="1:79" x14ac:dyDescent="0.25">
      <c r="A3053" s="68" t="s">
        <v>743</v>
      </c>
      <c r="B3053" s="68" t="s">
        <v>743</v>
      </c>
      <c r="C3053" s="14">
        <v>41548</v>
      </c>
      <c r="D3053" s="14"/>
      <c r="E3053" s="14"/>
      <c r="F3053" s="15" t="s">
        <v>533</v>
      </c>
      <c r="H3053">
        <v>400.6</v>
      </c>
      <c r="I3053">
        <v>0.25950000000000001</v>
      </c>
      <c r="J3053">
        <v>0.27575</v>
      </c>
      <c r="K3053">
        <v>0.25474999999999998</v>
      </c>
      <c r="L3053">
        <v>0.23699999999999999</v>
      </c>
      <c r="M3053">
        <v>0.26074999999999998</v>
      </c>
      <c r="N3053">
        <v>0.23524999999999999</v>
      </c>
      <c r="O3053">
        <v>0.22475000000000001</v>
      </c>
      <c r="P3053">
        <v>0.25524999999999998</v>
      </c>
      <c r="BM3053" s="40"/>
      <c r="BN3053" s="40"/>
      <c r="BO3053" s="40"/>
      <c r="BP3053" s="40"/>
      <c r="BQ3053" s="40"/>
      <c r="BR3053" s="40"/>
      <c r="BS3053" s="40"/>
      <c r="BT3053" s="40"/>
      <c r="BU3053" s="40"/>
      <c r="BV3053" s="40"/>
      <c r="BW3053" s="40"/>
      <c r="BX3053" s="40"/>
      <c r="BY3053" s="40"/>
      <c r="BZ3053" s="40"/>
      <c r="CA3053" s="40"/>
    </row>
    <row r="3054" spans="1:79" x14ac:dyDescent="0.25">
      <c r="A3054" s="42" t="s">
        <v>743</v>
      </c>
      <c r="B3054" s="42" t="s">
        <v>743</v>
      </c>
      <c r="C3054" s="2">
        <v>41554</v>
      </c>
      <c r="F3054" s="46" t="s">
        <v>533</v>
      </c>
      <c r="BM3054" s="52"/>
      <c r="BN3054" s="52"/>
      <c r="BO3054" s="52"/>
      <c r="BP3054" s="52"/>
      <c r="BQ3054" s="52"/>
      <c r="BR3054" s="52"/>
      <c r="BS3054" s="52"/>
      <c r="BT3054" s="52"/>
      <c r="BU3054" s="52"/>
      <c r="BV3054" s="52"/>
      <c r="BW3054" s="52"/>
      <c r="BX3054" s="52"/>
      <c r="BY3054" s="52">
        <v>2446.893</v>
      </c>
      <c r="BZ3054" s="52"/>
      <c r="CA3054" s="52"/>
    </row>
    <row r="3055" spans="1:79" x14ac:dyDescent="0.25">
      <c r="A3055" s="68" t="s">
        <v>743</v>
      </c>
      <c r="B3055" s="68" t="s">
        <v>743</v>
      </c>
      <c r="C3055" s="14">
        <v>41555</v>
      </c>
      <c r="D3055" s="14"/>
      <c r="E3055" s="14"/>
      <c r="F3055" s="15" t="s">
        <v>533</v>
      </c>
      <c r="H3055">
        <v>398.2</v>
      </c>
      <c r="I3055">
        <v>0.25650000000000001</v>
      </c>
      <c r="J3055">
        <v>0.27925</v>
      </c>
      <c r="K3055">
        <v>0.26050000000000001</v>
      </c>
      <c r="L3055">
        <v>0.23699999999999999</v>
      </c>
      <c r="M3055">
        <v>0.25624999999999998</v>
      </c>
      <c r="N3055">
        <v>0.23025000000000001</v>
      </c>
      <c r="O3055">
        <v>0.21825</v>
      </c>
      <c r="P3055">
        <v>0.253</v>
      </c>
      <c r="BM3055" s="40"/>
      <c r="BN3055" s="40"/>
      <c r="BO3055" s="40"/>
      <c r="BP3055" s="40"/>
      <c r="BQ3055" s="40"/>
      <c r="BR3055" s="40"/>
      <c r="BS3055" s="40"/>
      <c r="BT3055" s="40"/>
      <c r="BU3055" s="40"/>
      <c r="BV3055" s="40"/>
      <c r="BW3055" s="40"/>
      <c r="BX3055" s="40"/>
      <c r="BY3055" s="40"/>
      <c r="BZ3055" s="40"/>
      <c r="CA3055" s="40"/>
    </row>
    <row r="3056" spans="1:79" x14ac:dyDescent="0.25">
      <c r="A3056" s="68" t="s">
        <v>743</v>
      </c>
      <c r="B3056" s="68" t="s">
        <v>743</v>
      </c>
      <c r="C3056" s="14">
        <v>41558</v>
      </c>
      <c r="D3056" s="14"/>
      <c r="E3056" s="14"/>
      <c r="F3056" s="15" t="s">
        <v>533</v>
      </c>
      <c r="AE3056">
        <v>14</v>
      </c>
      <c r="AL3056">
        <v>13</v>
      </c>
      <c r="BA3056">
        <v>37.75</v>
      </c>
      <c r="BM3056" s="40"/>
      <c r="BN3056" s="40"/>
      <c r="BO3056" s="40"/>
      <c r="BP3056" s="40"/>
      <c r="BQ3056" s="40"/>
      <c r="BR3056" s="40"/>
      <c r="BS3056" s="40"/>
      <c r="BT3056" s="40"/>
      <c r="BU3056" s="40"/>
      <c r="BV3056" s="40"/>
      <c r="BW3056" s="40"/>
      <c r="BX3056" s="40"/>
      <c r="BY3056" s="40"/>
      <c r="BZ3056" s="40"/>
      <c r="CA3056" s="40"/>
    </row>
    <row r="3057" spans="1:79" x14ac:dyDescent="0.25">
      <c r="A3057" s="68" t="s">
        <v>743</v>
      </c>
      <c r="B3057" s="68" t="s">
        <v>743</v>
      </c>
      <c r="C3057" s="14">
        <v>41562</v>
      </c>
      <c r="D3057" s="14"/>
      <c r="E3057" s="14"/>
      <c r="F3057" s="15" t="s">
        <v>533</v>
      </c>
      <c r="H3057">
        <v>405.85</v>
      </c>
      <c r="I3057">
        <v>0.27524999999999999</v>
      </c>
      <c r="J3057">
        <v>0.29125000000000001</v>
      </c>
      <c r="K3057">
        <v>0.26774999999999999</v>
      </c>
      <c r="L3057">
        <v>0.24</v>
      </c>
      <c r="M3057">
        <v>0.26</v>
      </c>
      <c r="N3057">
        <v>0.22675000000000001</v>
      </c>
      <c r="O3057">
        <v>0.21625</v>
      </c>
      <c r="P3057">
        <v>0.252</v>
      </c>
      <c r="BM3057" s="40"/>
      <c r="BN3057" s="40"/>
      <c r="BO3057" s="40"/>
      <c r="BP3057" s="40"/>
      <c r="BQ3057" s="40"/>
      <c r="BR3057" s="40"/>
      <c r="BS3057" s="40"/>
      <c r="BT3057" s="40"/>
      <c r="BU3057" s="40"/>
      <c r="BV3057" s="40"/>
      <c r="BW3057" s="40"/>
      <c r="BX3057" s="40"/>
      <c r="BY3057" s="40"/>
      <c r="BZ3057" s="40"/>
      <c r="CA3057" s="40"/>
    </row>
    <row r="3058" spans="1:79" x14ac:dyDescent="0.25">
      <c r="A3058" s="68" t="s">
        <v>743</v>
      </c>
      <c r="B3058" s="68" t="s">
        <v>743</v>
      </c>
      <c r="C3058" s="14">
        <v>41563</v>
      </c>
      <c r="D3058" s="14"/>
      <c r="E3058" s="14"/>
      <c r="F3058" s="15" t="s">
        <v>533</v>
      </c>
      <c r="AF3058">
        <v>0.98768685295127601</v>
      </c>
      <c r="BM3058" s="40"/>
      <c r="BN3058" s="40"/>
      <c r="BO3058" s="40"/>
      <c r="BP3058" s="40"/>
      <c r="BQ3058" s="40"/>
      <c r="BR3058" s="40"/>
      <c r="BS3058" s="40"/>
      <c r="BT3058" s="40"/>
      <c r="BU3058" s="40"/>
      <c r="BV3058" s="40"/>
      <c r="BW3058" s="40"/>
      <c r="BX3058" s="40"/>
      <c r="BY3058" s="40"/>
      <c r="BZ3058" s="40"/>
      <c r="CA3058" s="40"/>
    </row>
    <row r="3059" spans="1:79" x14ac:dyDescent="0.25">
      <c r="A3059" s="42" t="s">
        <v>743</v>
      </c>
      <c r="B3059" s="42" t="s">
        <v>743</v>
      </c>
      <c r="C3059" s="2">
        <v>41567</v>
      </c>
      <c r="F3059" s="46" t="s">
        <v>533</v>
      </c>
      <c r="BM3059" s="52"/>
      <c r="BN3059" s="52"/>
      <c r="BO3059" s="52"/>
      <c r="BP3059" s="52"/>
      <c r="BQ3059" s="52"/>
      <c r="BR3059" s="52"/>
      <c r="BS3059" s="52"/>
      <c r="BT3059" s="52"/>
      <c r="BU3059" s="52"/>
      <c r="BV3059" s="52"/>
      <c r="BW3059" s="52"/>
      <c r="BX3059" s="52"/>
      <c r="BY3059" s="52"/>
      <c r="BZ3059" s="52">
        <v>2840.2820000000002</v>
      </c>
      <c r="CA3059" s="52"/>
    </row>
    <row r="3060" spans="1:79" x14ac:dyDescent="0.25">
      <c r="A3060" s="68" t="s">
        <v>743</v>
      </c>
      <c r="B3060" s="68" t="s">
        <v>743</v>
      </c>
      <c r="C3060" s="14">
        <v>41569</v>
      </c>
      <c r="D3060" s="14"/>
      <c r="E3060" s="14"/>
      <c r="F3060" s="15" t="s">
        <v>533</v>
      </c>
      <c r="H3060">
        <v>387.85</v>
      </c>
      <c r="I3060">
        <v>0.22025</v>
      </c>
      <c r="J3060">
        <v>0.27374999999999999</v>
      </c>
      <c r="K3060">
        <v>0.26550000000000001</v>
      </c>
      <c r="L3060">
        <v>0.23849999999999999</v>
      </c>
      <c r="M3060">
        <v>0.25374999999999998</v>
      </c>
      <c r="N3060">
        <v>0.22475000000000001</v>
      </c>
      <c r="O3060">
        <v>0.21299999999999999</v>
      </c>
      <c r="P3060">
        <v>0.24975</v>
      </c>
      <c r="U3060">
        <v>1466.21240076668</v>
      </c>
      <c r="V3060">
        <v>0</v>
      </c>
      <c r="AD3060">
        <v>0</v>
      </c>
      <c r="AM3060">
        <v>10.418043180476101</v>
      </c>
      <c r="AP3060">
        <v>472.83341299415099</v>
      </c>
      <c r="AS3060">
        <f>AM3060*1000000/AP3060</f>
        <v>22033.221202590801</v>
      </c>
      <c r="BB3060">
        <v>166.666666666667</v>
      </c>
      <c r="BE3060">
        <v>0</v>
      </c>
      <c r="BJ3060">
        <v>797.92490397196298</v>
      </c>
      <c r="BK3060">
        <v>783.69047619047603</v>
      </c>
      <c r="BM3060" s="40"/>
      <c r="BN3060" s="40"/>
      <c r="BO3060" s="40"/>
      <c r="BP3060" s="40"/>
      <c r="BQ3060" s="40"/>
      <c r="BR3060" s="40"/>
      <c r="BS3060" s="40"/>
      <c r="BT3060" s="40"/>
      <c r="BU3060" s="40"/>
      <c r="BV3060" s="40"/>
      <c r="BW3060" s="40"/>
      <c r="BX3060" s="40"/>
      <c r="BY3060" s="40"/>
      <c r="BZ3060" s="40"/>
      <c r="CA3060" s="40"/>
    </row>
    <row r="3061" spans="1:79" x14ac:dyDescent="0.25">
      <c r="A3061" s="68" t="s">
        <v>743</v>
      </c>
      <c r="B3061" s="68" t="s">
        <v>743</v>
      </c>
      <c r="C3061" s="14">
        <v>41570</v>
      </c>
      <c r="D3061" s="14"/>
      <c r="E3061" s="14"/>
      <c r="F3061" s="15" t="s">
        <v>533</v>
      </c>
      <c r="AE3061">
        <v>14.45</v>
      </c>
      <c r="AL3061">
        <v>13.55</v>
      </c>
      <c r="BM3061" s="40"/>
      <c r="BN3061" s="40"/>
      <c r="BO3061" s="40"/>
      <c r="BP3061" s="40"/>
      <c r="BQ3061" s="40"/>
      <c r="BR3061" s="40"/>
      <c r="BS3061" s="40"/>
      <c r="BT3061" s="40"/>
      <c r="BU3061" s="40"/>
      <c r="BV3061" s="40"/>
      <c r="BW3061" s="40"/>
      <c r="BX3061" s="40"/>
      <c r="BY3061" s="40"/>
      <c r="BZ3061" s="40"/>
      <c r="CA3061" s="40"/>
    </row>
    <row r="3062" spans="1:79" x14ac:dyDescent="0.25">
      <c r="A3062" s="68" t="s">
        <v>743</v>
      </c>
      <c r="B3062" s="68" t="s">
        <v>743</v>
      </c>
      <c r="C3062" s="14">
        <v>41576</v>
      </c>
      <c r="D3062" s="14"/>
      <c r="E3062" s="14"/>
      <c r="F3062" s="15" t="s">
        <v>533</v>
      </c>
      <c r="H3062">
        <v>382.95</v>
      </c>
      <c r="I3062">
        <v>0.21199999999999999</v>
      </c>
      <c r="J3062">
        <v>0.26950000000000002</v>
      </c>
      <c r="K3062">
        <v>0.26624999999999999</v>
      </c>
      <c r="L3062">
        <v>0.23799999999999999</v>
      </c>
      <c r="M3062">
        <v>0.25174999999999997</v>
      </c>
      <c r="N3062">
        <v>0.22125</v>
      </c>
      <c r="O3062">
        <v>0.20724999999999999</v>
      </c>
      <c r="P3062">
        <v>0.24875</v>
      </c>
      <c r="AE3062">
        <v>14.45</v>
      </c>
      <c r="AL3062">
        <v>14.45</v>
      </c>
      <c r="BA3062">
        <v>42.5</v>
      </c>
      <c r="BM3062" s="40"/>
      <c r="BN3062" s="40"/>
      <c r="BO3062" s="40"/>
      <c r="BP3062" s="40"/>
      <c r="BQ3062" s="40"/>
      <c r="BR3062" s="40"/>
      <c r="BS3062" s="40"/>
      <c r="BT3062" s="40"/>
      <c r="BU3062" s="40"/>
      <c r="BV3062" s="40"/>
      <c r="BW3062" s="40"/>
      <c r="BX3062" s="40"/>
      <c r="BY3062" s="40"/>
      <c r="BZ3062" s="40"/>
      <c r="CA3062" s="40"/>
    </row>
    <row r="3063" spans="1:79" x14ac:dyDescent="0.25">
      <c r="A3063" s="42" t="s">
        <v>743</v>
      </c>
      <c r="B3063" s="42" t="s">
        <v>743</v>
      </c>
      <c r="C3063" s="2">
        <v>41577</v>
      </c>
      <c r="F3063" s="46" t="s">
        <v>533</v>
      </c>
      <c r="BM3063" s="52"/>
      <c r="BN3063" s="52"/>
      <c r="BO3063" s="52"/>
      <c r="BP3063" s="52"/>
      <c r="BQ3063" s="52"/>
      <c r="BR3063" s="52"/>
      <c r="BS3063" s="52"/>
      <c r="BT3063" s="52"/>
      <c r="BU3063" s="52"/>
      <c r="BV3063" s="52"/>
      <c r="BW3063" s="52"/>
      <c r="BX3063" s="52"/>
      <c r="BY3063" s="52"/>
      <c r="BZ3063" s="52"/>
      <c r="CA3063" s="52">
        <v>2841.1766666666699</v>
      </c>
    </row>
    <row r="3064" spans="1:79" x14ac:dyDescent="0.25">
      <c r="A3064" s="68" t="s">
        <v>743</v>
      </c>
      <c r="B3064" s="68" t="s">
        <v>743</v>
      </c>
      <c r="C3064" s="14">
        <v>41582</v>
      </c>
      <c r="D3064" s="14"/>
      <c r="E3064" s="14"/>
      <c r="F3064" s="15" t="s">
        <v>533</v>
      </c>
      <c r="U3064">
        <v>1781.80194214464</v>
      </c>
      <c r="V3064">
        <v>12.572853570249601</v>
      </c>
      <c r="AD3064">
        <v>0</v>
      </c>
      <c r="AM3064">
        <v>9.0164599027567398</v>
      </c>
      <c r="AP3064">
        <v>475.11077022929601</v>
      </c>
      <c r="AS3064">
        <f>AM3064*1000000/AP3064</f>
        <v>18977.595263532443</v>
      </c>
      <c r="BA3064">
        <v>46.5</v>
      </c>
      <c r="BB3064">
        <v>163.09523809523799</v>
      </c>
      <c r="BE3064">
        <v>12.572853570249601</v>
      </c>
      <c r="BJ3064">
        <v>1104.7312211712799</v>
      </c>
      <c r="BK3064">
        <v>762.91666666666697</v>
      </c>
      <c r="BM3064" s="40"/>
      <c r="BN3064" s="40"/>
      <c r="BO3064" s="40"/>
      <c r="BP3064" s="40"/>
      <c r="BQ3064" s="40"/>
      <c r="BR3064" s="40"/>
      <c r="BS3064" s="40"/>
      <c r="BT3064" s="40"/>
      <c r="BU3064" s="40"/>
      <c r="BV3064" s="40"/>
      <c r="BW3064" s="40"/>
      <c r="BX3064" s="40"/>
      <c r="BY3064" s="40"/>
      <c r="BZ3064" s="40"/>
      <c r="CA3064" s="40"/>
    </row>
    <row r="3065" spans="1:79" x14ac:dyDescent="0.25">
      <c r="A3065" s="68" t="s">
        <v>743</v>
      </c>
      <c r="B3065" s="68" t="s">
        <v>743</v>
      </c>
      <c r="C3065" s="14">
        <v>41583</v>
      </c>
      <c r="D3065" s="14"/>
      <c r="E3065" s="14"/>
      <c r="F3065" s="15" t="s">
        <v>533</v>
      </c>
      <c r="H3065">
        <v>347.9</v>
      </c>
      <c r="I3065">
        <v>0.14374999999999999</v>
      </c>
      <c r="J3065">
        <v>0.22625000000000001</v>
      </c>
      <c r="K3065">
        <v>0.2455</v>
      </c>
      <c r="L3065">
        <v>0.222</v>
      </c>
      <c r="M3065">
        <v>0.24249999999999999</v>
      </c>
      <c r="N3065">
        <v>0.21174999999999999</v>
      </c>
      <c r="O3065">
        <v>0.20175000000000001</v>
      </c>
      <c r="P3065">
        <v>0.246</v>
      </c>
      <c r="BM3065" s="40"/>
      <c r="BN3065" s="40"/>
      <c r="BO3065" s="40"/>
      <c r="BP3065" s="40"/>
      <c r="BQ3065" s="40"/>
      <c r="BR3065" s="40"/>
      <c r="BS3065" s="40"/>
      <c r="BT3065" s="40"/>
      <c r="BU3065" s="40"/>
      <c r="BV3065" s="40"/>
      <c r="BW3065" s="40"/>
      <c r="BX3065" s="40"/>
      <c r="BY3065" s="40"/>
      <c r="BZ3065" s="40"/>
      <c r="CA3065" s="40"/>
    </row>
    <row r="3066" spans="1:79" x14ac:dyDescent="0.25">
      <c r="A3066" s="68" t="s">
        <v>743</v>
      </c>
      <c r="B3066" s="68" t="s">
        <v>743</v>
      </c>
      <c r="C3066" s="14">
        <v>41586</v>
      </c>
      <c r="D3066" s="14"/>
      <c r="E3066" s="14"/>
      <c r="F3066" s="15" t="s">
        <v>533</v>
      </c>
      <c r="AF3066">
        <v>0.98562036944923603</v>
      </c>
      <c r="BA3066">
        <v>55.75</v>
      </c>
      <c r="BM3066" s="40"/>
      <c r="BN3066" s="40"/>
      <c r="BO3066" s="40"/>
      <c r="BP3066" s="40"/>
      <c r="BQ3066" s="40"/>
      <c r="BR3066" s="40"/>
      <c r="BS3066" s="40"/>
      <c r="BT3066" s="40"/>
      <c r="BU3066" s="40"/>
      <c r="BV3066" s="40"/>
      <c r="BW3066" s="40"/>
      <c r="BX3066" s="40"/>
      <c r="BY3066" s="40"/>
      <c r="BZ3066" s="40"/>
      <c r="CA3066" s="40"/>
    </row>
    <row r="3067" spans="1:79" x14ac:dyDescent="0.25">
      <c r="A3067" s="68" t="s">
        <v>743</v>
      </c>
      <c r="B3067" s="68" t="s">
        <v>743</v>
      </c>
      <c r="C3067" s="14">
        <v>41590</v>
      </c>
      <c r="D3067" s="14"/>
      <c r="E3067" s="14"/>
      <c r="F3067" s="15" t="s">
        <v>533</v>
      </c>
      <c r="H3067">
        <v>318.8</v>
      </c>
      <c r="I3067">
        <v>0.11724999999999999</v>
      </c>
      <c r="J3067">
        <v>0.20300000000000001</v>
      </c>
      <c r="K3067">
        <v>0.218</v>
      </c>
      <c r="L3067">
        <v>0.1905</v>
      </c>
      <c r="M3067">
        <v>0.22475000000000001</v>
      </c>
      <c r="N3067">
        <v>0.20025000000000001</v>
      </c>
      <c r="O3067">
        <v>0.19500000000000001</v>
      </c>
      <c r="P3067">
        <v>0.24525</v>
      </c>
      <c r="BM3067" s="40"/>
      <c r="BN3067" s="40"/>
      <c r="BO3067" s="40"/>
      <c r="BP3067" s="40"/>
      <c r="BQ3067" s="40"/>
      <c r="BR3067" s="40"/>
      <c r="BS3067" s="40"/>
      <c r="BT3067" s="40"/>
      <c r="BU3067" s="40"/>
      <c r="BV3067" s="40"/>
      <c r="BW3067" s="40"/>
      <c r="BX3067" s="40"/>
      <c r="BY3067" s="40"/>
      <c r="BZ3067" s="40"/>
      <c r="CA3067" s="40"/>
    </row>
    <row r="3068" spans="1:79" x14ac:dyDescent="0.25">
      <c r="A3068" s="68" t="s">
        <v>743</v>
      </c>
      <c r="B3068" s="68" t="s">
        <v>743</v>
      </c>
      <c r="C3068" s="14">
        <v>41596</v>
      </c>
      <c r="D3068" s="14"/>
      <c r="E3068" s="14"/>
      <c r="F3068" s="15" t="s">
        <v>533</v>
      </c>
      <c r="U3068">
        <v>2089.0641791602902</v>
      </c>
      <c r="V3068">
        <v>310.68143553343901</v>
      </c>
      <c r="AD3068">
        <v>0.285493871282893</v>
      </c>
      <c r="AM3068">
        <v>7.2400461471744002</v>
      </c>
      <c r="AP3068">
        <v>394.117270031141</v>
      </c>
      <c r="AS3068">
        <f>AM3068*1000000/AP3068</f>
        <v>18370.283917277542</v>
      </c>
      <c r="BB3068">
        <v>141.666666666667</v>
      </c>
      <c r="BE3068">
        <v>310.39594166215602</v>
      </c>
      <c r="BJ3068">
        <v>1157.28567939085</v>
      </c>
      <c r="BK3068">
        <v>735.59523809523796</v>
      </c>
      <c r="BM3068" s="40"/>
      <c r="BN3068" s="40"/>
      <c r="BO3068" s="40"/>
      <c r="BP3068" s="40"/>
      <c r="BQ3068" s="40"/>
      <c r="BR3068" s="40"/>
      <c r="BS3068" s="40"/>
      <c r="BT3068" s="40"/>
      <c r="BU3068" s="40"/>
      <c r="BV3068" s="40"/>
      <c r="BW3068" s="40"/>
      <c r="BX3068" s="40"/>
      <c r="BY3068" s="40"/>
      <c r="BZ3068" s="40"/>
      <c r="CA3068" s="40"/>
    </row>
    <row r="3069" spans="1:79" x14ac:dyDescent="0.25">
      <c r="A3069" s="68" t="s">
        <v>743</v>
      </c>
      <c r="B3069" s="68" t="s">
        <v>743</v>
      </c>
      <c r="C3069" s="14">
        <v>41596</v>
      </c>
      <c r="D3069" s="14"/>
      <c r="E3069" s="14"/>
      <c r="F3069" s="15" t="s">
        <v>533</v>
      </c>
      <c r="AF3069">
        <v>0.98422588306136904</v>
      </c>
      <c r="BM3069" s="40"/>
      <c r="BN3069" s="40"/>
      <c r="BO3069" s="40"/>
      <c r="BP3069" s="40"/>
      <c r="BQ3069" s="40"/>
      <c r="BR3069" s="40"/>
      <c r="BS3069" s="40"/>
      <c r="BT3069" s="40"/>
      <c r="BU3069" s="40"/>
      <c r="BV3069" s="40"/>
      <c r="BW3069" s="40"/>
      <c r="BX3069" s="40"/>
      <c r="BY3069" s="40"/>
      <c r="BZ3069" s="40"/>
      <c r="CA3069" s="40"/>
    </row>
    <row r="3070" spans="1:79" x14ac:dyDescent="0.25">
      <c r="A3070" s="68" t="s">
        <v>743</v>
      </c>
      <c r="B3070" s="68" t="s">
        <v>743</v>
      </c>
      <c r="C3070" s="14">
        <v>41597</v>
      </c>
      <c r="D3070" s="14"/>
      <c r="E3070" s="14"/>
      <c r="F3070" s="15" t="s">
        <v>533</v>
      </c>
      <c r="H3070">
        <v>292.60000000000002</v>
      </c>
      <c r="I3070">
        <v>0.1075</v>
      </c>
      <c r="J3070">
        <v>0.193</v>
      </c>
      <c r="K3070">
        <v>0.19275</v>
      </c>
      <c r="L3070">
        <v>0.16</v>
      </c>
      <c r="M3070">
        <v>0.20250000000000001</v>
      </c>
      <c r="N3070">
        <v>0.18525</v>
      </c>
      <c r="O3070">
        <v>0.18275</v>
      </c>
      <c r="P3070">
        <v>0.23924999999999999</v>
      </c>
      <c r="BM3070" s="40"/>
      <c r="BN3070" s="40"/>
      <c r="BO3070" s="40"/>
      <c r="BP3070" s="40"/>
      <c r="BQ3070" s="40"/>
      <c r="BR3070" s="40"/>
      <c r="BS3070" s="40"/>
      <c r="BT3070" s="40"/>
      <c r="BU3070" s="40"/>
      <c r="BV3070" s="40"/>
      <c r="BW3070" s="40"/>
      <c r="BX3070" s="40"/>
      <c r="BY3070" s="40"/>
      <c r="BZ3070" s="40"/>
      <c r="CA3070" s="40"/>
    </row>
    <row r="3071" spans="1:79" x14ac:dyDescent="0.25">
      <c r="A3071" s="68" t="s">
        <v>743</v>
      </c>
      <c r="B3071" s="68" t="s">
        <v>743</v>
      </c>
      <c r="C3071" s="14">
        <v>41599</v>
      </c>
      <c r="D3071" s="14"/>
      <c r="E3071" s="14"/>
      <c r="F3071" s="15" t="s">
        <v>533</v>
      </c>
      <c r="BA3071">
        <v>70.349999999999994</v>
      </c>
      <c r="BM3071" s="40"/>
      <c r="BN3071" s="40"/>
      <c r="BO3071" s="40"/>
      <c r="BP3071" s="40"/>
      <c r="BQ3071" s="40"/>
      <c r="BR3071" s="40"/>
      <c r="BS3071" s="40"/>
      <c r="BT3071" s="40"/>
      <c r="BU3071" s="40"/>
      <c r="BV3071" s="40"/>
      <c r="BW3071" s="40"/>
      <c r="BX3071" s="40"/>
      <c r="BY3071" s="40"/>
      <c r="BZ3071" s="40"/>
      <c r="CA3071" s="40"/>
    </row>
    <row r="3072" spans="1:79" x14ac:dyDescent="0.25">
      <c r="A3072" s="68" t="s">
        <v>743</v>
      </c>
      <c r="B3072" s="68" t="s">
        <v>743</v>
      </c>
      <c r="C3072" s="14">
        <v>41604</v>
      </c>
      <c r="D3072" s="14"/>
      <c r="E3072" s="14"/>
      <c r="F3072" s="15" t="s">
        <v>533</v>
      </c>
      <c r="H3072">
        <v>272</v>
      </c>
      <c r="I3072">
        <v>9.7750000000000004E-2</v>
      </c>
      <c r="J3072">
        <v>0.182</v>
      </c>
      <c r="K3072">
        <v>0.17524999999999999</v>
      </c>
      <c r="L3072">
        <v>0.14074999999999999</v>
      </c>
      <c r="M3072">
        <v>0.1855</v>
      </c>
      <c r="N3072">
        <v>0.17</v>
      </c>
      <c r="O3072">
        <v>0.17524999999999999</v>
      </c>
      <c r="P3072">
        <v>0.23350000000000001</v>
      </c>
      <c r="BM3072" s="40"/>
      <c r="BN3072" s="40"/>
      <c r="BO3072" s="40"/>
      <c r="BP3072" s="40"/>
      <c r="BQ3072" s="40"/>
      <c r="BR3072" s="40"/>
      <c r="BS3072" s="40"/>
      <c r="BT3072" s="40"/>
      <c r="BU3072" s="40"/>
      <c r="BV3072" s="40"/>
      <c r="BW3072" s="40"/>
      <c r="BX3072" s="40"/>
      <c r="BY3072" s="40"/>
      <c r="BZ3072" s="40"/>
      <c r="CA3072" s="40"/>
    </row>
    <row r="3073" spans="1:79" x14ac:dyDescent="0.25">
      <c r="A3073" s="68" t="s">
        <v>743</v>
      </c>
      <c r="B3073" s="68" t="s">
        <v>743</v>
      </c>
      <c r="C3073" s="14">
        <v>41607</v>
      </c>
      <c r="D3073" s="14"/>
      <c r="E3073" s="14"/>
      <c r="F3073" s="15" t="s">
        <v>533</v>
      </c>
      <c r="BA3073">
        <v>70.724999999999994</v>
      </c>
      <c r="BM3073" s="40"/>
      <c r="BN3073" s="40"/>
      <c r="BO3073" s="40"/>
      <c r="BP3073" s="40"/>
      <c r="BQ3073" s="40"/>
      <c r="BR3073" s="40"/>
      <c r="BS3073" s="40"/>
      <c r="BT3073" s="40"/>
      <c r="BU3073" s="40"/>
      <c r="BV3073" s="40"/>
      <c r="BW3073" s="40"/>
      <c r="BX3073" s="40"/>
      <c r="BY3073" s="40"/>
      <c r="BZ3073" s="40"/>
      <c r="CA3073" s="40"/>
    </row>
    <row r="3074" spans="1:79" x14ac:dyDescent="0.25">
      <c r="A3074" s="68" t="s">
        <v>743</v>
      </c>
      <c r="B3074" s="68" t="s">
        <v>743</v>
      </c>
      <c r="C3074" s="14">
        <v>41610</v>
      </c>
      <c r="D3074" s="14"/>
      <c r="E3074" s="14"/>
      <c r="F3074" s="15" t="s">
        <v>533</v>
      </c>
      <c r="U3074" s="40">
        <v>2427.4345949610301</v>
      </c>
      <c r="V3074" s="40">
        <v>482.48320005205801</v>
      </c>
      <c r="AD3074">
        <v>154.975526178362</v>
      </c>
      <c r="AJ3074" s="40"/>
      <c r="AM3074">
        <v>5.43869664978312</v>
      </c>
      <c r="AP3074">
        <v>339.07863713666097</v>
      </c>
      <c r="AS3074">
        <f>AM3074*1000000/AP3074</f>
        <v>16039.632268520438</v>
      </c>
      <c r="BB3074">
        <v>149.40476190476201</v>
      </c>
      <c r="BE3074">
        <v>327.50767387369598</v>
      </c>
      <c r="BJ3074" s="40">
        <v>1278.14167123737</v>
      </c>
      <c r="BK3074">
        <v>876.19047619047603</v>
      </c>
      <c r="BM3074" s="40"/>
      <c r="BN3074" s="40"/>
      <c r="BO3074" s="40"/>
      <c r="BP3074" s="40"/>
      <c r="BQ3074" s="40"/>
      <c r="BR3074" s="40"/>
      <c r="BS3074" s="40"/>
      <c r="BT3074" s="40"/>
      <c r="BU3074" s="40"/>
      <c r="BV3074" s="40"/>
      <c r="BW3074" s="40"/>
      <c r="BX3074" s="40"/>
      <c r="BY3074" s="40"/>
      <c r="BZ3074" s="40"/>
      <c r="CA3074" s="40"/>
    </row>
    <row r="3075" spans="1:79" x14ac:dyDescent="0.25">
      <c r="A3075" s="68" t="s">
        <v>743</v>
      </c>
      <c r="B3075" s="68" t="s">
        <v>743</v>
      </c>
      <c r="C3075" s="14">
        <v>41611</v>
      </c>
      <c r="D3075" s="14"/>
      <c r="E3075" s="14"/>
      <c r="F3075" s="15" t="s">
        <v>533</v>
      </c>
      <c r="H3075">
        <v>249</v>
      </c>
      <c r="I3075">
        <v>9.2249999999999999E-2</v>
      </c>
      <c r="J3075">
        <v>0.16925000000000001</v>
      </c>
      <c r="K3075">
        <v>0.15975</v>
      </c>
      <c r="L3075">
        <v>0.11924999999999999</v>
      </c>
      <c r="M3075">
        <v>0.156</v>
      </c>
      <c r="N3075">
        <v>0.1515</v>
      </c>
      <c r="O3075">
        <v>0.16500000000000001</v>
      </c>
      <c r="P3075">
        <v>0.23200000000000001</v>
      </c>
      <c r="U3075" s="40"/>
      <c r="V3075" s="40"/>
      <c r="AJ3075" s="40"/>
      <c r="BJ3075" s="40"/>
      <c r="BM3075" s="40"/>
      <c r="BN3075" s="40"/>
      <c r="BO3075" s="40"/>
      <c r="BP3075" s="40"/>
      <c r="BQ3075" s="40"/>
      <c r="BR3075" s="40"/>
      <c r="BS3075" s="40"/>
      <c r="BT3075" s="40"/>
      <c r="BU3075" s="40"/>
      <c r="BV3075" s="40"/>
      <c r="BW3075" s="40"/>
      <c r="BX3075" s="40"/>
      <c r="BY3075" s="40"/>
      <c r="BZ3075" s="40"/>
      <c r="CA3075" s="40"/>
    </row>
    <row r="3076" spans="1:79" x14ac:dyDescent="0.25">
      <c r="A3076" s="68" t="s">
        <v>743</v>
      </c>
      <c r="B3076" s="68" t="s">
        <v>743</v>
      </c>
      <c r="C3076" s="14">
        <v>41613</v>
      </c>
      <c r="D3076" s="14"/>
      <c r="E3076" s="14"/>
      <c r="F3076" s="15" t="s">
        <v>533</v>
      </c>
      <c r="U3076" s="40"/>
      <c r="V3076" s="40"/>
      <c r="AF3076">
        <v>0.98271945709748698</v>
      </c>
      <c r="AJ3076" s="40"/>
      <c r="BJ3076" s="40"/>
      <c r="BM3076" s="40"/>
      <c r="BN3076" s="40"/>
      <c r="BO3076" s="40"/>
      <c r="BP3076" s="40"/>
      <c r="BQ3076" s="40"/>
      <c r="BR3076" s="40"/>
      <c r="BS3076" s="40"/>
      <c r="BT3076" s="40"/>
      <c r="BU3076" s="40"/>
      <c r="BV3076" s="40"/>
      <c r="BW3076" s="40"/>
      <c r="BX3076" s="40"/>
      <c r="BY3076" s="40"/>
      <c r="BZ3076" s="40"/>
      <c r="CA3076" s="40"/>
    </row>
    <row r="3077" spans="1:79" x14ac:dyDescent="0.25">
      <c r="A3077" s="68" t="s">
        <v>743</v>
      </c>
      <c r="B3077" s="68" t="s">
        <v>743</v>
      </c>
      <c r="C3077" s="14">
        <v>41618</v>
      </c>
      <c r="D3077" s="14"/>
      <c r="E3077" s="14"/>
      <c r="F3077" s="15" t="s">
        <v>533</v>
      </c>
      <c r="H3077">
        <v>215.5</v>
      </c>
      <c r="I3077">
        <v>7.7499999999999999E-2</v>
      </c>
      <c r="J3077">
        <v>0.15775</v>
      </c>
      <c r="K3077">
        <v>0.14025000000000001</v>
      </c>
      <c r="L3077">
        <v>9.1999999999999998E-2</v>
      </c>
      <c r="M3077">
        <v>0.115</v>
      </c>
      <c r="N3077">
        <v>0.12175</v>
      </c>
      <c r="O3077">
        <v>0.14774999999999999</v>
      </c>
      <c r="P3077">
        <v>0.22550000000000001</v>
      </c>
      <c r="U3077" s="40"/>
      <c r="V3077" s="40"/>
      <c r="AJ3077" s="40"/>
      <c r="BJ3077" s="40"/>
      <c r="BM3077" s="40"/>
      <c r="BN3077" s="40"/>
      <c r="BO3077" s="40"/>
      <c r="BP3077" s="40"/>
      <c r="BQ3077" s="40"/>
      <c r="BR3077" s="40"/>
      <c r="BS3077" s="40"/>
      <c r="BT3077" s="40"/>
      <c r="BU3077" s="40"/>
      <c r="BV3077" s="40"/>
      <c r="BW3077" s="40"/>
      <c r="BX3077" s="40"/>
      <c r="BY3077" s="40"/>
      <c r="BZ3077" s="40"/>
      <c r="CA3077" s="40"/>
    </row>
    <row r="3078" spans="1:79" x14ac:dyDescent="0.25">
      <c r="A3078" s="68" t="s">
        <v>743</v>
      </c>
      <c r="B3078" s="68" t="s">
        <v>743</v>
      </c>
      <c r="C3078" s="14">
        <v>41620</v>
      </c>
      <c r="D3078" s="14"/>
      <c r="E3078" s="14"/>
      <c r="F3078" s="15" t="s">
        <v>533</v>
      </c>
      <c r="U3078" s="40"/>
      <c r="V3078" s="40"/>
      <c r="AJ3078" s="40"/>
      <c r="BA3078">
        <v>81</v>
      </c>
      <c r="BJ3078" s="40"/>
    </row>
    <row r="3079" spans="1:79" x14ac:dyDescent="0.25">
      <c r="A3079" s="68" t="s">
        <v>743</v>
      </c>
      <c r="B3079" s="68" t="s">
        <v>743</v>
      </c>
      <c r="C3079" s="14">
        <v>41625</v>
      </c>
      <c r="D3079" s="14"/>
      <c r="E3079" s="14"/>
      <c r="F3079" s="15" t="s">
        <v>533</v>
      </c>
      <c r="H3079">
        <v>190.25</v>
      </c>
      <c r="I3079">
        <v>7.1249999999999994E-2</v>
      </c>
      <c r="J3079">
        <v>0.14624999999999999</v>
      </c>
      <c r="K3079">
        <v>0.12725</v>
      </c>
      <c r="L3079">
        <v>7.6499999999999999E-2</v>
      </c>
      <c r="M3079">
        <v>8.8749999999999996E-2</v>
      </c>
      <c r="N3079">
        <v>9.4500000000000001E-2</v>
      </c>
      <c r="O3079">
        <v>0.13150000000000001</v>
      </c>
      <c r="P3079">
        <v>0.21525</v>
      </c>
      <c r="U3079" s="40">
        <v>2932.02846230868</v>
      </c>
      <c r="V3079" s="40">
        <v>1002.77271537914</v>
      </c>
      <c r="AD3079">
        <v>675.26504150544895</v>
      </c>
      <c r="AJ3079" s="40"/>
      <c r="AM3079">
        <v>2.45508372918614</v>
      </c>
      <c r="AP3079">
        <v>212.34972053996</v>
      </c>
      <c r="AS3079">
        <f>AM3079*1000000/AP3079</f>
        <v>11561.511467702365</v>
      </c>
      <c r="BB3079">
        <v>151.78571428571399</v>
      </c>
      <c r="BE3079">
        <v>327.50767387369598</v>
      </c>
      <c r="BJ3079" s="40">
        <v>1163.2402463178</v>
      </c>
      <c r="BK3079">
        <v>697.61904761904805</v>
      </c>
      <c r="BM3079" s="40"/>
      <c r="BN3079" s="40"/>
      <c r="BO3079" s="40"/>
      <c r="BP3079" s="40"/>
      <c r="BQ3079" s="40"/>
      <c r="BR3079" s="40"/>
      <c r="BS3079" s="40"/>
      <c r="BT3079" s="40"/>
      <c r="BU3079" s="40"/>
      <c r="BV3079" s="40"/>
      <c r="BW3079" s="40"/>
      <c r="BX3079" s="40"/>
      <c r="BY3079" s="40"/>
      <c r="BZ3079" s="40"/>
      <c r="CA3079" s="40"/>
    </row>
    <row r="3080" spans="1:79" x14ac:dyDescent="0.25">
      <c r="A3080" s="68" t="s">
        <v>743</v>
      </c>
      <c r="B3080" s="68" t="s">
        <v>743</v>
      </c>
      <c r="C3080" s="14">
        <v>41627</v>
      </c>
      <c r="D3080" s="14"/>
      <c r="E3080" s="14"/>
      <c r="F3080" s="15" t="s">
        <v>533</v>
      </c>
      <c r="U3080" s="40"/>
      <c r="V3080" s="40"/>
      <c r="AJ3080" s="40"/>
      <c r="BA3080">
        <v>83</v>
      </c>
      <c r="BJ3080" s="40"/>
      <c r="BM3080" s="40"/>
      <c r="BN3080" s="40"/>
      <c r="BO3080" s="40"/>
      <c r="BP3080" s="40"/>
      <c r="BQ3080" s="40"/>
      <c r="BR3080" s="40"/>
      <c r="BS3080" s="40"/>
      <c r="BT3080" s="40"/>
      <c r="BU3080" s="40"/>
      <c r="BV3080" s="40"/>
      <c r="BW3080" s="40"/>
      <c r="BX3080" s="40"/>
      <c r="BY3080" s="40"/>
      <c r="BZ3080" s="40"/>
      <c r="CA3080" s="40"/>
    </row>
    <row r="3081" spans="1:79" x14ac:dyDescent="0.25">
      <c r="A3081" s="68" t="s">
        <v>743</v>
      </c>
      <c r="B3081" s="68" t="s">
        <v>743</v>
      </c>
      <c r="C3081" s="14">
        <v>41628</v>
      </c>
      <c r="D3081" s="14"/>
      <c r="E3081" s="14"/>
      <c r="F3081" s="15" t="s">
        <v>533</v>
      </c>
      <c r="I3081" s="40"/>
      <c r="J3081" s="40"/>
      <c r="K3081" s="40"/>
      <c r="L3081" s="40"/>
      <c r="M3081" s="40"/>
      <c r="N3081" s="40"/>
      <c r="U3081" s="40"/>
      <c r="V3081" s="40"/>
      <c r="AF3081">
        <v>0.94553870723104005</v>
      </c>
      <c r="AJ3081" s="40"/>
      <c r="BJ3081" s="40"/>
      <c r="BM3081" s="40"/>
      <c r="BN3081" s="40"/>
      <c r="BO3081" s="40"/>
      <c r="BP3081" s="40"/>
      <c r="BQ3081" s="40"/>
      <c r="BR3081" s="40"/>
      <c r="BS3081" s="40"/>
      <c r="BT3081" s="40"/>
      <c r="BU3081" s="40"/>
      <c r="BV3081" s="40"/>
      <c r="BW3081" s="40"/>
      <c r="BX3081" s="40"/>
      <c r="BY3081" s="40"/>
      <c r="BZ3081" s="40"/>
      <c r="CA3081" s="40"/>
    </row>
    <row r="3082" spans="1:79" x14ac:dyDescent="0.25">
      <c r="A3082" s="68" t="s">
        <v>743</v>
      </c>
      <c r="B3082" s="68" t="s">
        <v>743</v>
      </c>
      <c r="C3082" s="14">
        <v>41632</v>
      </c>
      <c r="D3082" s="14"/>
      <c r="E3082" s="14"/>
      <c r="F3082" s="15" t="s">
        <v>533</v>
      </c>
      <c r="H3082">
        <v>175.1</v>
      </c>
      <c r="I3082" s="40">
        <v>7.3749999999999996E-2</v>
      </c>
      <c r="J3082" s="40">
        <v>0.13950000000000001</v>
      </c>
      <c r="K3082" s="40">
        <v>0.12</v>
      </c>
      <c r="L3082" s="40">
        <v>6.6250000000000003E-2</v>
      </c>
      <c r="M3082" s="40">
        <v>7.3749999999999996E-2</v>
      </c>
      <c r="N3082" s="40">
        <v>7.4999999999999997E-2</v>
      </c>
      <c r="O3082">
        <v>0.12025</v>
      </c>
      <c r="P3082">
        <v>0.20699999999999999</v>
      </c>
      <c r="U3082" s="40"/>
      <c r="V3082" s="40"/>
      <c r="AJ3082" s="40"/>
      <c r="BJ3082" s="40"/>
      <c r="BM3082" s="40"/>
      <c r="BN3082" s="40"/>
      <c r="BO3082" s="40"/>
      <c r="BP3082" s="40"/>
      <c r="BQ3082" s="40"/>
      <c r="BR3082" s="40"/>
      <c r="BS3082" s="40"/>
      <c r="BT3082" s="40"/>
      <c r="BU3082" s="40"/>
      <c r="BV3082" s="40"/>
      <c r="BW3082" s="40"/>
      <c r="BX3082" s="40"/>
      <c r="BY3082" s="40"/>
      <c r="BZ3082" s="40"/>
      <c r="CA3082" s="40"/>
    </row>
    <row r="3083" spans="1:79" x14ac:dyDescent="0.25">
      <c r="A3083" s="68" t="s">
        <v>743</v>
      </c>
      <c r="B3083" s="68" t="s">
        <v>743</v>
      </c>
      <c r="C3083" s="14">
        <v>41638</v>
      </c>
      <c r="D3083" s="14"/>
      <c r="E3083" s="14"/>
      <c r="F3083" s="15" t="s">
        <v>533</v>
      </c>
      <c r="I3083" s="40"/>
      <c r="J3083" s="40"/>
      <c r="K3083" s="40"/>
      <c r="L3083" s="40"/>
      <c r="M3083" s="40"/>
      <c r="N3083" s="40"/>
      <c r="U3083" s="40"/>
      <c r="V3083" s="40"/>
      <c r="AJ3083" s="40"/>
      <c r="BA3083">
        <v>87</v>
      </c>
      <c r="BJ3083" s="40"/>
      <c r="BM3083" s="40"/>
      <c r="BN3083" s="40"/>
      <c r="BO3083" s="40"/>
      <c r="BP3083" s="40"/>
      <c r="BQ3083" s="40"/>
      <c r="BR3083" s="40"/>
      <c r="BS3083" s="40"/>
      <c r="BT3083" s="40"/>
      <c r="BU3083" s="40"/>
      <c r="BV3083" s="40"/>
      <c r="BW3083" s="40"/>
      <c r="BX3083" s="40"/>
      <c r="BY3083" s="40"/>
      <c r="BZ3083" s="40"/>
      <c r="CA3083" s="40"/>
    </row>
    <row r="3084" spans="1:79" x14ac:dyDescent="0.25">
      <c r="A3084" s="68" t="s">
        <v>743</v>
      </c>
      <c r="B3084" s="68" t="s">
        <v>743</v>
      </c>
      <c r="C3084" s="14">
        <v>41639</v>
      </c>
      <c r="D3084" s="14"/>
      <c r="E3084" s="14"/>
      <c r="F3084" s="15" t="s">
        <v>533</v>
      </c>
      <c r="H3084">
        <v>170.75</v>
      </c>
      <c r="I3084" s="40">
        <v>7.3499999999999996E-2</v>
      </c>
      <c r="J3084" s="40">
        <v>0.13800000000000001</v>
      </c>
      <c r="K3084" s="40">
        <v>0.11724999999999999</v>
      </c>
      <c r="L3084" s="40">
        <v>6.4750000000000002E-2</v>
      </c>
      <c r="M3084" s="40">
        <v>6.9000000000000006E-2</v>
      </c>
      <c r="N3084" s="40">
        <v>7.1249999999999994E-2</v>
      </c>
      <c r="O3084">
        <v>0.11675000000000001</v>
      </c>
      <c r="P3084">
        <v>0.20324999999999999</v>
      </c>
      <c r="U3084" s="40"/>
      <c r="V3084" s="40"/>
      <c r="AJ3084" s="40"/>
      <c r="BJ3084" s="40"/>
      <c r="BM3084" s="40"/>
      <c r="BN3084" s="40"/>
      <c r="BO3084" s="40"/>
      <c r="BP3084" s="40"/>
      <c r="BQ3084" s="40"/>
      <c r="BR3084" s="40"/>
      <c r="BS3084" s="40"/>
      <c r="BT3084" s="40"/>
      <c r="BU3084" s="40"/>
      <c r="BV3084" s="40"/>
      <c r="BW3084" s="40"/>
      <c r="BX3084" s="40"/>
      <c r="BY3084" s="40"/>
      <c r="BZ3084" s="40"/>
      <c r="CA3084" s="40"/>
    </row>
    <row r="3085" spans="1:79" x14ac:dyDescent="0.25">
      <c r="A3085" s="68" t="s">
        <v>743</v>
      </c>
      <c r="B3085" s="68" t="s">
        <v>743</v>
      </c>
      <c r="C3085" s="14">
        <v>41645</v>
      </c>
      <c r="D3085" s="14"/>
      <c r="E3085" s="14"/>
      <c r="F3085" s="15" t="s">
        <v>533</v>
      </c>
      <c r="I3085" s="40"/>
      <c r="J3085" s="40"/>
      <c r="K3085" s="40"/>
      <c r="L3085" s="40"/>
      <c r="M3085" s="40"/>
      <c r="N3085" s="40"/>
      <c r="U3085" s="40"/>
      <c r="V3085" s="40"/>
      <c r="AF3085">
        <v>1.4654315865596399E-2</v>
      </c>
      <c r="AJ3085" s="40"/>
      <c r="BA3085">
        <v>90.75</v>
      </c>
      <c r="BJ3085" s="40"/>
      <c r="BM3085" s="40"/>
      <c r="BN3085" s="40"/>
      <c r="BO3085" s="40"/>
      <c r="BP3085" s="40"/>
      <c r="BQ3085" s="40"/>
      <c r="BR3085" s="40"/>
      <c r="BS3085" s="40"/>
      <c r="BT3085" s="40"/>
      <c r="BU3085" s="40"/>
      <c r="BV3085" s="40"/>
      <c r="BW3085" s="40"/>
      <c r="BX3085" s="40"/>
      <c r="BY3085" s="40"/>
      <c r="BZ3085" s="40"/>
      <c r="CA3085" s="40"/>
    </row>
    <row r="3086" spans="1:79" x14ac:dyDescent="0.25">
      <c r="A3086" s="68" t="s">
        <v>743</v>
      </c>
      <c r="B3086" s="68" t="s">
        <v>743</v>
      </c>
      <c r="C3086" s="14">
        <v>41646</v>
      </c>
      <c r="D3086" s="14"/>
      <c r="E3086" s="14"/>
      <c r="F3086" s="15" t="s">
        <v>533</v>
      </c>
      <c r="H3086">
        <v>162.35</v>
      </c>
      <c r="I3086" s="40">
        <v>6.1249999999999999E-2</v>
      </c>
      <c r="J3086" s="40">
        <v>0.13175000000000001</v>
      </c>
      <c r="K3086" s="40">
        <v>0.114</v>
      </c>
      <c r="L3086" s="40">
        <v>6.1499999999999999E-2</v>
      </c>
      <c r="M3086" s="40">
        <v>6.4250000000000002E-2</v>
      </c>
      <c r="N3086" s="40">
        <v>6.4000000000000001E-2</v>
      </c>
      <c r="O3086">
        <v>0.11550000000000001</v>
      </c>
      <c r="P3086">
        <v>0.19950000000000001</v>
      </c>
      <c r="U3086" s="40"/>
      <c r="V3086" s="40"/>
      <c r="AJ3086" s="40"/>
      <c r="BJ3086" s="40"/>
      <c r="BM3086" s="40"/>
      <c r="BN3086" s="40"/>
      <c r="BO3086" s="40"/>
      <c r="BP3086" s="40"/>
      <c r="BQ3086" s="40"/>
      <c r="BR3086" s="40"/>
      <c r="BS3086" s="40"/>
      <c r="BT3086" s="40"/>
      <c r="BU3086" s="40"/>
      <c r="BV3086" s="40"/>
      <c r="BW3086" s="40"/>
      <c r="BX3086" s="40"/>
      <c r="BY3086" s="40"/>
      <c r="BZ3086" s="40"/>
      <c r="CA3086" s="40"/>
    </row>
    <row r="3087" spans="1:79" x14ac:dyDescent="0.25">
      <c r="A3087" s="68" t="s">
        <v>743</v>
      </c>
      <c r="B3087" s="68" t="s">
        <v>743</v>
      </c>
      <c r="C3087" s="14">
        <v>41652</v>
      </c>
      <c r="D3087" s="14"/>
      <c r="E3087" s="14"/>
      <c r="F3087" s="15" t="s">
        <v>533</v>
      </c>
      <c r="I3087" s="40"/>
      <c r="J3087" s="40"/>
      <c r="K3087" s="40"/>
      <c r="L3087" s="40"/>
      <c r="M3087" s="40"/>
      <c r="N3087" s="40"/>
      <c r="U3087" s="40"/>
      <c r="V3087" s="40"/>
      <c r="AJ3087" s="40"/>
      <c r="BA3087">
        <v>91.5</v>
      </c>
      <c r="BJ3087" s="40"/>
      <c r="BM3087" s="40"/>
      <c r="BN3087" s="40"/>
      <c r="BO3087" s="40"/>
      <c r="BP3087" s="40"/>
      <c r="BQ3087" s="40"/>
      <c r="BR3087" s="40"/>
      <c r="BS3087" s="40"/>
      <c r="BT3087" s="40"/>
      <c r="BU3087" s="40"/>
      <c r="BV3087" s="40"/>
      <c r="BW3087" s="40"/>
      <c r="BX3087" s="40"/>
      <c r="BY3087" s="40"/>
      <c r="BZ3087" s="40"/>
      <c r="CA3087" s="40"/>
    </row>
    <row r="3088" spans="1:79" x14ac:dyDescent="0.25">
      <c r="A3088" s="68" t="s">
        <v>743</v>
      </c>
      <c r="B3088" s="68" t="s">
        <v>743</v>
      </c>
      <c r="C3088" s="14">
        <v>41653</v>
      </c>
      <c r="D3088" s="14"/>
      <c r="E3088" s="14"/>
      <c r="F3088" s="15" t="s">
        <v>533</v>
      </c>
      <c r="H3088">
        <v>162.75</v>
      </c>
      <c r="I3088" s="40">
        <v>5.8999999999999997E-2</v>
      </c>
      <c r="J3088" s="40">
        <v>0.13350000000000001</v>
      </c>
      <c r="K3088" s="40">
        <v>0.11550000000000001</v>
      </c>
      <c r="L3088" s="40">
        <v>5.8999999999999997E-2</v>
      </c>
      <c r="M3088" s="40">
        <v>6.4750000000000002E-2</v>
      </c>
      <c r="N3088" s="40">
        <v>6.5750000000000003E-2</v>
      </c>
      <c r="O3088">
        <v>0.11675000000000001</v>
      </c>
      <c r="P3088">
        <v>0.19950000000000001</v>
      </c>
      <c r="U3088" s="40"/>
      <c r="V3088" s="40"/>
      <c r="AF3088">
        <v>0</v>
      </c>
      <c r="AJ3088" s="40"/>
      <c r="BJ3088" s="40"/>
      <c r="BM3088" s="40"/>
      <c r="BN3088" s="40"/>
      <c r="BO3088" s="40"/>
      <c r="BP3088" s="40"/>
      <c r="BQ3088" s="40"/>
      <c r="BR3088" s="40"/>
      <c r="BS3088" s="40"/>
      <c r="BT3088" s="40"/>
      <c r="BU3088" s="40"/>
      <c r="BV3088" s="40"/>
      <c r="BW3088" s="40"/>
      <c r="BX3088" s="40"/>
      <c r="BY3088" s="40"/>
      <c r="BZ3088" s="40"/>
      <c r="CA3088" s="40"/>
    </row>
    <row r="3089" spans="1:79" x14ac:dyDescent="0.25">
      <c r="A3089" s="68" t="s">
        <v>743</v>
      </c>
      <c r="B3089" s="68" t="s">
        <v>743</v>
      </c>
      <c r="C3089" s="14">
        <v>41660</v>
      </c>
      <c r="D3089" s="14"/>
      <c r="E3089" s="14"/>
      <c r="F3089" s="15" t="s">
        <v>533</v>
      </c>
      <c r="H3089">
        <v>163</v>
      </c>
      <c r="I3089" s="40">
        <v>5.6250000000000001E-2</v>
      </c>
      <c r="J3089" s="40">
        <v>0.12975</v>
      </c>
      <c r="K3089" s="40">
        <v>0.11425</v>
      </c>
      <c r="L3089" s="40">
        <v>0.06</v>
      </c>
      <c r="M3089" s="40">
        <v>6.6000000000000003E-2</v>
      </c>
      <c r="N3089" s="40">
        <v>7.0000000000000007E-2</v>
      </c>
      <c r="O3089">
        <v>0.1215</v>
      </c>
      <c r="P3089">
        <v>0.19725000000000001</v>
      </c>
      <c r="U3089" s="40"/>
      <c r="V3089" s="40"/>
      <c r="AJ3089" s="40"/>
      <c r="BJ3089" s="40"/>
      <c r="BM3089" s="40"/>
      <c r="BN3089" s="40"/>
      <c r="BO3089" s="40"/>
      <c r="BP3089" s="40"/>
      <c r="BQ3089" s="40"/>
      <c r="BR3089" s="40"/>
      <c r="BS3089" s="40"/>
      <c r="BT3089" s="40"/>
      <c r="BU3089" s="40"/>
      <c r="BV3089" s="40"/>
      <c r="BW3089" s="40"/>
      <c r="BX3089" s="40"/>
      <c r="BY3089" s="40"/>
      <c r="BZ3089" s="40"/>
      <c r="CA3089" s="40"/>
    </row>
    <row r="3090" spans="1:79" x14ac:dyDescent="0.25">
      <c r="A3090" s="68" t="s">
        <v>743</v>
      </c>
      <c r="B3090" s="68" t="s">
        <v>743</v>
      </c>
      <c r="C3090" s="14">
        <v>41662</v>
      </c>
      <c r="D3090" s="14"/>
      <c r="E3090" s="14"/>
      <c r="F3090" s="15" t="s">
        <v>533</v>
      </c>
      <c r="I3090" s="40"/>
      <c r="J3090" s="40"/>
      <c r="K3090" s="40"/>
      <c r="L3090" s="40"/>
      <c r="M3090" s="40"/>
      <c r="N3090" s="40"/>
      <c r="U3090" s="40"/>
      <c r="V3090" s="40"/>
      <c r="AF3090">
        <v>0</v>
      </c>
      <c r="AJ3090" s="40"/>
      <c r="BA3090">
        <v>93</v>
      </c>
      <c r="BJ3090" s="40"/>
      <c r="BM3090" s="40"/>
      <c r="BN3090" s="40"/>
      <c r="BO3090" s="40"/>
      <c r="BP3090" s="40"/>
      <c r="BQ3090" s="40"/>
      <c r="BR3090" s="40"/>
      <c r="BS3090" s="40"/>
      <c r="BT3090" s="40"/>
      <c r="BU3090" s="40"/>
      <c r="BV3090" s="40"/>
      <c r="BW3090" s="40"/>
      <c r="BX3090" s="40"/>
      <c r="BY3090" s="40"/>
      <c r="BZ3090" s="40"/>
      <c r="CA3090" s="40"/>
    </row>
    <row r="3091" spans="1:79" x14ac:dyDescent="0.25">
      <c r="A3091" s="68" t="s">
        <v>743</v>
      </c>
      <c r="B3091" s="68" t="s">
        <v>743</v>
      </c>
      <c r="C3091" s="14">
        <v>41664</v>
      </c>
      <c r="D3091" s="14"/>
      <c r="E3091" s="14"/>
      <c r="F3091" s="15" t="s">
        <v>533</v>
      </c>
      <c r="I3091" s="40"/>
      <c r="J3091" s="40"/>
      <c r="K3091" s="40"/>
      <c r="L3091" s="40"/>
      <c r="M3091" s="40"/>
      <c r="N3091" s="40"/>
      <c r="U3091" s="40">
        <v>2619.6985123527302</v>
      </c>
      <c r="V3091" s="40">
        <v>1231.5468913737</v>
      </c>
      <c r="Y3091" s="41"/>
      <c r="Z3091">
        <v>3.6049415000000001E-2</v>
      </c>
      <c r="AB3091">
        <v>28433.773147215801</v>
      </c>
      <c r="AD3091">
        <v>904.03921749999995</v>
      </c>
      <c r="AJ3091" s="40"/>
      <c r="AP3091">
        <v>0</v>
      </c>
      <c r="AT3091" t="s">
        <v>74</v>
      </c>
      <c r="BE3091">
        <v>327.50767387369598</v>
      </c>
      <c r="BJ3091" s="40">
        <v>901.35902355859503</v>
      </c>
      <c r="BM3091" s="40"/>
      <c r="BN3091" s="40"/>
      <c r="BO3091" s="40"/>
      <c r="BP3091" s="40"/>
      <c r="BQ3091" s="40"/>
      <c r="BR3091" s="40"/>
      <c r="BS3091" s="40"/>
      <c r="BT3091" s="40"/>
      <c r="BU3091" s="40"/>
      <c r="BV3091" s="40"/>
      <c r="BW3091" s="40"/>
      <c r="BX3091" s="40"/>
      <c r="BY3091" s="40"/>
      <c r="BZ3091" s="40"/>
      <c r="CA3091" s="40"/>
    </row>
    <row r="3092" spans="1:79" x14ac:dyDescent="0.25">
      <c r="A3092" s="68" t="s">
        <v>743</v>
      </c>
      <c r="B3092" s="68" t="s">
        <v>743</v>
      </c>
      <c r="C3092" s="14">
        <v>41667</v>
      </c>
      <c r="D3092" s="14"/>
      <c r="E3092" s="14"/>
      <c r="F3092" s="15" t="s">
        <v>533</v>
      </c>
      <c r="H3092">
        <v>10.9</v>
      </c>
      <c r="I3092" s="40">
        <v>5.45E-2</v>
      </c>
      <c r="J3092" s="40"/>
      <c r="K3092" s="40"/>
      <c r="L3092" s="40"/>
      <c r="M3092" s="40"/>
      <c r="N3092" s="40"/>
      <c r="U3092" s="40"/>
      <c r="V3092" s="40"/>
      <c r="AJ3092" s="40"/>
      <c r="BJ3092" s="40"/>
      <c r="BM3092" s="40"/>
      <c r="BN3092" s="40"/>
      <c r="BO3092" s="40"/>
      <c r="BP3092" s="40"/>
      <c r="BQ3092" s="40"/>
      <c r="BR3092" s="40"/>
      <c r="BS3092" s="40"/>
      <c r="BT3092" s="40"/>
      <c r="BU3092" s="40"/>
      <c r="BV3092" s="40"/>
      <c r="BW3092" s="40"/>
      <c r="BX3092" s="40"/>
      <c r="BY3092" s="40"/>
      <c r="BZ3092" s="40"/>
      <c r="CA3092" s="40"/>
    </row>
    <row r="3093" spans="1:79" x14ac:dyDescent="0.25">
      <c r="A3093" s="75" t="s">
        <v>743</v>
      </c>
      <c r="B3093" s="75" t="s">
        <v>743</v>
      </c>
      <c r="C3093" s="87"/>
      <c r="F3093" s="15" t="s">
        <v>533</v>
      </c>
      <c r="I3093" s="40"/>
      <c r="J3093" s="40"/>
      <c r="K3093" s="40"/>
      <c r="L3093" s="40"/>
      <c r="M3093" s="40"/>
      <c r="N3093" s="40"/>
      <c r="U3093" s="40"/>
      <c r="V3093" s="40"/>
      <c r="AJ3093" s="40"/>
      <c r="BJ3093" s="40"/>
      <c r="BM3093" s="40">
        <v>233.142</v>
      </c>
      <c r="BN3093" s="40">
        <v>411.94263157894699</v>
      </c>
      <c r="BO3093" s="40">
        <v>522.46500000000003</v>
      </c>
      <c r="BP3093" s="40">
        <v>631.77700000000004</v>
      </c>
      <c r="BQ3093" s="40">
        <v>763.84199999999998</v>
      </c>
      <c r="BR3093" s="40">
        <v>829.81349999999998</v>
      </c>
      <c r="BS3093" s="40">
        <v>1002.718</v>
      </c>
      <c r="BT3093" s="40">
        <v>1141.5540000000001</v>
      </c>
      <c r="BU3093" s="40">
        <v>1439.0509999999999</v>
      </c>
      <c r="BV3093" s="40">
        <v>2059.7869999999998</v>
      </c>
      <c r="BW3093" s="40">
        <v>2336.8490000000002</v>
      </c>
      <c r="BX3093" s="40">
        <v>2197.0065</v>
      </c>
      <c r="BY3093" s="40">
        <v>2446.893</v>
      </c>
      <c r="BZ3093" s="40">
        <v>2840.2820000000002</v>
      </c>
      <c r="CA3093" s="40">
        <v>2841.1766666666699</v>
      </c>
    </row>
    <row r="3094" spans="1:79" x14ac:dyDescent="0.25">
      <c r="A3094" s="42" t="s">
        <v>744</v>
      </c>
      <c r="B3094" s="42" t="s">
        <v>744</v>
      </c>
      <c r="C3094" s="2">
        <v>41369</v>
      </c>
      <c r="F3094" s="46" t="s">
        <v>533</v>
      </c>
      <c r="I3094" s="40"/>
      <c r="J3094" s="40"/>
      <c r="K3094" s="40"/>
      <c r="L3094" s="40"/>
      <c r="M3094" s="40"/>
      <c r="N3094" s="40"/>
      <c r="U3094" s="40"/>
      <c r="V3094" s="40"/>
      <c r="AJ3094" s="40"/>
      <c r="BJ3094" s="40"/>
      <c r="BM3094" s="52">
        <v>239.24199999999999</v>
      </c>
      <c r="BN3094" s="52"/>
      <c r="BO3094" s="52"/>
      <c r="BP3094" s="52"/>
      <c r="BQ3094" s="52"/>
      <c r="BR3094" s="52"/>
      <c r="BS3094" s="52"/>
      <c r="BT3094" s="52"/>
      <c r="BU3094" s="52"/>
      <c r="BV3094" s="52"/>
      <c r="BW3094" s="52"/>
      <c r="BX3094" s="52"/>
      <c r="BY3094" s="52"/>
      <c r="BZ3094" s="52"/>
      <c r="CA3094" s="52"/>
    </row>
    <row r="3095" spans="1:79" x14ac:dyDescent="0.25">
      <c r="A3095" s="42" t="s">
        <v>744</v>
      </c>
      <c r="B3095" s="42" t="s">
        <v>744</v>
      </c>
      <c r="C3095" s="2">
        <v>41380</v>
      </c>
      <c r="F3095" s="46" t="s">
        <v>533</v>
      </c>
      <c r="I3095" s="40"/>
      <c r="J3095" s="40"/>
      <c r="K3095" s="40"/>
      <c r="L3095" s="40"/>
      <c r="M3095" s="40"/>
      <c r="N3095" s="40"/>
      <c r="U3095" s="40"/>
      <c r="V3095" s="40"/>
      <c r="AJ3095" s="40"/>
      <c r="BJ3095" s="40"/>
      <c r="BM3095" s="52"/>
      <c r="BN3095" s="52">
        <v>426.63400000000001</v>
      </c>
      <c r="BO3095" s="52"/>
      <c r="BP3095" s="52"/>
      <c r="BQ3095" s="52"/>
      <c r="BR3095" s="52"/>
      <c r="BS3095" s="52"/>
      <c r="BT3095" s="52"/>
      <c r="BU3095" s="52"/>
      <c r="BV3095" s="52"/>
      <c r="BW3095" s="52"/>
      <c r="BX3095" s="52"/>
      <c r="BY3095" s="52"/>
      <c r="BZ3095" s="52"/>
      <c r="CA3095" s="52"/>
    </row>
    <row r="3096" spans="1:79" x14ac:dyDescent="0.25">
      <c r="A3096" s="68" t="s">
        <v>744</v>
      </c>
      <c r="B3096" s="68" t="s">
        <v>744</v>
      </c>
      <c r="C3096" s="14">
        <v>41386</v>
      </c>
      <c r="D3096" s="14"/>
      <c r="E3096" s="14"/>
      <c r="F3096" s="15" t="s">
        <v>533</v>
      </c>
      <c r="I3096" s="40"/>
      <c r="J3096" s="40"/>
      <c r="K3096" s="40"/>
      <c r="L3096" s="40"/>
      <c r="M3096" s="40"/>
      <c r="N3096" s="40"/>
      <c r="U3096" s="40"/>
      <c r="V3096" s="40"/>
      <c r="AE3096">
        <v>3.7</v>
      </c>
      <c r="AJ3096" s="40"/>
      <c r="AL3096">
        <v>2.15</v>
      </c>
      <c r="BA3096">
        <v>17.5</v>
      </c>
      <c r="BJ3096" s="40"/>
    </row>
    <row r="3097" spans="1:79" x14ac:dyDescent="0.25">
      <c r="A3097" s="68" t="s">
        <v>744</v>
      </c>
      <c r="B3097" s="68" t="s">
        <v>744</v>
      </c>
      <c r="C3097" s="14">
        <v>41387</v>
      </c>
      <c r="D3097" s="14"/>
      <c r="E3097" s="14"/>
      <c r="F3097" s="15" t="s">
        <v>533</v>
      </c>
      <c r="H3097">
        <v>397.4</v>
      </c>
      <c r="I3097" s="40">
        <v>0.26950000000000002</v>
      </c>
      <c r="J3097" s="40">
        <v>0.27875</v>
      </c>
      <c r="K3097" s="40">
        <v>0.27100000000000002</v>
      </c>
      <c r="L3097" s="40">
        <v>0.27950000000000003</v>
      </c>
      <c r="M3097" s="40">
        <v>0.22750000000000001</v>
      </c>
      <c r="N3097" s="40">
        <v>0.1905</v>
      </c>
      <c r="O3097">
        <v>0.23175000000000001</v>
      </c>
      <c r="P3097">
        <v>0.23849999999999999</v>
      </c>
      <c r="U3097" s="40"/>
      <c r="V3097" s="40"/>
      <c r="AJ3097" s="40"/>
      <c r="BJ3097" s="40"/>
    </row>
    <row r="3098" spans="1:79" x14ac:dyDescent="0.25">
      <c r="A3098" s="42" t="s">
        <v>744</v>
      </c>
      <c r="B3098" s="42" t="s">
        <v>744</v>
      </c>
      <c r="C3098" s="2">
        <v>41390</v>
      </c>
      <c r="F3098" s="46" t="s">
        <v>533</v>
      </c>
      <c r="I3098" s="40"/>
      <c r="J3098" s="40"/>
      <c r="K3098" s="40"/>
      <c r="L3098" s="40"/>
      <c r="M3098" s="40"/>
      <c r="N3098" s="40"/>
      <c r="U3098" s="40"/>
      <c r="V3098" s="40"/>
      <c r="AJ3098" s="40"/>
      <c r="BJ3098" s="40"/>
      <c r="BM3098" s="52"/>
      <c r="BN3098" s="52"/>
      <c r="BO3098" s="52">
        <v>515.05349999999999</v>
      </c>
      <c r="BP3098" s="52"/>
      <c r="BQ3098" s="52"/>
      <c r="BR3098" s="52"/>
      <c r="BS3098" s="52"/>
      <c r="BT3098" s="52"/>
      <c r="BU3098" s="52"/>
      <c r="BV3098" s="52"/>
      <c r="BW3098" s="52"/>
      <c r="BX3098" s="52"/>
      <c r="BY3098" s="52"/>
      <c r="BZ3098" s="52"/>
      <c r="CA3098" s="52"/>
    </row>
    <row r="3099" spans="1:79" x14ac:dyDescent="0.25">
      <c r="A3099" s="68" t="s">
        <v>744</v>
      </c>
      <c r="B3099" s="68" t="s">
        <v>744</v>
      </c>
      <c r="C3099" s="14">
        <v>41394</v>
      </c>
      <c r="D3099" s="14"/>
      <c r="E3099" s="14"/>
      <c r="F3099" s="15" t="s">
        <v>533</v>
      </c>
      <c r="H3099">
        <v>391.67500000000001</v>
      </c>
      <c r="I3099" s="40">
        <v>0.25362499999999999</v>
      </c>
      <c r="J3099" s="40">
        <v>0.27775</v>
      </c>
      <c r="K3099" s="40">
        <v>0.26824999999999999</v>
      </c>
      <c r="L3099" s="40">
        <v>0.27750000000000002</v>
      </c>
      <c r="M3099" s="40">
        <v>0.22450000000000001</v>
      </c>
      <c r="N3099" s="40">
        <v>0.18825</v>
      </c>
      <c r="O3099">
        <v>0.23</v>
      </c>
      <c r="P3099">
        <v>0.23849999999999999</v>
      </c>
      <c r="U3099" s="40"/>
      <c r="V3099" s="40"/>
      <c r="AJ3099" s="40"/>
      <c r="BJ3099" s="40"/>
    </row>
    <row r="3100" spans="1:79" x14ac:dyDescent="0.25">
      <c r="A3100" s="68" t="s">
        <v>744</v>
      </c>
      <c r="B3100" s="68" t="s">
        <v>744</v>
      </c>
      <c r="C3100" s="14">
        <v>41396</v>
      </c>
      <c r="D3100" s="14"/>
      <c r="E3100" s="14"/>
      <c r="F3100" s="15" t="s">
        <v>533</v>
      </c>
      <c r="I3100" s="40"/>
      <c r="J3100" s="40"/>
      <c r="K3100" s="40"/>
      <c r="L3100" s="40"/>
      <c r="M3100" s="40"/>
      <c r="N3100" s="40"/>
      <c r="U3100" s="40"/>
      <c r="V3100" s="40"/>
      <c r="AE3100">
        <v>4.8499999999999996</v>
      </c>
      <c r="AJ3100" s="40"/>
      <c r="AL3100">
        <v>3.7</v>
      </c>
      <c r="BA3100">
        <v>22</v>
      </c>
      <c r="BJ3100" s="40"/>
    </row>
    <row r="3101" spans="1:79" x14ac:dyDescent="0.25">
      <c r="A3101" s="68" t="s">
        <v>744</v>
      </c>
      <c r="B3101" s="68" t="s">
        <v>744</v>
      </c>
      <c r="C3101" s="14">
        <v>41397</v>
      </c>
      <c r="D3101" s="14"/>
      <c r="E3101" s="14"/>
      <c r="F3101" s="15" t="s">
        <v>533</v>
      </c>
      <c r="I3101" s="40"/>
      <c r="J3101" s="40"/>
      <c r="K3101" s="40"/>
      <c r="L3101" s="40"/>
      <c r="M3101" s="40"/>
      <c r="N3101" s="40"/>
      <c r="U3101" s="40"/>
      <c r="V3101" s="40"/>
      <c r="AF3101">
        <v>0.21659329775748001</v>
      </c>
      <c r="AJ3101" s="40"/>
      <c r="BJ3101" s="40"/>
    </row>
    <row r="3102" spans="1:79" x14ac:dyDescent="0.25">
      <c r="A3102" s="42" t="s">
        <v>744</v>
      </c>
      <c r="B3102" s="42" t="s">
        <v>744</v>
      </c>
      <c r="C3102" s="2">
        <v>41399</v>
      </c>
      <c r="F3102" s="46" t="s">
        <v>533</v>
      </c>
      <c r="I3102" s="40"/>
      <c r="J3102" s="40"/>
      <c r="K3102" s="40"/>
      <c r="L3102" s="40"/>
      <c r="M3102" s="40"/>
      <c r="N3102" s="40"/>
      <c r="U3102" s="40"/>
      <c r="V3102" s="40"/>
      <c r="AJ3102" s="40"/>
      <c r="BJ3102" s="40"/>
      <c r="BM3102" s="52"/>
      <c r="BN3102" s="52"/>
      <c r="BO3102" s="52"/>
      <c r="BP3102" s="52">
        <v>632.05150000000003</v>
      </c>
      <c r="BQ3102" s="52"/>
      <c r="BR3102" s="52"/>
      <c r="BS3102" s="52"/>
      <c r="BT3102" s="52"/>
      <c r="BU3102" s="52"/>
      <c r="BV3102" s="52"/>
      <c r="BW3102" s="52"/>
      <c r="BX3102" s="52"/>
      <c r="BY3102" s="52"/>
      <c r="BZ3102" s="52"/>
      <c r="CA3102" s="52"/>
    </row>
    <row r="3103" spans="1:79" x14ac:dyDescent="0.25">
      <c r="A3103" s="68" t="s">
        <v>744</v>
      </c>
      <c r="B3103" s="68" t="s">
        <v>744</v>
      </c>
      <c r="C3103" s="14">
        <v>41408</v>
      </c>
      <c r="D3103" s="14"/>
      <c r="E3103" s="14"/>
      <c r="F3103" s="15" t="s">
        <v>533</v>
      </c>
      <c r="H3103">
        <v>388.8</v>
      </c>
      <c r="I3103" s="40">
        <v>0.23849999999999999</v>
      </c>
      <c r="J3103" s="40">
        <v>0.26950000000000002</v>
      </c>
      <c r="K3103" s="40">
        <v>0.26850000000000002</v>
      </c>
      <c r="L3103" s="40">
        <v>0.28000000000000003</v>
      </c>
      <c r="M3103" s="40">
        <v>0.22775000000000001</v>
      </c>
      <c r="N3103" s="40">
        <v>0.19</v>
      </c>
      <c r="O3103">
        <v>0.23075000000000001</v>
      </c>
      <c r="P3103">
        <v>0.23899999999999999</v>
      </c>
      <c r="U3103" s="40"/>
      <c r="V3103" s="40"/>
      <c r="AF3103">
        <v>0.43667134245053102</v>
      </c>
      <c r="AJ3103" s="40"/>
      <c r="BJ3103" s="40"/>
    </row>
    <row r="3104" spans="1:79" x14ac:dyDescent="0.25">
      <c r="A3104" s="68" t="s">
        <v>744</v>
      </c>
      <c r="B3104" s="68" t="s">
        <v>744</v>
      </c>
      <c r="C3104" s="14">
        <v>41410</v>
      </c>
      <c r="D3104" s="14"/>
      <c r="E3104" s="14"/>
      <c r="F3104" s="15" t="s">
        <v>533</v>
      </c>
      <c r="I3104" s="40"/>
      <c r="J3104" s="40"/>
      <c r="K3104" s="40"/>
      <c r="L3104" s="40"/>
      <c r="M3104" s="40"/>
      <c r="N3104" s="40"/>
      <c r="U3104" s="40"/>
      <c r="V3104" s="40"/>
      <c r="AE3104">
        <v>6.1</v>
      </c>
      <c r="AJ3104" s="40"/>
      <c r="AL3104">
        <v>4.9000000000000004</v>
      </c>
      <c r="BA3104">
        <v>24.5</v>
      </c>
      <c r="BJ3104" s="40"/>
    </row>
    <row r="3105" spans="1:79" x14ac:dyDescent="0.25">
      <c r="A3105" s="42" t="s">
        <v>744</v>
      </c>
      <c r="B3105" s="42" t="s">
        <v>744</v>
      </c>
      <c r="C3105" s="2">
        <v>41413</v>
      </c>
      <c r="F3105" s="46" t="s">
        <v>533</v>
      </c>
      <c r="U3105" s="40"/>
      <c r="V3105" s="40"/>
      <c r="AJ3105" s="40"/>
      <c r="BJ3105" s="40"/>
      <c r="BM3105" s="52"/>
      <c r="BN3105" s="52"/>
      <c r="BO3105" s="52"/>
      <c r="BP3105" s="52"/>
      <c r="BQ3105" s="52">
        <v>821.09050000000002</v>
      </c>
      <c r="BR3105" s="52"/>
      <c r="BS3105" s="52"/>
      <c r="BT3105" s="52"/>
      <c r="BU3105" s="52"/>
      <c r="BV3105" s="52"/>
      <c r="BW3105" s="52"/>
      <c r="BX3105" s="52"/>
      <c r="BY3105" s="52"/>
      <c r="BZ3105" s="52"/>
      <c r="CA3105" s="52"/>
    </row>
    <row r="3106" spans="1:79" x14ac:dyDescent="0.25">
      <c r="A3106" s="68" t="s">
        <v>744</v>
      </c>
      <c r="B3106" s="68" t="s">
        <v>744</v>
      </c>
      <c r="C3106" s="14">
        <v>41423</v>
      </c>
      <c r="D3106" s="14"/>
      <c r="E3106" s="14"/>
      <c r="F3106" s="15" t="s">
        <v>533</v>
      </c>
      <c r="H3106">
        <v>402.375</v>
      </c>
      <c r="I3106">
        <v>0.28712500000000002</v>
      </c>
      <c r="J3106">
        <v>0.29075000000000001</v>
      </c>
      <c r="K3106">
        <v>0.27074999999999999</v>
      </c>
      <c r="L3106">
        <v>0.28000000000000003</v>
      </c>
      <c r="M3106">
        <v>0.22525000000000001</v>
      </c>
      <c r="N3106">
        <v>0.18975</v>
      </c>
      <c r="O3106">
        <v>0.22850000000000001</v>
      </c>
      <c r="P3106">
        <v>0.23974999999999999</v>
      </c>
      <c r="U3106" s="40"/>
      <c r="V3106" s="40"/>
      <c r="AE3106">
        <v>7.1</v>
      </c>
      <c r="AJ3106" s="40"/>
      <c r="AL3106">
        <v>5.95</v>
      </c>
      <c r="BJ3106" s="40"/>
    </row>
    <row r="3107" spans="1:79" x14ac:dyDescent="0.25">
      <c r="A3107" s="68" t="s">
        <v>744</v>
      </c>
      <c r="B3107" s="68" t="s">
        <v>744</v>
      </c>
      <c r="C3107" s="14">
        <v>41425</v>
      </c>
      <c r="D3107" s="14"/>
      <c r="E3107" s="14"/>
      <c r="F3107" s="15" t="s">
        <v>533</v>
      </c>
      <c r="U3107" s="40"/>
      <c r="V3107" s="40"/>
      <c r="AF3107">
        <v>0.75777245738038301</v>
      </c>
      <c r="AJ3107" s="40"/>
      <c r="BA3107">
        <v>25</v>
      </c>
      <c r="BJ3107" s="40"/>
    </row>
    <row r="3108" spans="1:79" x14ac:dyDescent="0.25">
      <c r="A3108" s="42" t="s">
        <v>744</v>
      </c>
      <c r="B3108" s="42" t="s">
        <v>744</v>
      </c>
      <c r="C3108" s="2">
        <v>41426</v>
      </c>
      <c r="F3108" s="46" t="s">
        <v>533</v>
      </c>
      <c r="U3108" s="40"/>
      <c r="V3108" s="40"/>
      <c r="AJ3108" s="40"/>
      <c r="BJ3108" s="40"/>
      <c r="BM3108" s="52"/>
      <c r="BN3108" s="52"/>
      <c r="BO3108" s="52"/>
      <c r="BP3108" s="52"/>
      <c r="BQ3108" s="52"/>
      <c r="BR3108" s="52">
        <v>863.88199999999995</v>
      </c>
      <c r="BS3108" s="52"/>
      <c r="BT3108" s="52"/>
      <c r="BU3108" s="52"/>
      <c r="BV3108" s="52"/>
      <c r="BW3108" s="52"/>
      <c r="BX3108" s="52"/>
      <c r="BY3108" s="52"/>
      <c r="BZ3108" s="52"/>
      <c r="CA3108" s="52"/>
    </row>
    <row r="3109" spans="1:79" x14ac:dyDescent="0.25">
      <c r="A3109" s="68" t="s">
        <v>744</v>
      </c>
      <c r="B3109" s="68" t="s">
        <v>744</v>
      </c>
      <c r="C3109" s="14">
        <v>41436</v>
      </c>
      <c r="D3109" s="14"/>
      <c r="E3109" s="14"/>
      <c r="F3109" s="15" t="s">
        <v>533</v>
      </c>
      <c r="H3109">
        <v>398.57499999999999</v>
      </c>
      <c r="I3109">
        <v>0.28637499999999999</v>
      </c>
      <c r="J3109">
        <v>0.28725000000000001</v>
      </c>
      <c r="K3109">
        <v>0.26874999999999999</v>
      </c>
      <c r="L3109">
        <v>0.27975</v>
      </c>
      <c r="M3109">
        <v>0.2205</v>
      </c>
      <c r="N3109">
        <v>0.18675</v>
      </c>
      <c r="O3109">
        <v>0.22675000000000001</v>
      </c>
      <c r="P3109">
        <v>0.23674999999999999</v>
      </c>
      <c r="U3109" s="40"/>
      <c r="V3109" s="40"/>
      <c r="AJ3109" s="40"/>
      <c r="BJ3109" s="40"/>
    </row>
    <row r="3110" spans="1:79" x14ac:dyDescent="0.25">
      <c r="A3110" s="68" t="s">
        <v>744</v>
      </c>
      <c r="B3110" s="68" t="s">
        <v>744</v>
      </c>
      <c r="C3110" s="14">
        <v>41438</v>
      </c>
      <c r="D3110" s="14"/>
      <c r="E3110" s="14"/>
      <c r="F3110" s="15" t="s">
        <v>533</v>
      </c>
      <c r="U3110" s="40"/>
      <c r="V3110" s="40"/>
      <c r="AE3110">
        <v>8</v>
      </c>
      <c r="AF3110">
        <v>0.79661371571756501</v>
      </c>
      <c r="AJ3110" s="40"/>
      <c r="AL3110">
        <v>6.95</v>
      </c>
      <c r="BA3110">
        <v>25.5</v>
      </c>
      <c r="BJ3110" s="40"/>
    </row>
    <row r="3111" spans="1:79" x14ac:dyDescent="0.25">
      <c r="A3111" s="42" t="s">
        <v>744</v>
      </c>
      <c r="B3111" s="42" t="s">
        <v>744</v>
      </c>
      <c r="C3111" s="2">
        <v>41448</v>
      </c>
      <c r="F3111" s="46" t="s">
        <v>533</v>
      </c>
      <c r="U3111" s="40"/>
      <c r="V3111" s="40"/>
      <c r="AJ3111" s="40"/>
      <c r="BJ3111" s="40"/>
      <c r="BM3111" s="52"/>
      <c r="BN3111" s="52"/>
      <c r="BO3111" s="52"/>
      <c r="BP3111" s="52"/>
      <c r="BQ3111" s="52"/>
      <c r="BR3111" s="52"/>
      <c r="BS3111" s="52">
        <v>1037.3965000000001</v>
      </c>
      <c r="BT3111" s="52"/>
      <c r="BU3111" s="52"/>
      <c r="BV3111" s="52"/>
      <c r="BW3111" s="52"/>
      <c r="BX3111" s="52"/>
      <c r="BY3111" s="52"/>
      <c r="BZ3111" s="52"/>
      <c r="CA3111" s="52"/>
    </row>
    <row r="3112" spans="1:79" x14ac:dyDescent="0.25">
      <c r="A3112" s="68" t="s">
        <v>744</v>
      </c>
      <c r="B3112" s="68" t="s">
        <v>744</v>
      </c>
      <c r="C3112" s="14">
        <v>41450</v>
      </c>
      <c r="D3112" s="14"/>
      <c r="E3112" s="14"/>
      <c r="F3112" s="15" t="s">
        <v>533</v>
      </c>
      <c r="H3112">
        <v>437.42500000000001</v>
      </c>
      <c r="I3112">
        <v>0.31862499999999999</v>
      </c>
      <c r="J3112">
        <v>0.30049999999999999</v>
      </c>
      <c r="K3112">
        <v>0.29075000000000001</v>
      </c>
      <c r="L3112">
        <v>0.3</v>
      </c>
      <c r="M3112">
        <v>0.25700000000000001</v>
      </c>
      <c r="N3112">
        <v>0.22275</v>
      </c>
      <c r="O3112">
        <v>0.2515</v>
      </c>
      <c r="P3112">
        <v>0.246</v>
      </c>
      <c r="U3112" s="40"/>
      <c r="V3112" s="40"/>
      <c r="AE3112">
        <v>8.65</v>
      </c>
      <c r="AF3112">
        <v>0.94825038028908604</v>
      </c>
      <c r="AJ3112" s="40"/>
      <c r="AL3112">
        <v>7.25</v>
      </c>
      <c r="BJ3112" s="40"/>
    </row>
    <row r="3113" spans="1:79" x14ac:dyDescent="0.25">
      <c r="A3113" s="68" t="s">
        <v>744</v>
      </c>
      <c r="B3113" s="68" t="s">
        <v>744</v>
      </c>
      <c r="C3113" s="14">
        <v>41457</v>
      </c>
      <c r="D3113" s="14"/>
      <c r="E3113" s="14"/>
      <c r="F3113" s="15" t="s">
        <v>533</v>
      </c>
      <c r="U3113" s="40"/>
      <c r="V3113" s="40"/>
      <c r="AJ3113" s="40"/>
      <c r="BA3113">
        <v>26.5</v>
      </c>
      <c r="BJ3113" s="40"/>
    </row>
    <row r="3114" spans="1:79" x14ac:dyDescent="0.25">
      <c r="A3114" s="68" t="s">
        <v>744</v>
      </c>
      <c r="B3114" s="68" t="s">
        <v>744</v>
      </c>
      <c r="C3114" s="14">
        <v>41459</v>
      </c>
      <c r="D3114" s="14"/>
      <c r="E3114" s="14"/>
      <c r="F3114" s="15" t="s">
        <v>533</v>
      </c>
      <c r="U3114" s="40">
        <v>265.64404761904802</v>
      </c>
      <c r="V3114" s="40">
        <v>0</v>
      </c>
      <c r="AD3114">
        <v>0</v>
      </c>
      <c r="AF3114" s="40"/>
      <c r="AG3114" s="40"/>
      <c r="AJ3114" s="40"/>
      <c r="AM3114">
        <v>3.0580843875467898</v>
      </c>
      <c r="AP3114">
        <v>162.85967328652799</v>
      </c>
      <c r="AS3114">
        <f>AM3114*1000000/AP3114</f>
        <v>18777.419393237597</v>
      </c>
      <c r="BB3114">
        <v>181.54761904761901</v>
      </c>
      <c r="BE3114">
        <v>0</v>
      </c>
      <c r="BJ3114" s="40">
        <v>97.645493562774803</v>
      </c>
      <c r="BK3114">
        <v>1398.75</v>
      </c>
    </row>
    <row r="3115" spans="1:79" x14ac:dyDescent="0.25">
      <c r="A3115" s="68" t="s">
        <v>744</v>
      </c>
      <c r="B3115" s="68" t="s">
        <v>744</v>
      </c>
      <c r="C3115" s="14">
        <v>41465</v>
      </c>
      <c r="D3115" s="14"/>
      <c r="E3115" s="14"/>
      <c r="F3115" s="15" t="s">
        <v>533</v>
      </c>
      <c r="U3115" s="40"/>
      <c r="V3115" s="40"/>
      <c r="AE3115">
        <v>9</v>
      </c>
      <c r="AF3115" s="40"/>
      <c r="AG3115" s="40"/>
      <c r="AJ3115" s="40"/>
      <c r="AL3115">
        <v>7.95</v>
      </c>
      <c r="BA3115">
        <v>27</v>
      </c>
      <c r="BJ3115" s="40"/>
    </row>
    <row r="3116" spans="1:79" x14ac:dyDescent="0.25">
      <c r="A3116" s="68" t="s">
        <v>744</v>
      </c>
      <c r="B3116" s="68" t="s">
        <v>744</v>
      </c>
      <c r="C3116" s="14">
        <v>41466</v>
      </c>
      <c r="D3116" s="14"/>
      <c r="E3116" s="14"/>
      <c r="F3116" s="15" t="s">
        <v>533</v>
      </c>
      <c r="H3116">
        <v>435.375</v>
      </c>
      <c r="I3116">
        <v>0.28112500000000001</v>
      </c>
      <c r="J3116">
        <v>0.28825000000000001</v>
      </c>
      <c r="K3116">
        <v>0.28275</v>
      </c>
      <c r="L3116">
        <v>0.29875000000000002</v>
      </c>
      <c r="M3116">
        <v>0.25650000000000001</v>
      </c>
      <c r="N3116">
        <v>0.23674999999999999</v>
      </c>
      <c r="O3116">
        <v>0.26924999999999999</v>
      </c>
      <c r="P3116">
        <v>0.26350000000000001</v>
      </c>
      <c r="U3116" s="40"/>
      <c r="V3116" s="40"/>
      <c r="AF3116" s="40">
        <v>0.97378198353620804</v>
      </c>
      <c r="AG3116" s="40"/>
      <c r="AJ3116" s="40"/>
      <c r="BJ3116" s="40"/>
    </row>
    <row r="3117" spans="1:79" x14ac:dyDescent="0.25">
      <c r="A3117" s="42" t="s">
        <v>744</v>
      </c>
      <c r="B3117" s="42" t="s">
        <v>744</v>
      </c>
      <c r="C3117" s="2">
        <v>41471</v>
      </c>
      <c r="F3117" s="46" t="s">
        <v>533</v>
      </c>
      <c r="U3117" s="40"/>
      <c r="V3117" s="40"/>
      <c r="AF3117" s="40"/>
      <c r="AG3117" s="40"/>
      <c r="AJ3117" s="40"/>
      <c r="BJ3117" s="40"/>
      <c r="BM3117" s="52"/>
      <c r="BN3117" s="52"/>
      <c r="BO3117" s="52"/>
      <c r="BP3117" s="52"/>
      <c r="BQ3117" s="52"/>
      <c r="BR3117" s="52"/>
      <c r="BS3117" s="52"/>
      <c r="BT3117" s="52">
        <v>1154.3945000000001</v>
      </c>
      <c r="BU3117" s="52"/>
      <c r="BV3117" s="52"/>
      <c r="BW3117" s="52"/>
      <c r="BX3117" s="52"/>
      <c r="BY3117" s="52"/>
      <c r="BZ3117" s="52"/>
      <c r="CA3117" s="52"/>
    </row>
    <row r="3118" spans="1:79" x14ac:dyDescent="0.25">
      <c r="A3118" s="68" t="s">
        <v>744</v>
      </c>
      <c r="B3118" s="68" t="s">
        <v>744</v>
      </c>
      <c r="C3118" s="14">
        <v>41481</v>
      </c>
      <c r="D3118" s="14"/>
      <c r="E3118" s="14"/>
      <c r="F3118" s="15" t="s">
        <v>533</v>
      </c>
      <c r="U3118" s="40"/>
      <c r="V3118" s="40"/>
      <c r="AF3118" s="40"/>
      <c r="AG3118" s="40"/>
      <c r="AJ3118" s="40"/>
      <c r="BA3118">
        <v>30</v>
      </c>
      <c r="BJ3118" s="40"/>
    </row>
    <row r="3119" spans="1:79" x14ac:dyDescent="0.25">
      <c r="A3119" s="68" t="s">
        <v>744</v>
      </c>
      <c r="B3119" s="68" t="s">
        <v>744</v>
      </c>
      <c r="C3119" s="14">
        <v>41484</v>
      </c>
      <c r="D3119" s="14"/>
      <c r="E3119" s="14"/>
      <c r="F3119" s="15" t="s">
        <v>533</v>
      </c>
      <c r="U3119" s="40"/>
      <c r="V3119" s="40"/>
      <c r="AE3119">
        <v>9.85</v>
      </c>
      <c r="AF3119" s="40">
        <v>0.98551358713910098</v>
      </c>
      <c r="AG3119" s="40"/>
      <c r="AJ3119" s="40"/>
      <c r="AL3119">
        <v>8.85</v>
      </c>
      <c r="BJ3119" s="40"/>
    </row>
    <row r="3120" spans="1:79" x14ac:dyDescent="0.25">
      <c r="A3120" s="68" t="s">
        <v>744</v>
      </c>
      <c r="B3120" s="68" t="s">
        <v>744</v>
      </c>
      <c r="C3120" s="14">
        <v>41485</v>
      </c>
      <c r="D3120" s="14"/>
      <c r="E3120" s="14"/>
      <c r="F3120" s="15" t="s">
        <v>533</v>
      </c>
      <c r="H3120">
        <v>424.27499999999998</v>
      </c>
      <c r="I3120">
        <v>0.267125</v>
      </c>
      <c r="J3120">
        <v>0.27800000000000002</v>
      </c>
      <c r="K3120">
        <v>0.27350000000000002</v>
      </c>
      <c r="L3120">
        <v>0.29099999999999998</v>
      </c>
      <c r="M3120">
        <v>0.247</v>
      </c>
      <c r="N3120">
        <v>0.23075000000000001</v>
      </c>
      <c r="O3120">
        <v>0.26900000000000002</v>
      </c>
      <c r="P3120">
        <v>0.26500000000000001</v>
      </c>
      <c r="U3120" s="40"/>
      <c r="V3120" s="40"/>
      <c r="AF3120" s="40"/>
      <c r="AG3120" s="40"/>
      <c r="AJ3120" s="40"/>
      <c r="BJ3120" s="40"/>
    </row>
    <row r="3121" spans="1:79" x14ac:dyDescent="0.25">
      <c r="A3121" s="42" t="s">
        <v>744</v>
      </c>
      <c r="B3121" s="42" t="s">
        <v>744</v>
      </c>
      <c r="C3121" s="2">
        <v>41490</v>
      </c>
      <c r="F3121" s="46" t="s">
        <v>533</v>
      </c>
      <c r="U3121" s="40"/>
      <c r="V3121" s="40"/>
      <c r="AF3121" s="40"/>
      <c r="AG3121" s="40"/>
      <c r="AJ3121" s="40"/>
      <c r="BJ3121" s="40"/>
      <c r="BM3121" s="52"/>
      <c r="BN3121" s="52"/>
      <c r="BO3121" s="52"/>
      <c r="BP3121" s="52"/>
      <c r="BQ3121" s="52"/>
      <c r="BR3121" s="52"/>
      <c r="BS3121" s="52"/>
      <c r="BT3121" s="52"/>
      <c r="BU3121" s="52">
        <v>1483.0930000000001</v>
      </c>
      <c r="BV3121" s="52"/>
      <c r="BW3121" s="52"/>
      <c r="BX3121" s="52"/>
      <c r="BY3121" s="52"/>
      <c r="BZ3121" s="52"/>
      <c r="CA3121" s="52"/>
    </row>
    <row r="3122" spans="1:79" x14ac:dyDescent="0.25">
      <c r="A3122" s="68" t="s">
        <v>744</v>
      </c>
      <c r="B3122" s="68" t="s">
        <v>744</v>
      </c>
      <c r="C3122" s="14">
        <v>41495</v>
      </c>
      <c r="D3122" s="14"/>
      <c r="E3122" s="14"/>
      <c r="F3122" s="15" t="s">
        <v>533</v>
      </c>
      <c r="U3122" s="40"/>
      <c r="V3122" s="40"/>
      <c r="AF3122" s="40"/>
      <c r="AG3122" s="40"/>
      <c r="AJ3122" s="40"/>
      <c r="BA3122">
        <v>31</v>
      </c>
      <c r="BJ3122" s="40"/>
    </row>
    <row r="3123" spans="1:79" x14ac:dyDescent="0.25">
      <c r="A3123" s="68" t="s">
        <v>744</v>
      </c>
      <c r="B3123" s="68" t="s">
        <v>744</v>
      </c>
      <c r="C3123" s="14">
        <v>41500</v>
      </c>
      <c r="D3123" s="14"/>
      <c r="E3123" s="14"/>
      <c r="F3123" s="15" t="s">
        <v>533</v>
      </c>
      <c r="U3123" s="40"/>
      <c r="V3123" s="40"/>
      <c r="AE3123">
        <v>10.7</v>
      </c>
      <c r="AF3123" s="40"/>
      <c r="AG3123" s="40"/>
      <c r="AJ3123" s="40"/>
      <c r="AL3123">
        <v>9.5</v>
      </c>
      <c r="BJ3123" s="40"/>
    </row>
    <row r="3124" spans="1:79" x14ac:dyDescent="0.25">
      <c r="A3124" s="42" t="s">
        <v>744</v>
      </c>
      <c r="B3124" s="42" t="s">
        <v>744</v>
      </c>
      <c r="C3124" s="2">
        <v>41507</v>
      </c>
      <c r="F3124" s="46" t="s">
        <v>533</v>
      </c>
      <c r="U3124" s="40"/>
      <c r="V3124" s="40"/>
      <c r="AF3124" s="40"/>
      <c r="AG3124" s="40"/>
      <c r="AJ3124" s="40"/>
      <c r="BJ3124" s="40"/>
      <c r="BM3124" s="52"/>
      <c r="BN3124" s="52"/>
      <c r="BO3124" s="52"/>
      <c r="BP3124" s="52"/>
      <c r="BQ3124" s="52"/>
      <c r="BR3124" s="52"/>
      <c r="BS3124" s="52"/>
      <c r="BT3124" s="52"/>
      <c r="BU3124" s="52"/>
      <c r="BV3124" s="52">
        <v>2107.5805</v>
      </c>
      <c r="BW3124" s="52"/>
      <c r="BX3124" s="52"/>
      <c r="BY3124" s="52"/>
      <c r="BZ3124" s="52"/>
      <c r="CA3124" s="52"/>
    </row>
    <row r="3125" spans="1:79" x14ac:dyDescent="0.25">
      <c r="A3125" s="68" t="s">
        <v>744</v>
      </c>
      <c r="B3125" s="68" t="s">
        <v>744</v>
      </c>
      <c r="C3125" s="14">
        <v>41515</v>
      </c>
      <c r="D3125" s="14"/>
      <c r="E3125" s="14"/>
      <c r="F3125" s="15" t="s">
        <v>533</v>
      </c>
      <c r="H3125">
        <v>394.17500000000001</v>
      </c>
      <c r="I3125">
        <v>0.22112499999999999</v>
      </c>
      <c r="J3125">
        <v>0.2485</v>
      </c>
      <c r="K3125">
        <v>0.25174999999999997</v>
      </c>
      <c r="L3125">
        <v>0.26950000000000002</v>
      </c>
      <c r="M3125">
        <v>0.23949999999999999</v>
      </c>
      <c r="N3125">
        <v>0.214</v>
      </c>
      <c r="O3125">
        <v>0.26124999999999998</v>
      </c>
      <c r="P3125">
        <v>0.26524999999999999</v>
      </c>
      <c r="U3125" s="40"/>
      <c r="V3125" s="40"/>
      <c r="AF3125" s="40"/>
      <c r="AG3125" s="40"/>
      <c r="AJ3125" s="40"/>
      <c r="BJ3125" s="40"/>
    </row>
    <row r="3126" spans="1:79" x14ac:dyDescent="0.25">
      <c r="A3126" s="68" t="s">
        <v>744</v>
      </c>
      <c r="B3126" s="68" t="s">
        <v>744</v>
      </c>
      <c r="C3126" s="14">
        <v>41516</v>
      </c>
      <c r="D3126" s="14"/>
      <c r="E3126" s="14"/>
      <c r="F3126" s="15" t="s">
        <v>533</v>
      </c>
      <c r="U3126" s="40"/>
      <c r="V3126" s="40"/>
      <c r="AE3126">
        <v>11.7</v>
      </c>
      <c r="AF3126" s="40">
        <v>0.95934501035952302</v>
      </c>
      <c r="AG3126" s="40"/>
      <c r="AJ3126" s="40"/>
      <c r="AL3126">
        <v>10.25</v>
      </c>
      <c r="BJ3126" s="40"/>
    </row>
    <row r="3127" spans="1:79" x14ac:dyDescent="0.25">
      <c r="A3127" s="68" t="s">
        <v>744</v>
      </c>
      <c r="B3127" s="68" t="s">
        <v>744</v>
      </c>
      <c r="C3127" s="14">
        <v>41520</v>
      </c>
      <c r="D3127" s="14"/>
      <c r="E3127" s="14"/>
      <c r="F3127" s="15" t="s">
        <v>533</v>
      </c>
      <c r="U3127" s="40">
        <v>675.00595238095195</v>
      </c>
      <c r="V3127" s="40">
        <v>0</v>
      </c>
      <c r="AD3127">
        <v>0</v>
      </c>
      <c r="AF3127" s="40"/>
      <c r="AG3127" s="40"/>
      <c r="AJ3127" s="40"/>
      <c r="AM3127">
        <v>6.5587274035357597</v>
      </c>
      <c r="AP3127">
        <v>306.49049523166798</v>
      </c>
      <c r="AS3127">
        <f>AM3127*1000000/AP3127</f>
        <v>21399.447961928454</v>
      </c>
      <c r="BB3127">
        <v>185.71428571428601</v>
      </c>
      <c r="BE3127">
        <v>0</v>
      </c>
      <c r="BJ3127" s="40">
        <v>263.65939342966101</v>
      </c>
      <c r="BK3127">
        <v>1439.7619047619</v>
      </c>
    </row>
    <row r="3128" spans="1:79" x14ac:dyDescent="0.25">
      <c r="A3128" s="42" t="s">
        <v>744</v>
      </c>
      <c r="B3128" s="42" t="s">
        <v>744</v>
      </c>
      <c r="C3128" s="2">
        <v>41525</v>
      </c>
      <c r="F3128" s="46" t="s">
        <v>533</v>
      </c>
      <c r="U3128" s="40"/>
      <c r="V3128" s="40"/>
      <c r="AF3128" s="40"/>
      <c r="AG3128" s="40"/>
      <c r="AJ3128" s="40"/>
      <c r="BJ3128" s="40"/>
      <c r="BM3128" s="52"/>
      <c r="BN3128" s="52"/>
      <c r="BO3128" s="52"/>
      <c r="BP3128" s="52"/>
      <c r="BQ3128" s="52"/>
      <c r="BR3128" s="52"/>
      <c r="BS3128" s="52"/>
      <c r="BT3128" s="52"/>
      <c r="BU3128" s="52"/>
      <c r="BV3128" s="52"/>
      <c r="BW3128" s="52">
        <v>2302.75</v>
      </c>
      <c r="BX3128" s="52"/>
      <c r="BY3128" s="52"/>
      <c r="BZ3128" s="52"/>
      <c r="CA3128" s="52"/>
    </row>
    <row r="3129" spans="1:79" x14ac:dyDescent="0.25">
      <c r="A3129" s="68" t="s">
        <v>744</v>
      </c>
      <c r="B3129" s="68" t="s">
        <v>744</v>
      </c>
      <c r="C3129" s="14">
        <v>41526</v>
      </c>
      <c r="D3129" s="14"/>
      <c r="E3129" s="14"/>
      <c r="F3129" s="15" t="s">
        <v>533</v>
      </c>
      <c r="U3129" s="40"/>
      <c r="V3129" s="40"/>
      <c r="AE3129">
        <v>12.1</v>
      </c>
      <c r="AF3129" s="40"/>
      <c r="AG3129" s="40"/>
      <c r="AJ3129" s="40"/>
      <c r="AL3129">
        <v>10.95</v>
      </c>
      <c r="BJ3129" s="40"/>
    </row>
    <row r="3130" spans="1:79" x14ac:dyDescent="0.25">
      <c r="A3130" s="68" t="s">
        <v>744</v>
      </c>
      <c r="B3130" s="68" t="s">
        <v>744</v>
      </c>
      <c r="C3130" s="14">
        <v>41527</v>
      </c>
      <c r="D3130" s="14"/>
      <c r="E3130" s="14"/>
      <c r="F3130" s="15" t="s">
        <v>533</v>
      </c>
      <c r="U3130" s="40"/>
      <c r="V3130" s="40"/>
      <c r="AF3130" s="40">
        <v>0.99411820843969601</v>
      </c>
      <c r="AG3130" s="40"/>
      <c r="AJ3130" s="40"/>
      <c r="BJ3130" s="40"/>
    </row>
    <row r="3131" spans="1:79" x14ac:dyDescent="0.25">
      <c r="A3131" s="68" t="s">
        <v>744</v>
      </c>
      <c r="B3131" s="68" t="s">
        <v>744</v>
      </c>
      <c r="C3131" s="14">
        <v>41530</v>
      </c>
      <c r="D3131" s="14"/>
      <c r="E3131" s="14"/>
      <c r="F3131" s="15" t="s">
        <v>533</v>
      </c>
      <c r="U3131" s="40"/>
      <c r="V3131" s="40"/>
      <c r="AF3131" s="40"/>
      <c r="AG3131" s="40"/>
      <c r="AJ3131" s="40"/>
      <c r="BA3131">
        <v>32</v>
      </c>
      <c r="BJ3131" s="40"/>
    </row>
    <row r="3132" spans="1:79" x14ac:dyDescent="0.25">
      <c r="A3132" s="68" t="s">
        <v>744</v>
      </c>
      <c r="B3132" s="68" t="s">
        <v>744</v>
      </c>
      <c r="C3132" s="14">
        <v>41533</v>
      </c>
      <c r="D3132" s="14"/>
      <c r="E3132" s="14"/>
      <c r="F3132" s="15" t="s">
        <v>533</v>
      </c>
      <c r="H3132">
        <v>354.02499999999998</v>
      </c>
      <c r="I3132">
        <v>0.18087500000000001</v>
      </c>
      <c r="J3132">
        <v>0.21375</v>
      </c>
      <c r="K3132">
        <v>0.214</v>
      </c>
      <c r="L3132">
        <v>0.23649999999999999</v>
      </c>
      <c r="M3132">
        <v>0.218</v>
      </c>
      <c r="N3132">
        <v>0.19900000000000001</v>
      </c>
      <c r="O3132">
        <v>0.25124999999999997</v>
      </c>
      <c r="P3132">
        <v>0.25674999999999998</v>
      </c>
      <c r="U3132" s="40"/>
      <c r="V3132" s="40"/>
      <c r="AF3132" s="40"/>
      <c r="AG3132" s="40"/>
      <c r="AJ3132" s="40"/>
      <c r="BJ3132" s="40"/>
    </row>
    <row r="3133" spans="1:79" x14ac:dyDescent="0.25">
      <c r="A3133" s="42" t="s">
        <v>744</v>
      </c>
      <c r="B3133" s="42" t="s">
        <v>744</v>
      </c>
      <c r="C3133" s="2">
        <v>41540</v>
      </c>
      <c r="F3133" s="46" t="s">
        <v>533</v>
      </c>
      <c r="U3133" s="40"/>
      <c r="V3133" s="40"/>
      <c r="AF3133" s="40"/>
      <c r="AG3133" s="40"/>
      <c r="AJ3133" s="40"/>
      <c r="BJ3133" s="40"/>
      <c r="BM3133" s="52"/>
      <c r="BN3133" s="52"/>
      <c r="BO3133" s="52"/>
      <c r="BP3133" s="52"/>
      <c r="BQ3133" s="52"/>
      <c r="BR3133" s="52"/>
      <c r="BS3133" s="52"/>
      <c r="BT3133" s="52"/>
      <c r="BU3133" s="52"/>
      <c r="BV3133" s="52"/>
      <c r="BW3133" s="52"/>
      <c r="BX3133" s="52">
        <v>2117.7979999999998</v>
      </c>
      <c r="BY3133" s="52"/>
      <c r="BZ3133" s="52"/>
      <c r="CA3133" s="52"/>
    </row>
    <row r="3134" spans="1:79" x14ac:dyDescent="0.25">
      <c r="A3134" s="68" t="s">
        <v>744</v>
      </c>
      <c r="B3134" s="68" t="s">
        <v>744</v>
      </c>
      <c r="C3134" s="14">
        <v>41542</v>
      </c>
      <c r="D3134" s="14"/>
      <c r="E3134" s="14"/>
      <c r="F3134" s="15" t="s">
        <v>533</v>
      </c>
      <c r="H3134">
        <v>371.07499999999999</v>
      </c>
      <c r="I3134">
        <v>0.235125</v>
      </c>
      <c r="J3134">
        <v>0.25224999999999997</v>
      </c>
      <c r="K3134">
        <v>0.22</v>
      </c>
      <c r="L3134">
        <v>0.23624999999999999</v>
      </c>
      <c r="M3134">
        <v>0.21425</v>
      </c>
      <c r="N3134">
        <v>0.193</v>
      </c>
      <c r="O3134">
        <v>0.24675</v>
      </c>
      <c r="P3134">
        <v>0.25774999999999998</v>
      </c>
      <c r="U3134" s="40"/>
      <c r="V3134" s="40"/>
      <c r="AF3134" s="40"/>
      <c r="AG3134" s="40"/>
      <c r="AJ3134" s="40"/>
      <c r="BJ3134" s="40"/>
      <c r="BM3134" s="40"/>
      <c r="BN3134" s="40"/>
      <c r="BO3134" s="40"/>
      <c r="BP3134" s="40"/>
      <c r="BQ3134" s="40"/>
      <c r="BR3134" s="40"/>
      <c r="BS3134" s="40"/>
      <c r="BT3134" s="40"/>
      <c r="BU3134" s="40"/>
      <c r="BV3134" s="40"/>
      <c r="BW3134" s="40"/>
      <c r="BX3134" s="40"/>
      <c r="BY3134" s="40"/>
      <c r="BZ3134" s="40"/>
      <c r="CA3134" s="40"/>
    </row>
    <row r="3135" spans="1:79" x14ac:dyDescent="0.25">
      <c r="A3135" s="68" t="s">
        <v>744</v>
      </c>
      <c r="B3135" s="68" t="s">
        <v>744</v>
      </c>
      <c r="C3135" s="14">
        <v>41544</v>
      </c>
      <c r="D3135" s="14"/>
      <c r="E3135" s="14"/>
      <c r="F3135" s="15" t="s">
        <v>533</v>
      </c>
      <c r="U3135" s="40"/>
      <c r="V3135" s="40"/>
      <c r="AE3135">
        <v>13.1</v>
      </c>
      <c r="AF3135" s="40"/>
      <c r="AG3135" s="40"/>
      <c r="AJ3135" s="40"/>
      <c r="AL3135">
        <v>12.1</v>
      </c>
      <c r="BJ3135" s="40"/>
    </row>
    <row r="3136" spans="1:79" x14ac:dyDescent="0.25">
      <c r="A3136" s="68" t="s">
        <v>744</v>
      </c>
      <c r="B3136" s="68" t="s">
        <v>744</v>
      </c>
      <c r="C3136" s="14">
        <v>41548</v>
      </c>
      <c r="D3136" s="14"/>
      <c r="E3136" s="14"/>
      <c r="F3136" s="15" t="s">
        <v>533</v>
      </c>
      <c r="H3136">
        <v>384.7</v>
      </c>
      <c r="I3136">
        <v>0.27925</v>
      </c>
      <c r="J3136">
        <v>0.26850000000000002</v>
      </c>
      <c r="K3136">
        <v>0.22750000000000001</v>
      </c>
      <c r="L3136">
        <v>0.23724999999999999</v>
      </c>
      <c r="M3136">
        <v>0.215</v>
      </c>
      <c r="N3136">
        <v>0.19075</v>
      </c>
      <c r="O3136">
        <v>0.24725</v>
      </c>
      <c r="P3136">
        <v>0.25800000000000001</v>
      </c>
      <c r="U3136" s="40"/>
      <c r="V3136" s="40"/>
      <c r="AF3136" s="40"/>
      <c r="AG3136" s="40"/>
      <c r="AJ3136" s="40"/>
      <c r="BJ3136" s="40"/>
    </row>
    <row r="3137" spans="1:79" x14ac:dyDescent="0.25">
      <c r="A3137" s="42" t="s">
        <v>744</v>
      </c>
      <c r="B3137" s="42" t="s">
        <v>744</v>
      </c>
      <c r="C3137" s="2">
        <v>41554</v>
      </c>
      <c r="F3137" s="46" t="s">
        <v>533</v>
      </c>
      <c r="U3137" s="40"/>
      <c r="V3137" s="40"/>
      <c r="AF3137" s="40"/>
      <c r="AG3137" s="40"/>
      <c r="AJ3137" s="40"/>
      <c r="BJ3137" s="40"/>
      <c r="BM3137" s="52"/>
      <c r="BN3137" s="52"/>
      <c r="BO3137" s="52"/>
      <c r="BP3137" s="52"/>
      <c r="BQ3137" s="52"/>
      <c r="BR3137" s="52"/>
      <c r="BS3137" s="52"/>
      <c r="BT3137" s="52"/>
      <c r="BU3137" s="52"/>
      <c r="BV3137" s="52"/>
      <c r="BW3137" s="52"/>
      <c r="BX3137" s="52"/>
      <c r="BY3137" s="52">
        <v>2377.9630000000002</v>
      </c>
      <c r="BZ3137" s="52"/>
      <c r="CA3137" s="52"/>
    </row>
    <row r="3138" spans="1:79" x14ac:dyDescent="0.25">
      <c r="A3138" s="68" t="s">
        <v>744</v>
      </c>
      <c r="B3138" s="68" t="s">
        <v>744</v>
      </c>
      <c r="C3138" s="14">
        <v>41555</v>
      </c>
      <c r="D3138" s="14"/>
      <c r="E3138" s="14"/>
      <c r="F3138" s="15" t="s">
        <v>533</v>
      </c>
      <c r="H3138">
        <v>379.7</v>
      </c>
      <c r="I3138">
        <v>0.25700000000000001</v>
      </c>
      <c r="J3138">
        <v>0.27500000000000002</v>
      </c>
      <c r="K3138">
        <v>0.23774999999999999</v>
      </c>
      <c r="L3138">
        <v>0.23774999999999999</v>
      </c>
      <c r="M3138">
        <v>0.21049999999999999</v>
      </c>
      <c r="N3138">
        <v>0.18675</v>
      </c>
      <c r="O3138">
        <v>0.23924999999999999</v>
      </c>
      <c r="P3138">
        <v>0.2545</v>
      </c>
      <c r="U3138" s="40"/>
      <c r="V3138" s="40"/>
      <c r="AF3138" s="40"/>
      <c r="AG3138" s="40"/>
      <c r="AJ3138" s="40"/>
      <c r="BJ3138" s="40"/>
    </row>
    <row r="3139" spans="1:79" x14ac:dyDescent="0.25">
      <c r="A3139" s="68" t="s">
        <v>744</v>
      </c>
      <c r="B3139" s="68" t="s">
        <v>744</v>
      </c>
      <c r="C3139" s="14">
        <v>41558</v>
      </c>
      <c r="D3139" s="14"/>
      <c r="E3139" s="14"/>
      <c r="F3139" s="15" t="s">
        <v>533</v>
      </c>
      <c r="U3139" s="40"/>
      <c r="V3139" s="40"/>
      <c r="AE3139">
        <v>14.05</v>
      </c>
      <c r="AF3139" s="40"/>
      <c r="AG3139" s="40"/>
      <c r="AJ3139" s="40"/>
      <c r="AL3139">
        <v>12.95</v>
      </c>
      <c r="BA3139">
        <v>38</v>
      </c>
      <c r="BJ3139" s="40"/>
    </row>
    <row r="3140" spans="1:79" x14ac:dyDescent="0.25">
      <c r="A3140" s="68" t="s">
        <v>744</v>
      </c>
      <c r="B3140" s="68" t="s">
        <v>744</v>
      </c>
      <c r="C3140" s="14">
        <v>41562</v>
      </c>
      <c r="D3140" s="14"/>
      <c r="E3140" s="14"/>
      <c r="F3140" s="15" t="s">
        <v>533</v>
      </c>
      <c r="H3140">
        <v>366.9</v>
      </c>
      <c r="I3140">
        <v>0.22850000000000001</v>
      </c>
      <c r="J3140">
        <v>0.26</v>
      </c>
      <c r="K3140">
        <v>0.23300000000000001</v>
      </c>
      <c r="L3140">
        <v>0.23674999999999999</v>
      </c>
      <c r="M3140">
        <v>0.20549999999999999</v>
      </c>
      <c r="N3140">
        <v>0.18425</v>
      </c>
      <c r="O3140">
        <v>0.23524999999999999</v>
      </c>
      <c r="P3140">
        <v>0.25124999999999997</v>
      </c>
      <c r="U3140" s="40"/>
      <c r="V3140" s="40"/>
      <c r="AF3140" s="40"/>
      <c r="AG3140" s="40"/>
      <c r="AJ3140" s="40"/>
      <c r="BJ3140" s="40"/>
    </row>
    <row r="3141" spans="1:79" x14ac:dyDescent="0.25">
      <c r="A3141" s="68" t="s">
        <v>744</v>
      </c>
      <c r="B3141" s="68" t="s">
        <v>744</v>
      </c>
      <c r="C3141" s="14">
        <v>41563</v>
      </c>
      <c r="D3141" s="14"/>
      <c r="E3141" s="14"/>
      <c r="F3141" s="15" t="s">
        <v>533</v>
      </c>
      <c r="U3141" s="40"/>
      <c r="V3141" s="40"/>
      <c r="AF3141" s="40">
        <v>0.98833321671458296</v>
      </c>
      <c r="AG3141" s="40"/>
      <c r="AJ3141" s="40"/>
      <c r="BJ3141" s="40"/>
      <c r="BM3141" s="40"/>
      <c r="BN3141" s="40"/>
      <c r="BO3141" s="40"/>
      <c r="BP3141" s="40"/>
      <c r="BQ3141" s="40"/>
      <c r="BR3141" s="40"/>
      <c r="BS3141" s="40"/>
      <c r="BT3141" s="40"/>
      <c r="BU3141" s="40"/>
      <c r="BV3141" s="40"/>
      <c r="BW3141" s="40"/>
      <c r="BX3141" s="40"/>
      <c r="BY3141" s="40"/>
      <c r="BZ3141" s="40"/>
      <c r="CA3141" s="40"/>
    </row>
    <row r="3142" spans="1:79" x14ac:dyDescent="0.25">
      <c r="A3142" s="42" t="s">
        <v>744</v>
      </c>
      <c r="B3142" s="42" t="s">
        <v>744</v>
      </c>
      <c r="C3142" s="2">
        <v>41567</v>
      </c>
      <c r="F3142" s="46" t="s">
        <v>533</v>
      </c>
      <c r="U3142" s="40"/>
      <c r="V3142" s="40"/>
      <c r="AF3142" s="40"/>
      <c r="AG3142" s="40"/>
      <c r="AJ3142" s="40"/>
      <c r="BJ3142" s="40"/>
      <c r="BM3142" s="52"/>
      <c r="BN3142" s="52"/>
      <c r="BO3142" s="52"/>
      <c r="BP3142" s="52"/>
      <c r="BQ3142" s="52"/>
      <c r="BR3142" s="52"/>
      <c r="BS3142" s="52"/>
      <c r="BT3142" s="52"/>
      <c r="BU3142" s="52"/>
      <c r="BV3142" s="52"/>
      <c r="BW3142" s="52"/>
      <c r="BX3142" s="52"/>
      <c r="BY3142" s="52"/>
      <c r="BZ3142" s="52">
        <v>2700.1489473684201</v>
      </c>
      <c r="CA3142" s="52"/>
    </row>
    <row r="3143" spans="1:79" x14ac:dyDescent="0.25">
      <c r="A3143" s="68" t="s">
        <v>744</v>
      </c>
      <c r="B3143" s="68" t="s">
        <v>744</v>
      </c>
      <c r="C3143" s="14">
        <v>41569</v>
      </c>
      <c r="D3143" s="14"/>
      <c r="E3143" s="14"/>
      <c r="F3143" s="15" t="s">
        <v>533</v>
      </c>
      <c r="H3143">
        <v>328.35</v>
      </c>
      <c r="I3143">
        <v>0.16125</v>
      </c>
      <c r="J3143">
        <v>0.21024999999999999</v>
      </c>
      <c r="K3143">
        <v>0.20150000000000001</v>
      </c>
      <c r="L3143">
        <v>0.21725</v>
      </c>
      <c r="M3143">
        <v>0.1925</v>
      </c>
      <c r="N3143">
        <v>0.17649999999999999</v>
      </c>
      <c r="O3143">
        <v>0.23449999999999999</v>
      </c>
      <c r="P3143">
        <v>0.248</v>
      </c>
      <c r="U3143" s="40">
        <v>1297.92742613169</v>
      </c>
      <c r="V3143" s="40">
        <v>0</v>
      </c>
      <c r="AD3143">
        <v>0</v>
      </c>
      <c r="AF3143" s="40"/>
      <c r="AG3143" s="40"/>
      <c r="AJ3143" s="40"/>
      <c r="AM3143">
        <v>9.4994730635118891</v>
      </c>
      <c r="AP3143">
        <v>423.85734348139101</v>
      </c>
      <c r="AS3143">
        <f>AM3143*1000000/AP3143</f>
        <v>22411.958196800602</v>
      </c>
      <c r="BB3143">
        <v>146.42857142857099</v>
      </c>
      <c r="BE3143">
        <v>0</v>
      </c>
      <c r="BJ3143" s="40">
        <v>700.42154623567399</v>
      </c>
      <c r="BK3143">
        <v>684.34523809523796</v>
      </c>
    </row>
    <row r="3144" spans="1:79" x14ac:dyDescent="0.25">
      <c r="A3144" s="68" t="s">
        <v>744</v>
      </c>
      <c r="B3144" s="68" t="s">
        <v>744</v>
      </c>
      <c r="C3144" s="14">
        <v>41570</v>
      </c>
      <c r="D3144" s="14"/>
      <c r="E3144" s="14"/>
      <c r="F3144" s="15" t="s">
        <v>533</v>
      </c>
      <c r="U3144" s="40"/>
      <c r="V3144" s="40"/>
      <c r="AE3144">
        <v>14.4</v>
      </c>
      <c r="AF3144" s="40"/>
      <c r="AG3144" s="40"/>
      <c r="AJ3144" s="40"/>
      <c r="AL3144">
        <v>13.35</v>
      </c>
      <c r="BJ3144" s="40"/>
      <c r="BM3144" s="40"/>
      <c r="BN3144" s="40"/>
      <c r="BO3144" s="40"/>
      <c r="BP3144" s="40"/>
      <c r="BQ3144" s="40"/>
      <c r="BR3144" s="40"/>
      <c r="BS3144" s="40"/>
      <c r="BT3144" s="40"/>
      <c r="BU3144" s="40"/>
      <c r="BV3144" s="40"/>
      <c r="BW3144" s="40"/>
      <c r="BX3144" s="40"/>
      <c r="BY3144" s="40"/>
      <c r="BZ3144" s="40"/>
      <c r="CA3144" s="40"/>
    </row>
    <row r="3145" spans="1:79" x14ac:dyDescent="0.25">
      <c r="A3145" s="68" t="s">
        <v>744</v>
      </c>
      <c r="B3145" s="68" t="s">
        <v>744</v>
      </c>
      <c r="C3145" s="14">
        <v>41576</v>
      </c>
      <c r="D3145" s="14"/>
      <c r="E3145" s="14"/>
      <c r="F3145" s="15" t="s">
        <v>533</v>
      </c>
      <c r="H3145">
        <v>291.2</v>
      </c>
      <c r="I3145">
        <v>0.13200000000000001</v>
      </c>
      <c r="J3145">
        <v>0.182</v>
      </c>
      <c r="K3145">
        <v>0.16325000000000001</v>
      </c>
      <c r="L3145">
        <v>0.17724999999999999</v>
      </c>
      <c r="M3145">
        <v>0.17050000000000001</v>
      </c>
      <c r="N3145">
        <v>0.16275000000000001</v>
      </c>
      <c r="O3145">
        <v>0.2235</v>
      </c>
      <c r="P3145">
        <v>0.24475</v>
      </c>
      <c r="U3145" s="40"/>
      <c r="V3145" s="40"/>
      <c r="AE3145">
        <v>14.4</v>
      </c>
      <c r="AF3145" s="40"/>
      <c r="AG3145" s="40"/>
      <c r="AJ3145" s="40"/>
      <c r="AL3145">
        <v>14.4</v>
      </c>
      <c r="BA3145">
        <v>43</v>
      </c>
      <c r="BJ3145" s="40"/>
    </row>
    <row r="3146" spans="1:79" x14ac:dyDescent="0.25">
      <c r="A3146" s="42" t="s">
        <v>744</v>
      </c>
      <c r="B3146" s="42" t="s">
        <v>744</v>
      </c>
      <c r="C3146" s="2">
        <v>41577</v>
      </c>
      <c r="F3146" s="46" t="s">
        <v>533</v>
      </c>
      <c r="U3146" s="40"/>
      <c r="V3146" s="40"/>
      <c r="AF3146" s="40"/>
      <c r="AG3146" s="40"/>
      <c r="AJ3146" s="40"/>
      <c r="BJ3146" s="40"/>
      <c r="BM3146" s="52"/>
      <c r="BN3146" s="52"/>
      <c r="BO3146" s="52"/>
      <c r="BP3146" s="52"/>
      <c r="BQ3146" s="52"/>
      <c r="BR3146" s="52"/>
      <c r="BS3146" s="52"/>
      <c r="BT3146" s="52"/>
      <c r="BU3146" s="52"/>
      <c r="BV3146" s="52"/>
      <c r="BW3146" s="52"/>
      <c r="BX3146" s="52"/>
      <c r="BY3146" s="52"/>
      <c r="BZ3146" s="52"/>
      <c r="CA3146" s="52">
        <v>2503.5162500000001</v>
      </c>
    </row>
    <row r="3147" spans="1:79" x14ac:dyDescent="0.25">
      <c r="A3147" s="68" t="s">
        <v>744</v>
      </c>
      <c r="B3147" s="68" t="s">
        <v>744</v>
      </c>
      <c r="C3147" s="14">
        <v>41582</v>
      </c>
      <c r="D3147" s="14"/>
      <c r="E3147" s="14"/>
      <c r="F3147" s="15" t="s">
        <v>533</v>
      </c>
      <c r="U3147" s="40">
        <v>1793.21800910108</v>
      </c>
      <c r="V3147" s="40">
        <v>28.914976819361101</v>
      </c>
      <c r="AD3147">
        <v>0</v>
      </c>
      <c r="AF3147" s="40"/>
      <c r="AG3147" s="40"/>
      <c r="AJ3147" s="40"/>
      <c r="AM3147">
        <v>8.2408672288725597</v>
      </c>
      <c r="AP3147">
        <v>436.64115473274302</v>
      </c>
      <c r="AS3147">
        <f>AM3147*1000000/AP3147</f>
        <v>18873.317687877097</v>
      </c>
      <c r="BA3147">
        <v>49.25</v>
      </c>
      <c r="BB3147">
        <v>166.07142857142901</v>
      </c>
      <c r="BE3147">
        <v>28.914976819361101</v>
      </c>
      <c r="BJ3147" s="40">
        <v>1100.8654925005601</v>
      </c>
      <c r="BK3147">
        <v>832.5</v>
      </c>
      <c r="BM3147" s="40"/>
      <c r="BN3147" s="40"/>
      <c r="BO3147" s="40"/>
      <c r="BP3147" s="40"/>
      <c r="BQ3147" s="40"/>
      <c r="BR3147" s="40"/>
      <c r="BS3147" s="40"/>
      <c r="BT3147" s="40"/>
      <c r="BU3147" s="40"/>
      <c r="BV3147" s="40"/>
      <c r="BW3147" s="40"/>
      <c r="BX3147" s="40"/>
      <c r="BY3147" s="40"/>
      <c r="BZ3147" s="40"/>
      <c r="CA3147" s="40"/>
    </row>
    <row r="3148" spans="1:79" x14ac:dyDescent="0.25">
      <c r="A3148" s="68" t="s">
        <v>744</v>
      </c>
      <c r="B3148" s="68" t="s">
        <v>744</v>
      </c>
      <c r="C3148" s="14">
        <v>41583</v>
      </c>
      <c r="D3148" s="14"/>
      <c r="E3148" s="14"/>
      <c r="F3148" s="15" t="s">
        <v>533</v>
      </c>
      <c r="H3148">
        <v>260.05</v>
      </c>
      <c r="I3148">
        <v>0.114</v>
      </c>
      <c r="J3148">
        <v>0.16425000000000001</v>
      </c>
      <c r="K3148">
        <v>0.14174999999999999</v>
      </c>
      <c r="L3148">
        <v>0.14000000000000001</v>
      </c>
      <c r="M3148">
        <v>0.14050000000000001</v>
      </c>
      <c r="N3148">
        <v>0.14349999999999999</v>
      </c>
      <c r="O3148">
        <v>0.21475</v>
      </c>
      <c r="P3148">
        <v>0.24149999999999999</v>
      </c>
      <c r="U3148" s="40"/>
      <c r="V3148" s="40"/>
      <c r="AF3148" s="40"/>
      <c r="AG3148" s="40"/>
      <c r="AJ3148" s="40"/>
      <c r="BJ3148" s="40"/>
    </row>
    <row r="3149" spans="1:79" x14ac:dyDescent="0.25">
      <c r="A3149" s="68" t="s">
        <v>744</v>
      </c>
      <c r="B3149" s="68" t="s">
        <v>744</v>
      </c>
      <c r="C3149" s="14">
        <v>41586</v>
      </c>
      <c r="D3149" s="14"/>
      <c r="E3149" s="14"/>
      <c r="F3149" s="15" t="s">
        <v>533</v>
      </c>
      <c r="U3149" s="40"/>
      <c r="V3149" s="40"/>
      <c r="AF3149" s="40">
        <v>0.98437998828642004</v>
      </c>
      <c r="AG3149" s="40"/>
      <c r="AJ3149" s="40"/>
      <c r="BA3149">
        <v>57</v>
      </c>
      <c r="BJ3149" s="40"/>
    </row>
    <row r="3150" spans="1:79" x14ac:dyDescent="0.25">
      <c r="A3150" s="68" t="s">
        <v>744</v>
      </c>
      <c r="B3150" s="68" t="s">
        <v>744</v>
      </c>
      <c r="C3150" s="14">
        <v>41590</v>
      </c>
      <c r="D3150" s="14"/>
      <c r="E3150" s="14"/>
      <c r="F3150" s="15" t="s">
        <v>533</v>
      </c>
      <c r="H3150">
        <v>239.35</v>
      </c>
      <c r="I3150">
        <v>0.104</v>
      </c>
      <c r="J3150">
        <v>0.15925</v>
      </c>
      <c r="K3150">
        <v>0.13250000000000001</v>
      </c>
      <c r="L3150">
        <v>0.12175</v>
      </c>
      <c r="M3150">
        <v>0.11824999999999999</v>
      </c>
      <c r="N3150">
        <v>0.1255</v>
      </c>
      <c r="O3150">
        <v>0.20250000000000001</v>
      </c>
      <c r="P3150">
        <v>0.23300000000000001</v>
      </c>
      <c r="U3150" s="40"/>
      <c r="V3150" s="40"/>
      <c r="AF3150" s="40"/>
      <c r="AG3150" s="40"/>
      <c r="AJ3150" s="40"/>
      <c r="BJ3150" s="40"/>
      <c r="BM3150" s="40"/>
      <c r="BN3150" s="40"/>
      <c r="BO3150" s="40"/>
      <c r="BP3150" s="40"/>
      <c r="BQ3150" s="40"/>
      <c r="BR3150" s="40"/>
      <c r="BS3150" s="40"/>
      <c r="BT3150" s="40"/>
      <c r="BU3150" s="40"/>
      <c r="BV3150" s="40"/>
      <c r="BW3150" s="40"/>
      <c r="BX3150" s="40"/>
      <c r="BY3150" s="40"/>
      <c r="BZ3150" s="40"/>
      <c r="CA3150" s="40"/>
    </row>
    <row r="3151" spans="1:79" x14ac:dyDescent="0.25">
      <c r="A3151" s="68" t="s">
        <v>744</v>
      </c>
      <c r="B3151" s="68" t="s">
        <v>744</v>
      </c>
      <c r="C3151" s="14">
        <v>41596</v>
      </c>
      <c r="D3151" s="14"/>
      <c r="E3151" s="14"/>
      <c r="F3151" s="15" t="s">
        <v>533</v>
      </c>
      <c r="U3151" s="40">
        <v>2003.9743996700199</v>
      </c>
      <c r="V3151" s="40">
        <v>282.63814795117702</v>
      </c>
      <c r="AD3151">
        <v>3.45528263985873</v>
      </c>
      <c r="AF3151" s="40"/>
      <c r="AG3151" s="40"/>
      <c r="AJ3151" s="40"/>
      <c r="AM3151">
        <v>5.4969255384869999</v>
      </c>
      <c r="AP3151">
        <v>346.799816395665</v>
      </c>
      <c r="AS3151">
        <f>AM3151*1000000/AP3151</f>
        <v>15850.428052751737</v>
      </c>
      <c r="BB3151">
        <v>150</v>
      </c>
      <c r="BE3151">
        <v>279.18286531131798</v>
      </c>
      <c r="BJ3151" s="40">
        <v>1086.19962866012</v>
      </c>
      <c r="BK3151">
        <v>765.892857142857</v>
      </c>
    </row>
    <row r="3152" spans="1:79" x14ac:dyDescent="0.25">
      <c r="A3152" s="68" t="s">
        <v>744</v>
      </c>
      <c r="B3152" s="68" t="s">
        <v>744</v>
      </c>
      <c r="C3152" s="14">
        <v>41596</v>
      </c>
      <c r="D3152" s="14"/>
      <c r="E3152" s="14"/>
      <c r="F3152" s="15" t="s">
        <v>533</v>
      </c>
      <c r="U3152" s="40"/>
      <c r="V3152" s="40"/>
      <c r="AF3152" s="40">
        <v>0.98418467436671697</v>
      </c>
      <c r="AG3152" s="40"/>
      <c r="AJ3152" s="40"/>
      <c r="BJ3152" s="40"/>
    </row>
    <row r="3153" spans="1:79" x14ac:dyDescent="0.25">
      <c r="A3153" s="68" t="s">
        <v>744</v>
      </c>
      <c r="B3153" s="68" t="s">
        <v>744</v>
      </c>
      <c r="C3153" s="14">
        <v>41597</v>
      </c>
      <c r="D3153" s="14"/>
      <c r="E3153" s="14"/>
      <c r="F3153" s="15" t="s">
        <v>533</v>
      </c>
      <c r="H3153">
        <v>222.8</v>
      </c>
      <c r="I3153">
        <v>0.10150000000000001</v>
      </c>
      <c r="J3153">
        <v>0.15225</v>
      </c>
      <c r="K3153">
        <v>0.12675</v>
      </c>
      <c r="L3153">
        <v>0.11</v>
      </c>
      <c r="M3153">
        <v>9.8750000000000004E-2</v>
      </c>
      <c r="N3153">
        <v>0.1105</v>
      </c>
      <c r="O3153">
        <v>0.19</v>
      </c>
      <c r="P3153">
        <v>0.22425</v>
      </c>
      <c r="U3153" s="40"/>
      <c r="V3153" s="40"/>
      <c r="AF3153" s="40"/>
      <c r="AG3153" s="40"/>
      <c r="AJ3153" s="40"/>
      <c r="BJ3153" s="40"/>
    </row>
    <row r="3154" spans="1:79" x14ac:dyDescent="0.25">
      <c r="A3154" s="68" t="s">
        <v>744</v>
      </c>
      <c r="B3154" s="68" t="s">
        <v>744</v>
      </c>
      <c r="C3154" s="14">
        <v>41599</v>
      </c>
      <c r="D3154" s="14"/>
      <c r="E3154" s="14"/>
      <c r="F3154" s="15" t="s">
        <v>533</v>
      </c>
      <c r="U3154" s="40"/>
      <c r="V3154" s="40"/>
      <c r="AJ3154" s="40"/>
      <c r="BA3154">
        <v>70.2</v>
      </c>
      <c r="BJ3154" s="40"/>
    </row>
    <row r="3155" spans="1:79" x14ac:dyDescent="0.25">
      <c r="A3155" s="68" t="s">
        <v>744</v>
      </c>
      <c r="B3155" s="68" t="s">
        <v>744</v>
      </c>
      <c r="C3155" s="14">
        <v>41604</v>
      </c>
      <c r="D3155" s="14"/>
      <c r="E3155" s="14"/>
      <c r="F3155" s="15" t="s">
        <v>533</v>
      </c>
      <c r="H3155">
        <v>209.8</v>
      </c>
      <c r="I3155">
        <v>9.5000000000000001E-2</v>
      </c>
      <c r="J3155">
        <v>0.14949999999999999</v>
      </c>
      <c r="K3155">
        <v>0.12075</v>
      </c>
      <c r="L3155">
        <v>9.8750000000000004E-2</v>
      </c>
      <c r="M3155">
        <v>8.6249999999999993E-2</v>
      </c>
      <c r="N3155">
        <v>9.8750000000000004E-2</v>
      </c>
      <c r="O3155">
        <v>0.18149999999999999</v>
      </c>
      <c r="P3155">
        <v>0.2185</v>
      </c>
      <c r="U3155" s="40"/>
      <c r="V3155" s="40"/>
      <c r="AJ3155" s="40"/>
      <c r="BJ3155" s="40"/>
    </row>
    <row r="3156" spans="1:79" x14ac:dyDescent="0.25">
      <c r="A3156" s="68" t="s">
        <v>744</v>
      </c>
      <c r="B3156" s="68" t="s">
        <v>744</v>
      </c>
      <c r="C3156" s="14">
        <v>41607</v>
      </c>
      <c r="D3156" s="14"/>
      <c r="E3156" s="14"/>
      <c r="F3156" s="15" t="s">
        <v>533</v>
      </c>
      <c r="U3156" s="40"/>
      <c r="V3156" s="40"/>
      <c r="AJ3156" s="40"/>
      <c r="BA3156">
        <v>70.724999999999994</v>
      </c>
      <c r="BJ3156" s="40"/>
      <c r="BM3156" s="40"/>
      <c r="BN3156" s="40"/>
      <c r="BO3156" s="40"/>
      <c r="BP3156" s="40"/>
      <c r="BQ3156" s="40"/>
      <c r="BR3156" s="40"/>
      <c r="BS3156" s="40"/>
      <c r="BT3156" s="40"/>
      <c r="BU3156" s="40"/>
      <c r="BV3156" s="40"/>
      <c r="BW3156" s="40"/>
      <c r="BX3156" s="40"/>
      <c r="BY3156" s="40"/>
      <c r="BZ3156" s="40"/>
      <c r="CA3156" s="40"/>
    </row>
    <row r="3157" spans="1:79" x14ac:dyDescent="0.25">
      <c r="A3157" s="68" t="s">
        <v>744</v>
      </c>
      <c r="B3157" s="68" t="s">
        <v>744</v>
      </c>
      <c r="C3157" s="14">
        <v>41610</v>
      </c>
      <c r="D3157" s="14"/>
      <c r="E3157" s="14"/>
      <c r="F3157" s="15" t="s">
        <v>533</v>
      </c>
      <c r="U3157" s="40">
        <v>2222.97388405536</v>
      </c>
      <c r="V3157" s="40">
        <v>445.53927694834698</v>
      </c>
      <c r="AD3157">
        <v>147.756057426301</v>
      </c>
      <c r="AJ3157" s="40"/>
      <c r="AM3157">
        <v>4.1986445555564202</v>
      </c>
      <c r="AP3157">
        <v>306.12942682313701</v>
      </c>
      <c r="AS3157">
        <f>AM3157*1000000/AP3157</f>
        <v>13715.259585228119</v>
      </c>
      <c r="BB3157">
        <v>140.47619047619</v>
      </c>
      <c r="BE3157">
        <v>297.78321952204601</v>
      </c>
      <c r="BJ3157" s="40">
        <v>1141.18628684283</v>
      </c>
      <c r="BK3157">
        <v>600.47619047619003</v>
      </c>
    </row>
    <row r="3158" spans="1:79" x14ac:dyDescent="0.25">
      <c r="A3158" s="68" t="s">
        <v>744</v>
      </c>
      <c r="B3158" s="68" t="s">
        <v>744</v>
      </c>
      <c r="C3158" s="14">
        <v>41611</v>
      </c>
      <c r="D3158" s="14"/>
      <c r="E3158" s="14"/>
      <c r="F3158" s="15" t="s">
        <v>533</v>
      </c>
      <c r="H3158">
        <v>196.2</v>
      </c>
      <c r="I3158">
        <v>9.2749999999999999E-2</v>
      </c>
      <c r="J3158">
        <v>0.14149999999999999</v>
      </c>
      <c r="K3158">
        <v>0.11525000000000001</v>
      </c>
      <c r="L3158">
        <v>9.0499999999999997E-2</v>
      </c>
      <c r="M3158">
        <v>7.4249999999999997E-2</v>
      </c>
      <c r="N3158">
        <v>8.3750000000000005E-2</v>
      </c>
      <c r="O3158">
        <v>0.17050000000000001</v>
      </c>
      <c r="P3158">
        <v>0.21249999999999999</v>
      </c>
      <c r="U3158" s="40"/>
      <c r="V3158" s="40"/>
      <c r="AJ3158" s="40"/>
      <c r="BJ3158" s="40"/>
    </row>
    <row r="3159" spans="1:79" x14ac:dyDescent="0.25">
      <c r="A3159" s="68" t="s">
        <v>744</v>
      </c>
      <c r="B3159" s="68" t="s">
        <v>744</v>
      </c>
      <c r="C3159" s="14">
        <v>41613</v>
      </c>
      <c r="D3159" s="14"/>
      <c r="E3159" s="14"/>
      <c r="F3159" s="15" t="s">
        <v>533</v>
      </c>
      <c r="U3159" s="40"/>
      <c r="V3159" s="40"/>
      <c r="AF3159">
        <v>0.97743116910038796</v>
      </c>
      <c r="AJ3159" s="40"/>
      <c r="BJ3159" s="40"/>
    </row>
    <row r="3160" spans="1:79" x14ac:dyDescent="0.25">
      <c r="A3160" s="68" t="s">
        <v>744</v>
      </c>
      <c r="B3160" s="68" t="s">
        <v>744</v>
      </c>
      <c r="C3160" s="14">
        <v>41618</v>
      </c>
      <c r="D3160" s="14"/>
      <c r="E3160" s="14"/>
      <c r="F3160" s="15" t="s">
        <v>533</v>
      </c>
      <c r="H3160">
        <v>178.6</v>
      </c>
      <c r="I3160">
        <v>8.1000000000000003E-2</v>
      </c>
      <c r="J3160">
        <v>0.13275000000000001</v>
      </c>
      <c r="K3160">
        <v>0.108</v>
      </c>
      <c r="L3160">
        <v>8.1250000000000003E-2</v>
      </c>
      <c r="M3160">
        <v>6.1249999999999999E-2</v>
      </c>
      <c r="N3160">
        <v>6.9250000000000006E-2</v>
      </c>
      <c r="O3160">
        <v>0.15525</v>
      </c>
      <c r="P3160">
        <v>0.20424999999999999</v>
      </c>
      <c r="U3160" s="40"/>
      <c r="V3160" s="40"/>
      <c r="AJ3160" s="40"/>
      <c r="BJ3160" s="40"/>
      <c r="BM3160" s="40"/>
      <c r="BN3160" s="40"/>
      <c r="BO3160" s="40"/>
      <c r="BP3160" s="40"/>
      <c r="BQ3160" s="40"/>
      <c r="BR3160" s="40"/>
      <c r="BS3160" s="40"/>
      <c r="BT3160" s="40"/>
      <c r="BU3160" s="40"/>
      <c r="BV3160" s="40"/>
      <c r="BW3160" s="40"/>
      <c r="BX3160" s="40"/>
      <c r="BY3160" s="40"/>
      <c r="BZ3160" s="40"/>
      <c r="CA3160" s="40"/>
    </row>
    <row r="3161" spans="1:79" x14ac:dyDescent="0.25">
      <c r="A3161" s="68" t="s">
        <v>744</v>
      </c>
      <c r="B3161" s="68" t="s">
        <v>744</v>
      </c>
      <c r="C3161" s="14">
        <v>41620</v>
      </c>
      <c r="D3161" s="14"/>
      <c r="E3161" s="14"/>
      <c r="F3161" s="15" t="s">
        <v>533</v>
      </c>
      <c r="U3161" s="40"/>
      <c r="V3161" s="40"/>
      <c r="AJ3161" s="40"/>
      <c r="BA3161">
        <v>81</v>
      </c>
      <c r="BJ3161" s="40"/>
    </row>
    <row r="3162" spans="1:79" x14ac:dyDescent="0.25">
      <c r="A3162" s="68" t="s">
        <v>744</v>
      </c>
      <c r="B3162" s="68" t="s">
        <v>744</v>
      </c>
      <c r="C3162" s="14">
        <v>41625</v>
      </c>
      <c r="D3162" s="14"/>
      <c r="E3162" s="14"/>
      <c r="F3162" s="15" t="s">
        <v>533</v>
      </c>
      <c r="H3162">
        <v>166</v>
      </c>
      <c r="I3162">
        <v>7.5249999999999997E-2</v>
      </c>
      <c r="J3162">
        <v>0.1255</v>
      </c>
      <c r="K3162">
        <v>0.10174999999999999</v>
      </c>
      <c r="L3162">
        <v>7.4249999999999997E-2</v>
      </c>
      <c r="M3162">
        <v>5.3749999999999999E-2</v>
      </c>
      <c r="N3162">
        <v>6.0999999999999999E-2</v>
      </c>
      <c r="O3162">
        <v>0.14324999999999999</v>
      </c>
      <c r="P3162">
        <v>0.19525000000000001</v>
      </c>
      <c r="U3162" s="40">
        <v>2842.3258907459699</v>
      </c>
      <c r="V3162" s="40">
        <v>1048.58405196185</v>
      </c>
      <c r="Z3162" s="40"/>
      <c r="AB3162" s="40"/>
      <c r="AD3162" s="40">
        <v>750.80083243980403</v>
      </c>
      <c r="AJ3162" s="40"/>
      <c r="AM3162">
        <v>2.19637411360568</v>
      </c>
      <c r="AP3162">
        <v>183.568282237478</v>
      </c>
      <c r="AS3162">
        <f>AM3162*1000000/AP3162</f>
        <v>11964.888960306782</v>
      </c>
      <c r="BB3162">
        <v>174.40476190476201</v>
      </c>
      <c r="BE3162">
        <v>297.78321952204601</v>
      </c>
      <c r="BJ3162" s="40">
        <v>1078.1491087546499</v>
      </c>
      <c r="BK3162">
        <v>786.01190476190504</v>
      </c>
      <c r="BM3162" s="40"/>
      <c r="BN3162" s="40"/>
      <c r="BO3162" s="40"/>
      <c r="BP3162" s="40"/>
      <c r="BQ3162" s="40"/>
      <c r="BR3162" s="40"/>
      <c r="BS3162" s="40"/>
      <c r="BT3162" s="40"/>
      <c r="BU3162" s="40"/>
      <c r="BV3162" s="40"/>
      <c r="BW3162" s="40"/>
      <c r="BX3162" s="40"/>
      <c r="BY3162" s="40"/>
      <c r="BZ3162" s="40"/>
      <c r="CA3162" s="40"/>
    </row>
    <row r="3163" spans="1:79" x14ac:dyDescent="0.25">
      <c r="A3163" s="68" t="s">
        <v>744</v>
      </c>
      <c r="B3163" s="68" t="s">
        <v>744</v>
      </c>
      <c r="C3163" s="14">
        <v>41627</v>
      </c>
      <c r="D3163" s="14"/>
      <c r="E3163" s="14"/>
      <c r="F3163" s="15" t="s">
        <v>533</v>
      </c>
      <c r="U3163" s="40"/>
      <c r="V3163" s="40"/>
      <c r="Z3163" s="40"/>
      <c r="AB3163" s="40"/>
      <c r="AD3163" s="40"/>
      <c r="AJ3163" s="40"/>
      <c r="BA3163">
        <v>83</v>
      </c>
      <c r="BJ3163" s="40"/>
      <c r="BM3163" s="40"/>
      <c r="BN3163" s="40"/>
      <c r="BO3163" s="40"/>
      <c r="BP3163" s="40"/>
      <c r="BQ3163" s="40"/>
      <c r="BR3163" s="40"/>
      <c r="BS3163" s="40"/>
      <c r="BT3163" s="40"/>
      <c r="BU3163" s="40"/>
      <c r="BV3163" s="40"/>
      <c r="BW3163" s="40"/>
      <c r="BX3163" s="40"/>
      <c r="BY3163" s="40"/>
      <c r="BZ3163" s="40"/>
      <c r="CA3163" s="40"/>
    </row>
    <row r="3164" spans="1:79" x14ac:dyDescent="0.25">
      <c r="A3164" s="68" t="s">
        <v>744</v>
      </c>
      <c r="B3164" s="68" t="s">
        <v>744</v>
      </c>
      <c r="C3164" s="14">
        <v>41628</v>
      </c>
      <c r="D3164" s="14"/>
      <c r="E3164" s="14"/>
      <c r="F3164" s="15" t="s">
        <v>533</v>
      </c>
      <c r="U3164" s="40"/>
      <c r="V3164" s="40"/>
      <c r="Z3164" s="40"/>
      <c r="AB3164" s="40"/>
      <c r="AD3164" s="40"/>
      <c r="AF3164">
        <v>0.94008525118828501</v>
      </c>
      <c r="AJ3164" s="40"/>
      <c r="BJ3164" s="40"/>
      <c r="BM3164" s="40"/>
      <c r="BN3164" s="40"/>
      <c r="BO3164" s="40"/>
      <c r="BP3164" s="40"/>
      <c r="BQ3164" s="40"/>
      <c r="BR3164" s="40"/>
      <c r="BS3164" s="40"/>
      <c r="BT3164" s="40"/>
      <c r="BU3164" s="40"/>
      <c r="BV3164" s="40"/>
      <c r="BW3164" s="40"/>
      <c r="BX3164" s="40"/>
      <c r="BY3164" s="40"/>
      <c r="BZ3164" s="40"/>
      <c r="CA3164" s="40"/>
    </row>
    <row r="3165" spans="1:79" x14ac:dyDescent="0.25">
      <c r="A3165" s="68" t="s">
        <v>744</v>
      </c>
      <c r="B3165" s="68" t="s">
        <v>744</v>
      </c>
      <c r="C3165" s="14">
        <v>41632</v>
      </c>
      <c r="D3165" s="14"/>
      <c r="E3165" s="14"/>
      <c r="F3165" s="15" t="s">
        <v>533</v>
      </c>
      <c r="H3165">
        <v>198.8</v>
      </c>
      <c r="I3165">
        <v>0.1825</v>
      </c>
      <c r="J3165">
        <v>0.17349999999999999</v>
      </c>
      <c r="K3165">
        <v>0.10925</v>
      </c>
      <c r="L3165">
        <v>7.3999999999999996E-2</v>
      </c>
      <c r="M3165">
        <v>5.6750000000000002E-2</v>
      </c>
      <c r="N3165">
        <v>6.3500000000000001E-2</v>
      </c>
      <c r="O3165">
        <v>0.14399999999999999</v>
      </c>
      <c r="P3165">
        <v>0.1905</v>
      </c>
      <c r="U3165" s="40"/>
      <c r="V3165" s="40"/>
      <c r="Z3165" s="40"/>
      <c r="AB3165" s="40"/>
      <c r="AD3165" s="40"/>
      <c r="AJ3165" s="40"/>
      <c r="BJ3165" s="40"/>
      <c r="BM3165" s="40"/>
      <c r="BN3165" s="40"/>
      <c r="BO3165" s="40"/>
      <c r="BP3165" s="40"/>
      <c r="BQ3165" s="40"/>
      <c r="BR3165" s="40"/>
      <c r="BS3165" s="40"/>
      <c r="BT3165" s="40"/>
      <c r="BU3165" s="40"/>
      <c r="BV3165" s="40"/>
      <c r="BW3165" s="40"/>
      <c r="BX3165" s="40"/>
      <c r="BY3165" s="40"/>
      <c r="BZ3165" s="40"/>
      <c r="CA3165" s="40"/>
    </row>
    <row r="3166" spans="1:79" x14ac:dyDescent="0.25">
      <c r="A3166" s="68" t="s">
        <v>744</v>
      </c>
      <c r="B3166" s="68" t="s">
        <v>744</v>
      </c>
      <c r="C3166" s="14">
        <v>41638</v>
      </c>
      <c r="D3166" s="14"/>
      <c r="E3166" s="14"/>
      <c r="F3166" s="15" t="s">
        <v>533</v>
      </c>
      <c r="U3166" s="40"/>
      <c r="V3166" s="40"/>
      <c r="Z3166" s="40"/>
      <c r="AB3166" s="40"/>
      <c r="AD3166" s="40"/>
      <c r="AJ3166" s="40"/>
      <c r="BA3166">
        <v>87</v>
      </c>
      <c r="BJ3166" s="40"/>
      <c r="BM3166" s="40"/>
      <c r="BN3166" s="40"/>
      <c r="BO3166" s="40"/>
      <c r="BP3166" s="40"/>
      <c r="BQ3166" s="40"/>
      <c r="BR3166" s="40"/>
      <c r="BS3166" s="40"/>
      <c r="BT3166" s="40"/>
      <c r="BU3166" s="40"/>
      <c r="BV3166" s="40"/>
      <c r="BW3166" s="40"/>
      <c r="BX3166" s="40"/>
      <c r="BY3166" s="40"/>
      <c r="BZ3166" s="40"/>
      <c r="CA3166" s="40"/>
    </row>
    <row r="3167" spans="1:79" x14ac:dyDescent="0.25">
      <c r="A3167" s="68" t="s">
        <v>744</v>
      </c>
      <c r="B3167" s="68" t="s">
        <v>744</v>
      </c>
      <c r="C3167" s="14">
        <v>41639</v>
      </c>
      <c r="D3167" s="14"/>
      <c r="E3167" s="14"/>
      <c r="F3167" s="15" t="s">
        <v>533</v>
      </c>
      <c r="H3167">
        <v>243.25</v>
      </c>
      <c r="I3167">
        <v>0.24775</v>
      </c>
      <c r="J3167">
        <v>0.26450000000000001</v>
      </c>
      <c r="K3167">
        <v>0.1585</v>
      </c>
      <c r="L3167">
        <v>8.1500000000000003E-2</v>
      </c>
      <c r="M3167">
        <v>5.8250000000000003E-2</v>
      </c>
      <c r="N3167">
        <v>7.0250000000000007E-2</v>
      </c>
      <c r="O3167">
        <v>0.14649999999999999</v>
      </c>
      <c r="P3167">
        <v>0.189</v>
      </c>
      <c r="U3167" s="40"/>
      <c r="V3167" s="40"/>
      <c r="Z3167" s="40"/>
      <c r="AB3167" s="40"/>
      <c r="AD3167" s="40"/>
      <c r="AJ3167" s="40"/>
      <c r="BJ3167" s="40"/>
      <c r="BM3167" s="40"/>
      <c r="BN3167" s="40"/>
      <c r="BO3167" s="40"/>
      <c r="BP3167" s="40"/>
      <c r="BQ3167" s="40"/>
      <c r="BR3167" s="40"/>
      <c r="BS3167" s="40"/>
      <c r="BT3167" s="40"/>
      <c r="BU3167" s="40"/>
      <c r="BV3167" s="40"/>
      <c r="BW3167" s="40"/>
      <c r="BX3167" s="40"/>
      <c r="BY3167" s="40"/>
      <c r="BZ3167" s="40"/>
      <c r="CA3167" s="40"/>
    </row>
    <row r="3168" spans="1:79" x14ac:dyDescent="0.25">
      <c r="A3168" s="68" t="s">
        <v>744</v>
      </c>
      <c r="B3168" s="68" t="s">
        <v>744</v>
      </c>
      <c r="C3168" s="14">
        <v>41645</v>
      </c>
      <c r="D3168" s="14"/>
      <c r="E3168" s="14"/>
      <c r="F3168" s="15" t="s">
        <v>533</v>
      </c>
      <c r="U3168" s="40"/>
      <c r="V3168" s="40"/>
      <c r="Z3168" s="40"/>
      <c r="AB3168" s="40"/>
      <c r="AD3168" s="40"/>
      <c r="AF3168">
        <v>0.27416880744065603</v>
      </c>
      <c r="AJ3168" s="40"/>
      <c r="BA3168">
        <v>90.75</v>
      </c>
      <c r="BJ3168" s="40"/>
      <c r="BM3168" s="40"/>
      <c r="BN3168" s="40"/>
      <c r="BO3168" s="40"/>
      <c r="BP3168" s="40"/>
      <c r="BQ3168" s="40"/>
      <c r="BR3168" s="40"/>
      <c r="BS3168" s="40"/>
      <c r="BT3168" s="40"/>
      <c r="BU3168" s="40"/>
      <c r="BV3168" s="40"/>
      <c r="BW3168" s="40"/>
      <c r="BX3168" s="40"/>
      <c r="BY3168" s="40"/>
      <c r="BZ3168" s="40"/>
      <c r="CA3168" s="40"/>
    </row>
    <row r="3169" spans="1:79" x14ac:dyDescent="0.25">
      <c r="A3169" s="68" t="s">
        <v>744</v>
      </c>
      <c r="B3169" s="68" t="s">
        <v>744</v>
      </c>
      <c r="C3169" s="14">
        <v>41646</v>
      </c>
      <c r="D3169" s="14"/>
      <c r="E3169" s="14"/>
      <c r="F3169" s="15" t="s">
        <v>533</v>
      </c>
      <c r="H3169">
        <v>249.15</v>
      </c>
      <c r="I3169">
        <v>0.2495</v>
      </c>
      <c r="J3169">
        <v>0.25974999999999998</v>
      </c>
      <c r="K3169">
        <v>0.17974999999999999</v>
      </c>
      <c r="L3169">
        <v>8.9749999999999996E-2</v>
      </c>
      <c r="M3169">
        <v>6.1499999999999999E-2</v>
      </c>
      <c r="N3169">
        <v>7.0749999999999993E-2</v>
      </c>
      <c r="O3169">
        <v>0.14624999999999999</v>
      </c>
      <c r="P3169">
        <v>0.1885</v>
      </c>
      <c r="U3169" s="40"/>
      <c r="V3169" s="40"/>
      <c r="Z3169" s="40"/>
      <c r="AB3169" s="40"/>
      <c r="AD3169" s="40"/>
      <c r="AJ3169" s="40"/>
      <c r="BJ3169" s="40"/>
      <c r="BM3169" s="40"/>
      <c r="BN3169" s="40"/>
      <c r="BO3169" s="40"/>
      <c r="BP3169" s="40"/>
      <c r="BQ3169" s="40"/>
      <c r="BR3169" s="40"/>
      <c r="BS3169" s="40"/>
      <c r="BT3169" s="40"/>
      <c r="BU3169" s="40"/>
      <c r="BV3169" s="40"/>
      <c r="BW3169" s="40"/>
      <c r="BX3169" s="40"/>
      <c r="BY3169" s="40"/>
      <c r="BZ3169" s="40"/>
      <c r="CA3169" s="40"/>
    </row>
    <row r="3170" spans="1:79" x14ac:dyDescent="0.25">
      <c r="A3170" s="68" t="s">
        <v>744</v>
      </c>
      <c r="B3170" s="68" t="s">
        <v>744</v>
      </c>
      <c r="C3170" s="14">
        <v>41652</v>
      </c>
      <c r="D3170" s="14"/>
      <c r="E3170" s="14"/>
      <c r="F3170" s="15" t="s">
        <v>533</v>
      </c>
      <c r="U3170" s="40"/>
      <c r="V3170" s="40"/>
      <c r="Z3170" s="40"/>
      <c r="AB3170" s="40"/>
      <c r="AD3170" s="40"/>
      <c r="AJ3170" s="40"/>
      <c r="BA3170">
        <v>90.75</v>
      </c>
      <c r="BJ3170" s="40"/>
      <c r="BM3170" s="40"/>
      <c r="BN3170" s="40"/>
      <c r="BO3170" s="40"/>
      <c r="BP3170" s="40"/>
      <c r="BQ3170" s="40"/>
      <c r="BR3170" s="40"/>
      <c r="BS3170" s="40"/>
      <c r="BT3170" s="40"/>
      <c r="BU3170" s="40"/>
      <c r="BV3170" s="40"/>
      <c r="BW3170" s="40"/>
      <c r="BX3170" s="40"/>
      <c r="BY3170" s="40"/>
      <c r="BZ3170" s="40"/>
      <c r="CA3170" s="40"/>
    </row>
    <row r="3171" spans="1:79" x14ac:dyDescent="0.25">
      <c r="A3171" s="68" t="s">
        <v>744</v>
      </c>
      <c r="B3171" s="68" t="s">
        <v>744</v>
      </c>
      <c r="C3171" s="14">
        <v>41653</v>
      </c>
      <c r="D3171" s="14"/>
      <c r="E3171" s="14"/>
      <c r="F3171" s="15" t="s">
        <v>533</v>
      </c>
      <c r="H3171">
        <v>242.85</v>
      </c>
      <c r="I3171">
        <v>0.21775</v>
      </c>
      <c r="J3171">
        <v>0.24149999999999999</v>
      </c>
      <c r="K3171">
        <v>0.17724999999999999</v>
      </c>
      <c r="L3171">
        <v>9.6750000000000003E-2</v>
      </c>
      <c r="M3171">
        <v>6.6500000000000004E-2</v>
      </c>
      <c r="N3171">
        <v>7.5249999999999997E-2</v>
      </c>
      <c r="O3171">
        <v>0.14824999999999999</v>
      </c>
      <c r="P3171">
        <v>0.191</v>
      </c>
      <c r="U3171" s="40"/>
      <c r="V3171" s="40"/>
      <c r="Z3171" s="40"/>
      <c r="AB3171" s="40"/>
      <c r="AD3171" s="40"/>
      <c r="AF3171">
        <v>0</v>
      </c>
      <c r="AJ3171" s="40"/>
      <c r="BJ3171" s="40"/>
      <c r="BM3171" s="40"/>
      <c r="BN3171" s="40"/>
      <c r="BO3171" s="40"/>
      <c r="BP3171" s="40"/>
      <c r="BQ3171" s="40"/>
      <c r="BR3171" s="40"/>
      <c r="BS3171" s="40"/>
      <c r="BT3171" s="40"/>
      <c r="BU3171" s="40"/>
      <c r="BV3171" s="40"/>
      <c r="BW3171" s="40"/>
      <c r="BX3171" s="40"/>
      <c r="BY3171" s="40"/>
      <c r="BZ3171" s="40"/>
      <c r="CA3171" s="40"/>
    </row>
    <row r="3172" spans="1:79" x14ac:dyDescent="0.25">
      <c r="A3172" s="68" t="s">
        <v>744</v>
      </c>
      <c r="B3172" s="68" t="s">
        <v>744</v>
      </c>
      <c r="C3172" s="14">
        <v>41660</v>
      </c>
      <c r="D3172" s="14"/>
      <c r="E3172" s="14"/>
      <c r="F3172" s="15" t="s">
        <v>533</v>
      </c>
      <c r="H3172">
        <v>238.5</v>
      </c>
      <c r="I3172">
        <v>0.19700000000000001</v>
      </c>
      <c r="J3172">
        <v>0.23300000000000001</v>
      </c>
      <c r="K3172">
        <v>0.17299999999999999</v>
      </c>
      <c r="L3172">
        <v>0.10224999999999999</v>
      </c>
      <c r="M3172">
        <v>7.0749999999999993E-2</v>
      </c>
      <c r="N3172">
        <v>7.8750000000000001E-2</v>
      </c>
      <c r="O3172">
        <v>0.14824999999999999</v>
      </c>
      <c r="P3172">
        <v>0.1895</v>
      </c>
      <c r="U3172" s="40"/>
      <c r="V3172" s="40"/>
      <c r="Z3172" s="40"/>
      <c r="AB3172" s="40"/>
      <c r="AD3172" s="40"/>
      <c r="AJ3172" s="40"/>
      <c r="BJ3172" s="40"/>
      <c r="BM3172" s="40"/>
      <c r="BN3172" s="40"/>
      <c r="BO3172" s="40"/>
      <c r="BP3172" s="40"/>
      <c r="BQ3172" s="40"/>
      <c r="BR3172" s="40"/>
      <c r="BS3172" s="40"/>
      <c r="BT3172" s="40"/>
      <c r="BU3172" s="40"/>
      <c r="BV3172" s="40"/>
      <c r="BW3172" s="40"/>
      <c r="BX3172" s="40"/>
      <c r="BY3172" s="40"/>
      <c r="BZ3172" s="40"/>
      <c r="CA3172" s="40"/>
    </row>
    <row r="3173" spans="1:79" x14ac:dyDescent="0.25">
      <c r="A3173" s="68" t="s">
        <v>744</v>
      </c>
      <c r="B3173" s="68" t="s">
        <v>744</v>
      </c>
      <c r="C3173" s="14">
        <v>41662</v>
      </c>
      <c r="D3173" s="14"/>
      <c r="E3173" s="14"/>
      <c r="F3173" s="15" t="s">
        <v>533</v>
      </c>
      <c r="U3173" s="40"/>
      <c r="V3173" s="40"/>
      <c r="Z3173" s="40"/>
      <c r="AB3173" s="40"/>
      <c r="AD3173" s="40"/>
      <c r="AF3173">
        <v>0</v>
      </c>
      <c r="AJ3173" s="40"/>
      <c r="BA3173">
        <v>93</v>
      </c>
      <c r="BJ3173" s="40"/>
      <c r="BM3173" s="40"/>
      <c r="BN3173" s="40"/>
      <c r="BO3173" s="40"/>
      <c r="BP3173" s="40"/>
      <c r="BQ3173" s="40"/>
      <c r="BR3173" s="40"/>
      <c r="BS3173" s="40"/>
      <c r="BT3173" s="40"/>
      <c r="BU3173" s="40"/>
      <c r="BV3173" s="40"/>
      <c r="BW3173" s="40"/>
      <c r="BX3173" s="40"/>
      <c r="BY3173" s="40"/>
      <c r="BZ3173" s="40"/>
      <c r="CA3173" s="40"/>
    </row>
    <row r="3174" spans="1:79" x14ac:dyDescent="0.25">
      <c r="A3174" s="68" t="s">
        <v>744</v>
      </c>
      <c r="B3174" s="68" t="s">
        <v>744</v>
      </c>
      <c r="C3174" s="14">
        <v>41664</v>
      </c>
      <c r="D3174" s="14"/>
      <c r="E3174" s="14"/>
      <c r="F3174" s="15" t="s">
        <v>533</v>
      </c>
      <c r="U3174" s="40">
        <v>2474.0820469697901</v>
      </c>
      <c r="V3174" s="40">
        <v>1159.6031345220499</v>
      </c>
      <c r="Y3174" s="41"/>
      <c r="Z3174" s="40">
        <v>3.9384780000000001E-2</v>
      </c>
      <c r="AB3174" s="40">
        <v>23906.626917524201</v>
      </c>
      <c r="AD3174" s="40">
        <v>861.81991500000004</v>
      </c>
      <c r="AJ3174" s="40"/>
      <c r="AP3174">
        <v>0</v>
      </c>
      <c r="AT3174" t="s">
        <v>74</v>
      </c>
      <c r="BE3174">
        <v>297.78321952204601</v>
      </c>
      <c r="BJ3174" s="40">
        <v>820.25531414114505</v>
      </c>
      <c r="BM3174" s="40"/>
      <c r="BN3174" s="40"/>
      <c r="BO3174" s="40"/>
      <c r="BP3174" s="40"/>
      <c r="BQ3174" s="40"/>
      <c r="BR3174" s="40"/>
      <c r="BS3174" s="40"/>
      <c r="BT3174" s="40"/>
      <c r="BU3174" s="40"/>
      <c r="BV3174" s="40"/>
      <c r="BW3174" s="40"/>
      <c r="BX3174" s="40"/>
      <c r="BY3174" s="40"/>
      <c r="BZ3174" s="40"/>
      <c r="CA3174" s="40"/>
    </row>
    <row r="3175" spans="1:79" x14ac:dyDescent="0.25">
      <c r="A3175" s="68" t="s">
        <v>744</v>
      </c>
      <c r="B3175" s="68" t="s">
        <v>744</v>
      </c>
      <c r="C3175" s="14">
        <v>41667</v>
      </c>
      <c r="D3175" s="14"/>
      <c r="E3175" s="14"/>
      <c r="F3175" s="15" t="s">
        <v>533</v>
      </c>
      <c r="H3175">
        <v>237.95</v>
      </c>
      <c r="I3175">
        <v>0.18775</v>
      </c>
      <c r="J3175">
        <v>0.22675000000000001</v>
      </c>
      <c r="K3175">
        <v>0.17150000000000001</v>
      </c>
      <c r="L3175">
        <v>0.10675</v>
      </c>
      <c r="M3175">
        <v>7.7499999999999999E-2</v>
      </c>
      <c r="N3175">
        <v>8.3000000000000004E-2</v>
      </c>
      <c r="O3175">
        <v>0.14924999999999999</v>
      </c>
      <c r="P3175">
        <v>0.18725</v>
      </c>
      <c r="U3175" s="40"/>
      <c r="V3175" s="40"/>
      <c r="Z3175" s="40"/>
      <c r="AB3175" s="40"/>
      <c r="AD3175" s="40"/>
      <c r="AJ3175" s="40"/>
      <c r="BJ3175" s="40"/>
      <c r="BM3175" s="40"/>
      <c r="BN3175" s="40"/>
      <c r="BO3175" s="40"/>
      <c r="BP3175" s="40"/>
      <c r="BQ3175" s="40"/>
      <c r="BR3175" s="40"/>
      <c r="BS3175" s="40"/>
      <c r="BT3175" s="40"/>
      <c r="BU3175" s="40"/>
      <c r="BV3175" s="40"/>
      <c r="BW3175" s="40"/>
      <c r="BX3175" s="40"/>
      <c r="BY3175" s="40"/>
      <c r="BZ3175" s="40"/>
      <c r="CA3175" s="40"/>
    </row>
    <row r="3176" spans="1:79" x14ac:dyDescent="0.25">
      <c r="A3176" s="75" t="s">
        <v>744</v>
      </c>
      <c r="B3176" s="75" t="s">
        <v>744</v>
      </c>
      <c r="C3176" s="87"/>
      <c r="F3176" s="15" t="s">
        <v>533</v>
      </c>
      <c r="U3176" s="40"/>
      <c r="V3176" s="40"/>
      <c r="Z3176" s="40"/>
      <c r="AB3176" s="40"/>
      <c r="AD3176" s="40"/>
      <c r="AJ3176" s="40"/>
      <c r="BJ3176" s="40"/>
      <c r="BM3176" s="40">
        <v>239.24199999999999</v>
      </c>
      <c r="BN3176" s="40">
        <v>426.63400000000001</v>
      </c>
      <c r="BO3176" s="40">
        <v>515.05349999999999</v>
      </c>
      <c r="BP3176" s="40">
        <v>632.05150000000003</v>
      </c>
      <c r="BQ3176" s="40">
        <v>821.09050000000002</v>
      </c>
      <c r="BR3176" s="40">
        <v>863.88199999999995</v>
      </c>
      <c r="BS3176" s="40">
        <v>1037.3965000000001</v>
      </c>
      <c r="BT3176" s="40">
        <v>1154.3945000000001</v>
      </c>
      <c r="BU3176" s="40">
        <v>1483.0930000000001</v>
      </c>
      <c r="BV3176" s="40">
        <v>2107.5805</v>
      </c>
      <c r="BW3176" s="40">
        <v>2302.75</v>
      </c>
      <c r="BX3176" s="40">
        <v>2117.7979999999998</v>
      </c>
      <c r="BY3176" s="40">
        <v>2377.9630000000002</v>
      </c>
      <c r="BZ3176" s="40">
        <v>2700.1489473684201</v>
      </c>
      <c r="CA3176" s="40">
        <v>2503.5162500000001</v>
      </c>
    </row>
    <row r="3177" spans="1:79" x14ac:dyDescent="0.25">
      <c r="A3177" s="42" t="s">
        <v>745</v>
      </c>
      <c r="B3177" s="42" t="s">
        <v>745</v>
      </c>
      <c r="C3177" s="2">
        <v>41369</v>
      </c>
      <c r="F3177" s="46" t="s">
        <v>533</v>
      </c>
      <c r="U3177" s="40"/>
      <c r="V3177" s="40"/>
      <c r="Z3177" s="40"/>
      <c r="AB3177" s="40"/>
      <c r="AD3177" s="40"/>
      <c r="AJ3177" s="40"/>
      <c r="BJ3177" s="40"/>
      <c r="BM3177" s="52">
        <v>224.51050000000001</v>
      </c>
      <c r="BN3177" s="52"/>
      <c r="BO3177" s="52"/>
      <c r="BP3177" s="52"/>
      <c r="BQ3177" s="52"/>
      <c r="BR3177" s="52"/>
      <c r="BS3177" s="52"/>
      <c r="BT3177" s="52"/>
      <c r="BU3177" s="52"/>
      <c r="BV3177" s="52"/>
      <c r="BW3177" s="52"/>
      <c r="BX3177" s="52"/>
      <c r="BY3177" s="52"/>
      <c r="BZ3177" s="52"/>
      <c r="CA3177" s="52"/>
    </row>
    <row r="3178" spans="1:79" x14ac:dyDescent="0.25">
      <c r="A3178" s="42" t="s">
        <v>745</v>
      </c>
      <c r="B3178" s="42" t="s">
        <v>745</v>
      </c>
      <c r="C3178" s="2">
        <v>41380</v>
      </c>
      <c r="F3178" s="46" t="s">
        <v>533</v>
      </c>
      <c r="BM3178" s="52"/>
      <c r="BN3178" s="52">
        <v>435.66199999999998</v>
      </c>
      <c r="BO3178" s="52"/>
      <c r="BP3178" s="52"/>
      <c r="BQ3178" s="52"/>
      <c r="BR3178" s="52"/>
      <c r="BS3178" s="52"/>
      <c r="BT3178" s="52"/>
      <c r="BU3178" s="52"/>
      <c r="BV3178" s="52"/>
      <c r="BW3178" s="52"/>
      <c r="BX3178" s="52"/>
      <c r="BY3178" s="52"/>
      <c r="BZ3178" s="52"/>
      <c r="CA3178" s="52"/>
    </row>
    <row r="3179" spans="1:79" x14ac:dyDescent="0.25">
      <c r="A3179" s="68" t="s">
        <v>745</v>
      </c>
      <c r="B3179" s="68" t="s">
        <v>745</v>
      </c>
      <c r="C3179" s="14">
        <v>41386</v>
      </c>
      <c r="D3179" s="14"/>
      <c r="E3179" s="14"/>
      <c r="F3179" s="15" t="s">
        <v>533</v>
      </c>
      <c r="AE3179">
        <v>3.9</v>
      </c>
      <c r="AL3179">
        <v>2.1</v>
      </c>
      <c r="BA3179">
        <v>17.5</v>
      </c>
    </row>
    <row r="3180" spans="1:79" x14ac:dyDescent="0.25">
      <c r="A3180" s="68" t="s">
        <v>745</v>
      </c>
      <c r="B3180" s="68" t="s">
        <v>745</v>
      </c>
      <c r="C3180" s="14">
        <v>41387</v>
      </c>
      <c r="D3180" s="14"/>
      <c r="E3180" s="14"/>
      <c r="F3180" s="15" t="s">
        <v>533</v>
      </c>
      <c r="H3180">
        <v>374.32499999999999</v>
      </c>
      <c r="I3180">
        <v>0.263625</v>
      </c>
      <c r="J3180">
        <v>0.28249999999999997</v>
      </c>
      <c r="K3180">
        <v>0.26374999999999998</v>
      </c>
      <c r="L3180">
        <v>0.20624999999999999</v>
      </c>
      <c r="M3180">
        <v>0.24249999999999999</v>
      </c>
      <c r="N3180">
        <v>0.24249999999999999</v>
      </c>
      <c r="O3180">
        <v>0.18825</v>
      </c>
      <c r="P3180">
        <v>0.18225</v>
      </c>
    </row>
    <row r="3181" spans="1:79" x14ac:dyDescent="0.25">
      <c r="A3181" s="42" t="s">
        <v>745</v>
      </c>
      <c r="B3181" s="42" t="s">
        <v>745</v>
      </c>
      <c r="C3181" s="2">
        <v>41390</v>
      </c>
      <c r="F3181" s="46" t="s">
        <v>533</v>
      </c>
      <c r="BM3181" s="52"/>
      <c r="BN3181" s="52"/>
      <c r="BO3181" s="52">
        <v>535.73249999999996</v>
      </c>
      <c r="BP3181" s="52"/>
      <c r="BQ3181" s="52"/>
      <c r="BR3181" s="52"/>
      <c r="BS3181" s="52"/>
      <c r="BT3181" s="52"/>
      <c r="BU3181" s="52"/>
      <c r="BV3181" s="52"/>
      <c r="BW3181" s="52"/>
      <c r="BX3181" s="52"/>
      <c r="BY3181" s="52"/>
      <c r="BZ3181" s="52"/>
      <c r="CA3181" s="52"/>
    </row>
    <row r="3182" spans="1:79" x14ac:dyDescent="0.25">
      <c r="A3182" s="68" t="s">
        <v>745</v>
      </c>
      <c r="B3182" s="68" t="s">
        <v>745</v>
      </c>
      <c r="C3182" s="14">
        <v>41394</v>
      </c>
      <c r="D3182" s="14"/>
      <c r="E3182" s="14"/>
      <c r="F3182" s="15" t="s">
        <v>533</v>
      </c>
      <c r="H3182">
        <v>368.25</v>
      </c>
      <c r="I3182">
        <v>0.2495</v>
      </c>
      <c r="J3182">
        <v>0.28175</v>
      </c>
      <c r="K3182">
        <v>0.26300000000000001</v>
      </c>
      <c r="L3182">
        <v>0.20275000000000001</v>
      </c>
      <c r="M3182">
        <v>0.23799999999999999</v>
      </c>
      <c r="N3182">
        <v>0.24049999999999999</v>
      </c>
      <c r="O3182">
        <v>0.185</v>
      </c>
      <c r="P3182">
        <v>0.18074999999999999</v>
      </c>
    </row>
    <row r="3183" spans="1:79" x14ac:dyDescent="0.25">
      <c r="A3183" s="68" t="s">
        <v>745</v>
      </c>
      <c r="B3183" s="68" t="s">
        <v>745</v>
      </c>
      <c r="C3183" s="14">
        <v>41396</v>
      </c>
      <c r="D3183" s="14"/>
      <c r="E3183" s="14"/>
      <c r="F3183" s="15" t="s">
        <v>533</v>
      </c>
      <c r="AE3183">
        <v>5</v>
      </c>
      <c r="AL3183">
        <v>3.85</v>
      </c>
      <c r="BA3183">
        <v>22.25</v>
      </c>
    </row>
    <row r="3184" spans="1:79" x14ac:dyDescent="0.25">
      <c r="A3184" s="68" t="s">
        <v>745</v>
      </c>
      <c r="B3184" s="68" t="s">
        <v>745</v>
      </c>
      <c r="C3184" s="14">
        <v>41397</v>
      </c>
      <c r="D3184" s="14"/>
      <c r="E3184" s="14"/>
      <c r="F3184" s="15" t="s">
        <v>533</v>
      </c>
      <c r="AF3184">
        <v>0.20034810498982</v>
      </c>
    </row>
    <row r="3185" spans="1:79" x14ac:dyDescent="0.25">
      <c r="A3185" s="42" t="s">
        <v>745</v>
      </c>
      <c r="B3185" s="42" t="s">
        <v>745</v>
      </c>
      <c r="C3185" s="2">
        <v>41399</v>
      </c>
      <c r="F3185" s="46" t="s">
        <v>533</v>
      </c>
      <c r="BM3185" s="52"/>
      <c r="BN3185" s="52"/>
      <c r="BO3185" s="52"/>
      <c r="BP3185" s="52">
        <v>622.322</v>
      </c>
      <c r="BQ3185" s="52"/>
      <c r="BR3185" s="52"/>
      <c r="BS3185" s="52"/>
      <c r="BT3185" s="52"/>
      <c r="BU3185" s="52"/>
      <c r="BV3185" s="52"/>
      <c r="BW3185" s="52"/>
      <c r="BX3185" s="52"/>
      <c r="BY3185" s="52"/>
      <c r="BZ3185" s="52"/>
      <c r="CA3185" s="52"/>
    </row>
    <row r="3186" spans="1:79" x14ac:dyDescent="0.25">
      <c r="A3186" s="68" t="s">
        <v>745</v>
      </c>
      <c r="B3186" s="68" t="s">
        <v>745</v>
      </c>
      <c r="C3186" s="14">
        <v>41408</v>
      </c>
      <c r="D3186" s="14"/>
      <c r="E3186" s="14"/>
      <c r="F3186" s="15" t="s">
        <v>533</v>
      </c>
      <c r="H3186">
        <v>359</v>
      </c>
      <c r="I3186">
        <v>0.23200000000000001</v>
      </c>
      <c r="J3186">
        <v>0.27424999999999999</v>
      </c>
      <c r="K3186">
        <v>0.25674999999999998</v>
      </c>
      <c r="L3186">
        <v>0.19850000000000001</v>
      </c>
      <c r="M3186">
        <v>0.23350000000000001</v>
      </c>
      <c r="N3186">
        <v>0.23275000000000001</v>
      </c>
      <c r="O3186">
        <v>0.183</v>
      </c>
      <c r="P3186">
        <v>0.18425</v>
      </c>
      <c r="AF3186">
        <v>0.43562341935058402</v>
      </c>
    </row>
    <row r="3187" spans="1:79" x14ac:dyDescent="0.25">
      <c r="A3187" s="68" t="s">
        <v>745</v>
      </c>
      <c r="B3187" s="68" t="s">
        <v>745</v>
      </c>
      <c r="C3187" s="14">
        <v>41410</v>
      </c>
      <c r="D3187" s="14"/>
      <c r="E3187" s="14"/>
      <c r="F3187" s="15" t="s">
        <v>533</v>
      </c>
      <c r="AE3187">
        <v>6.35</v>
      </c>
      <c r="AL3187">
        <v>5.05</v>
      </c>
      <c r="BA3187">
        <v>24.25</v>
      </c>
    </row>
    <row r="3188" spans="1:79" x14ac:dyDescent="0.25">
      <c r="A3188" s="42" t="s">
        <v>745</v>
      </c>
      <c r="B3188" s="42" t="s">
        <v>745</v>
      </c>
      <c r="C3188" s="2">
        <v>41413</v>
      </c>
      <c r="F3188" s="46" t="s">
        <v>533</v>
      </c>
      <c r="BM3188" s="52"/>
      <c r="BN3188" s="52"/>
      <c r="BO3188" s="52"/>
      <c r="BP3188" s="52"/>
      <c r="BQ3188" s="52">
        <v>785.4665</v>
      </c>
      <c r="BR3188" s="52"/>
      <c r="BS3188" s="52"/>
      <c r="BT3188" s="52"/>
      <c r="BU3188" s="52"/>
      <c r="BV3188" s="52"/>
      <c r="BW3188" s="52"/>
      <c r="BX3188" s="52"/>
      <c r="BY3188" s="52"/>
      <c r="BZ3188" s="52"/>
      <c r="CA3188" s="52"/>
    </row>
    <row r="3189" spans="1:79" x14ac:dyDescent="0.25">
      <c r="A3189" s="68" t="s">
        <v>745</v>
      </c>
      <c r="B3189" s="68" t="s">
        <v>745</v>
      </c>
      <c r="C3189" s="14">
        <v>41423</v>
      </c>
      <c r="D3189" s="14"/>
      <c r="E3189" s="14"/>
      <c r="F3189" s="15" t="s">
        <v>533</v>
      </c>
      <c r="H3189">
        <v>349.32499999999999</v>
      </c>
      <c r="I3189">
        <v>0.22612499999999999</v>
      </c>
      <c r="J3189">
        <v>0.26500000000000001</v>
      </c>
      <c r="K3189">
        <v>0.25124999999999997</v>
      </c>
      <c r="L3189">
        <v>0.19</v>
      </c>
      <c r="M3189">
        <v>0.23</v>
      </c>
      <c r="N3189">
        <v>0.22850000000000001</v>
      </c>
      <c r="O3189">
        <v>0.17849999999999999</v>
      </c>
      <c r="P3189">
        <v>0.17724999999999999</v>
      </c>
      <c r="AE3189">
        <v>7.2</v>
      </c>
      <c r="AL3189">
        <v>6.15</v>
      </c>
    </row>
    <row r="3190" spans="1:79" x14ac:dyDescent="0.25">
      <c r="A3190" s="68" t="s">
        <v>745</v>
      </c>
      <c r="B3190" s="68" t="s">
        <v>745</v>
      </c>
      <c r="C3190" s="14">
        <v>41425</v>
      </c>
      <c r="D3190" s="14"/>
      <c r="E3190" s="14"/>
      <c r="F3190" s="15" t="s">
        <v>533</v>
      </c>
      <c r="AF3190">
        <v>0.71376127790974697</v>
      </c>
      <c r="BA3190">
        <v>24.5</v>
      </c>
    </row>
    <row r="3191" spans="1:79" x14ac:dyDescent="0.25">
      <c r="A3191" s="42" t="s">
        <v>745</v>
      </c>
      <c r="B3191" s="42" t="s">
        <v>745</v>
      </c>
      <c r="C3191" s="2">
        <v>41426</v>
      </c>
      <c r="F3191" s="46" t="s">
        <v>533</v>
      </c>
      <c r="BM3191" s="52"/>
      <c r="BN3191" s="52"/>
      <c r="BO3191" s="52"/>
      <c r="BP3191" s="52"/>
      <c r="BQ3191" s="52"/>
      <c r="BR3191" s="52">
        <v>906.33799999999997</v>
      </c>
      <c r="BS3191" s="52"/>
      <c r="BT3191" s="52"/>
      <c r="BU3191" s="52"/>
      <c r="BV3191" s="52"/>
      <c r="BW3191" s="52"/>
      <c r="BX3191" s="52"/>
      <c r="BY3191" s="52"/>
      <c r="BZ3191" s="52"/>
      <c r="CA3191" s="52"/>
    </row>
    <row r="3192" spans="1:79" x14ac:dyDescent="0.25">
      <c r="A3192" s="68" t="s">
        <v>745</v>
      </c>
      <c r="B3192" s="68" t="s">
        <v>745</v>
      </c>
      <c r="C3192" s="14">
        <v>41436</v>
      </c>
      <c r="D3192" s="14"/>
      <c r="E3192" s="14"/>
      <c r="F3192" s="15" t="s">
        <v>533</v>
      </c>
      <c r="H3192">
        <v>341.67500000000001</v>
      </c>
      <c r="I3192">
        <v>0.21812500000000001</v>
      </c>
      <c r="J3192">
        <v>0.26</v>
      </c>
      <c r="K3192">
        <v>0.24575</v>
      </c>
      <c r="L3192">
        <v>0.183</v>
      </c>
      <c r="M3192">
        <v>0.22550000000000001</v>
      </c>
      <c r="N3192">
        <v>0.22475000000000001</v>
      </c>
      <c r="O3192">
        <v>0.17524999999999999</v>
      </c>
      <c r="P3192">
        <v>0.17599999999999999</v>
      </c>
    </row>
    <row r="3193" spans="1:79" x14ac:dyDescent="0.25">
      <c r="A3193" s="68" t="s">
        <v>745</v>
      </c>
      <c r="B3193" s="68" t="s">
        <v>745</v>
      </c>
      <c r="C3193" s="14">
        <v>41438</v>
      </c>
      <c r="D3193" s="14"/>
      <c r="E3193" s="14"/>
      <c r="F3193" s="15" t="s">
        <v>533</v>
      </c>
      <c r="AE3193">
        <v>8.15</v>
      </c>
      <c r="AF3193">
        <v>0.76449582783405201</v>
      </c>
      <c r="AL3193">
        <v>7.1</v>
      </c>
      <c r="BA3193">
        <v>25.25</v>
      </c>
    </row>
    <row r="3194" spans="1:79" x14ac:dyDescent="0.25">
      <c r="A3194" s="42" t="s">
        <v>745</v>
      </c>
      <c r="B3194" s="42" t="s">
        <v>745</v>
      </c>
      <c r="C3194" s="2">
        <v>41448</v>
      </c>
      <c r="F3194" s="46" t="s">
        <v>533</v>
      </c>
      <c r="BM3194" s="52"/>
      <c r="BN3194" s="52"/>
      <c r="BO3194" s="52"/>
      <c r="BP3194" s="52"/>
      <c r="BQ3194" s="52"/>
      <c r="BR3194" s="52"/>
      <c r="BS3194" s="52">
        <v>1017.785</v>
      </c>
      <c r="BT3194" s="52"/>
      <c r="BU3194" s="52"/>
      <c r="BV3194" s="52"/>
      <c r="BW3194" s="52"/>
      <c r="BX3194" s="52"/>
      <c r="BY3194" s="52"/>
      <c r="BZ3194" s="52"/>
      <c r="CA3194" s="52"/>
    </row>
    <row r="3195" spans="1:79" x14ac:dyDescent="0.25">
      <c r="A3195" s="68" t="s">
        <v>745</v>
      </c>
      <c r="B3195" s="68" t="s">
        <v>745</v>
      </c>
      <c r="C3195" s="14">
        <v>41450</v>
      </c>
      <c r="D3195" s="14"/>
      <c r="E3195" s="14"/>
      <c r="F3195" s="15" t="s">
        <v>533</v>
      </c>
      <c r="H3195">
        <v>420.35</v>
      </c>
      <c r="I3195">
        <v>0.25924999999999998</v>
      </c>
      <c r="J3195">
        <v>0.28425</v>
      </c>
      <c r="K3195">
        <v>0.27474999999999999</v>
      </c>
      <c r="L3195">
        <v>0.25824999999999998</v>
      </c>
      <c r="M3195">
        <v>0.28875000000000001</v>
      </c>
      <c r="N3195">
        <v>0.29649999999999999</v>
      </c>
      <c r="O3195">
        <v>0.23050000000000001</v>
      </c>
      <c r="P3195">
        <v>0.20949999999999999</v>
      </c>
      <c r="AE3195">
        <v>8.6999999999999993</v>
      </c>
      <c r="AF3195">
        <v>0.92240056879783205</v>
      </c>
      <c r="AL3195">
        <v>7.45</v>
      </c>
    </row>
    <row r="3196" spans="1:79" x14ac:dyDescent="0.25">
      <c r="A3196" s="68" t="s">
        <v>745</v>
      </c>
      <c r="B3196" s="68" t="s">
        <v>745</v>
      </c>
      <c r="C3196" s="14">
        <v>41457</v>
      </c>
      <c r="D3196" s="14"/>
      <c r="E3196" s="14"/>
      <c r="F3196" s="15" t="s">
        <v>533</v>
      </c>
      <c r="BA3196">
        <v>26.5</v>
      </c>
    </row>
    <row r="3197" spans="1:79" x14ac:dyDescent="0.25">
      <c r="A3197" s="68" t="s">
        <v>745</v>
      </c>
      <c r="B3197" s="68" t="s">
        <v>745</v>
      </c>
      <c r="C3197" s="14">
        <v>41459</v>
      </c>
      <c r="D3197" s="14"/>
      <c r="E3197" s="14"/>
      <c r="F3197" s="15" t="s">
        <v>533</v>
      </c>
      <c r="U3197">
        <v>226.897023809524</v>
      </c>
      <c r="V3197">
        <v>0</v>
      </c>
      <c r="AD3197">
        <v>0</v>
      </c>
      <c r="AM3197">
        <v>2.3872229417172899</v>
      </c>
      <c r="AP3197">
        <v>136.44411816604801</v>
      </c>
      <c r="AS3197">
        <f>AM3197*1000000/AP3197</f>
        <v>17495.975449906298</v>
      </c>
      <c r="BB3197">
        <v>157.73809523809501</v>
      </c>
      <c r="BE3197">
        <v>0</v>
      </c>
      <c r="BJ3197">
        <v>87.534178137118005</v>
      </c>
      <c r="BK3197">
        <v>1367.61904761905</v>
      </c>
    </row>
    <row r="3198" spans="1:79" x14ac:dyDescent="0.25">
      <c r="A3198" s="68" t="s">
        <v>745</v>
      </c>
      <c r="B3198" s="68" t="s">
        <v>745</v>
      </c>
      <c r="C3198" s="14">
        <v>41465</v>
      </c>
      <c r="D3198" s="14"/>
      <c r="E3198" s="14"/>
      <c r="F3198" s="15" t="s">
        <v>533</v>
      </c>
      <c r="AE3198">
        <v>9.15</v>
      </c>
      <c r="AL3198">
        <v>8.1</v>
      </c>
      <c r="BA3198">
        <v>27.25</v>
      </c>
    </row>
    <row r="3199" spans="1:79" x14ac:dyDescent="0.25">
      <c r="A3199" s="68" t="s">
        <v>745</v>
      </c>
      <c r="B3199" s="68" t="s">
        <v>745</v>
      </c>
      <c r="C3199" s="14">
        <v>41466</v>
      </c>
      <c r="D3199" s="14"/>
      <c r="E3199" s="14"/>
      <c r="F3199" s="15" t="s">
        <v>533</v>
      </c>
      <c r="H3199">
        <v>405.75</v>
      </c>
      <c r="I3199">
        <v>0.23874999999999999</v>
      </c>
      <c r="J3199">
        <v>0.27524999999999999</v>
      </c>
      <c r="K3199">
        <v>0.26774999999999999</v>
      </c>
      <c r="L3199">
        <v>0.23724999999999999</v>
      </c>
      <c r="M3199">
        <v>0.27474999999999999</v>
      </c>
      <c r="N3199">
        <v>0.28449999999999998</v>
      </c>
      <c r="O3199">
        <v>0.22950000000000001</v>
      </c>
      <c r="P3199">
        <v>0.221</v>
      </c>
      <c r="AF3199">
        <v>0.95509358282104195</v>
      </c>
    </row>
    <row r="3200" spans="1:79" x14ac:dyDescent="0.25">
      <c r="A3200" s="42" t="s">
        <v>745</v>
      </c>
      <c r="B3200" s="42" t="s">
        <v>745</v>
      </c>
      <c r="C3200" s="2">
        <v>41471</v>
      </c>
      <c r="F3200" s="46" t="s">
        <v>533</v>
      </c>
      <c r="BM3200" s="52"/>
      <c r="BN3200" s="52"/>
      <c r="BO3200" s="52"/>
      <c r="BP3200" s="52"/>
      <c r="BQ3200" s="52"/>
      <c r="BR3200" s="52"/>
      <c r="BS3200" s="52"/>
      <c r="BT3200" s="52">
        <v>1152.1679999999999</v>
      </c>
      <c r="BU3200" s="52"/>
      <c r="BV3200" s="52"/>
      <c r="BW3200" s="52"/>
      <c r="BX3200" s="52"/>
      <c r="BY3200" s="52"/>
      <c r="BZ3200" s="52"/>
      <c r="CA3200" s="52"/>
    </row>
    <row r="3201" spans="1:79" x14ac:dyDescent="0.25">
      <c r="A3201" s="68" t="s">
        <v>745</v>
      </c>
      <c r="B3201" s="68" t="s">
        <v>745</v>
      </c>
      <c r="C3201" s="14">
        <v>41481</v>
      </c>
      <c r="D3201" s="14"/>
      <c r="E3201" s="14"/>
      <c r="F3201" s="15" t="s">
        <v>533</v>
      </c>
      <c r="BA3201">
        <v>30</v>
      </c>
    </row>
    <row r="3202" spans="1:79" x14ac:dyDescent="0.25">
      <c r="A3202" s="68" t="s">
        <v>745</v>
      </c>
      <c r="B3202" s="68" t="s">
        <v>745</v>
      </c>
      <c r="C3202" s="14">
        <v>41484</v>
      </c>
      <c r="D3202" s="14"/>
      <c r="E3202" s="14"/>
      <c r="F3202" s="15" t="s">
        <v>533</v>
      </c>
      <c r="AE3202">
        <v>10</v>
      </c>
      <c r="AF3202">
        <v>0.97341501800613905</v>
      </c>
      <c r="AL3202">
        <v>8.75</v>
      </c>
    </row>
    <row r="3203" spans="1:79" x14ac:dyDescent="0.25">
      <c r="A3203" s="68" t="s">
        <v>745</v>
      </c>
      <c r="B3203" s="68" t="s">
        <v>745</v>
      </c>
      <c r="C3203" s="14">
        <v>41485</v>
      </c>
      <c r="D3203" s="14"/>
      <c r="E3203" s="14"/>
      <c r="F3203" s="15" t="s">
        <v>533</v>
      </c>
      <c r="H3203">
        <v>393.02499999999998</v>
      </c>
      <c r="I3203">
        <v>0.236375</v>
      </c>
      <c r="J3203">
        <v>0.27100000000000002</v>
      </c>
      <c r="K3203">
        <v>0.26100000000000001</v>
      </c>
      <c r="L3203">
        <v>0.21925</v>
      </c>
      <c r="M3203">
        <v>0.26174999999999998</v>
      </c>
      <c r="N3203">
        <v>0.26974999999999999</v>
      </c>
      <c r="O3203">
        <v>0.22275</v>
      </c>
      <c r="P3203">
        <v>0.22325</v>
      </c>
    </row>
    <row r="3204" spans="1:79" x14ac:dyDescent="0.25">
      <c r="A3204" s="42" t="s">
        <v>745</v>
      </c>
      <c r="B3204" s="42" t="s">
        <v>745</v>
      </c>
      <c r="C3204" s="2">
        <v>41490</v>
      </c>
      <c r="F3204" s="46" t="s">
        <v>533</v>
      </c>
      <c r="BM3204" s="52"/>
      <c r="BN3204" s="52"/>
      <c r="BO3204" s="52"/>
      <c r="BP3204" s="52"/>
      <c r="BQ3204" s="52"/>
      <c r="BR3204" s="52"/>
      <c r="BS3204" s="52"/>
      <c r="BT3204" s="52"/>
      <c r="BU3204" s="52">
        <v>1334.009</v>
      </c>
      <c r="BV3204" s="52"/>
      <c r="BW3204" s="52"/>
      <c r="BX3204" s="52"/>
      <c r="BY3204" s="52"/>
      <c r="BZ3204" s="52"/>
      <c r="CA3204" s="52"/>
    </row>
    <row r="3205" spans="1:79" x14ac:dyDescent="0.25">
      <c r="A3205" s="68" t="s">
        <v>745</v>
      </c>
      <c r="B3205" s="68" t="s">
        <v>745</v>
      </c>
      <c r="C3205" s="14">
        <v>41495</v>
      </c>
      <c r="D3205" s="14"/>
      <c r="E3205" s="14"/>
      <c r="F3205" s="15" t="s">
        <v>533</v>
      </c>
      <c r="BA3205">
        <v>31</v>
      </c>
    </row>
    <row r="3206" spans="1:79" x14ac:dyDescent="0.25">
      <c r="A3206" s="68" t="s">
        <v>745</v>
      </c>
      <c r="B3206" s="68" t="s">
        <v>745</v>
      </c>
      <c r="C3206" s="14">
        <v>41500</v>
      </c>
      <c r="D3206" s="14"/>
      <c r="E3206" s="14"/>
      <c r="F3206" s="15" t="s">
        <v>533</v>
      </c>
      <c r="AE3206">
        <v>10.75</v>
      </c>
      <c r="AL3206">
        <v>9.6999999999999993</v>
      </c>
    </row>
    <row r="3207" spans="1:79" x14ac:dyDescent="0.25">
      <c r="A3207" s="42" t="s">
        <v>745</v>
      </c>
      <c r="B3207" s="42" t="s">
        <v>745</v>
      </c>
      <c r="C3207" s="2">
        <v>41507</v>
      </c>
      <c r="F3207" s="46" t="s">
        <v>533</v>
      </c>
      <c r="BM3207" s="52"/>
      <c r="BN3207" s="52"/>
      <c r="BO3207" s="52"/>
      <c r="BP3207" s="52"/>
      <c r="BQ3207" s="52"/>
      <c r="BR3207" s="52"/>
      <c r="BS3207" s="52"/>
      <c r="BT3207" s="52"/>
      <c r="BU3207" s="52"/>
      <c r="BV3207" s="52">
        <v>1986.7394999999999</v>
      </c>
      <c r="BW3207" s="52"/>
      <c r="BX3207" s="52"/>
      <c r="BY3207" s="52"/>
      <c r="BZ3207" s="52"/>
      <c r="CA3207" s="52"/>
    </row>
    <row r="3208" spans="1:79" x14ac:dyDescent="0.25">
      <c r="A3208" s="68" t="s">
        <v>745</v>
      </c>
      <c r="B3208" s="68" t="s">
        <v>745</v>
      </c>
      <c r="C3208" s="14">
        <v>41515</v>
      </c>
      <c r="D3208" s="14"/>
      <c r="E3208" s="14"/>
      <c r="F3208" s="15" t="s">
        <v>533</v>
      </c>
      <c r="H3208">
        <v>360.55</v>
      </c>
      <c r="I3208">
        <v>0.19925000000000001</v>
      </c>
      <c r="J3208">
        <v>0.248</v>
      </c>
      <c r="K3208">
        <v>0.24875</v>
      </c>
      <c r="L3208">
        <v>0.19125</v>
      </c>
      <c r="M3208">
        <v>0.23824999999999999</v>
      </c>
      <c r="N3208">
        <v>0.252</v>
      </c>
      <c r="O3208">
        <v>0.20624999999999999</v>
      </c>
      <c r="P3208">
        <v>0.219</v>
      </c>
    </row>
    <row r="3209" spans="1:79" x14ac:dyDescent="0.25">
      <c r="A3209" s="68" t="s">
        <v>745</v>
      </c>
      <c r="B3209" s="68" t="s">
        <v>745</v>
      </c>
      <c r="C3209" s="14">
        <v>41516</v>
      </c>
      <c r="D3209" s="14"/>
      <c r="E3209" s="14"/>
      <c r="F3209" s="15" t="s">
        <v>533</v>
      </c>
      <c r="AE3209">
        <v>11.75</v>
      </c>
      <c r="AF3209">
        <v>0.94213357872731796</v>
      </c>
      <c r="AL3209">
        <v>10.55</v>
      </c>
    </row>
    <row r="3210" spans="1:79" x14ac:dyDescent="0.25">
      <c r="A3210" s="68" t="s">
        <v>745</v>
      </c>
      <c r="B3210" s="68" t="s">
        <v>745</v>
      </c>
      <c r="C3210" s="14">
        <v>41520</v>
      </c>
      <c r="D3210" s="14"/>
      <c r="E3210" s="14"/>
      <c r="F3210" s="15" t="s">
        <v>533</v>
      </c>
      <c r="U3210">
        <v>624.357142857143</v>
      </c>
      <c r="V3210">
        <v>0</v>
      </c>
      <c r="AD3210">
        <v>0</v>
      </c>
      <c r="AM3210">
        <v>6.2677068354927901</v>
      </c>
      <c r="AP3210">
        <v>278.170481554086</v>
      </c>
      <c r="AS3210">
        <f>AM3210*1000000/AP3210</f>
        <v>22531.890517197564</v>
      </c>
      <c r="BB3210">
        <v>170.23809523809501</v>
      </c>
      <c r="BE3210">
        <v>0</v>
      </c>
      <c r="BJ3210">
        <v>254.253211849108</v>
      </c>
      <c r="BK3210">
        <v>1257.67857142857</v>
      </c>
    </row>
    <row r="3211" spans="1:79" x14ac:dyDescent="0.25">
      <c r="A3211" s="42" t="s">
        <v>745</v>
      </c>
      <c r="B3211" s="42" t="s">
        <v>745</v>
      </c>
      <c r="C3211" s="2">
        <v>41525</v>
      </c>
      <c r="F3211" s="46" t="s">
        <v>533</v>
      </c>
      <c r="U3211" s="40"/>
      <c r="V3211" s="40"/>
      <c r="AJ3211" s="40"/>
      <c r="BJ3211" s="40"/>
      <c r="BM3211" s="52"/>
      <c r="BN3211" s="52"/>
      <c r="BO3211" s="52"/>
      <c r="BP3211" s="52"/>
      <c r="BQ3211" s="52"/>
      <c r="BR3211" s="52"/>
      <c r="BS3211" s="52"/>
      <c r="BT3211" s="52"/>
      <c r="BU3211" s="52"/>
      <c r="BV3211" s="52"/>
      <c r="BW3211" s="52">
        <v>2317.4205000000002</v>
      </c>
      <c r="BX3211" s="52"/>
      <c r="BY3211" s="52"/>
      <c r="BZ3211" s="52"/>
      <c r="CA3211" s="52"/>
    </row>
    <row r="3212" spans="1:79" x14ac:dyDescent="0.25">
      <c r="A3212" s="68" t="s">
        <v>745</v>
      </c>
      <c r="B3212" s="68" t="s">
        <v>745</v>
      </c>
      <c r="C3212" s="14">
        <v>41526</v>
      </c>
      <c r="D3212" s="14"/>
      <c r="E3212" s="14"/>
      <c r="F3212" s="15" t="s">
        <v>533</v>
      </c>
      <c r="U3212" s="40"/>
      <c r="V3212" s="40"/>
      <c r="AE3212">
        <v>12.15</v>
      </c>
      <c r="AJ3212" s="40"/>
      <c r="AL3212">
        <v>11.1</v>
      </c>
      <c r="BJ3212" s="40"/>
    </row>
    <row r="3213" spans="1:79" x14ac:dyDescent="0.25">
      <c r="A3213" s="68" t="s">
        <v>745</v>
      </c>
      <c r="B3213" s="68" t="s">
        <v>745</v>
      </c>
      <c r="C3213" s="14">
        <v>41527</v>
      </c>
      <c r="D3213" s="14"/>
      <c r="E3213" s="14"/>
      <c r="F3213" s="15" t="s">
        <v>533</v>
      </c>
      <c r="U3213" s="40"/>
      <c r="V3213" s="40"/>
      <c r="AF3213">
        <v>0.98686350261228095</v>
      </c>
      <c r="AJ3213" s="40"/>
      <c r="BJ3213" s="40"/>
    </row>
    <row r="3214" spans="1:79" x14ac:dyDescent="0.25">
      <c r="A3214" s="68" t="s">
        <v>745</v>
      </c>
      <c r="B3214" s="68" t="s">
        <v>745</v>
      </c>
      <c r="C3214" s="14">
        <v>41530</v>
      </c>
      <c r="D3214" s="14"/>
      <c r="E3214" s="14"/>
      <c r="F3214" s="15" t="s">
        <v>533</v>
      </c>
      <c r="U3214" s="40"/>
      <c r="V3214" s="40"/>
      <c r="AJ3214" s="40"/>
      <c r="BA3214">
        <v>32</v>
      </c>
      <c r="BJ3214" s="40"/>
    </row>
    <row r="3215" spans="1:79" x14ac:dyDescent="0.25">
      <c r="A3215" s="68" t="s">
        <v>745</v>
      </c>
      <c r="B3215" s="68" t="s">
        <v>745</v>
      </c>
      <c r="C3215" s="14">
        <v>41533</v>
      </c>
      <c r="D3215" s="14"/>
      <c r="E3215" s="14"/>
      <c r="F3215" s="15" t="s">
        <v>533</v>
      </c>
      <c r="H3215">
        <v>322.25</v>
      </c>
      <c r="I3215">
        <v>0.16950000000000001</v>
      </c>
      <c r="J3215">
        <v>0.2135</v>
      </c>
      <c r="K3215">
        <v>0.2155</v>
      </c>
      <c r="L3215">
        <v>0.16025</v>
      </c>
      <c r="M3215">
        <v>0.21675</v>
      </c>
      <c r="N3215">
        <v>0.23499999999999999</v>
      </c>
      <c r="O3215">
        <v>0.192</v>
      </c>
      <c r="P3215">
        <v>0.20874999999999999</v>
      </c>
      <c r="U3215" s="40"/>
      <c r="V3215" s="40"/>
      <c r="AJ3215" s="40"/>
      <c r="BJ3215" s="40"/>
    </row>
    <row r="3216" spans="1:79" x14ac:dyDescent="0.25">
      <c r="A3216" s="42" t="s">
        <v>745</v>
      </c>
      <c r="B3216" s="42" t="s">
        <v>745</v>
      </c>
      <c r="C3216" s="2">
        <v>41540</v>
      </c>
      <c r="F3216" s="46" t="s">
        <v>533</v>
      </c>
      <c r="U3216" s="40"/>
      <c r="V3216" s="40"/>
      <c r="AJ3216" s="40"/>
      <c r="BJ3216" s="40"/>
      <c r="BM3216" s="52"/>
      <c r="BN3216" s="52"/>
      <c r="BO3216" s="52"/>
      <c r="BP3216" s="52"/>
      <c r="BQ3216" s="52"/>
      <c r="BR3216" s="52"/>
      <c r="BS3216" s="52"/>
      <c r="BT3216" s="52"/>
      <c r="BU3216" s="52"/>
      <c r="BV3216" s="52"/>
      <c r="BW3216" s="52"/>
      <c r="BX3216" s="52">
        <v>2219.1190000000001</v>
      </c>
      <c r="BY3216" s="52"/>
      <c r="BZ3216" s="52"/>
      <c r="CA3216" s="52"/>
    </row>
    <row r="3217" spans="1:79" x14ac:dyDescent="0.25">
      <c r="A3217" s="68" t="s">
        <v>745</v>
      </c>
      <c r="B3217" s="68" t="s">
        <v>745</v>
      </c>
      <c r="C3217" s="14">
        <v>41542</v>
      </c>
      <c r="D3217" s="14"/>
      <c r="E3217" s="14"/>
      <c r="F3217" s="15" t="s">
        <v>533</v>
      </c>
      <c r="H3217">
        <v>318.42500000000001</v>
      </c>
      <c r="I3217">
        <v>0.21087500000000001</v>
      </c>
      <c r="J3217">
        <v>0.20799999999999999</v>
      </c>
      <c r="K3217">
        <v>0.20499999999999999</v>
      </c>
      <c r="L3217">
        <v>0.14774999999999999</v>
      </c>
      <c r="M3217">
        <v>0.20774999999999999</v>
      </c>
      <c r="N3217">
        <v>0.22450000000000001</v>
      </c>
      <c r="O3217">
        <v>0.18375</v>
      </c>
      <c r="P3217">
        <v>0.20449999999999999</v>
      </c>
      <c r="U3217" s="40"/>
      <c r="V3217" s="40"/>
      <c r="AJ3217" s="40"/>
      <c r="BJ3217" s="40"/>
      <c r="BM3217" s="40"/>
      <c r="BN3217" s="40"/>
      <c r="BO3217" s="40"/>
      <c r="BP3217" s="40"/>
      <c r="BQ3217" s="40"/>
      <c r="BR3217" s="40"/>
      <c r="BS3217" s="40"/>
      <c r="BT3217" s="40"/>
      <c r="BU3217" s="40"/>
      <c r="BV3217" s="40"/>
      <c r="BW3217" s="40"/>
      <c r="BX3217" s="40"/>
      <c r="BY3217" s="40"/>
      <c r="BZ3217" s="40"/>
      <c r="CA3217" s="40"/>
    </row>
    <row r="3218" spans="1:79" x14ac:dyDescent="0.25">
      <c r="A3218" s="68" t="s">
        <v>745</v>
      </c>
      <c r="B3218" s="68" t="s">
        <v>745</v>
      </c>
      <c r="C3218" s="14">
        <v>41544</v>
      </c>
      <c r="D3218" s="14"/>
      <c r="E3218" s="14"/>
      <c r="F3218" s="15" t="s">
        <v>533</v>
      </c>
      <c r="U3218" s="40"/>
      <c r="V3218" s="40"/>
      <c r="AE3218">
        <v>13.25</v>
      </c>
      <c r="AJ3218" s="40"/>
      <c r="AL3218">
        <v>12.15</v>
      </c>
      <c r="BJ3218" s="40"/>
    </row>
    <row r="3219" spans="1:79" x14ac:dyDescent="0.25">
      <c r="A3219" s="68" t="s">
        <v>745</v>
      </c>
      <c r="B3219" s="68" t="s">
        <v>745</v>
      </c>
      <c r="C3219" s="14">
        <v>41548</v>
      </c>
      <c r="D3219" s="14"/>
      <c r="E3219" s="14"/>
      <c r="F3219" s="15" t="s">
        <v>533</v>
      </c>
      <c r="H3219">
        <v>305.39999999999998</v>
      </c>
      <c r="I3219">
        <v>0.17</v>
      </c>
      <c r="J3219">
        <v>0.20674999999999999</v>
      </c>
      <c r="K3219">
        <v>0.19775000000000001</v>
      </c>
      <c r="L3219">
        <v>0.14174999999999999</v>
      </c>
      <c r="M3219">
        <v>0.20300000000000001</v>
      </c>
      <c r="N3219">
        <v>0.223</v>
      </c>
      <c r="O3219">
        <v>0.183</v>
      </c>
      <c r="P3219">
        <v>0.20175000000000001</v>
      </c>
      <c r="U3219" s="40"/>
      <c r="V3219" s="40"/>
      <c r="AJ3219" s="40"/>
      <c r="BJ3219" s="40"/>
    </row>
    <row r="3220" spans="1:79" x14ac:dyDescent="0.25">
      <c r="A3220" s="42" t="s">
        <v>745</v>
      </c>
      <c r="B3220" s="42" t="s">
        <v>745</v>
      </c>
      <c r="C3220" s="2">
        <v>41554</v>
      </c>
      <c r="F3220" s="46" t="s">
        <v>533</v>
      </c>
      <c r="U3220" s="40"/>
      <c r="V3220" s="40"/>
      <c r="AJ3220" s="40"/>
      <c r="BJ3220" s="40"/>
      <c r="BM3220" s="52"/>
      <c r="BN3220" s="52"/>
      <c r="BO3220" s="52"/>
      <c r="BP3220" s="52"/>
      <c r="BQ3220" s="52"/>
      <c r="BR3220" s="52"/>
      <c r="BS3220" s="52"/>
      <c r="BT3220" s="52"/>
      <c r="BU3220" s="52"/>
      <c r="BV3220" s="52"/>
      <c r="BW3220" s="52"/>
      <c r="BX3220" s="52"/>
      <c r="BY3220" s="52">
        <v>2375.8584999999998</v>
      </c>
      <c r="BZ3220" s="52"/>
      <c r="CA3220" s="52"/>
    </row>
    <row r="3221" spans="1:79" x14ac:dyDescent="0.25">
      <c r="A3221" s="68" t="s">
        <v>745</v>
      </c>
      <c r="B3221" s="68" t="s">
        <v>745</v>
      </c>
      <c r="C3221" s="14">
        <v>41555</v>
      </c>
      <c r="D3221" s="14"/>
      <c r="E3221" s="14"/>
      <c r="F3221" s="15" t="s">
        <v>533</v>
      </c>
      <c r="H3221">
        <v>283.64999999999998</v>
      </c>
      <c r="I3221">
        <v>0.152</v>
      </c>
      <c r="J3221">
        <v>0.19025</v>
      </c>
      <c r="K3221">
        <v>0.17474999999999999</v>
      </c>
      <c r="L3221">
        <v>0.12375</v>
      </c>
      <c r="M3221">
        <v>0.19175</v>
      </c>
      <c r="N3221">
        <v>0.21249999999999999</v>
      </c>
      <c r="O3221">
        <v>0.17674999999999999</v>
      </c>
      <c r="P3221">
        <v>0.19650000000000001</v>
      </c>
      <c r="U3221" s="40"/>
      <c r="V3221" s="40"/>
      <c r="AJ3221" s="40"/>
      <c r="BJ3221" s="40"/>
    </row>
    <row r="3222" spans="1:79" x14ac:dyDescent="0.25">
      <c r="A3222" s="68" t="s">
        <v>745</v>
      </c>
      <c r="B3222" s="68" t="s">
        <v>745</v>
      </c>
      <c r="C3222" s="14">
        <v>41558</v>
      </c>
      <c r="D3222" s="14"/>
      <c r="E3222" s="14"/>
      <c r="F3222" s="15" t="s">
        <v>533</v>
      </c>
      <c r="U3222" s="40"/>
      <c r="V3222" s="40"/>
      <c r="AE3222">
        <v>14.35</v>
      </c>
      <c r="AJ3222" s="40"/>
      <c r="AL3222">
        <v>13.2</v>
      </c>
      <c r="BA3222">
        <v>37.25</v>
      </c>
      <c r="BJ3222" s="40"/>
    </row>
    <row r="3223" spans="1:79" x14ac:dyDescent="0.25">
      <c r="A3223" s="68" t="s">
        <v>745</v>
      </c>
      <c r="B3223" s="68" t="s">
        <v>745</v>
      </c>
      <c r="C3223" s="14">
        <v>41562</v>
      </c>
      <c r="D3223" s="14"/>
      <c r="E3223" s="14"/>
      <c r="F3223" s="15" t="s">
        <v>533</v>
      </c>
      <c r="H3223">
        <v>270.75</v>
      </c>
      <c r="I3223">
        <v>0.13950000000000001</v>
      </c>
      <c r="J3223">
        <v>0.18049999999999999</v>
      </c>
      <c r="K3223">
        <v>0.16275000000000001</v>
      </c>
      <c r="L3223">
        <v>0.113</v>
      </c>
      <c r="M3223">
        <v>0.1855</v>
      </c>
      <c r="N3223">
        <v>0.20699999999999999</v>
      </c>
      <c r="O3223">
        <v>0.17150000000000001</v>
      </c>
      <c r="P3223">
        <v>0.19400000000000001</v>
      </c>
      <c r="U3223" s="40"/>
      <c r="V3223" s="40"/>
      <c r="AJ3223" s="40"/>
      <c r="BJ3223" s="40"/>
    </row>
    <row r="3224" spans="1:79" x14ac:dyDescent="0.25">
      <c r="A3224" s="68" t="s">
        <v>745</v>
      </c>
      <c r="B3224" s="68" t="s">
        <v>745</v>
      </c>
      <c r="C3224" s="14">
        <v>41563</v>
      </c>
      <c r="D3224" s="14"/>
      <c r="E3224" s="14"/>
      <c r="F3224" s="15" t="s">
        <v>533</v>
      </c>
      <c r="U3224" s="40"/>
      <c r="V3224" s="40"/>
      <c r="AF3224">
        <v>0.97410706721021501</v>
      </c>
      <c r="AJ3224" s="40"/>
      <c r="BJ3224" s="40"/>
      <c r="BM3224" s="40"/>
      <c r="BN3224" s="40"/>
      <c r="BO3224" s="40"/>
      <c r="BP3224" s="40"/>
      <c r="BQ3224" s="40"/>
      <c r="BR3224" s="40"/>
      <c r="BS3224" s="40"/>
      <c r="BT3224" s="40"/>
      <c r="BU3224" s="40"/>
      <c r="BV3224" s="40"/>
      <c r="BW3224" s="40"/>
      <c r="BX3224" s="40"/>
      <c r="BY3224" s="40"/>
      <c r="BZ3224" s="40"/>
      <c r="CA3224" s="40"/>
    </row>
    <row r="3225" spans="1:79" x14ac:dyDescent="0.25">
      <c r="A3225" s="42" t="s">
        <v>745</v>
      </c>
      <c r="B3225" s="42" t="s">
        <v>745</v>
      </c>
      <c r="C3225" s="2">
        <v>41567</v>
      </c>
      <c r="F3225" s="46" t="s">
        <v>533</v>
      </c>
      <c r="U3225" s="40"/>
      <c r="V3225" s="40"/>
      <c r="AJ3225" s="40"/>
      <c r="BJ3225" s="40"/>
      <c r="BM3225" s="52"/>
      <c r="BN3225" s="52"/>
      <c r="BO3225" s="52"/>
      <c r="BP3225" s="52"/>
      <c r="BQ3225" s="52"/>
      <c r="BR3225" s="52"/>
      <c r="BS3225" s="52"/>
      <c r="BT3225" s="52"/>
      <c r="BU3225" s="52"/>
      <c r="BV3225" s="52"/>
      <c r="BW3225" s="52"/>
      <c r="BX3225" s="52"/>
      <c r="BY3225" s="52"/>
      <c r="BZ3225" s="52">
        <v>2432.9544999999998</v>
      </c>
      <c r="CA3225" s="52"/>
    </row>
    <row r="3226" spans="1:79" x14ac:dyDescent="0.25">
      <c r="A3226" s="68" t="s">
        <v>745</v>
      </c>
      <c r="B3226" s="68" t="s">
        <v>745</v>
      </c>
      <c r="C3226" s="14">
        <v>41569</v>
      </c>
      <c r="D3226" s="14"/>
      <c r="E3226" s="14"/>
      <c r="F3226" s="15" t="s">
        <v>533</v>
      </c>
      <c r="H3226">
        <v>241.25</v>
      </c>
      <c r="I3226">
        <v>0.111</v>
      </c>
      <c r="J3226">
        <v>0.15975</v>
      </c>
      <c r="K3226">
        <v>0.13600000000000001</v>
      </c>
      <c r="L3226">
        <v>8.9249999999999996E-2</v>
      </c>
      <c r="M3226">
        <v>0.16350000000000001</v>
      </c>
      <c r="N3226">
        <v>0.19175</v>
      </c>
      <c r="O3226">
        <v>0.16625000000000001</v>
      </c>
      <c r="P3226">
        <v>0.18875</v>
      </c>
      <c r="U3226" s="40">
        <v>1362.8234278234299</v>
      </c>
      <c r="V3226" s="40">
        <v>0</v>
      </c>
      <c r="AD3226">
        <v>0</v>
      </c>
      <c r="AJ3226" s="40"/>
      <c r="AM3226">
        <v>7.7770623965616901</v>
      </c>
      <c r="AP3226">
        <v>380.587227265114</v>
      </c>
      <c r="AS3226">
        <f>AM3226*1000000/AP3226</f>
        <v>20434.375721033462</v>
      </c>
      <c r="BB3226">
        <v>160.71428571428601</v>
      </c>
      <c r="BE3226">
        <v>0</v>
      </c>
      <c r="BJ3226" s="40">
        <v>774.78903753974203</v>
      </c>
      <c r="BK3226">
        <v>801.66666666666697</v>
      </c>
    </row>
    <row r="3227" spans="1:79" x14ac:dyDescent="0.25">
      <c r="A3227" s="68" t="s">
        <v>745</v>
      </c>
      <c r="B3227" s="68" t="s">
        <v>745</v>
      </c>
      <c r="C3227" s="14">
        <v>41570</v>
      </c>
      <c r="D3227" s="14"/>
      <c r="E3227" s="14"/>
      <c r="F3227" s="15" t="s">
        <v>533</v>
      </c>
      <c r="U3227" s="40"/>
      <c r="V3227" s="40"/>
      <c r="AE3227">
        <v>14.4</v>
      </c>
      <c r="AJ3227" s="40"/>
      <c r="AL3227">
        <v>13.6</v>
      </c>
      <c r="BJ3227" s="40"/>
      <c r="BM3227" s="40"/>
      <c r="BN3227" s="40"/>
      <c r="BO3227" s="40"/>
      <c r="BP3227" s="40"/>
      <c r="BQ3227" s="40"/>
      <c r="BR3227" s="40"/>
      <c r="BS3227" s="40"/>
      <c r="BT3227" s="40"/>
      <c r="BU3227" s="40"/>
      <c r="BV3227" s="40"/>
      <c r="BW3227" s="40"/>
      <c r="BX3227" s="40"/>
      <c r="BY3227" s="40"/>
      <c r="BZ3227" s="40"/>
      <c r="CA3227" s="40"/>
    </row>
    <row r="3228" spans="1:79" x14ac:dyDescent="0.25">
      <c r="A3228" s="68" t="s">
        <v>745</v>
      </c>
      <c r="B3228" s="68" t="s">
        <v>745</v>
      </c>
      <c r="C3228" s="14">
        <v>41576</v>
      </c>
      <c r="D3228" s="14"/>
      <c r="E3228" s="14"/>
      <c r="F3228" s="15" t="s">
        <v>533</v>
      </c>
      <c r="H3228">
        <v>221</v>
      </c>
      <c r="I3228">
        <v>9.8250000000000004E-2</v>
      </c>
      <c r="J3228">
        <v>0.14774999999999999</v>
      </c>
      <c r="K3228">
        <v>0.12175</v>
      </c>
      <c r="L3228">
        <v>7.7499999999999999E-2</v>
      </c>
      <c r="M3228">
        <v>0.14524999999999999</v>
      </c>
      <c r="N3228">
        <v>0.17549999999999999</v>
      </c>
      <c r="O3228">
        <v>0.15775</v>
      </c>
      <c r="P3228">
        <v>0.18124999999999999</v>
      </c>
      <c r="U3228" s="40"/>
      <c r="V3228" s="40"/>
      <c r="AE3228">
        <v>14.4</v>
      </c>
      <c r="AJ3228" s="40"/>
      <c r="AL3228">
        <v>14.4</v>
      </c>
      <c r="BA3228">
        <v>43.5</v>
      </c>
      <c r="BJ3228" s="40"/>
    </row>
    <row r="3229" spans="1:79" x14ac:dyDescent="0.25">
      <c r="A3229" s="42" t="s">
        <v>745</v>
      </c>
      <c r="B3229" s="42" t="s">
        <v>745</v>
      </c>
      <c r="C3229" s="2">
        <v>41577</v>
      </c>
      <c r="F3229" s="46" t="s">
        <v>533</v>
      </c>
      <c r="U3229" s="40"/>
      <c r="V3229" s="40"/>
      <c r="AJ3229" s="40"/>
      <c r="BJ3229" s="40"/>
      <c r="BM3229" s="52"/>
      <c r="BN3229" s="52"/>
      <c r="BO3229" s="52"/>
      <c r="BP3229" s="52"/>
      <c r="BQ3229" s="52"/>
      <c r="BR3229" s="52"/>
      <c r="BS3229" s="52"/>
      <c r="BT3229" s="52"/>
      <c r="BU3229" s="52"/>
      <c r="BV3229" s="52"/>
      <c r="BW3229" s="52"/>
      <c r="BX3229" s="52"/>
      <c r="BY3229" s="52"/>
      <c r="BZ3229" s="52"/>
      <c r="CA3229" s="52">
        <v>2149.25875</v>
      </c>
    </row>
    <row r="3230" spans="1:79" x14ac:dyDescent="0.25">
      <c r="A3230" s="68" t="s">
        <v>745</v>
      </c>
      <c r="B3230" s="68" t="s">
        <v>745</v>
      </c>
      <c r="C3230" s="14">
        <v>41582</v>
      </c>
      <c r="D3230" s="14"/>
      <c r="E3230" s="14"/>
      <c r="F3230" s="15" t="s">
        <v>533</v>
      </c>
      <c r="U3230" s="40">
        <v>1620.5776179914001</v>
      </c>
      <c r="V3230" s="40">
        <v>108.037587496201</v>
      </c>
      <c r="AD3230">
        <v>0</v>
      </c>
      <c r="AJ3230" s="40"/>
      <c r="AM3230">
        <v>6.2177981873402501</v>
      </c>
      <c r="AP3230">
        <v>337.72940464559701</v>
      </c>
      <c r="AS3230">
        <f>AM3230*1000000/AP3230</f>
        <v>18410.591739457861</v>
      </c>
      <c r="BA3230">
        <v>53.5</v>
      </c>
      <c r="BB3230">
        <v>147.02380952381</v>
      </c>
      <c r="BE3230">
        <v>108.037587496201</v>
      </c>
      <c r="BJ3230" s="40">
        <v>968.93367032483002</v>
      </c>
      <c r="BK3230">
        <v>657.55952380952397</v>
      </c>
      <c r="BM3230" s="40"/>
      <c r="BN3230" s="40"/>
      <c r="BO3230" s="40"/>
      <c r="BP3230" s="40"/>
      <c r="BQ3230" s="40"/>
      <c r="BR3230" s="40"/>
      <c r="BS3230" s="40"/>
      <c r="BT3230" s="40"/>
      <c r="BU3230" s="40"/>
      <c r="BV3230" s="40"/>
      <c r="BW3230" s="40"/>
      <c r="BX3230" s="40"/>
      <c r="BY3230" s="40"/>
      <c r="BZ3230" s="40"/>
      <c r="CA3230" s="40"/>
    </row>
    <row r="3231" spans="1:79" x14ac:dyDescent="0.25">
      <c r="A3231" s="68" t="s">
        <v>745</v>
      </c>
      <c r="B3231" s="68" t="s">
        <v>745</v>
      </c>
      <c r="C3231" s="14">
        <v>41583</v>
      </c>
      <c r="D3231" s="14"/>
      <c r="E3231" s="14"/>
      <c r="F3231" s="15" t="s">
        <v>533</v>
      </c>
      <c r="H3231">
        <v>205.95</v>
      </c>
      <c r="I3231">
        <v>8.9749999999999996E-2</v>
      </c>
      <c r="J3231">
        <v>0.14099999999999999</v>
      </c>
      <c r="K3231">
        <v>0.11525000000000001</v>
      </c>
      <c r="L3231">
        <v>6.9500000000000006E-2</v>
      </c>
      <c r="M3231">
        <v>0.12875</v>
      </c>
      <c r="N3231">
        <v>0.16</v>
      </c>
      <c r="O3231">
        <v>0.14974999999999999</v>
      </c>
      <c r="P3231">
        <v>0.17574999999999999</v>
      </c>
      <c r="U3231" s="40"/>
      <c r="V3231" s="40"/>
      <c r="AJ3231" s="40"/>
      <c r="BJ3231" s="40"/>
    </row>
    <row r="3232" spans="1:79" x14ac:dyDescent="0.25">
      <c r="A3232" s="68" t="s">
        <v>745</v>
      </c>
      <c r="B3232" s="68" t="s">
        <v>745</v>
      </c>
      <c r="C3232" s="14">
        <v>41586</v>
      </c>
      <c r="D3232" s="14"/>
      <c r="E3232" s="14"/>
      <c r="F3232" s="15" t="s">
        <v>533</v>
      </c>
      <c r="U3232" s="40"/>
      <c r="V3232" s="40"/>
      <c r="AF3232">
        <v>0.96851917268705801</v>
      </c>
      <c r="AJ3232" s="40"/>
      <c r="BA3232">
        <v>59.25</v>
      </c>
      <c r="BJ3232" s="40"/>
    </row>
    <row r="3233" spans="1:79" x14ac:dyDescent="0.25">
      <c r="A3233" s="68" t="s">
        <v>745</v>
      </c>
      <c r="B3233" s="68" t="s">
        <v>745</v>
      </c>
      <c r="C3233" s="14">
        <v>41590</v>
      </c>
      <c r="D3233" s="14"/>
      <c r="E3233" s="14"/>
      <c r="F3233" s="15" t="s">
        <v>533</v>
      </c>
      <c r="H3233">
        <v>194.85</v>
      </c>
      <c r="I3233">
        <v>8.3500000000000005E-2</v>
      </c>
      <c r="J3233">
        <v>0.13550000000000001</v>
      </c>
      <c r="K3233">
        <v>0.11025</v>
      </c>
      <c r="L3233">
        <v>6.6250000000000003E-2</v>
      </c>
      <c r="M3233">
        <v>0.11774999999999999</v>
      </c>
      <c r="N3233">
        <v>0.14749999999999999</v>
      </c>
      <c r="O3233">
        <v>0.14299999999999999</v>
      </c>
      <c r="P3233">
        <v>0.17050000000000001</v>
      </c>
      <c r="U3233" s="40"/>
      <c r="V3233" s="40"/>
      <c r="AJ3233" s="40"/>
      <c r="BJ3233" s="40"/>
      <c r="BM3233" s="40"/>
      <c r="BN3233" s="40"/>
      <c r="BO3233" s="40"/>
      <c r="BP3233" s="40"/>
      <c r="BQ3233" s="40"/>
      <c r="BR3233" s="40"/>
      <c r="BS3233" s="40"/>
      <c r="BT3233" s="40"/>
      <c r="BU3233" s="40"/>
      <c r="BV3233" s="40"/>
      <c r="BW3233" s="40"/>
      <c r="BX3233" s="40"/>
      <c r="BY3233" s="40"/>
      <c r="BZ3233" s="40"/>
      <c r="CA3233" s="40"/>
    </row>
    <row r="3234" spans="1:79" x14ac:dyDescent="0.25">
      <c r="A3234" s="68" t="s">
        <v>745</v>
      </c>
      <c r="B3234" s="68" t="s">
        <v>745</v>
      </c>
      <c r="C3234" s="14">
        <v>41596</v>
      </c>
      <c r="D3234" s="14"/>
      <c r="E3234" s="14"/>
      <c r="F3234" s="15" t="s">
        <v>533</v>
      </c>
      <c r="U3234" s="40">
        <v>1948.06739988236</v>
      </c>
      <c r="V3234" s="40">
        <v>271.14874703958702</v>
      </c>
      <c r="AD3234">
        <v>13.9802400139942</v>
      </c>
      <c r="AJ3234" s="40"/>
      <c r="AM3234">
        <v>5.3198033883655</v>
      </c>
      <c r="AP3234">
        <v>316.34622536928202</v>
      </c>
      <c r="AS3234">
        <f>AM3234*1000000/AP3234</f>
        <v>16816.395966651751</v>
      </c>
      <c r="BB3234">
        <v>138.69047619047601</v>
      </c>
      <c r="BE3234">
        <v>257.16850702559202</v>
      </c>
      <c r="BJ3234" s="40">
        <v>1078.18005071273</v>
      </c>
      <c r="BK3234">
        <v>738.392857142857</v>
      </c>
    </row>
    <row r="3235" spans="1:79" x14ac:dyDescent="0.25">
      <c r="A3235" s="68" t="s">
        <v>745</v>
      </c>
      <c r="B3235" s="68" t="s">
        <v>745</v>
      </c>
      <c r="C3235" s="14">
        <v>41596</v>
      </c>
      <c r="D3235" s="14"/>
      <c r="E3235" s="14"/>
      <c r="F3235" s="15" t="s">
        <v>533</v>
      </c>
      <c r="U3235" s="40"/>
      <c r="V3235" s="40"/>
      <c r="AF3235">
        <v>0.96417049165882895</v>
      </c>
      <c r="AJ3235" s="40"/>
      <c r="BJ3235" s="40"/>
    </row>
    <row r="3236" spans="1:79" x14ac:dyDescent="0.25">
      <c r="A3236" s="68" t="s">
        <v>745</v>
      </c>
      <c r="B3236" s="68" t="s">
        <v>745</v>
      </c>
      <c r="C3236" s="14">
        <v>41597</v>
      </c>
      <c r="D3236" s="14"/>
      <c r="E3236" s="14"/>
      <c r="F3236" s="15" t="s">
        <v>533</v>
      </c>
      <c r="H3236">
        <v>186.35</v>
      </c>
      <c r="I3236">
        <v>8.7499999999999994E-2</v>
      </c>
      <c r="J3236">
        <v>0.13250000000000001</v>
      </c>
      <c r="K3236">
        <v>0.10775</v>
      </c>
      <c r="L3236">
        <v>6.3750000000000001E-2</v>
      </c>
      <c r="M3236">
        <v>0.10825</v>
      </c>
      <c r="N3236">
        <v>0.13700000000000001</v>
      </c>
      <c r="O3236">
        <v>0.13350000000000001</v>
      </c>
      <c r="P3236">
        <v>0.1615</v>
      </c>
      <c r="U3236" s="40"/>
      <c r="V3236" s="40"/>
      <c r="AJ3236" s="40"/>
      <c r="BJ3236" s="40"/>
    </row>
    <row r="3237" spans="1:79" x14ac:dyDescent="0.25">
      <c r="A3237" s="68" t="s">
        <v>745</v>
      </c>
      <c r="B3237" s="68" t="s">
        <v>745</v>
      </c>
      <c r="C3237" s="14">
        <v>41599</v>
      </c>
      <c r="D3237" s="14"/>
      <c r="E3237" s="14"/>
      <c r="F3237" s="15" t="s">
        <v>533</v>
      </c>
      <c r="U3237" s="40"/>
      <c r="V3237" s="40"/>
      <c r="AJ3237" s="40"/>
      <c r="BA3237">
        <v>70.424999999999997</v>
      </c>
      <c r="BJ3237" s="40"/>
    </row>
    <row r="3238" spans="1:79" x14ac:dyDescent="0.25">
      <c r="A3238" s="68" t="s">
        <v>745</v>
      </c>
      <c r="B3238" s="68" t="s">
        <v>745</v>
      </c>
      <c r="C3238" s="14">
        <v>41604</v>
      </c>
      <c r="D3238" s="14"/>
      <c r="E3238" s="14"/>
      <c r="F3238" s="15" t="s">
        <v>533</v>
      </c>
      <c r="H3238">
        <v>180.1</v>
      </c>
      <c r="I3238">
        <v>8.1750000000000003E-2</v>
      </c>
      <c r="J3238">
        <v>0.13100000000000001</v>
      </c>
      <c r="K3238">
        <v>0.1065</v>
      </c>
      <c r="L3238">
        <v>6.1499999999999999E-2</v>
      </c>
      <c r="M3238">
        <v>0.10174999999999999</v>
      </c>
      <c r="N3238">
        <v>0.13</v>
      </c>
      <c r="O3238">
        <v>0.12925</v>
      </c>
      <c r="P3238">
        <v>0.15875</v>
      </c>
      <c r="U3238" s="40"/>
      <c r="V3238" s="40"/>
      <c r="AJ3238" s="40"/>
      <c r="BJ3238" s="40"/>
    </row>
    <row r="3239" spans="1:79" x14ac:dyDescent="0.25">
      <c r="A3239" s="68" t="s">
        <v>745</v>
      </c>
      <c r="B3239" s="68" t="s">
        <v>745</v>
      </c>
      <c r="C3239" s="14">
        <v>41607</v>
      </c>
      <c r="D3239" s="14"/>
      <c r="E3239" s="14"/>
      <c r="F3239" s="15" t="s">
        <v>533</v>
      </c>
      <c r="U3239" s="40"/>
      <c r="V3239" s="40"/>
      <c r="AJ3239" s="40"/>
      <c r="BA3239">
        <v>70.8</v>
      </c>
      <c r="BJ3239" s="40"/>
      <c r="BM3239" s="40"/>
      <c r="BN3239" s="40"/>
      <c r="BO3239" s="40"/>
      <c r="BP3239" s="40"/>
      <c r="BQ3239" s="40"/>
      <c r="BR3239" s="40"/>
      <c r="BS3239" s="40"/>
      <c r="BT3239" s="40"/>
      <c r="BU3239" s="40"/>
      <c r="BV3239" s="40"/>
      <c r="BW3239" s="40"/>
      <c r="BX3239" s="40"/>
      <c r="BY3239" s="40"/>
      <c r="BZ3239" s="40"/>
      <c r="CA3239" s="40"/>
    </row>
    <row r="3240" spans="1:79" x14ac:dyDescent="0.25">
      <c r="A3240" s="68" t="s">
        <v>745</v>
      </c>
      <c r="B3240" s="68" t="s">
        <v>745</v>
      </c>
      <c r="C3240" s="14">
        <v>41610</v>
      </c>
      <c r="D3240" s="14"/>
      <c r="E3240" s="14"/>
      <c r="F3240" s="15" t="s">
        <v>533</v>
      </c>
      <c r="U3240" s="40">
        <v>2109.7287606477498</v>
      </c>
      <c r="V3240" s="40">
        <v>455.553146100616</v>
      </c>
      <c r="AD3240">
        <v>190.56940146327699</v>
      </c>
      <c r="AJ3240" s="40"/>
      <c r="AM3240">
        <v>3.7765601968632301</v>
      </c>
      <c r="AP3240">
        <v>269.45820045230101</v>
      </c>
      <c r="AS3240">
        <f>AM3240*1000000/AP3240</f>
        <v>14015.384169136651</v>
      </c>
      <c r="BB3240">
        <v>149.40476190476201</v>
      </c>
      <c r="BE3240">
        <v>264.98374463733899</v>
      </c>
      <c r="BJ3240" s="40">
        <v>1104.23025375682</v>
      </c>
      <c r="BK3240">
        <v>657.5</v>
      </c>
    </row>
    <row r="3241" spans="1:79" x14ac:dyDescent="0.25">
      <c r="A3241" s="68" t="s">
        <v>745</v>
      </c>
      <c r="B3241" s="68" t="s">
        <v>745</v>
      </c>
      <c r="C3241" s="14">
        <v>41611</v>
      </c>
      <c r="D3241" s="14"/>
      <c r="E3241" s="14"/>
      <c r="F3241" s="15" t="s">
        <v>533</v>
      </c>
      <c r="H3241">
        <v>171.5</v>
      </c>
      <c r="I3241">
        <v>8.1750000000000003E-2</v>
      </c>
      <c r="J3241">
        <v>0.1275</v>
      </c>
      <c r="K3241">
        <v>0.10299999999999999</v>
      </c>
      <c r="L3241">
        <v>5.9499999999999997E-2</v>
      </c>
      <c r="M3241">
        <v>9.325E-2</v>
      </c>
      <c r="N3241">
        <v>0.1205</v>
      </c>
      <c r="O3241">
        <v>0.1225</v>
      </c>
      <c r="P3241">
        <v>0.14949999999999999</v>
      </c>
      <c r="U3241" s="40"/>
      <c r="V3241" s="40"/>
      <c r="AJ3241" s="40"/>
      <c r="BJ3241" s="40"/>
    </row>
    <row r="3242" spans="1:79" x14ac:dyDescent="0.25">
      <c r="A3242" s="68" t="s">
        <v>745</v>
      </c>
      <c r="B3242" s="68" t="s">
        <v>745</v>
      </c>
      <c r="C3242" s="14">
        <v>41613</v>
      </c>
      <c r="D3242" s="14"/>
      <c r="E3242" s="14"/>
      <c r="F3242" s="15" t="s">
        <v>533</v>
      </c>
      <c r="U3242" s="40"/>
      <c r="V3242" s="40"/>
      <c r="AF3242">
        <v>0.94900999890107895</v>
      </c>
      <c r="AJ3242" s="40"/>
      <c r="BJ3242" s="40"/>
    </row>
    <row r="3243" spans="1:79" x14ac:dyDescent="0.25">
      <c r="A3243" s="68" t="s">
        <v>745</v>
      </c>
      <c r="B3243" s="68" t="s">
        <v>745</v>
      </c>
      <c r="C3243" s="14">
        <v>41618</v>
      </c>
      <c r="D3243" s="14"/>
      <c r="E3243" s="14"/>
      <c r="F3243" s="15" t="s">
        <v>533</v>
      </c>
      <c r="H3243">
        <v>159.65</v>
      </c>
      <c r="I3243">
        <v>7.2249999999999995E-2</v>
      </c>
      <c r="J3243">
        <v>0.12175</v>
      </c>
      <c r="K3243">
        <v>9.9500000000000005E-2</v>
      </c>
      <c r="L3243">
        <v>5.425E-2</v>
      </c>
      <c r="M3243">
        <v>8.1000000000000003E-2</v>
      </c>
      <c r="N3243">
        <v>0.11175</v>
      </c>
      <c r="O3243">
        <v>0.11550000000000001</v>
      </c>
      <c r="P3243">
        <v>0.14224999999999999</v>
      </c>
      <c r="U3243" s="40"/>
      <c r="V3243" s="40"/>
      <c r="AJ3243" s="40"/>
      <c r="BJ3243" s="40"/>
      <c r="BM3243" s="40"/>
      <c r="BN3243" s="40"/>
      <c r="BO3243" s="40"/>
      <c r="BP3243" s="40"/>
      <c r="BQ3243" s="40"/>
      <c r="BR3243" s="40"/>
      <c r="BS3243" s="40"/>
      <c r="BT3243" s="40"/>
      <c r="BU3243" s="40"/>
      <c r="BV3243" s="40"/>
      <c r="BW3243" s="40"/>
      <c r="BX3243" s="40"/>
      <c r="BY3243" s="40"/>
      <c r="BZ3243" s="40"/>
      <c r="CA3243" s="40"/>
    </row>
    <row r="3244" spans="1:79" x14ac:dyDescent="0.25">
      <c r="A3244" s="68" t="s">
        <v>745</v>
      </c>
      <c r="B3244" s="68" t="s">
        <v>745</v>
      </c>
      <c r="C3244" s="14">
        <v>41620</v>
      </c>
      <c r="D3244" s="14"/>
      <c r="E3244" s="14"/>
      <c r="F3244" s="15" t="s">
        <v>533</v>
      </c>
      <c r="U3244" s="40"/>
      <c r="V3244" s="40"/>
      <c r="AJ3244" s="40"/>
      <c r="BA3244">
        <v>81</v>
      </c>
      <c r="BJ3244" s="40"/>
    </row>
    <row r="3245" spans="1:79" x14ac:dyDescent="0.25">
      <c r="A3245" s="68" t="s">
        <v>745</v>
      </c>
      <c r="B3245" s="68" t="s">
        <v>745</v>
      </c>
      <c r="C3245" s="14">
        <v>41625</v>
      </c>
      <c r="D3245" s="14"/>
      <c r="E3245" s="14"/>
      <c r="F3245" s="15" t="s">
        <v>533</v>
      </c>
      <c r="H3245">
        <v>149.05000000000001</v>
      </c>
      <c r="I3245">
        <v>6.8750000000000006E-2</v>
      </c>
      <c r="J3245">
        <v>0.11774999999999999</v>
      </c>
      <c r="K3245">
        <v>9.6500000000000002E-2</v>
      </c>
      <c r="L3245">
        <v>5.0250000000000003E-2</v>
      </c>
      <c r="M3245">
        <v>6.9750000000000006E-2</v>
      </c>
      <c r="N3245">
        <v>0.10125000000000001</v>
      </c>
      <c r="O3245">
        <v>0.107</v>
      </c>
      <c r="P3245">
        <v>0.13400000000000001</v>
      </c>
      <c r="U3245" s="40">
        <v>2370.9786599317099</v>
      </c>
      <c r="V3245" s="40">
        <v>855.54094425843402</v>
      </c>
      <c r="AD3245">
        <v>590.55719962109504</v>
      </c>
      <c r="AJ3245" s="40"/>
      <c r="AM3245">
        <v>2.0383446717260498</v>
      </c>
      <c r="AP3245">
        <v>162.57468853335899</v>
      </c>
      <c r="AS3245">
        <f>AM3245*1000000/AP3245</f>
        <v>12537.896828310997</v>
      </c>
      <c r="BB3245">
        <v>145.23809523809501</v>
      </c>
      <c r="BE3245">
        <v>264.98374463733899</v>
      </c>
      <c r="BJ3245" s="40">
        <v>965.17603000641395</v>
      </c>
      <c r="BK3245">
        <v>605.29761904761904</v>
      </c>
      <c r="BM3245" s="40"/>
      <c r="BN3245" s="40"/>
      <c r="BO3245" s="40"/>
      <c r="BP3245" s="40"/>
      <c r="BQ3245" s="40"/>
      <c r="BR3245" s="40"/>
      <c r="BS3245" s="40"/>
      <c r="BT3245" s="40"/>
      <c r="BU3245" s="40"/>
      <c r="BV3245" s="40"/>
      <c r="BW3245" s="40"/>
      <c r="BX3245" s="40"/>
      <c r="BY3245" s="40"/>
      <c r="BZ3245" s="40"/>
      <c r="CA3245" s="40"/>
    </row>
    <row r="3246" spans="1:79" x14ac:dyDescent="0.25">
      <c r="A3246" s="68" t="s">
        <v>745</v>
      </c>
      <c r="B3246" s="68" t="s">
        <v>745</v>
      </c>
      <c r="C3246" s="14">
        <v>41627</v>
      </c>
      <c r="D3246" s="14"/>
      <c r="E3246" s="14"/>
      <c r="F3246" s="15" t="s">
        <v>533</v>
      </c>
      <c r="U3246" s="40"/>
      <c r="V3246" s="40"/>
      <c r="AJ3246" s="40"/>
      <c r="BA3246">
        <v>83</v>
      </c>
      <c r="BJ3246" s="40"/>
      <c r="BM3246" s="40"/>
      <c r="BN3246" s="40"/>
      <c r="BO3246" s="40"/>
      <c r="BP3246" s="40"/>
      <c r="BQ3246" s="40"/>
      <c r="BR3246" s="40"/>
      <c r="BS3246" s="40"/>
      <c r="BT3246" s="40"/>
      <c r="BU3246" s="40"/>
      <c r="BV3246" s="40"/>
      <c r="BW3246" s="40"/>
      <c r="BX3246" s="40"/>
      <c r="BY3246" s="40"/>
      <c r="BZ3246" s="40"/>
      <c r="CA3246" s="40"/>
    </row>
    <row r="3247" spans="1:79" x14ac:dyDescent="0.25">
      <c r="A3247" s="68" t="s">
        <v>745</v>
      </c>
      <c r="B3247" s="68" t="s">
        <v>745</v>
      </c>
      <c r="C3247" s="14">
        <v>41628</v>
      </c>
      <c r="D3247" s="14"/>
      <c r="E3247" s="14"/>
      <c r="F3247" s="15" t="s">
        <v>533</v>
      </c>
      <c r="U3247" s="40"/>
      <c r="V3247" s="40"/>
      <c r="AF3247">
        <v>0.80719004246637605</v>
      </c>
      <c r="AJ3247" s="40"/>
      <c r="BJ3247" s="40"/>
      <c r="BM3247" s="40"/>
      <c r="BN3247" s="40"/>
      <c r="BO3247" s="40"/>
      <c r="BP3247" s="40"/>
      <c r="BQ3247" s="40"/>
      <c r="BR3247" s="40"/>
      <c r="BS3247" s="40"/>
      <c r="BT3247" s="40"/>
      <c r="BU3247" s="40"/>
      <c r="BV3247" s="40"/>
      <c r="BW3247" s="40"/>
      <c r="BX3247" s="40"/>
      <c r="BY3247" s="40"/>
      <c r="BZ3247" s="40"/>
      <c r="CA3247" s="40"/>
    </row>
    <row r="3248" spans="1:79" x14ac:dyDescent="0.25">
      <c r="A3248" s="68" t="s">
        <v>745</v>
      </c>
      <c r="B3248" s="68" t="s">
        <v>745</v>
      </c>
      <c r="C3248" s="14">
        <v>41632</v>
      </c>
      <c r="D3248" s="14"/>
      <c r="E3248" s="14"/>
      <c r="F3248" s="15" t="s">
        <v>533</v>
      </c>
      <c r="H3248">
        <v>145.05000000000001</v>
      </c>
      <c r="I3248">
        <v>7.2999999999999995E-2</v>
      </c>
      <c r="J3248">
        <v>0.11650000000000001</v>
      </c>
      <c r="K3248">
        <v>9.5500000000000002E-2</v>
      </c>
      <c r="L3248">
        <v>4.8750000000000002E-2</v>
      </c>
      <c r="M3248">
        <v>6.7000000000000004E-2</v>
      </c>
      <c r="N3248">
        <v>9.7500000000000003E-2</v>
      </c>
      <c r="O3248">
        <v>0.10150000000000001</v>
      </c>
      <c r="P3248">
        <v>0.1255</v>
      </c>
      <c r="U3248" s="40"/>
      <c r="V3248" s="40"/>
      <c r="AJ3248" s="40"/>
      <c r="BJ3248" s="40"/>
      <c r="BM3248" s="40"/>
      <c r="BN3248" s="40"/>
      <c r="BO3248" s="40"/>
      <c r="BP3248" s="40"/>
      <c r="BQ3248" s="40"/>
      <c r="BR3248" s="40"/>
      <c r="BS3248" s="40"/>
      <c r="BT3248" s="40"/>
      <c r="BU3248" s="40"/>
      <c r="BV3248" s="40"/>
      <c r="BW3248" s="40"/>
      <c r="BX3248" s="40"/>
      <c r="BY3248" s="40"/>
      <c r="BZ3248" s="40"/>
      <c r="CA3248" s="40"/>
    </row>
    <row r="3249" spans="1:79" x14ac:dyDescent="0.25">
      <c r="A3249" s="68" t="s">
        <v>745</v>
      </c>
      <c r="B3249" s="68" t="s">
        <v>745</v>
      </c>
      <c r="C3249" s="14">
        <v>41638</v>
      </c>
      <c r="D3249" s="14"/>
      <c r="E3249" s="14"/>
      <c r="F3249" s="15" t="s">
        <v>533</v>
      </c>
      <c r="U3249" s="40"/>
      <c r="V3249" s="40"/>
      <c r="AJ3249" s="40"/>
      <c r="BA3249">
        <v>87.5</v>
      </c>
      <c r="BJ3249" s="40"/>
      <c r="BM3249" s="40"/>
      <c r="BN3249" s="40"/>
      <c r="BO3249" s="40"/>
      <c r="BP3249" s="40"/>
      <c r="BQ3249" s="40"/>
      <c r="BR3249" s="40"/>
      <c r="BS3249" s="40"/>
      <c r="BT3249" s="40"/>
      <c r="BU3249" s="40"/>
      <c r="BV3249" s="40"/>
      <c r="BW3249" s="40"/>
      <c r="BX3249" s="40"/>
      <c r="BY3249" s="40"/>
      <c r="BZ3249" s="40"/>
      <c r="CA3249" s="40"/>
    </row>
    <row r="3250" spans="1:79" x14ac:dyDescent="0.25">
      <c r="A3250" s="68" t="s">
        <v>745</v>
      </c>
      <c r="B3250" s="68" t="s">
        <v>745</v>
      </c>
      <c r="C3250" s="14">
        <v>41639</v>
      </c>
      <c r="D3250" s="14"/>
      <c r="E3250" s="14"/>
      <c r="F3250" s="15" t="s">
        <v>533</v>
      </c>
      <c r="H3250">
        <v>144.80000000000001</v>
      </c>
      <c r="I3250">
        <v>7.2499999999999995E-2</v>
      </c>
      <c r="J3250">
        <v>0.11475</v>
      </c>
      <c r="K3250">
        <v>9.425E-2</v>
      </c>
      <c r="L3250">
        <v>4.8500000000000001E-2</v>
      </c>
      <c r="M3250">
        <v>6.7000000000000004E-2</v>
      </c>
      <c r="N3250">
        <v>9.7750000000000004E-2</v>
      </c>
      <c r="O3250">
        <v>0.10299999999999999</v>
      </c>
      <c r="P3250">
        <v>0.12625</v>
      </c>
      <c r="U3250" s="40"/>
      <c r="V3250" s="40"/>
      <c r="AJ3250" s="40"/>
      <c r="BJ3250" s="40"/>
      <c r="BM3250" s="40"/>
      <c r="BN3250" s="40"/>
      <c r="BO3250" s="40"/>
      <c r="BP3250" s="40"/>
      <c r="BQ3250" s="40"/>
      <c r="BR3250" s="40"/>
      <c r="BS3250" s="40"/>
      <c r="BT3250" s="40"/>
      <c r="BU3250" s="40"/>
      <c r="BV3250" s="40"/>
      <c r="BW3250" s="40"/>
      <c r="BX3250" s="40"/>
      <c r="BY3250" s="40"/>
      <c r="BZ3250" s="40"/>
      <c r="CA3250" s="40"/>
    </row>
    <row r="3251" spans="1:79" x14ac:dyDescent="0.25">
      <c r="A3251" s="68" t="s">
        <v>745</v>
      </c>
      <c r="B3251" s="68" t="s">
        <v>745</v>
      </c>
      <c r="C3251" s="14">
        <v>41645</v>
      </c>
      <c r="D3251" s="14"/>
      <c r="E3251" s="14"/>
      <c r="F3251" s="15" t="s">
        <v>533</v>
      </c>
      <c r="U3251" s="40"/>
      <c r="V3251" s="40"/>
      <c r="AF3251" s="40">
        <v>1.80002454505984E-2</v>
      </c>
      <c r="AG3251" s="40"/>
      <c r="AJ3251" s="40"/>
      <c r="BA3251">
        <v>91</v>
      </c>
      <c r="BJ3251" s="40"/>
      <c r="BM3251" s="40"/>
      <c r="BN3251" s="40"/>
      <c r="BO3251" s="40"/>
      <c r="BP3251" s="40"/>
      <c r="BQ3251" s="40"/>
      <c r="BR3251" s="40"/>
      <c r="BS3251" s="40"/>
      <c r="BT3251" s="40"/>
      <c r="BU3251" s="40"/>
      <c r="BV3251" s="40"/>
      <c r="BW3251" s="40"/>
      <c r="BX3251" s="40"/>
      <c r="BY3251" s="40"/>
      <c r="BZ3251" s="40"/>
      <c r="CA3251" s="40"/>
    </row>
    <row r="3252" spans="1:79" x14ac:dyDescent="0.25">
      <c r="A3252" s="68" t="s">
        <v>745</v>
      </c>
      <c r="B3252" s="68" t="s">
        <v>745</v>
      </c>
      <c r="C3252" s="14">
        <v>41646</v>
      </c>
      <c r="D3252" s="14"/>
      <c r="E3252" s="14"/>
      <c r="F3252" s="15" t="s">
        <v>533</v>
      </c>
      <c r="H3252">
        <v>143.30000000000001</v>
      </c>
      <c r="I3252">
        <v>6.4250000000000002E-2</v>
      </c>
      <c r="J3252">
        <v>0.11475</v>
      </c>
      <c r="K3252">
        <v>9.5000000000000001E-2</v>
      </c>
      <c r="L3252">
        <v>4.9000000000000002E-2</v>
      </c>
      <c r="M3252">
        <v>6.8250000000000005E-2</v>
      </c>
      <c r="N3252">
        <v>9.9000000000000005E-2</v>
      </c>
      <c r="O3252">
        <v>0.10299999999999999</v>
      </c>
      <c r="P3252">
        <v>0.12325</v>
      </c>
      <c r="U3252" s="40"/>
      <c r="V3252" s="40"/>
      <c r="AF3252" s="40"/>
      <c r="AG3252" s="40"/>
      <c r="AJ3252" s="40"/>
      <c r="BJ3252" s="40"/>
      <c r="BM3252" s="40"/>
      <c r="BN3252" s="40"/>
      <c r="BO3252" s="40"/>
      <c r="BP3252" s="40"/>
      <c r="BQ3252" s="40"/>
      <c r="BR3252" s="40"/>
      <c r="BS3252" s="40"/>
      <c r="BT3252" s="40"/>
      <c r="BU3252" s="40"/>
      <c r="BV3252" s="40"/>
      <c r="BW3252" s="40"/>
      <c r="BX3252" s="40"/>
      <c r="BY3252" s="40"/>
      <c r="BZ3252" s="40"/>
      <c r="CA3252" s="40"/>
    </row>
    <row r="3253" spans="1:79" x14ac:dyDescent="0.25">
      <c r="A3253" s="68" t="s">
        <v>745</v>
      </c>
      <c r="B3253" s="68" t="s">
        <v>745</v>
      </c>
      <c r="C3253" s="14">
        <v>41652</v>
      </c>
      <c r="D3253" s="14"/>
      <c r="E3253" s="14"/>
      <c r="F3253" s="15" t="s">
        <v>533</v>
      </c>
      <c r="U3253" s="40"/>
      <c r="V3253" s="40"/>
      <c r="AF3253" s="40"/>
      <c r="AG3253" s="40"/>
      <c r="AJ3253" s="40"/>
      <c r="BA3253">
        <v>92</v>
      </c>
      <c r="BJ3253" s="40"/>
      <c r="BM3253" s="40"/>
      <c r="BN3253" s="40"/>
      <c r="BO3253" s="40"/>
      <c r="BP3253" s="40"/>
      <c r="BQ3253" s="40"/>
      <c r="BR3253" s="40"/>
      <c r="BS3253" s="40"/>
      <c r="BT3253" s="40"/>
      <c r="BU3253" s="40"/>
      <c r="BV3253" s="40"/>
      <c r="BW3253" s="40"/>
      <c r="BX3253" s="40"/>
      <c r="BY3253" s="40"/>
      <c r="BZ3253" s="40"/>
      <c r="CA3253" s="40"/>
    </row>
    <row r="3254" spans="1:79" x14ac:dyDescent="0.25">
      <c r="A3254" s="68" t="s">
        <v>745</v>
      </c>
      <c r="B3254" s="68" t="s">
        <v>745</v>
      </c>
      <c r="C3254" s="14">
        <v>41653</v>
      </c>
      <c r="D3254" s="14"/>
      <c r="E3254" s="14"/>
      <c r="F3254" s="15" t="s">
        <v>533</v>
      </c>
      <c r="H3254">
        <v>144.80000000000001</v>
      </c>
      <c r="I3254">
        <v>6.225E-2</v>
      </c>
      <c r="J3254">
        <v>0.11425</v>
      </c>
      <c r="K3254">
        <v>9.4500000000000001E-2</v>
      </c>
      <c r="L3254">
        <v>4.9500000000000002E-2</v>
      </c>
      <c r="M3254">
        <v>7.1999999999999995E-2</v>
      </c>
      <c r="N3254">
        <v>0.10274999999999999</v>
      </c>
      <c r="O3254">
        <v>0.105</v>
      </c>
      <c r="P3254">
        <v>0.12375</v>
      </c>
      <c r="U3254" s="40"/>
      <c r="V3254" s="40"/>
      <c r="AF3254" s="40">
        <v>0</v>
      </c>
      <c r="AG3254" s="40"/>
      <c r="AJ3254" s="40"/>
      <c r="BJ3254" s="40"/>
      <c r="BM3254" s="40"/>
      <c r="BN3254" s="40"/>
      <c r="BO3254" s="40"/>
      <c r="BP3254" s="40"/>
      <c r="BQ3254" s="40"/>
      <c r="BR3254" s="40"/>
      <c r="BS3254" s="40"/>
      <c r="BT3254" s="40"/>
      <c r="BU3254" s="40"/>
      <c r="BV3254" s="40"/>
      <c r="BW3254" s="40"/>
      <c r="BX3254" s="40"/>
      <c r="BY3254" s="40"/>
      <c r="BZ3254" s="40"/>
      <c r="CA3254" s="40"/>
    </row>
    <row r="3255" spans="1:79" x14ac:dyDescent="0.25">
      <c r="A3255" s="68" t="s">
        <v>745</v>
      </c>
      <c r="B3255" s="68" t="s">
        <v>745</v>
      </c>
      <c r="C3255" s="14">
        <v>41660</v>
      </c>
      <c r="D3255" s="14"/>
      <c r="E3255" s="14"/>
      <c r="F3255" s="15" t="s">
        <v>533</v>
      </c>
      <c r="H3255">
        <v>146.69999999999999</v>
      </c>
      <c r="I3255">
        <v>6.0749999999999998E-2</v>
      </c>
      <c r="J3255">
        <v>0.11525000000000001</v>
      </c>
      <c r="K3255">
        <v>9.5750000000000002E-2</v>
      </c>
      <c r="L3255">
        <v>5.0999999999999997E-2</v>
      </c>
      <c r="M3255">
        <v>7.3499999999999996E-2</v>
      </c>
      <c r="N3255">
        <v>0.10525</v>
      </c>
      <c r="O3255">
        <v>0.107</v>
      </c>
      <c r="P3255">
        <v>0.125</v>
      </c>
      <c r="U3255" s="40"/>
      <c r="V3255" s="40"/>
      <c r="AF3255" s="40"/>
      <c r="AG3255" s="40"/>
      <c r="AJ3255" s="40"/>
      <c r="BJ3255" s="40"/>
      <c r="BM3255" s="40"/>
      <c r="BN3255" s="40"/>
      <c r="BO3255" s="40"/>
      <c r="BP3255" s="40"/>
      <c r="BQ3255" s="40"/>
      <c r="BR3255" s="40"/>
      <c r="BS3255" s="40"/>
      <c r="BT3255" s="40"/>
      <c r="BU3255" s="40"/>
      <c r="BV3255" s="40"/>
      <c r="BW3255" s="40"/>
      <c r="BX3255" s="40"/>
      <c r="BY3255" s="40"/>
      <c r="BZ3255" s="40"/>
      <c r="CA3255" s="40"/>
    </row>
    <row r="3256" spans="1:79" x14ac:dyDescent="0.25">
      <c r="A3256" s="68" t="s">
        <v>745</v>
      </c>
      <c r="B3256" s="68" t="s">
        <v>745</v>
      </c>
      <c r="C3256" s="14">
        <v>41662</v>
      </c>
      <c r="D3256" s="14"/>
      <c r="E3256" s="14"/>
      <c r="F3256" s="15" t="s">
        <v>533</v>
      </c>
      <c r="U3256" s="40"/>
      <c r="V3256" s="40"/>
      <c r="AF3256" s="40"/>
      <c r="AG3256" s="40"/>
      <c r="AJ3256" s="40"/>
      <c r="BA3256">
        <v>93</v>
      </c>
      <c r="BJ3256" s="40"/>
      <c r="BM3256" s="40"/>
      <c r="BN3256" s="40"/>
      <c r="BO3256" s="40"/>
      <c r="BP3256" s="40"/>
      <c r="BQ3256" s="40"/>
      <c r="BR3256" s="40"/>
      <c r="BS3256" s="40"/>
      <c r="BT3256" s="40"/>
      <c r="BU3256" s="40"/>
      <c r="BV3256" s="40"/>
      <c r="BW3256" s="40"/>
      <c r="BX3256" s="40"/>
      <c r="BY3256" s="40"/>
      <c r="BZ3256" s="40"/>
      <c r="CA3256" s="40"/>
    </row>
    <row r="3257" spans="1:79" x14ac:dyDescent="0.25">
      <c r="A3257" s="68" t="s">
        <v>745</v>
      </c>
      <c r="B3257" s="68" t="s">
        <v>745</v>
      </c>
      <c r="C3257" s="14">
        <v>41664</v>
      </c>
      <c r="D3257" s="14"/>
      <c r="E3257" s="14"/>
      <c r="F3257" s="15" t="s">
        <v>533</v>
      </c>
      <c r="U3257" s="40">
        <v>2121.67460174898</v>
      </c>
      <c r="V3257" s="40">
        <v>947.294439637339</v>
      </c>
      <c r="Y3257" s="41"/>
      <c r="Z3257">
        <v>3.1794556874999998E-2</v>
      </c>
      <c r="AB3257">
        <v>17324.2225803978</v>
      </c>
      <c r="AD3257">
        <v>682.31069500000001</v>
      </c>
      <c r="AF3257" s="40"/>
      <c r="AG3257" s="40"/>
      <c r="AJ3257" s="40"/>
      <c r="AT3257" t="s">
        <v>74</v>
      </c>
      <c r="BE3257">
        <v>264.98374463733899</v>
      </c>
      <c r="BJ3257" s="40">
        <v>734.85205635114403</v>
      </c>
      <c r="BM3257" s="40"/>
      <c r="BN3257" s="40"/>
      <c r="BO3257" s="40"/>
      <c r="BP3257" s="40"/>
      <c r="BQ3257" s="40"/>
      <c r="BR3257" s="40"/>
      <c r="BS3257" s="40"/>
      <c r="BT3257" s="40"/>
      <c r="BU3257" s="40"/>
      <c r="BV3257" s="40"/>
      <c r="BW3257" s="40"/>
      <c r="BX3257" s="40"/>
      <c r="BY3257" s="40"/>
      <c r="BZ3257" s="40"/>
      <c r="CA3257" s="40"/>
    </row>
    <row r="3258" spans="1:79" x14ac:dyDescent="0.25">
      <c r="A3258" s="68" t="s">
        <v>745</v>
      </c>
      <c r="B3258" s="68" t="s">
        <v>745</v>
      </c>
      <c r="C3258" s="14">
        <v>41667</v>
      </c>
      <c r="D3258" s="14"/>
      <c r="E3258" s="14"/>
      <c r="F3258" s="15" t="s">
        <v>533</v>
      </c>
      <c r="H3258">
        <v>11.85</v>
      </c>
      <c r="I3258">
        <v>5.9249999999999997E-2</v>
      </c>
      <c r="U3258" s="40"/>
      <c r="V3258" s="40"/>
      <c r="Y3258" s="41"/>
      <c r="AF3258" s="40"/>
      <c r="AG3258" s="40"/>
      <c r="AJ3258" s="40"/>
      <c r="BJ3258" s="40"/>
      <c r="BM3258" s="40"/>
      <c r="BN3258" s="40"/>
      <c r="BO3258" s="40"/>
      <c r="BP3258" s="40"/>
      <c r="BQ3258" s="40"/>
      <c r="BR3258" s="40"/>
      <c r="BS3258" s="40"/>
      <c r="BT3258" s="40"/>
      <c r="BU3258" s="40"/>
      <c r="BV3258" s="40"/>
      <c r="BW3258" s="40"/>
      <c r="BX3258" s="40"/>
      <c r="BY3258" s="40"/>
      <c r="BZ3258" s="40"/>
      <c r="CA3258" s="40"/>
    </row>
    <row r="3259" spans="1:79" x14ac:dyDescent="0.25">
      <c r="A3259" s="75" t="s">
        <v>745</v>
      </c>
      <c r="B3259" s="75" t="s">
        <v>745</v>
      </c>
      <c r="C3259" s="87"/>
      <c r="F3259" s="15" t="s">
        <v>533</v>
      </c>
      <c r="U3259" s="40"/>
      <c r="V3259" s="40"/>
      <c r="AF3259" s="40"/>
      <c r="AG3259" s="40"/>
      <c r="AJ3259" s="40"/>
      <c r="BJ3259" s="40"/>
      <c r="BM3259" s="40">
        <v>224.51050000000001</v>
      </c>
      <c r="BN3259" s="40">
        <v>435.66199999999998</v>
      </c>
      <c r="BO3259" s="40">
        <v>535.73249999999996</v>
      </c>
      <c r="BP3259" s="40">
        <v>622.322</v>
      </c>
      <c r="BQ3259" s="40">
        <v>785.4665</v>
      </c>
      <c r="BR3259" s="40">
        <v>906.33799999999997</v>
      </c>
      <c r="BS3259" s="40">
        <v>1017.785</v>
      </c>
      <c r="BT3259" s="40">
        <v>1152.1679999999999</v>
      </c>
      <c r="BU3259" s="40">
        <v>1334.009</v>
      </c>
      <c r="BV3259" s="40">
        <v>1986.7394999999999</v>
      </c>
      <c r="BW3259" s="40">
        <v>2317.4205000000002</v>
      </c>
      <c r="BX3259" s="40">
        <v>2219.1190000000001</v>
      </c>
      <c r="BY3259" s="40">
        <v>2375.8584999999998</v>
      </c>
      <c r="BZ3259" s="40">
        <v>2432.9544999999998</v>
      </c>
      <c r="CA3259" s="40">
        <v>2149.25875</v>
      </c>
    </row>
    <row r="3260" spans="1:79" x14ac:dyDescent="0.25">
      <c r="A3260" s="42" t="s">
        <v>746</v>
      </c>
      <c r="B3260" s="42" t="s">
        <v>746</v>
      </c>
      <c r="C3260" s="2">
        <v>41369</v>
      </c>
      <c r="F3260" s="46" t="s">
        <v>533</v>
      </c>
      <c r="U3260" s="40"/>
      <c r="V3260" s="40"/>
      <c r="AF3260" s="40"/>
      <c r="AG3260" s="40"/>
      <c r="AJ3260" s="40"/>
      <c r="BJ3260" s="40"/>
      <c r="BM3260" s="52">
        <v>226.61500000000001</v>
      </c>
      <c r="BN3260" s="52"/>
      <c r="BO3260" s="52"/>
      <c r="BP3260" s="52"/>
      <c r="BQ3260" s="52"/>
      <c r="BR3260" s="52"/>
      <c r="BS3260" s="52"/>
      <c r="BT3260" s="52"/>
      <c r="BU3260" s="52"/>
      <c r="BV3260" s="52"/>
      <c r="BW3260" s="52"/>
      <c r="BX3260" s="52"/>
      <c r="BY3260" s="52"/>
      <c r="BZ3260" s="52"/>
      <c r="CA3260" s="52"/>
    </row>
    <row r="3261" spans="1:79" x14ac:dyDescent="0.25">
      <c r="A3261" s="42" t="s">
        <v>746</v>
      </c>
      <c r="B3261" s="42" t="s">
        <v>746</v>
      </c>
      <c r="C3261" s="2">
        <v>41380</v>
      </c>
      <c r="F3261" s="46" t="s">
        <v>533</v>
      </c>
      <c r="U3261" s="40"/>
      <c r="V3261" s="40"/>
      <c r="AF3261" s="40"/>
      <c r="AG3261" s="40"/>
      <c r="AJ3261" s="40"/>
      <c r="BJ3261" s="40"/>
      <c r="BM3261" s="52"/>
      <c r="BN3261" s="52">
        <v>413.06150000000002</v>
      </c>
      <c r="BO3261" s="52"/>
      <c r="BP3261" s="52"/>
      <c r="BQ3261" s="52"/>
      <c r="BR3261" s="52"/>
      <c r="BS3261" s="52"/>
      <c r="BT3261" s="52"/>
      <c r="BU3261" s="52"/>
      <c r="BV3261" s="52"/>
      <c r="BW3261" s="52"/>
      <c r="BX3261" s="52"/>
      <c r="BY3261" s="52"/>
      <c r="BZ3261" s="52"/>
      <c r="CA3261" s="52"/>
    </row>
    <row r="3262" spans="1:79" x14ac:dyDescent="0.25">
      <c r="A3262" s="68" t="s">
        <v>746</v>
      </c>
      <c r="B3262" s="68" t="s">
        <v>746</v>
      </c>
      <c r="C3262" s="14">
        <v>41386</v>
      </c>
      <c r="D3262" s="14"/>
      <c r="E3262" s="14"/>
      <c r="F3262" s="15" t="s">
        <v>533</v>
      </c>
      <c r="U3262" s="40"/>
      <c r="V3262" s="40"/>
      <c r="AE3262">
        <v>3.9</v>
      </c>
      <c r="AF3262" s="40"/>
      <c r="AG3262" s="40"/>
      <c r="AJ3262" s="40"/>
      <c r="AL3262">
        <v>2</v>
      </c>
      <c r="BA3262">
        <v>15.75</v>
      </c>
      <c r="BJ3262" s="40"/>
    </row>
    <row r="3263" spans="1:79" x14ac:dyDescent="0.25">
      <c r="A3263" s="68" t="s">
        <v>746</v>
      </c>
      <c r="B3263" s="68" t="s">
        <v>746</v>
      </c>
      <c r="C3263" s="14">
        <v>41387</v>
      </c>
      <c r="D3263" s="14"/>
      <c r="E3263" s="14"/>
      <c r="F3263" s="15" t="s">
        <v>533</v>
      </c>
      <c r="H3263">
        <v>401.15</v>
      </c>
      <c r="I3263">
        <v>0.26924999999999999</v>
      </c>
      <c r="J3263">
        <v>0.28649999999999998</v>
      </c>
      <c r="K3263">
        <v>0.27600000000000002</v>
      </c>
      <c r="L3263">
        <v>0.27450000000000002</v>
      </c>
      <c r="M3263">
        <v>0.29125000000000001</v>
      </c>
      <c r="N3263">
        <v>0.22275</v>
      </c>
      <c r="O3263">
        <v>0.20374999999999999</v>
      </c>
      <c r="P3263">
        <v>0.18174999999999999</v>
      </c>
      <c r="U3263" s="40"/>
      <c r="V3263" s="40"/>
      <c r="AF3263" s="40"/>
      <c r="AG3263" s="40"/>
      <c r="AJ3263" s="40"/>
      <c r="BJ3263" s="40"/>
    </row>
    <row r="3264" spans="1:79" x14ac:dyDescent="0.25">
      <c r="A3264" s="42" t="s">
        <v>746</v>
      </c>
      <c r="B3264" s="42" t="s">
        <v>746</v>
      </c>
      <c r="C3264" s="2">
        <v>41390</v>
      </c>
      <c r="F3264" s="46" t="s">
        <v>533</v>
      </c>
      <c r="U3264" s="40"/>
      <c r="V3264" s="40"/>
      <c r="AF3264" s="40"/>
      <c r="AG3264" s="40"/>
      <c r="AJ3264" s="40"/>
      <c r="BJ3264" s="40"/>
      <c r="BM3264" s="52"/>
      <c r="BN3264" s="52"/>
      <c r="BO3264" s="52">
        <v>490.745</v>
      </c>
      <c r="BP3264" s="52"/>
      <c r="BQ3264" s="52"/>
      <c r="BR3264" s="52"/>
      <c r="BS3264" s="52"/>
      <c r="BT3264" s="52"/>
      <c r="BU3264" s="52"/>
      <c r="BV3264" s="52"/>
      <c r="BW3264" s="52"/>
      <c r="BX3264" s="52"/>
      <c r="BY3264" s="52"/>
      <c r="BZ3264" s="52"/>
      <c r="CA3264" s="52"/>
    </row>
    <row r="3265" spans="1:83" x14ac:dyDescent="0.25">
      <c r="A3265" s="68" t="s">
        <v>746</v>
      </c>
      <c r="B3265" s="68" t="s">
        <v>746</v>
      </c>
      <c r="C3265" s="14">
        <v>41394</v>
      </c>
      <c r="D3265" s="14"/>
      <c r="E3265" s="14"/>
      <c r="F3265" s="15" t="s">
        <v>533</v>
      </c>
      <c r="H3265">
        <v>395.25</v>
      </c>
      <c r="I3265">
        <v>0.253</v>
      </c>
      <c r="J3265">
        <v>0.28249999999999997</v>
      </c>
      <c r="K3265">
        <v>0.27374999999999999</v>
      </c>
      <c r="L3265">
        <v>0.27174999999999999</v>
      </c>
      <c r="M3265">
        <v>0.29149999999999998</v>
      </c>
      <c r="N3265">
        <v>0.2195</v>
      </c>
      <c r="O3265">
        <v>0.20300000000000001</v>
      </c>
      <c r="P3265">
        <v>0.18124999999999999</v>
      </c>
      <c r="U3265" s="40"/>
      <c r="V3265" s="40"/>
      <c r="AF3265" s="40"/>
      <c r="AG3265" s="40"/>
      <c r="AJ3265" s="40"/>
      <c r="BJ3265" s="40"/>
    </row>
    <row r="3266" spans="1:83" x14ac:dyDescent="0.25">
      <c r="A3266" s="68" t="s">
        <v>746</v>
      </c>
      <c r="B3266" s="68" t="s">
        <v>746</v>
      </c>
      <c r="C3266" s="14">
        <v>41396</v>
      </c>
      <c r="D3266" s="14"/>
      <c r="E3266" s="14"/>
      <c r="F3266" s="15" t="s">
        <v>533</v>
      </c>
      <c r="U3266" s="40"/>
      <c r="V3266" s="40"/>
      <c r="AE3266">
        <v>4.95</v>
      </c>
      <c r="AF3266" s="40"/>
      <c r="AG3266" s="40"/>
      <c r="AJ3266" s="40"/>
      <c r="AL3266">
        <v>3.8</v>
      </c>
      <c r="BA3266">
        <v>21.75</v>
      </c>
      <c r="BJ3266" s="40"/>
    </row>
    <row r="3267" spans="1:83" x14ac:dyDescent="0.25">
      <c r="A3267" s="68" t="s">
        <v>746</v>
      </c>
      <c r="B3267" s="68" t="s">
        <v>746</v>
      </c>
      <c r="C3267" s="14">
        <v>41397</v>
      </c>
      <c r="D3267" s="14"/>
      <c r="E3267" s="14"/>
      <c r="F3267" s="15" t="s">
        <v>533</v>
      </c>
      <c r="U3267" s="40"/>
      <c r="V3267" s="40"/>
      <c r="AF3267">
        <v>0.22411051883682101</v>
      </c>
      <c r="AJ3267" s="40"/>
      <c r="BJ3267" s="40"/>
    </row>
    <row r="3268" spans="1:83" x14ac:dyDescent="0.25">
      <c r="A3268" s="42" t="s">
        <v>746</v>
      </c>
      <c r="B3268" s="42" t="s">
        <v>746</v>
      </c>
      <c r="C3268" s="2">
        <v>41399</v>
      </c>
      <c r="F3268" s="46" t="s">
        <v>533</v>
      </c>
      <c r="U3268" s="40"/>
      <c r="V3268" s="40"/>
      <c r="AJ3268" s="40"/>
      <c r="BJ3268" s="40"/>
      <c r="BM3268" s="52"/>
      <c r="BN3268" s="52"/>
      <c r="BO3268" s="52"/>
      <c r="BP3268" s="52">
        <v>621.46799999999996</v>
      </c>
      <c r="BQ3268" s="52"/>
      <c r="BR3268" s="52"/>
      <c r="BS3268" s="52"/>
      <c r="BT3268" s="52"/>
      <c r="BU3268" s="52"/>
      <c r="BV3268" s="52"/>
      <c r="BW3268" s="52"/>
      <c r="BX3268" s="52"/>
      <c r="BY3268" s="52"/>
      <c r="BZ3268" s="52"/>
      <c r="CA3268" s="52"/>
    </row>
    <row r="3269" spans="1:83" x14ac:dyDescent="0.25">
      <c r="A3269" s="68" t="s">
        <v>746</v>
      </c>
      <c r="B3269" s="68" t="s">
        <v>746</v>
      </c>
      <c r="C3269" s="14">
        <v>41408</v>
      </c>
      <c r="D3269" s="14"/>
      <c r="E3269" s="14"/>
      <c r="F3269" s="15" t="s">
        <v>533</v>
      </c>
      <c r="H3269">
        <v>387.22500000000002</v>
      </c>
      <c r="I3269">
        <v>0.24037500000000001</v>
      </c>
      <c r="J3269">
        <v>0.27575</v>
      </c>
      <c r="K3269">
        <v>0.26974999999999999</v>
      </c>
      <c r="L3269">
        <v>0.26474999999999999</v>
      </c>
      <c r="M3269">
        <v>0.28825000000000001</v>
      </c>
      <c r="N3269">
        <v>0.2175</v>
      </c>
      <c r="O3269">
        <v>0.20200000000000001</v>
      </c>
      <c r="P3269">
        <v>0.17774999999999999</v>
      </c>
      <c r="U3269" s="40"/>
      <c r="V3269" s="40"/>
      <c r="AF3269">
        <v>0.46861322112933401</v>
      </c>
      <c r="AJ3269" s="40"/>
      <c r="BJ3269" s="40"/>
    </row>
    <row r="3270" spans="1:83" x14ac:dyDescent="0.25">
      <c r="A3270" s="68" t="s">
        <v>746</v>
      </c>
      <c r="B3270" s="68" t="s">
        <v>746</v>
      </c>
      <c r="C3270" s="14">
        <v>41410</v>
      </c>
      <c r="D3270" s="14"/>
      <c r="E3270" s="14"/>
      <c r="F3270" s="15" t="s">
        <v>533</v>
      </c>
      <c r="U3270" s="40"/>
      <c r="V3270" s="40"/>
      <c r="AE3270">
        <v>5.95</v>
      </c>
      <c r="AJ3270" s="40"/>
      <c r="AL3270">
        <v>4.9000000000000004</v>
      </c>
      <c r="BA3270">
        <v>24</v>
      </c>
      <c r="BJ3270" s="40"/>
    </row>
    <row r="3271" spans="1:83" x14ac:dyDescent="0.25">
      <c r="A3271" s="42" t="s">
        <v>746</v>
      </c>
      <c r="B3271" s="42" t="s">
        <v>746</v>
      </c>
      <c r="C3271" s="2">
        <v>41413</v>
      </c>
      <c r="F3271" s="46" t="s">
        <v>533</v>
      </c>
      <c r="U3271" s="40"/>
      <c r="V3271" s="40"/>
      <c r="AJ3271" s="40"/>
      <c r="BJ3271" s="40"/>
      <c r="BM3271" s="52"/>
      <c r="BN3271" s="52"/>
      <c r="BO3271" s="52"/>
      <c r="BP3271" s="52"/>
      <c r="BQ3271" s="52">
        <v>762.01199999999994</v>
      </c>
      <c r="BR3271" s="52"/>
      <c r="BS3271" s="52"/>
      <c r="BT3271" s="52"/>
      <c r="BU3271" s="52"/>
      <c r="BV3271" s="52"/>
      <c r="BW3271" s="52"/>
      <c r="BX3271" s="52"/>
      <c r="BY3271" s="52"/>
      <c r="BZ3271" s="52"/>
      <c r="CA3271" s="52"/>
    </row>
    <row r="3272" spans="1:83" x14ac:dyDescent="0.25">
      <c r="A3272" s="68" t="s">
        <v>746</v>
      </c>
      <c r="B3272" s="68" t="s">
        <v>746</v>
      </c>
      <c r="C3272" s="14">
        <v>41423</v>
      </c>
      <c r="D3272" s="14"/>
      <c r="E3272" s="14"/>
      <c r="F3272" s="15" t="s">
        <v>533</v>
      </c>
      <c r="H3272">
        <v>379.75</v>
      </c>
      <c r="I3272">
        <v>0.22900000000000001</v>
      </c>
      <c r="J3272">
        <v>0.26950000000000002</v>
      </c>
      <c r="K3272">
        <v>0.26300000000000001</v>
      </c>
      <c r="L3272">
        <v>0.25874999999999998</v>
      </c>
      <c r="M3272">
        <v>0.28299999999999997</v>
      </c>
      <c r="N3272">
        <v>0.2155</v>
      </c>
      <c r="O3272">
        <v>0.20125000000000001</v>
      </c>
      <c r="P3272">
        <v>0.17874999999999999</v>
      </c>
      <c r="U3272" s="40"/>
      <c r="V3272" s="40"/>
      <c r="AE3272">
        <v>7</v>
      </c>
      <c r="AJ3272" s="40"/>
      <c r="AL3272">
        <v>5.9</v>
      </c>
      <c r="BJ3272" s="40"/>
    </row>
    <row r="3273" spans="1:83" x14ac:dyDescent="0.25">
      <c r="A3273" s="68" t="s">
        <v>746</v>
      </c>
      <c r="B3273" s="68" t="s">
        <v>746</v>
      </c>
      <c r="C3273" s="14">
        <v>41425</v>
      </c>
      <c r="D3273" s="14"/>
      <c r="E3273" s="14"/>
      <c r="F3273" s="15" t="s">
        <v>533</v>
      </c>
      <c r="U3273" s="40"/>
      <c r="V3273" s="40"/>
      <c r="AF3273">
        <v>0.70510357668446499</v>
      </c>
      <c r="AJ3273" s="40"/>
      <c r="BA3273">
        <v>24.75</v>
      </c>
      <c r="BJ3273" s="40"/>
    </row>
    <row r="3274" spans="1:83" x14ac:dyDescent="0.25">
      <c r="A3274" s="42" t="s">
        <v>746</v>
      </c>
      <c r="B3274" s="42" t="s">
        <v>746</v>
      </c>
      <c r="C3274" s="2">
        <v>41426</v>
      </c>
      <c r="F3274" s="46" t="s">
        <v>533</v>
      </c>
      <c r="U3274" s="40"/>
      <c r="V3274" s="40"/>
      <c r="AJ3274" s="40"/>
      <c r="BJ3274" s="40"/>
      <c r="BM3274" s="52"/>
      <c r="BN3274" s="52"/>
      <c r="BO3274" s="52"/>
      <c r="BP3274" s="52"/>
      <c r="BQ3274" s="52"/>
      <c r="BR3274" s="52">
        <v>807.51800000000003</v>
      </c>
      <c r="BS3274" s="52"/>
      <c r="BT3274" s="52"/>
      <c r="BU3274" s="52"/>
      <c r="BV3274" s="52"/>
      <c r="BW3274" s="52"/>
      <c r="BX3274" s="52"/>
      <c r="BY3274" s="52"/>
      <c r="BZ3274" s="52"/>
      <c r="CA3274" s="52"/>
      <c r="CE3274" s="40"/>
    </row>
    <row r="3275" spans="1:83" x14ac:dyDescent="0.25">
      <c r="A3275" s="68" t="s">
        <v>746</v>
      </c>
      <c r="B3275" s="68" t="s">
        <v>746</v>
      </c>
      <c r="C3275" s="14">
        <v>41436</v>
      </c>
      <c r="D3275" s="14"/>
      <c r="E3275" s="14"/>
      <c r="F3275" s="15" t="s">
        <v>533</v>
      </c>
      <c r="H3275">
        <v>370.2</v>
      </c>
      <c r="I3275">
        <v>0.2175</v>
      </c>
      <c r="J3275">
        <v>0.26224999999999998</v>
      </c>
      <c r="K3275">
        <v>0.25724999999999998</v>
      </c>
      <c r="L3275">
        <v>0.25024999999999997</v>
      </c>
      <c r="M3275">
        <v>0.27875</v>
      </c>
      <c r="N3275">
        <v>0.21099999999999999</v>
      </c>
      <c r="O3275">
        <v>0.19775000000000001</v>
      </c>
      <c r="P3275">
        <v>0.17624999999999999</v>
      </c>
      <c r="U3275" s="40"/>
      <c r="V3275" s="40"/>
      <c r="AF3275" s="40"/>
      <c r="AG3275" s="40"/>
      <c r="AJ3275" s="40"/>
      <c r="BJ3275" s="40"/>
      <c r="CE3275" s="40"/>
    </row>
    <row r="3276" spans="1:83" x14ac:dyDescent="0.25">
      <c r="A3276" s="68" t="s">
        <v>746</v>
      </c>
      <c r="B3276" s="68" t="s">
        <v>746</v>
      </c>
      <c r="C3276" s="14">
        <v>41438</v>
      </c>
      <c r="D3276" s="14"/>
      <c r="E3276" s="14"/>
      <c r="F3276" s="15" t="s">
        <v>533</v>
      </c>
      <c r="U3276" s="40"/>
      <c r="V3276" s="40"/>
      <c r="AE3276">
        <v>7.95</v>
      </c>
      <c r="AF3276" s="40">
        <v>0.774650813327591</v>
      </c>
      <c r="AG3276" s="40"/>
      <c r="AJ3276" s="40"/>
      <c r="AL3276">
        <v>6.9</v>
      </c>
      <c r="BA3276">
        <v>25.25</v>
      </c>
      <c r="BJ3276" s="40"/>
      <c r="CE3276" s="40"/>
    </row>
    <row r="3277" spans="1:83" x14ac:dyDescent="0.25">
      <c r="A3277" s="42" t="s">
        <v>746</v>
      </c>
      <c r="B3277" s="42" t="s">
        <v>746</v>
      </c>
      <c r="C3277" s="2">
        <v>41448</v>
      </c>
      <c r="F3277" s="46" t="s">
        <v>533</v>
      </c>
      <c r="U3277" s="40"/>
      <c r="V3277" s="40"/>
      <c r="AF3277" s="40"/>
      <c r="AG3277" s="40"/>
      <c r="AJ3277" s="40"/>
      <c r="BJ3277" s="40"/>
      <c r="BM3277" s="52"/>
      <c r="BN3277" s="52"/>
      <c r="BO3277" s="52"/>
      <c r="BP3277" s="52"/>
      <c r="BQ3277" s="52"/>
      <c r="BR3277" s="52"/>
      <c r="BS3277" s="52">
        <v>906.12450000000001</v>
      </c>
      <c r="BT3277" s="52"/>
      <c r="BU3277" s="52"/>
      <c r="BV3277" s="52"/>
      <c r="BW3277" s="52"/>
      <c r="BX3277" s="52"/>
      <c r="BY3277" s="52"/>
      <c r="BZ3277" s="52"/>
      <c r="CA3277" s="52"/>
      <c r="CE3277" s="40"/>
    </row>
    <row r="3278" spans="1:83" x14ac:dyDescent="0.25">
      <c r="A3278" s="68" t="s">
        <v>746</v>
      </c>
      <c r="B3278" s="68" t="s">
        <v>746</v>
      </c>
      <c r="C3278" s="14">
        <v>41450</v>
      </c>
      <c r="D3278" s="14"/>
      <c r="E3278" s="14"/>
      <c r="F3278" s="15" t="s">
        <v>533</v>
      </c>
      <c r="H3278">
        <v>422.07499999999999</v>
      </c>
      <c r="I3278">
        <v>0.29962499999999997</v>
      </c>
      <c r="J3278">
        <v>0.29375000000000001</v>
      </c>
      <c r="K3278">
        <v>0.27550000000000002</v>
      </c>
      <c r="L3278">
        <v>0.26974999999999999</v>
      </c>
      <c r="M3278">
        <v>0.29549999999999998</v>
      </c>
      <c r="N3278">
        <v>0.25674999999999998</v>
      </c>
      <c r="O3278">
        <v>0.22475000000000001</v>
      </c>
      <c r="P3278">
        <v>0.19475000000000001</v>
      </c>
      <c r="U3278" s="40"/>
      <c r="V3278" s="40"/>
      <c r="AE3278">
        <v>8.5500000000000007</v>
      </c>
      <c r="AF3278" s="40">
        <v>0.94385341631775599</v>
      </c>
      <c r="AG3278" s="40"/>
      <c r="AJ3278" s="40"/>
      <c r="AL3278">
        <v>7.1</v>
      </c>
      <c r="BJ3278" s="40"/>
      <c r="CE3278" s="40"/>
    </row>
    <row r="3279" spans="1:83" x14ac:dyDescent="0.25">
      <c r="A3279" s="68" t="s">
        <v>746</v>
      </c>
      <c r="B3279" s="68" t="s">
        <v>746</v>
      </c>
      <c r="C3279" s="14">
        <v>41457</v>
      </c>
      <c r="D3279" s="14"/>
      <c r="E3279" s="14"/>
      <c r="F3279" s="15" t="s">
        <v>533</v>
      </c>
      <c r="U3279" s="40"/>
      <c r="V3279" s="40"/>
      <c r="AF3279" s="40"/>
      <c r="AG3279" s="40"/>
      <c r="AJ3279" s="40"/>
      <c r="BA3279">
        <v>27</v>
      </c>
      <c r="BJ3279" s="40"/>
      <c r="CE3279" s="40"/>
    </row>
    <row r="3280" spans="1:83" x14ac:dyDescent="0.25">
      <c r="A3280" s="68" t="s">
        <v>746</v>
      </c>
      <c r="B3280" s="68" t="s">
        <v>746</v>
      </c>
      <c r="C3280" s="14">
        <v>41459</v>
      </c>
      <c r="D3280" s="14"/>
      <c r="E3280" s="14"/>
      <c r="F3280" s="15" t="s">
        <v>533</v>
      </c>
      <c r="U3280" s="40">
        <v>249.91249999999999</v>
      </c>
      <c r="V3280" s="40">
        <v>0</v>
      </c>
      <c r="AD3280">
        <v>0</v>
      </c>
      <c r="AF3280" s="40"/>
      <c r="AG3280" s="40"/>
      <c r="AJ3280" s="40"/>
      <c r="AM3280">
        <v>2.6411303739170702</v>
      </c>
      <c r="AP3280">
        <v>149.643660688804</v>
      </c>
      <c r="AS3280">
        <f>AM3280*1000000/AP3280</f>
        <v>17649.463811297112</v>
      </c>
      <c r="BB3280">
        <v>172.02380952381</v>
      </c>
      <c r="BE3280">
        <v>0</v>
      </c>
      <c r="BJ3280" s="40">
        <v>96.235808744906095</v>
      </c>
      <c r="BK3280">
        <v>1391.36904761905</v>
      </c>
      <c r="CE3280" s="40"/>
    </row>
    <row r="3281" spans="1:83" x14ac:dyDescent="0.25">
      <c r="A3281" s="68" t="s">
        <v>746</v>
      </c>
      <c r="B3281" s="68" t="s">
        <v>746</v>
      </c>
      <c r="C3281" s="14">
        <v>41465</v>
      </c>
      <c r="D3281" s="14"/>
      <c r="E3281" s="14"/>
      <c r="F3281" s="15" t="s">
        <v>533</v>
      </c>
      <c r="U3281" s="40"/>
      <c r="V3281" s="40"/>
      <c r="AE3281">
        <v>9</v>
      </c>
      <c r="AF3281" s="40"/>
      <c r="AG3281" s="40"/>
      <c r="AJ3281" s="40"/>
      <c r="AL3281">
        <v>7.9</v>
      </c>
      <c r="BA3281">
        <v>27.5</v>
      </c>
      <c r="BJ3281" s="40"/>
      <c r="CE3281" s="40"/>
    </row>
    <row r="3282" spans="1:83" x14ac:dyDescent="0.25">
      <c r="A3282" s="68" t="s">
        <v>746</v>
      </c>
      <c r="B3282" s="68" t="s">
        <v>746</v>
      </c>
      <c r="C3282" s="14">
        <v>41466</v>
      </c>
      <c r="D3282" s="14"/>
      <c r="E3282" s="14"/>
      <c r="F3282" s="15" t="s">
        <v>533</v>
      </c>
      <c r="H3282">
        <v>417</v>
      </c>
      <c r="I3282">
        <v>0.25824999999999998</v>
      </c>
      <c r="J3282">
        <v>0.28575</v>
      </c>
      <c r="K3282">
        <v>0.27274999999999999</v>
      </c>
      <c r="L3282">
        <v>0.27200000000000002</v>
      </c>
      <c r="M3282">
        <v>0.29849999999999999</v>
      </c>
      <c r="N3282">
        <v>0.25700000000000001</v>
      </c>
      <c r="O3282">
        <v>0.23300000000000001</v>
      </c>
      <c r="P3282">
        <v>0.20774999999999999</v>
      </c>
      <c r="U3282" s="40"/>
      <c r="V3282" s="40"/>
      <c r="AF3282" s="40">
        <v>0.964076687328561</v>
      </c>
      <c r="AG3282" s="40"/>
      <c r="AJ3282" s="40"/>
      <c r="BJ3282" s="40"/>
      <c r="CE3282" s="40"/>
    </row>
    <row r="3283" spans="1:83" x14ac:dyDescent="0.25">
      <c r="A3283" s="75" t="s">
        <v>746</v>
      </c>
      <c r="B3283" s="75" t="s">
        <v>746</v>
      </c>
      <c r="C3283" s="2">
        <v>41471</v>
      </c>
      <c r="F3283" s="46" t="s">
        <v>533</v>
      </c>
      <c r="U3283" s="40"/>
      <c r="V3283" s="40"/>
      <c r="AJ3283" s="40"/>
      <c r="BJ3283" s="40"/>
      <c r="BM3283" s="52"/>
      <c r="BN3283" s="52"/>
      <c r="BO3283" s="52"/>
      <c r="BP3283" s="52"/>
      <c r="BQ3283" s="52"/>
      <c r="BR3283" s="52"/>
      <c r="BS3283" s="52"/>
      <c r="BT3283" s="52">
        <v>1029.1310000000001</v>
      </c>
      <c r="BU3283" s="52"/>
      <c r="BV3283" s="52"/>
      <c r="BW3283" s="52"/>
      <c r="BX3283" s="52"/>
      <c r="BY3283" s="52"/>
      <c r="BZ3283" s="52"/>
      <c r="CA3283" s="52"/>
      <c r="CE3283" s="40"/>
    </row>
    <row r="3284" spans="1:83" x14ac:dyDescent="0.25">
      <c r="A3284" s="68" t="s">
        <v>746</v>
      </c>
      <c r="B3284" s="68" t="s">
        <v>746</v>
      </c>
      <c r="C3284" s="14">
        <v>41481</v>
      </c>
      <c r="D3284" s="14"/>
      <c r="E3284" s="14"/>
      <c r="F3284" s="15" t="s">
        <v>533</v>
      </c>
      <c r="U3284" s="40"/>
      <c r="V3284" s="40"/>
      <c r="AJ3284" s="40"/>
      <c r="BA3284">
        <v>30</v>
      </c>
      <c r="BJ3284" s="40"/>
      <c r="CE3284" s="40"/>
    </row>
    <row r="3285" spans="1:83" x14ac:dyDescent="0.25">
      <c r="A3285" s="68" t="s">
        <v>746</v>
      </c>
      <c r="B3285" s="68" t="s">
        <v>746</v>
      </c>
      <c r="C3285" s="14">
        <v>41484</v>
      </c>
      <c r="D3285" s="14"/>
      <c r="E3285" s="14"/>
      <c r="F3285" s="15" t="s">
        <v>533</v>
      </c>
      <c r="U3285" s="40"/>
      <c r="V3285" s="40"/>
      <c r="AE3285">
        <v>9.9</v>
      </c>
      <c r="AF3285">
        <v>0.97984586789362804</v>
      </c>
      <c r="AJ3285" s="40"/>
      <c r="AL3285">
        <v>8.8000000000000007</v>
      </c>
      <c r="BJ3285" s="40"/>
      <c r="CE3285" s="40"/>
    </row>
    <row r="3286" spans="1:83" x14ac:dyDescent="0.25">
      <c r="A3286" s="68" t="s">
        <v>746</v>
      </c>
      <c r="B3286" s="68" t="s">
        <v>746</v>
      </c>
      <c r="C3286" s="14">
        <v>41485</v>
      </c>
      <c r="D3286" s="14"/>
      <c r="E3286" s="14"/>
      <c r="F3286" s="15" t="s">
        <v>533</v>
      </c>
      <c r="H3286">
        <v>411</v>
      </c>
      <c r="I3286">
        <v>0.24625</v>
      </c>
      <c r="J3286">
        <v>0.27750000000000002</v>
      </c>
      <c r="K3286">
        <v>0.26724999999999999</v>
      </c>
      <c r="L3286">
        <v>0.26774999999999999</v>
      </c>
      <c r="M3286">
        <v>0.29375000000000001</v>
      </c>
      <c r="N3286">
        <v>0.25224999999999997</v>
      </c>
      <c r="O3286">
        <v>0.23350000000000001</v>
      </c>
      <c r="P3286">
        <v>0.21675</v>
      </c>
      <c r="U3286" s="40"/>
      <c r="V3286" s="40"/>
      <c r="AJ3286" s="40"/>
      <c r="BJ3286" s="40"/>
      <c r="CE3286" s="40"/>
    </row>
    <row r="3287" spans="1:83" x14ac:dyDescent="0.25">
      <c r="A3287" s="75" t="s">
        <v>746</v>
      </c>
      <c r="B3287" s="75" t="s">
        <v>746</v>
      </c>
      <c r="C3287" s="2">
        <v>41490</v>
      </c>
      <c r="F3287" s="46" t="s">
        <v>533</v>
      </c>
      <c r="U3287" s="40"/>
      <c r="V3287" s="40"/>
      <c r="AJ3287" s="40"/>
      <c r="BJ3287" s="40"/>
      <c r="BM3287" s="52"/>
      <c r="BN3287" s="52"/>
      <c r="BO3287" s="52"/>
      <c r="BP3287" s="52"/>
      <c r="BQ3287" s="52"/>
      <c r="BR3287" s="52"/>
      <c r="BS3287" s="52"/>
      <c r="BT3287" s="52"/>
      <c r="BU3287" s="52">
        <v>1306.5895</v>
      </c>
      <c r="BV3287" s="52"/>
      <c r="BW3287" s="52"/>
      <c r="BX3287" s="52"/>
      <c r="BY3287" s="52"/>
      <c r="BZ3287" s="52"/>
      <c r="CA3287" s="52"/>
      <c r="CE3287" s="40"/>
    </row>
    <row r="3288" spans="1:83" x14ac:dyDescent="0.25">
      <c r="A3288" s="68" t="s">
        <v>746</v>
      </c>
      <c r="B3288" s="68" t="s">
        <v>746</v>
      </c>
      <c r="C3288" s="14">
        <v>41495</v>
      </c>
      <c r="D3288" s="14"/>
      <c r="E3288" s="14"/>
      <c r="F3288" s="15" t="s">
        <v>533</v>
      </c>
      <c r="U3288" s="40"/>
      <c r="V3288" s="40"/>
      <c r="AJ3288" s="40"/>
      <c r="BA3288">
        <v>31</v>
      </c>
      <c r="BJ3288" s="40"/>
      <c r="CE3288" s="40"/>
    </row>
    <row r="3289" spans="1:83" x14ac:dyDescent="0.25">
      <c r="A3289" s="68" t="s">
        <v>746</v>
      </c>
      <c r="B3289" s="68" t="s">
        <v>746</v>
      </c>
      <c r="C3289" s="14">
        <v>41500</v>
      </c>
      <c r="D3289" s="14"/>
      <c r="E3289" s="14"/>
      <c r="F3289" s="15" t="s">
        <v>533</v>
      </c>
      <c r="U3289" s="40"/>
      <c r="V3289" s="40"/>
      <c r="AE3289">
        <v>10.65</v>
      </c>
      <c r="AJ3289" s="40"/>
      <c r="AL3289">
        <v>9.35</v>
      </c>
      <c r="BJ3289" s="40"/>
      <c r="CE3289" s="40"/>
    </row>
    <row r="3290" spans="1:83" x14ac:dyDescent="0.25">
      <c r="A3290" s="75" t="s">
        <v>746</v>
      </c>
      <c r="B3290" s="75" t="s">
        <v>746</v>
      </c>
      <c r="C3290" s="2">
        <v>41507</v>
      </c>
      <c r="F3290" s="46" t="s">
        <v>533</v>
      </c>
      <c r="U3290" s="40"/>
      <c r="V3290" s="40"/>
      <c r="AJ3290" s="40"/>
      <c r="BJ3290" s="40"/>
      <c r="BM3290" s="52"/>
      <c r="BN3290" s="52"/>
      <c r="BO3290" s="52"/>
      <c r="BP3290" s="52"/>
      <c r="BQ3290" s="52"/>
      <c r="BR3290" s="52"/>
      <c r="BS3290" s="52"/>
      <c r="BT3290" s="52"/>
      <c r="BU3290" s="52"/>
      <c r="BV3290" s="52">
        <v>2021.54</v>
      </c>
      <c r="BW3290" s="52"/>
      <c r="BX3290" s="52"/>
      <c r="BY3290" s="52"/>
      <c r="BZ3290" s="52"/>
      <c r="CA3290" s="52"/>
      <c r="CE3290" s="40"/>
    </row>
    <row r="3291" spans="1:83" x14ac:dyDescent="0.25">
      <c r="A3291" s="68" t="s">
        <v>746</v>
      </c>
      <c r="B3291" s="68" t="s">
        <v>746</v>
      </c>
      <c r="C3291" s="14">
        <v>41515</v>
      </c>
      <c r="D3291" s="14"/>
      <c r="E3291" s="14"/>
      <c r="F3291" s="15" t="s">
        <v>533</v>
      </c>
      <c r="H3291">
        <v>383.97500000000002</v>
      </c>
      <c r="I3291">
        <v>0.198125</v>
      </c>
      <c r="J3291">
        <v>0.2505</v>
      </c>
      <c r="K3291">
        <v>0.252</v>
      </c>
      <c r="L3291">
        <v>0.24725</v>
      </c>
      <c r="M3291">
        <v>0.28675</v>
      </c>
      <c r="N3291">
        <v>0.24049999999999999</v>
      </c>
      <c r="O3291">
        <v>0.22975000000000001</v>
      </c>
      <c r="P3291">
        <v>0.215</v>
      </c>
      <c r="U3291" s="40"/>
      <c r="V3291" s="40"/>
      <c r="AJ3291" s="40"/>
      <c r="BJ3291" s="40"/>
      <c r="CE3291" s="40"/>
    </row>
    <row r="3292" spans="1:83" x14ac:dyDescent="0.25">
      <c r="A3292" s="68" t="s">
        <v>746</v>
      </c>
      <c r="B3292" s="68" t="s">
        <v>746</v>
      </c>
      <c r="C3292" s="14">
        <v>41516</v>
      </c>
      <c r="D3292" s="14"/>
      <c r="E3292" s="14"/>
      <c r="F3292" s="15" t="s">
        <v>533</v>
      </c>
      <c r="U3292" s="40"/>
      <c r="V3292" s="40"/>
      <c r="AE3292">
        <v>11.8</v>
      </c>
      <c r="AF3292">
        <v>0.94595099617835499</v>
      </c>
      <c r="AJ3292" s="40"/>
      <c r="AL3292">
        <v>10.4</v>
      </c>
      <c r="BJ3292" s="40"/>
      <c r="CE3292" s="40"/>
    </row>
    <row r="3293" spans="1:83" x14ac:dyDescent="0.25">
      <c r="A3293" s="68" t="s">
        <v>746</v>
      </c>
      <c r="B3293" s="68" t="s">
        <v>746</v>
      </c>
      <c r="C3293" s="14">
        <v>41520</v>
      </c>
      <c r="D3293" s="14"/>
      <c r="E3293" s="14"/>
      <c r="F3293" s="15" t="s">
        <v>533</v>
      </c>
      <c r="U3293" s="40">
        <v>627.47023809523796</v>
      </c>
      <c r="V3293" s="40">
        <v>0</v>
      </c>
      <c r="AD3293">
        <v>0</v>
      </c>
      <c r="AJ3293" s="40"/>
      <c r="AM3293">
        <v>6.2240336677711099</v>
      </c>
      <c r="AP3293">
        <v>279.77525061768</v>
      </c>
      <c r="AS3293">
        <f>AM3293*1000000/AP3293</f>
        <v>22246.548449263693</v>
      </c>
      <c r="BB3293">
        <v>154.166666666667</v>
      </c>
      <c r="BE3293">
        <v>0</v>
      </c>
      <c r="BJ3293" s="40">
        <v>233.92020932238299</v>
      </c>
      <c r="BK3293">
        <v>1076.7261904761899</v>
      </c>
      <c r="CE3293" s="40"/>
    </row>
    <row r="3294" spans="1:83" x14ac:dyDescent="0.25">
      <c r="A3294" s="75" t="s">
        <v>746</v>
      </c>
      <c r="B3294" s="75" t="s">
        <v>746</v>
      </c>
      <c r="C3294" s="2">
        <v>41525</v>
      </c>
      <c r="F3294" s="46" t="s">
        <v>533</v>
      </c>
      <c r="U3294" s="40"/>
      <c r="V3294" s="40"/>
      <c r="AJ3294" s="40"/>
      <c r="BJ3294" s="40"/>
      <c r="BM3294" s="52"/>
      <c r="BN3294" s="52"/>
      <c r="BO3294" s="52"/>
      <c r="BP3294" s="52"/>
      <c r="BQ3294" s="52"/>
      <c r="BR3294" s="52"/>
      <c r="BS3294" s="52"/>
      <c r="BT3294" s="52"/>
      <c r="BU3294" s="52"/>
      <c r="BV3294" s="52"/>
      <c r="BW3294" s="52">
        <v>2356.4605000000001</v>
      </c>
      <c r="BX3294" s="52"/>
      <c r="BY3294" s="52"/>
      <c r="BZ3294" s="52"/>
      <c r="CA3294" s="52"/>
      <c r="CE3294" s="40"/>
    </row>
    <row r="3295" spans="1:83" x14ac:dyDescent="0.25">
      <c r="A3295" s="68" t="s">
        <v>746</v>
      </c>
      <c r="B3295" s="68" t="s">
        <v>746</v>
      </c>
      <c r="C3295" s="14">
        <v>41526</v>
      </c>
      <c r="D3295" s="14"/>
      <c r="E3295" s="14"/>
      <c r="F3295" s="15" t="s">
        <v>533</v>
      </c>
      <c r="U3295" s="40"/>
      <c r="V3295" s="40"/>
      <c r="AE3295">
        <v>12.15</v>
      </c>
      <c r="AJ3295" s="40"/>
      <c r="AL3295">
        <v>10.9</v>
      </c>
      <c r="BJ3295" s="40"/>
      <c r="CE3295" s="40"/>
    </row>
    <row r="3296" spans="1:83" x14ac:dyDescent="0.25">
      <c r="A3296" s="68" t="s">
        <v>746</v>
      </c>
      <c r="B3296" s="68" t="s">
        <v>746</v>
      </c>
      <c r="C3296" s="14">
        <v>41527</v>
      </c>
      <c r="D3296" s="14"/>
      <c r="E3296" s="14"/>
      <c r="F3296" s="15" t="s">
        <v>533</v>
      </c>
      <c r="U3296" s="40"/>
      <c r="V3296" s="40"/>
      <c r="AF3296">
        <v>0.99021413656034096</v>
      </c>
      <c r="AJ3296" s="40"/>
      <c r="BJ3296" s="40"/>
      <c r="CE3296" s="40"/>
    </row>
    <row r="3297" spans="1:83" x14ac:dyDescent="0.25">
      <c r="A3297" s="68" t="s">
        <v>746</v>
      </c>
      <c r="B3297" s="68" t="s">
        <v>746</v>
      </c>
      <c r="C3297" s="14">
        <v>41530</v>
      </c>
      <c r="D3297" s="14"/>
      <c r="E3297" s="14"/>
      <c r="F3297" s="15" t="s">
        <v>533</v>
      </c>
      <c r="U3297" s="40"/>
      <c r="V3297" s="40"/>
      <c r="AJ3297" s="40"/>
      <c r="BA3297">
        <v>32</v>
      </c>
      <c r="BJ3297" s="40"/>
      <c r="CE3297" s="40"/>
    </row>
    <row r="3298" spans="1:83" x14ac:dyDescent="0.25">
      <c r="A3298" s="68" t="s">
        <v>746</v>
      </c>
      <c r="B3298" s="68" t="s">
        <v>746</v>
      </c>
      <c r="C3298" s="14">
        <v>41533</v>
      </c>
      <c r="D3298" s="14"/>
      <c r="E3298" s="14"/>
      <c r="F3298" s="15" t="s">
        <v>533</v>
      </c>
      <c r="H3298">
        <v>345.77499999999998</v>
      </c>
      <c r="I3298">
        <v>0.15437500000000001</v>
      </c>
      <c r="J3298">
        <v>0.21174999999999999</v>
      </c>
      <c r="K3298">
        <v>0.21775</v>
      </c>
      <c r="L3298">
        <v>0.21775</v>
      </c>
      <c r="M3298">
        <v>0.27274999999999999</v>
      </c>
      <c r="N3298">
        <v>0.22650000000000001</v>
      </c>
      <c r="O3298">
        <v>0.21975</v>
      </c>
      <c r="P3298">
        <v>0.20824999999999999</v>
      </c>
      <c r="U3298" s="40"/>
      <c r="V3298" s="40"/>
      <c r="AJ3298" s="40"/>
      <c r="BJ3298" s="40"/>
      <c r="CE3298" s="40"/>
    </row>
    <row r="3299" spans="1:83" x14ac:dyDescent="0.25">
      <c r="A3299" s="42" t="s">
        <v>746</v>
      </c>
      <c r="B3299" s="42" t="s">
        <v>746</v>
      </c>
      <c r="C3299" s="2">
        <v>41540</v>
      </c>
      <c r="F3299" s="46" t="s">
        <v>533</v>
      </c>
      <c r="U3299" s="40"/>
      <c r="V3299" s="40"/>
      <c r="Z3299" s="40"/>
      <c r="AB3299" s="40"/>
      <c r="AD3299" s="40"/>
      <c r="AJ3299" s="40"/>
      <c r="BJ3299" s="40"/>
      <c r="BM3299" s="52"/>
      <c r="BN3299" s="52"/>
      <c r="BO3299" s="52"/>
      <c r="BP3299" s="52"/>
      <c r="BQ3299" s="52"/>
      <c r="BR3299" s="52"/>
      <c r="BS3299" s="52"/>
      <c r="BT3299" s="52"/>
      <c r="BU3299" s="52"/>
      <c r="BV3299" s="52"/>
      <c r="BW3299" s="52"/>
      <c r="BX3299" s="52">
        <v>2301.1945000000001</v>
      </c>
      <c r="BY3299" s="52"/>
      <c r="BZ3299" s="52"/>
      <c r="CA3299" s="52"/>
      <c r="CE3299" s="40"/>
    </row>
    <row r="3300" spans="1:83" x14ac:dyDescent="0.25">
      <c r="A3300" s="68" t="s">
        <v>746</v>
      </c>
      <c r="B3300" s="68" t="s">
        <v>746</v>
      </c>
      <c r="C3300" s="14">
        <v>41542</v>
      </c>
      <c r="D3300" s="14"/>
      <c r="E3300" s="14"/>
      <c r="F3300" s="15" t="s">
        <v>533</v>
      </c>
      <c r="H3300">
        <v>343.52499999999998</v>
      </c>
      <c r="I3300">
        <v>0.19437499999999999</v>
      </c>
      <c r="J3300">
        <v>0.20474999999999999</v>
      </c>
      <c r="K3300">
        <v>0.20774999999999999</v>
      </c>
      <c r="L3300">
        <v>0.20649999999999999</v>
      </c>
      <c r="M3300">
        <v>0.26150000000000001</v>
      </c>
      <c r="N3300">
        <v>0.2185</v>
      </c>
      <c r="O3300">
        <v>0.2175</v>
      </c>
      <c r="P3300">
        <v>0.20674999999999999</v>
      </c>
      <c r="U3300" s="40"/>
      <c r="V3300" s="40"/>
      <c r="Z3300" s="40"/>
      <c r="AB3300" s="40"/>
      <c r="AD3300" s="40"/>
      <c r="AJ3300" s="40"/>
      <c r="BJ3300" s="40"/>
      <c r="BM3300" s="40"/>
      <c r="BN3300" s="40"/>
      <c r="BO3300" s="40"/>
      <c r="BP3300" s="40"/>
      <c r="BQ3300" s="40"/>
      <c r="BR3300" s="40"/>
      <c r="BS3300" s="40"/>
      <c r="BT3300" s="40"/>
      <c r="BU3300" s="40"/>
      <c r="BV3300" s="40"/>
      <c r="BW3300" s="40"/>
      <c r="BX3300" s="40"/>
      <c r="BY3300" s="40"/>
      <c r="BZ3300" s="40"/>
      <c r="CA3300" s="40"/>
      <c r="CE3300" s="40"/>
    </row>
    <row r="3301" spans="1:83" x14ac:dyDescent="0.25">
      <c r="A3301" s="68" t="s">
        <v>746</v>
      </c>
      <c r="B3301" s="68" t="s">
        <v>746</v>
      </c>
      <c r="C3301" s="14">
        <v>41544</v>
      </c>
      <c r="D3301" s="14"/>
      <c r="E3301" s="14"/>
      <c r="F3301" s="15" t="s">
        <v>533</v>
      </c>
      <c r="U3301" s="40"/>
      <c r="V3301" s="40"/>
      <c r="Z3301" s="40"/>
      <c r="AB3301" s="40"/>
      <c r="AD3301" s="40"/>
      <c r="AE3301">
        <v>13.3</v>
      </c>
      <c r="AJ3301" s="40"/>
      <c r="AL3301">
        <v>12.15</v>
      </c>
      <c r="BJ3301" s="40"/>
      <c r="CE3301" s="40"/>
    </row>
    <row r="3302" spans="1:83" x14ac:dyDescent="0.25">
      <c r="A3302" s="68" t="s">
        <v>746</v>
      </c>
      <c r="B3302" s="68" t="s">
        <v>746</v>
      </c>
      <c r="C3302" s="14">
        <v>41548</v>
      </c>
      <c r="D3302" s="14"/>
      <c r="E3302" s="14"/>
      <c r="F3302" s="15" t="s">
        <v>533</v>
      </c>
      <c r="H3302">
        <v>326.64999999999998</v>
      </c>
      <c r="I3302">
        <v>0.12875</v>
      </c>
      <c r="J3302">
        <v>0.20349999999999999</v>
      </c>
      <c r="K3302">
        <v>0.20624999999999999</v>
      </c>
      <c r="L3302">
        <v>0.20200000000000001</v>
      </c>
      <c r="M3302">
        <v>0.25824999999999998</v>
      </c>
      <c r="N3302">
        <v>0.21425</v>
      </c>
      <c r="O3302">
        <v>0.21525</v>
      </c>
      <c r="P3302">
        <v>0.20499999999999999</v>
      </c>
      <c r="U3302" s="40"/>
      <c r="V3302" s="40"/>
      <c r="Z3302" s="40"/>
      <c r="AB3302" s="40"/>
      <c r="AD3302" s="40"/>
      <c r="AJ3302" s="40"/>
      <c r="BJ3302" s="40"/>
      <c r="CE3302" s="40"/>
    </row>
    <row r="3303" spans="1:83" x14ac:dyDescent="0.25">
      <c r="A3303" s="42" t="s">
        <v>746</v>
      </c>
      <c r="B3303" s="42" t="s">
        <v>746</v>
      </c>
      <c r="C3303" s="2">
        <v>41554</v>
      </c>
      <c r="F3303" s="46" t="s">
        <v>533</v>
      </c>
      <c r="U3303" s="40"/>
      <c r="V3303" s="40"/>
      <c r="Z3303" s="40"/>
      <c r="AB3303" s="40"/>
      <c r="AD3303" s="40"/>
      <c r="AJ3303" s="40"/>
      <c r="BJ3303" s="40"/>
      <c r="BM3303" s="52"/>
      <c r="BN3303" s="52"/>
      <c r="BO3303" s="52"/>
      <c r="BP3303" s="52"/>
      <c r="BQ3303" s="52"/>
      <c r="BR3303" s="52"/>
      <c r="BS3303" s="52"/>
      <c r="BT3303" s="52"/>
      <c r="BU3303" s="52"/>
      <c r="BV3303" s="52"/>
      <c r="BW3303" s="52"/>
      <c r="BX3303" s="52"/>
      <c r="BY3303" s="52">
        <v>2478.491</v>
      </c>
      <c r="BZ3303" s="52"/>
      <c r="CA3303" s="52"/>
      <c r="CE3303" s="40"/>
    </row>
    <row r="3304" spans="1:83" x14ac:dyDescent="0.25">
      <c r="A3304" s="68" t="s">
        <v>746</v>
      </c>
      <c r="B3304" s="68" t="s">
        <v>746</v>
      </c>
      <c r="C3304" s="14">
        <v>41555</v>
      </c>
      <c r="D3304" s="14"/>
      <c r="E3304" s="14"/>
      <c r="F3304" s="15" t="s">
        <v>533</v>
      </c>
      <c r="H3304">
        <v>306.64999999999998</v>
      </c>
      <c r="I3304">
        <v>0.113</v>
      </c>
      <c r="J3304">
        <v>0.1905</v>
      </c>
      <c r="K3304">
        <v>0.18575</v>
      </c>
      <c r="L3304">
        <v>0.1845</v>
      </c>
      <c r="M3304">
        <v>0.24675</v>
      </c>
      <c r="N3304">
        <v>0.20275000000000001</v>
      </c>
      <c r="O3304">
        <v>0.20974999999999999</v>
      </c>
      <c r="P3304">
        <v>0.20025000000000001</v>
      </c>
      <c r="U3304" s="40"/>
      <c r="V3304" s="40"/>
      <c r="Z3304" s="40"/>
      <c r="AB3304" s="40"/>
      <c r="AD3304" s="40"/>
      <c r="AJ3304" s="40"/>
      <c r="BJ3304" s="40"/>
      <c r="CE3304" s="40"/>
    </row>
    <row r="3305" spans="1:83" x14ac:dyDescent="0.25">
      <c r="A3305" s="68" t="s">
        <v>746</v>
      </c>
      <c r="B3305" s="68" t="s">
        <v>746</v>
      </c>
      <c r="C3305" s="14">
        <v>41558</v>
      </c>
      <c r="D3305" s="14"/>
      <c r="E3305" s="14"/>
      <c r="F3305" s="15" t="s">
        <v>533</v>
      </c>
      <c r="U3305" s="40"/>
      <c r="V3305" s="40"/>
      <c r="Z3305" s="40"/>
      <c r="AB3305" s="40"/>
      <c r="AD3305" s="40"/>
      <c r="AE3305">
        <v>14.25</v>
      </c>
      <c r="AJ3305" s="40"/>
      <c r="AL3305">
        <v>13.05</v>
      </c>
      <c r="BA3305">
        <v>37.75</v>
      </c>
      <c r="BJ3305" s="40"/>
      <c r="CE3305" s="40"/>
    </row>
    <row r="3306" spans="1:83" x14ac:dyDescent="0.25">
      <c r="A3306" s="68" t="s">
        <v>746</v>
      </c>
      <c r="B3306" s="68" t="s">
        <v>746</v>
      </c>
      <c r="C3306" s="14">
        <v>41562</v>
      </c>
      <c r="D3306" s="14"/>
      <c r="E3306" s="14"/>
      <c r="F3306" s="15" t="s">
        <v>533</v>
      </c>
      <c r="H3306">
        <v>294.7</v>
      </c>
      <c r="I3306">
        <v>0.10125000000000001</v>
      </c>
      <c r="J3306">
        <v>0.18149999999999999</v>
      </c>
      <c r="K3306">
        <v>0.17574999999999999</v>
      </c>
      <c r="L3306">
        <v>0.17599999999999999</v>
      </c>
      <c r="M3306">
        <v>0.23824999999999999</v>
      </c>
      <c r="N3306">
        <v>0.19700000000000001</v>
      </c>
      <c r="O3306">
        <v>0.20424999999999999</v>
      </c>
      <c r="P3306">
        <v>0.19950000000000001</v>
      </c>
      <c r="U3306" s="40"/>
      <c r="V3306" s="40"/>
      <c r="Z3306" s="40"/>
      <c r="AB3306" s="40"/>
      <c r="AD3306" s="40"/>
      <c r="AJ3306" s="40"/>
      <c r="BJ3306" s="40"/>
      <c r="CE3306" s="40"/>
    </row>
    <row r="3307" spans="1:83" x14ac:dyDescent="0.25">
      <c r="A3307" s="68" t="s">
        <v>746</v>
      </c>
      <c r="B3307" s="68" t="s">
        <v>746</v>
      </c>
      <c r="C3307" s="14">
        <v>41563</v>
      </c>
      <c r="D3307" s="14"/>
      <c r="E3307" s="14"/>
      <c r="F3307" s="15" t="s">
        <v>533</v>
      </c>
      <c r="U3307" s="40"/>
      <c r="V3307" s="40"/>
      <c r="AF3307">
        <v>0.97848648001141603</v>
      </c>
      <c r="AJ3307" s="40"/>
      <c r="BJ3307" s="40"/>
      <c r="BM3307" s="40"/>
      <c r="BN3307" s="40"/>
      <c r="BO3307" s="40"/>
      <c r="BP3307" s="40"/>
      <c r="BQ3307" s="40"/>
      <c r="BR3307" s="40"/>
      <c r="BS3307" s="40"/>
      <c r="BT3307" s="40"/>
      <c r="BU3307" s="40"/>
      <c r="BV3307" s="40"/>
      <c r="BW3307" s="40"/>
      <c r="BX3307" s="40"/>
      <c r="BY3307" s="40"/>
      <c r="BZ3307" s="40"/>
      <c r="CA3307" s="40"/>
      <c r="CE3307" s="40"/>
    </row>
    <row r="3308" spans="1:83" x14ac:dyDescent="0.25">
      <c r="A3308" s="42" t="s">
        <v>746</v>
      </c>
      <c r="B3308" s="42" t="s">
        <v>746</v>
      </c>
      <c r="C3308" s="2">
        <v>41567</v>
      </c>
      <c r="F3308" s="46" t="s">
        <v>533</v>
      </c>
      <c r="U3308" s="40"/>
      <c r="V3308" s="40"/>
      <c r="AJ3308" s="40"/>
      <c r="BJ3308" s="40"/>
      <c r="BM3308" s="52"/>
      <c r="BN3308" s="52"/>
      <c r="BO3308" s="52"/>
      <c r="BP3308" s="52"/>
      <c r="BQ3308" s="52"/>
      <c r="BR3308" s="52"/>
      <c r="BS3308" s="52"/>
      <c r="BT3308" s="52"/>
      <c r="BU3308" s="52"/>
      <c r="BV3308" s="52"/>
      <c r="BW3308" s="52"/>
      <c r="BX3308" s="52"/>
      <c r="BY3308" s="52"/>
      <c r="BZ3308" s="52">
        <v>2406.0839999999998</v>
      </c>
      <c r="CA3308" s="52"/>
      <c r="CE3308" s="40"/>
    </row>
    <row r="3309" spans="1:83" x14ac:dyDescent="0.25">
      <c r="A3309" s="68" t="s">
        <v>746</v>
      </c>
      <c r="B3309" s="68" t="s">
        <v>746</v>
      </c>
      <c r="C3309" s="14">
        <v>41569</v>
      </c>
      <c r="D3309" s="14"/>
      <c r="E3309" s="14"/>
      <c r="F3309" s="15" t="s">
        <v>533</v>
      </c>
      <c r="H3309">
        <v>266.85000000000002</v>
      </c>
      <c r="I3309">
        <v>8.1500000000000003E-2</v>
      </c>
      <c r="J3309">
        <v>0.16450000000000001</v>
      </c>
      <c r="K3309">
        <v>0.1525</v>
      </c>
      <c r="L3309">
        <v>0.14849999999999999</v>
      </c>
      <c r="M3309">
        <v>0.21274999999999999</v>
      </c>
      <c r="N3309">
        <v>0.18375</v>
      </c>
      <c r="O3309">
        <v>0.19875000000000001</v>
      </c>
      <c r="P3309">
        <v>0.192</v>
      </c>
      <c r="U3309" s="40">
        <v>1264.4690685196199</v>
      </c>
      <c r="V3309" s="40">
        <v>0</v>
      </c>
      <c r="AD3309">
        <v>0</v>
      </c>
      <c r="AJ3309" s="40"/>
      <c r="AM3309">
        <v>7.6460656976249304</v>
      </c>
      <c r="AP3309">
        <v>360.01356189730001</v>
      </c>
      <c r="AS3309">
        <f>AM3309*1000000/AP3309</f>
        <v>21238.27129547442</v>
      </c>
      <c r="BB3309">
        <v>140.47619047619</v>
      </c>
      <c r="BE3309">
        <v>0</v>
      </c>
      <c r="BJ3309" s="40">
        <v>740.75388452105904</v>
      </c>
      <c r="BK3309">
        <v>646.30952380952397</v>
      </c>
      <c r="CE3309" s="40"/>
    </row>
    <row r="3310" spans="1:83" x14ac:dyDescent="0.25">
      <c r="A3310" s="68" t="s">
        <v>746</v>
      </c>
      <c r="B3310" s="68" t="s">
        <v>746</v>
      </c>
      <c r="C3310" s="14">
        <v>41570</v>
      </c>
      <c r="D3310" s="14"/>
      <c r="E3310" s="14"/>
      <c r="F3310" s="15" t="s">
        <v>533</v>
      </c>
      <c r="U3310" s="40"/>
      <c r="V3310" s="40"/>
      <c r="AE3310">
        <v>14.4</v>
      </c>
      <c r="AJ3310" s="40"/>
      <c r="AL3310">
        <v>13.75</v>
      </c>
      <c r="BJ3310" s="40"/>
      <c r="BM3310" s="40"/>
      <c r="BN3310" s="40"/>
      <c r="BO3310" s="40"/>
      <c r="BP3310" s="40"/>
      <c r="BQ3310" s="40"/>
      <c r="BR3310" s="40"/>
      <c r="BS3310" s="40"/>
      <c r="BT3310" s="40"/>
      <c r="BU3310" s="40"/>
      <c r="BV3310" s="40"/>
      <c r="BW3310" s="40"/>
      <c r="BX3310" s="40"/>
      <c r="BY3310" s="40"/>
      <c r="BZ3310" s="40"/>
      <c r="CA3310" s="40"/>
      <c r="CE3310" s="40"/>
    </row>
    <row r="3311" spans="1:83" x14ac:dyDescent="0.25">
      <c r="A3311" s="68" t="s">
        <v>746</v>
      </c>
      <c r="B3311" s="68" t="s">
        <v>746</v>
      </c>
      <c r="C3311" s="14">
        <v>41576</v>
      </c>
      <c r="D3311" s="14"/>
      <c r="E3311" s="14"/>
      <c r="F3311" s="15" t="s">
        <v>533</v>
      </c>
      <c r="H3311">
        <v>247.75</v>
      </c>
      <c r="I3311">
        <v>7.0999999999999994E-2</v>
      </c>
      <c r="J3311">
        <v>0.15375</v>
      </c>
      <c r="K3311">
        <v>0.13900000000000001</v>
      </c>
      <c r="L3311">
        <v>0.12775</v>
      </c>
      <c r="M3311">
        <v>0.19025</v>
      </c>
      <c r="N3311">
        <v>0.16775000000000001</v>
      </c>
      <c r="O3311">
        <v>0.19525000000000001</v>
      </c>
      <c r="P3311">
        <v>0.19400000000000001</v>
      </c>
      <c r="U3311" s="40"/>
      <c r="V3311" s="40"/>
      <c r="AE3311">
        <v>14.4</v>
      </c>
      <c r="AJ3311" s="40"/>
      <c r="AL3311">
        <v>14.4</v>
      </c>
      <c r="BA3311">
        <v>43.5</v>
      </c>
      <c r="BJ3311" s="40"/>
      <c r="CE3311" s="40"/>
    </row>
    <row r="3312" spans="1:83" x14ac:dyDescent="0.25">
      <c r="A3312" s="42" t="s">
        <v>746</v>
      </c>
      <c r="B3312" s="42" t="s">
        <v>746</v>
      </c>
      <c r="C3312" s="2">
        <v>41577</v>
      </c>
      <c r="F3312" s="46" t="s">
        <v>533</v>
      </c>
      <c r="U3312" s="40"/>
      <c r="V3312" s="40"/>
      <c r="AJ3312" s="40"/>
      <c r="BJ3312" s="40"/>
      <c r="BM3312" s="52"/>
      <c r="BN3312" s="52"/>
      <c r="BO3312" s="52"/>
      <c r="BP3312" s="52"/>
      <c r="BQ3312" s="52"/>
      <c r="BR3312" s="52"/>
      <c r="BS3312" s="52"/>
      <c r="BT3312" s="52"/>
      <c r="BU3312" s="52"/>
      <c r="BV3312" s="52"/>
      <c r="BW3312" s="52"/>
      <c r="BX3312" s="52"/>
      <c r="BY3312" s="52"/>
      <c r="BZ3312" s="52"/>
      <c r="CA3312" s="52">
        <v>2193.1025</v>
      </c>
      <c r="CE3312" s="40"/>
    </row>
    <row r="3313" spans="1:83" x14ac:dyDescent="0.25">
      <c r="A3313" s="68" t="s">
        <v>746</v>
      </c>
      <c r="B3313" s="68" t="s">
        <v>746</v>
      </c>
      <c r="C3313" s="14">
        <v>41582</v>
      </c>
      <c r="D3313" s="14"/>
      <c r="E3313" s="14"/>
      <c r="F3313" s="15" t="s">
        <v>533</v>
      </c>
      <c r="U3313" s="40">
        <v>1697.77490338695</v>
      </c>
      <c r="V3313" s="40">
        <v>90.914567003961295</v>
      </c>
      <c r="AD3313">
        <v>0</v>
      </c>
      <c r="AJ3313" s="40"/>
      <c r="AM3313">
        <v>6.49265726513367</v>
      </c>
      <c r="AP3313">
        <v>368.32647508461997</v>
      </c>
      <c r="AS3313">
        <f>AM3313*1000000/AP3313</f>
        <v>17627.45201425457</v>
      </c>
      <c r="BA3313">
        <v>55</v>
      </c>
      <c r="BB3313">
        <v>152.97619047619</v>
      </c>
      <c r="BE3313">
        <v>90.914567003961295</v>
      </c>
      <c r="BJ3313" s="40">
        <v>1006.0240635934</v>
      </c>
      <c r="BK3313">
        <v>768.86904761904805</v>
      </c>
      <c r="BM3313" s="40"/>
      <c r="BN3313" s="40"/>
      <c r="BO3313" s="40"/>
      <c r="BP3313" s="40"/>
      <c r="BQ3313" s="40"/>
      <c r="BR3313" s="40"/>
      <c r="BS3313" s="40"/>
      <c r="BT3313" s="40"/>
      <c r="BU3313" s="40"/>
      <c r="BV3313" s="40"/>
      <c r="BW3313" s="40"/>
      <c r="BX3313" s="40"/>
      <c r="BY3313" s="40"/>
      <c r="BZ3313" s="40"/>
      <c r="CA3313" s="40"/>
      <c r="CE3313" s="40"/>
    </row>
    <row r="3314" spans="1:83" x14ac:dyDescent="0.25">
      <c r="A3314" s="68" t="s">
        <v>746</v>
      </c>
      <c r="B3314" s="68" t="s">
        <v>746</v>
      </c>
      <c r="C3314" s="14">
        <v>41583</v>
      </c>
      <c r="D3314" s="14"/>
      <c r="E3314" s="14"/>
      <c r="F3314" s="15" t="s">
        <v>533</v>
      </c>
      <c r="H3314">
        <v>227.05</v>
      </c>
      <c r="I3314">
        <v>6.4500000000000002E-2</v>
      </c>
      <c r="J3314">
        <v>0.14449999999999999</v>
      </c>
      <c r="K3314">
        <v>0.12825</v>
      </c>
      <c r="L3314">
        <v>0.1115</v>
      </c>
      <c r="M3314">
        <v>0.16675000000000001</v>
      </c>
      <c r="N3314">
        <v>0.14974999999999999</v>
      </c>
      <c r="O3314">
        <v>0.18375</v>
      </c>
      <c r="P3314">
        <v>0.18625</v>
      </c>
      <c r="U3314" s="40"/>
      <c r="V3314" s="40"/>
      <c r="AJ3314" s="40"/>
      <c r="BJ3314" s="40"/>
      <c r="CE3314" s="40"/>
    </row>
    <row r="3315" spans="1:83" x14ac:dyDescent="0.25">
      <c r="A3315" s="68" t="s">
        <v>746</v>
      </c>
      <c r="B3315" s="68" t="s">
        <v>746</v>
      </c>
      <c r="C3315" s="14">
        <v>41586</v>
      </c>
      <c r="D3315" s="14"/>
      <c r="E3315" s="14"/>
      <c r="F3315" s="15" t="s">
        <v>533</v>
      </c>
      <c r="U3315" s="40"/>
      <c r="V3315" s="40"/>
      <c r="AF3315">
        <v>0.96273598520689396</v>
      </c>
      <c r="AJ3315" s="40"/>
      <c r="BA3315">
        <v>59.75</v>
      </c>
      <c r="BJ3315" s="40"/>
      <c r="CE3315" s="40"/>
    </row>
    <row r="3316" spans="1:83" x14ac:dyDescent="0.25">
      <c r="A3316" s="68" t="s">
        <v>746</v>
      </c>
      <c r="B3316" s="68" t="s">
        <v>746</v>
      </c>
      <c r="C3316" s="14">
        <v>41590</v>
      </c>
      <c r="D3316" s="14"/>
      <c r="E3316" s="14"/>
      <c r="F3316" s="15" t="s">
        <v>533</v>
      </c>
      <c r="H3316">
        <v>216.6</v>
      </c>
      <c r="I3316">
        <v>6.0749999999999998E-2</v>
      </c>
      <c r="J3316">
        <v>0.14199999999999999</v>
      </c>
      <c r="K3316">
        <v>0.12375</v>
      </c>
      <c r="L3316">
        <v>0.10475</v>
      </c>
      <c r="M3316">
        <v>0.15475</v>
      </c>
      <c r="N3316">
        <v>0.13675000000000001</v>
      </c>
      <c r="O3316">
        <v>0.17649999999999999</v>
      </c>
      <c r="P3316">
        <v>0.18375</v>
      </c>
      <c r="U3316" s="40"/>
      <c r="V3316" s="40"/>
      <c r="AJ3316" s="40"/>
      <c r="BJ3316" s="40"/>
      <c r="BM3316" s="40"/>
      <c r="BN3316" s="40"/>
      <c r="BO3316" s="40"/>
      <c r="BP3316" s="40"/>
      <c r="BQ3316" s="40"/>
      <c r="BR3316" s="40"/>
      <c r="BS3316" s="40"/>
      <c r="BT3316" s="40"/>
      <c r="BU3316" s="40"/>
      <c r="BV3316" s="40"/>
      <c r="BW3316" s="40"/>
      <c r="BX3316" s="40"/>
      <c r="BY3316" s="40"/>
      <c r="BZ3316" s="40"/>
      <c r="CA3316" s="40"/>
      <c r="CE3316" s="40"/>
    </row>
    <row r="3317" spans="1:83" x14ac:dyDescent="0.25">
      <c r="A3317" s="68" t="s">
        <v>746</v>
      </c>
      <c r="B3317" s="68" t="s">
        <v>746</v>
      </c>
      <c r="C3317" s="14">
        <v>41596</v>
      </c>
      <c r="D3317" s="14"/>
      <c r="E3317" s="14"/>
      <c r="F3317" s="15" t="s">
        <v>533</v>
      </c>
      <c r="U3317" s="40">
        <v>1996.7879625524299</v>
      </c>
      <c r="V3317" s="40">
        <v>280.92967238115</v>
      </c>
      <c r="AD3317">
        <v>11.1536805863099</v>
      </c>
      <c r="AJ3317" s="40"/>
      <c r="AM3317">
        <v>5.7135892885851502</v>
      </c>
      <c r="AP3317">
        <v>323.34682873755798</v>
      </c>
      <c r="AS3317">
        <f>AM3317*1000000/AP3317</f>
        <v>17670.157183519317</v>
      </c>
      <c r="BB3317">
        <v>138.69047619047601</v>
      </c>
      <c r="BE3317">
        <v>269.77599179484002</v>
      </c>
      <c r="BJ3317" s="40">
        <v>1102.3813742232601</v>
      </c>
      <c r="BK3317">
        <v>660.11904761904805</v>
      </c>
      <c r="CE3317" s="40"/>
    </row>
    <row r="3318" spans="1:83" x14ac:dyDescent="0.25">
      <c r="A3318" s="68" t="s">
        <v>746</v>
      </c>
      <c r="B3318" s="68" t="s">
        <v>746</v>
      </c>
      <c r="C3318" s="14">
        <v>41596</v>
      </c>
      <c r="D3318" s="14"/>
      <c r="E3318" s="14"/>
      <c r="F3318" s="15" t="s">
        <v>533</v>
      </c>
      <c r="U3318" s="40"/>
      <c r="V3318" s="40"/>
      <c r="AF3318">
        <v>0.96327461063401798</v>
      </c>
      <c r="AJ3318" s="40"/>
      <c r="BJ3318" s="40"/>
      <c r="CE3318" s="40"/>
    </row>
    <row r="3319" spans="1:83" x14ac:dyDescent="0.25">
      <c r="A3319" s="68" t="s">
        <v>746</v>
      </c>
      <c r="B3319" s="68" t="s">
        <v>746</v>
      </c>
      <c r="C3319" s="14">
        <v>41597</v>
      </c>
      <c r="D3319" s="14"/>
      <c r="E3319" s="14"/>
      <c r="F3319" s="15" t="s">
        <v>533</v>
      </c>
      <c r="H3319">
        <v>206.4</v>
      </c>
      <c r="I3319">
        <v>6.0249999999999998E-2</v>
      </c>
      <c r="J3319">
        <v>0.13950000000000001</v>
      </c>
      <c r="K3319">
        <v>0.12225</v>
      </c>
      <c r="L3319">
        <v>9.7250000000000003E-2</v>
      </c>
      <c r="M3319">
        <v>0.14074999999999999</v>
      </c>
      <c r="N3319">
        <v>0.1255</v>
      </c>
      <c r="O3319">
        <v>0.16875000000000001</v>
      </c>
      <c r="P3319">
        <v>0.17774999999999999</v>
      </c>
      <c r="U3319" s="40"/>
      <c r="V3319" s="40"/>
      <c r="AJ3319" s="40"/>
      <c r="BJ3319" s="40"/>
      <c r="CE3319" s="40"/>
    </row>
    <row r="3320" spans="1:83" x14ac:dyDescent="0.25">
      <c r="A3320" s="68" t="s">
        <v>746</v>
      </c>
      <c r="B3320" s="68" t="s">
        <v>746</v>
      </c>
      <c r="C3320" s="14">
        <v>41599</v>
      </c>
      <c r="D3320" s="14"/>
      <c r="E3320" s="14"/>
      <c r="F3320" s="15" t="s">
        <v>533</v>
      </c>
      <c r="U3320" s="40"/>
      <c r="V3320" s="40"/>
      <c r="AJ3320" s="40"/>
      <c r="BA3320">
        <v>70.424999999999997</v>
      </c>
      <c r="BJ3320" s="40"/>
      <c r="CE3320" s="40"/>
    </row>
    <row r="3321" spans="1:83" x14ac:dyDescent="0.25">
      <c r="A3321" s="68" t="s">
        <v>746</v>
      </c>
      <c r="B3321" s="68" t="s">
        <v>746</v>
      </c>
      <c r="C3321" s="14">
        <v>41604</v>
      </c>
      <c r="D3321" s="14"/>
      <c r="E3321" s="14"/>
      <c r="F3321" s="15" t="s">
        <v>533</v>
      </c>
      <c r="H3321">
        <v>232.65</v>
      </c>
      <c r="I3321">
        <v>0.12275</v>
      </c>
      <c r="J3321">
        <v>0.18575</v>
      </c>
      <c r="K3321">
        <v>0.13375000000000001</v>
      </c>
      <c r="L3321">
        <v>0.10174999999999999</v>
      </c>
      <c r="M3321">
        <v>0.14424999999999999</v>
      </c>
      <c r="N3321">
        <v>0.1285</v>
      </c>
      <c r="O3321">
        <v>0.17</v>
      </c>
      <c r="P3321">
        <v>0.17649999999999999</v>
      </c>
      <c r="U3321" s="40"/>
      <c r="V3321" s="40"/>
      <c r="AJ3321" s="40"/>
      <c r="BJ3321" s="40"/>
      <c r="CE3321" s="40"/>
    </row>
    <row r="3322" spans="1:83" x14ac:dyDescent="0.25">
      <c r="A3322" s="68" t="s">
        <v>746</v>
      </c>
      <c r="B3322" s="68" t="s">
        <v>746</v>
      </c>
      <c r="C3322" s="14">
        <v>41607</v>
      </c>
      <c r="D3322" s="14"/>
      <c r="E3322" s="14"/>
      <c r="F3322" s="15" t="s">
        <v>533</v>
      </c>
      <c r="U3322" s="40"/>
      <c r="V3322" s="40"/>
      <c r="AJ3322" s="40"/>
      <c r="BA3322">
        <v>70.8</v>
      </c>
      <c r="BJ3322" s="40"/>
      <c r="BM3322" s="40"/>
      <c r="BN3322" s="40"/>
      <c r="BO3322" s="40"/>
      <c r="BP3322" s="40"/>
      <c r="BQ3322" s="40"/>
      <c r="BR3322" s="40"/>
      <c r="BS3322" s="40"/>
      <c r="BT3322" s="40"/>
      <c r="BU3322" s="40"/>
      <c r="BV3322" s="40"/>
      <c r="BW3322" s="40"/>
      <c r="BX3322" s="40"/>
      <c r="BY3322" s="40"/>
      <c r="BZ3322" s="40"/>
      <c r="CA3322" s="40"/>
      <c r="CE3322" s="40"/>
    </row>
    <row r="3323" spans="1:83" x14ac:dyDescent="0.25">
      <c r="A3323" s="68" t="s">
        <v>746</v>
      </c>
      <c r="B3323" s="68" t="s">
        <v>746</v>
      </c>
      <c r="C3323" s="14">
        <v>41610</v>
      </c>
      <c r="D3323" s="14"/>
      <c r="E3323" s="14"/>
      <c r="F3323" s="15" t="s">
        <v>533</v>
      </c>
      <c r="U3323" s="40">
        <v>2130.6560161990801</v>
      </c>
      <c r="V3323" s="40">
        <v>450.87699856339202</v>
      </c>
      <c r="AD3323">
        <v>168.78927445061501</v>
      </c>
      <c r="AJ3323" s="40"/>
      <c r="AM3323">
        <v>4.1477986688160398</v>
      </c>
      <c r="AP3323">
        <v>282.85263381032598</v>
      </c>
      <c r="AS3323">
        <f>AM3323*1000000/AP3323</f>
        <v>14664.168450336763</v>
      </c>
      <c r="BB3323">
        <v>134.52380952381</v>
      </c>
      <c r="BE3323">
        <v>282.08772411277698</v>
      </c>
      <c r="BJ3323" s="40">
        <v>1103.5933025454101</v>
      </c>
      <c r="BK3323">
        <v>752.32142857142901</v>
      </c>
      <c r="CE3323" s="40"/>
    </row>
    <row r="3324" spans="1:83" x14ac:dyDescent="0.25">
      <c r="A3324" s="68" t="s">
        <v>746</v>
      </c>
      <c r="B3324" s="68" t="s">
        <v>746</v>
      </c>
      <c r="C3324" s="14">
        <v>41611</v>
      </c>
      <c r="D3324" s="14"/>
      <c r="E3324" s="14"/>
      <c r="F3324" s="15" t="s">
        <v>533</v>
      </c>
      <c r="H3324">
        <v>248</v>
      </c>
      <c r="I3324">
        <v>0.14549999999999999</v>
      </c>
      <c r="J3324">
        <v>0.21925</v>
      </c>
      <c r="K3324">
        <v>0.14774999999999999</v>
      </c>
      <c r="L3324">
        <v>0.10675</v>
      </c>
      <c r="M3324">
        <v>0.14974999999999999</v>
      </c>
      <c r="N3324">
        <v>0.12825</v>
      </c>
      <c r="O3324">
        <v>0.16900000000000001</v>
      </c>
      <c r="P3324">
        <v>0.17374999999999999</v>
      </c>
      <c r="U3324" s="40"/>
      <c r="V3324" s="40"/>
      <c r="AJ3324" s="40"/>
      <c r="BJ3324" s="40"/>
      <c r="CE3324" s="40"/>
    </row>
    <row r="3325" spans="1:83" x14ac:dyDescent="0.25">
      <c r="A3325" s="68" t="s">
        <v>746</v>
      </c>
      <c r="B3325" s="68" t="s">
        <v>746</v>
      </c>
      <c r="C3325" s="14">
        <v>41613</v>
      </c>
      <c r="D3325" s="14"/>
      <c r="E3325" s="14"/>
      <c r="F3325" s="15" t="s">
        <v>533</v>
      </c>
      <c r="U3325" s="40"/>
      <c r="V3325" s="40"/>
      <c r="AF3325">
        <v>0.97775058173032803</v>
      </c>
      <c r="AJ3325" s="40"/>
      <c r="BJ3325" s="40"/>
      <c r="CE3325" s="40"/>
    </row>
    <row r="3326" spans="1:83" x14ac:dyDescent="0.25">
      <c r="A3326" s="68" t="s">
        <v>746</v>
      </c>
      <c r="B3326" s="68" t="s">
        <v>746</v>
      </c>
      <c r="C3326" s="14">
        <v>41618</v>
      </c>
      <c r="D3326" s="14"/>
      <c r="E3326" s="14"/>
      <c r="F3326" s="15" t="s">
        <v>533</v>
      </c>
      <c r="H3326">
        <v>254.05</v>
      </c>
      <c r="I3326">
        <v>0.13100000000000001</v>
      </c>
      <c r="J3326">
        <v>0.23599999999999999</v>
      </c>
      <c r="K3326">
        <v>0.16500000000000001</v>
      </c>
      <c r="L3326">
        <v>0.11425</v>
      </c>
      <c r="M3326">
        <v>0.15275</v>
      </c>
      <c r="N3326">
        <v>0.13175000000000001</v>
      </c>
      <c r="O3326">
        <v>0.16800000000000001</v>
      </c>
      <c r="P3326">
        <v>0.17150000000000001</v>
      </c>
      <c r="U3326" s="40"/>
      <c r="V3326" s="40"/>
      <c r="AJ3326" s="40"/>
      <c r="BJ3326" s="40"/>
      <c r="BM3326" s="40"/>
      <c r="BN3326" s="40"/>
      <c r="BO3326" s="40"/>
      <c r="BP3326" s="40"/>
      <c r="BQ3326" s="40"/>
      <c r="BR3326" s="40"/>
      <c r="BS3326" s="40"/>
      <c r="BT3326" s="40"/>
      <c r="BU3326" s="40"/>
      <c r="BV3326" s="40"/>
      <c r="BW3326" s="40"/>
      <c r="BX3326" s="40"/>
      <c r="BY3326" s="40"/>
      <c r="BZ3326" s="40"/>
      <c r="CA3326" s="40"/>
      <c r="CE3326" s="40"/>
    </row>
    <row r="3327" spans="1:83" x14ac:dyDescent="0.25">
      <c r="A3327" s="68" t="s">
        <v>746</v>
      </c>
      <c r="B3327" s="68" t="s">
        <v>746</v>
      </c>
      <c r="C3327" s="14">
        <v>41620</v>
      </c>
      <c r="D3327" s="14"/>
      <c r="E3327" s="14"/>
      <c r="F3327" s="15" t="s">
        <v>533</v>
      </c>
      <c r="U3327" s="40"/>
      <c r="V3327" s="40"/>
      <c r="AJ3327" s="40"/>
      <c r="BA3327">
        <v>81</v>
      </c>
      <c r="BJ3327" s="40"/>
      <c r="CE3327" s="40"/>
    </row>
    <row r="3328" spans="1:83" x14ac:dyDescent="0.25">
      <c r="A3328" s="68" t="s">
        <v>746</v>
      </c>
      <c r="B3328" s="68" t="s">
        <v>746</v>
      </c>
      <c r="C3328" s="14">
        <v>41625</v>
      </c>
      <c r="D3328" s="14"/>
      <c r="E3328" s="14"/>
      <c r="F3328" s="15" t="s">
        <v>533</v>
      </c>
      <c r="H3328">
        <v>278.35000000000002</v>
      </c>
      <c r="I3328">
        <v>0.17374999999999999</v>
      </c>
      <c r="J3328">
        <v>0.26924999999999999</v>
      </c>
      <c r="K3328">
        <v>0.20250000000000001</v>
      </c>
      <c r="L3328">
        <v>0.125</v>
      </c>
      <c r="M3328">
        <v>0.15725</v>
      </c>
      <c r="N3328">
        <v>0.13175000000000001</v>
      </c>
      <c r="O3328">
        <v>0.16550000000000001</v>
      </c>
      <c r="P3328">
        <v>0.16675000000000001</v>
      </c>
      <c r="U3328" s="40">
        <v>2922.36627486731</v>
      </c>
      <c r="V3328" s="40">
        <v>1071.16734325886</v>
      </c>
      <c r="AD3328">
        <v>789.07961914608097</v>
      </c>
      <c r="AJ3328" s="40"/>
      <c r="AM3328">
        <v>4.95389238058047</v>
      </c>
      <c r="AP3328">
        <v>314.36554102984002</v>
      </c>
      <c r="AS3328">
        <f>AM3328*1000000/AP3328</f>
        <v>15758.382309816328</v>
      </c>
      <c r="BB3328">
        <v>172.61904761904799</v>
      </c>
      <c r="BE3328">
        <v>282.08772411277698</v>
      </c>
      <c r="BJ3328" s="40">
        <v>1131.7014462442501</v>
      </c>
      <c r="BK3328">
        <v>813.92857142857099</v>
      </c>
      <c r="BM3328" s="40"/>
      <c r="BN3328" s="40"/>
      <c r="BO3328" s="40"/>
      <c r="BP3328" s="40"/>
      <c r="BQ3328" s="40"/>
      <c r="BR3328" s="40"/>
      <c r="BS3328" s="40"/>
      <c r="BT3328" s="40"/>
      <c r="BU3328" s="40"/>
      <c r="BV3328" s="40"/>
      <c r="BW3328" s="40"/>
      <c r="BX3328" s="40"/>
      <c r="BY3328" s="40"/>
      <c r="BZ3328" s="40"/>
      <c r="CA3328" s="40"/>
      <c r="CE3328" s="40"/>
    </row>
    <row r="3329" spans="1:83" x14ac:dyDescent="0.25">
      <c r="A3329" s="68" t="s">
        <v>746</v>
      </c>
      <c r="B3329" s="68" t="s">
        <v>746</v>
      </c>
      <c r="C3329" s="14">
        <v>41627</v>
      </c>
      <c r="D3329" s="14"/>
      <c r="E3329" s="14"/>
      <c r="F3329" s="15" t="s">
        <v>533</v>
      </c>
      <c r="U3329" s="40"/>
      <c r="V3329" s="40"/>
      <c r="AJ3329" s="40"/>
      <c r="BA3329">
        <v>83</v>
      </c>
      <c r="BJ3329" s="40"/>
      <c r="BM3329" s="40"/>
      <c r="BN3329" s="40"/>
      <c r="BO3329" s="40"/>
      <c r="BP3329" s="40"/>
      <c r="BQ3329" s="40"/>
      <c r="BR3329" s="40"/>
      <c r="BS3329" s="40"/>
      <c r="BT3329" s="40"/>
      <c r="BU3329" s="40"/>
      <c r="BV3329" s="40"/>
      <c r="BW3329" s="40"/>
      <c r="BX3329" s="40"/>
      <c r="BY3329" s="40"/>
      <c r="BZ3329" s="40"/>
      <c r="CA3329" s="40"/>
      <c r="CE3329" s="40"/>
    </row>
    <row r="3330" spans="1:83" x14ac:dyDescent="0.25">
      <c r="A3330" s="68" t="s">
        <v>746</v>
      </c>
      <c r="B3330" s="68" t="s">
        <v>746</v>
      </c>
      <c r="C3330" s="14">
        <v>41628</v>
      </c>
      <c r="D3330" s="14"/>
      <c r="E3330" s="14"/>
      <c r="F3330" s="15" t="s">
        <v>533</v>
      </c>
      <c r="U3330" s="40"/>
      <c r="V3330" s="40"/>
      <c r="AF3330">
        <v>0.98882777807271205</v>
      </c>
      <c r="AJ3330" s="40"/>
      <c r="BJ3330" s="40"/>
      <c r="BM3330" s="40"/>
      <c r="BN3330" s="40"/>
      <c r="BO3330" s="40"/>
      <c r="BP3330" s="40"/>
      <c r="BQ3330" s="40"/>
      <c r="BR3330" s="40"/>
      <c r="BS3330" s="40"/>
      <c r="BT3330" s="40"/>
      <c r="BU3330" s="40"/>
      <c r="BV3330" s="40"/>
      <c r="BW3330" s="40"/>
      <c r="BX3330" s="40"/>
      <c r="BY3330" s="40"/>
      <c r="BZ3330" s="40"/>
      <c r="CA3330" s="40"/>
      <c r="CE3330" s="40"/>
    </row>
    <row r="3331" spans="1:83" x14ac:dyDescent="0.25">
      <c r="A3331" s="68" t="s">
        <v>746</v>
      </c>
      <c r="B3331" s="68" t="s">
        <v>746</v>
      </c>
      <c r="C3331" s="14">
        <v>41632</v>
      </c>
      <c r="D3331" s="14"/>
      <c r="E3331" s="14"/>
      <c r="F3331" s="15" t="s">
        <v>533</v>
      </c>
      <c r="H3331">
        <v>300.55</v>
      </c>
      <c r="I3331">
        <v>0.20399999999999999</v>
      </c>
      <c r="J3331">
        <v>0.28225</v>
      </c>
      <c r="K3331">
        <v>0.24099999999999999</v>
      </c>
      <c r="L3331">
        <v>0.151</v>
      </c>
      <c r="M3331">
        <v>0.16400000000000001</v>
      </c>
      <c r="N3331">
        <v>0.13125000000000001</v>
      </c>
      <c r="O3331">
        <v>0.16375000000000001</v>
      </c>
      <c r="P3331">
        <v>0.16550000000000001</v>
      </c>
      <c r="U3331" s="40"/>
      <c r="V3331" s="40"/>
      <c r="AJ3331" s="40"/>
      <c r="BJ3331" s="40"/>
      <c r="BM3331" s="40"/>
      <c r="BN3331" s="40"/>
      <c r="BO3331" s="40"/>
      <c r="BP3331" s="40"/>
      <c r="BQ3331" s="40"/>
      <c r="BR3331" s="40"/>
      <c r="BS3331" s="40"/>
      <c r="BT3331" s="40"/>
      <c r="BU3331" s="40"/>
      <c r="BV3331" s="40"/>
      <c r="BW3331" s="40"/>
      <c r="BX3331" s="40"/>
      <c r="BY3331" s="40"/>
      <c r="BZ3331" s="40"/>
      <c r="CA3331" s="40"/>
      <c r="CE3331" s="40"/>
    </row>
    <row r="3332" spans="1:83" x14ac:dyDescent="0.25">
      <c r="A3332" s="68" t="s">
        <v>746</v>
      </c>
      <c r="B3332" s="68" t="s">
        <v>746</v>
      </c>
      <c r="C3332" s="14">
        <v>41638</v>
      </c>
      <c r="D3332" s="14"/>
      <c r="E3332" s="14"/>
      <c r="F3332" s="15" t="s">
        <v>533</v>
      </c>
      <c r="U3332" s="40"/>
      <c r="V3332" s="40"/>
      <c r="AF3332" s="40"/>
      <c r="AG3332" s="40"/>
      <c r="AJ3332" s="40"/>
      <c r="BA3332">
        <v>87</v>
      </c>
      <c r="BJ3332" s="40"/>
      <c r="BM3332" s="40"/>
      <c r="BN3332" s="40"/>
      <c r="BO3332" s="40"/>
      <c r="BP3332" s="40"/>
      <c r="BQ3332" s="40"/>
      <c r="BR3332" s="40"/>
      <c r="BS3332" s="40"/>
      <c r="BT3332" s="40"/>
      <c r="BU3332" s="40"/>
      <c r="BV3332" s="40"/>
      <c r="BW3332" s="40"/>
      <c r="BX3332" s="40"/>
      <c r="BY3332" s="40"/>
      <c r="BZ3332" s="40"/>
      <c r="CA3332" s="40"/>
      <c r="CE3332" s="40"/>
    </row>
    <row r="3333" spans="1:83" x14ac:dyDescent="0.25">
      <c r="A3333" s="68" t="s">
        <v>746</v>
      </c>
      <c r="B3333" s="68" t="s">
        <v>746</v>
      </c>
      <c r="C3333" s="14">
        <v>41639</v>
      </c>
      <c r="D3333" s="14"/>
      <c r="E3333" s="14"/>
      <c r="F3333" s="15" t="s">
        <v>533</v>
      </c>
      <c r="H3333">
        <v>286.25</v>
      </c>
      <c r="I3333">
        <v>0.16475000000000001</v>
      </c>
      <c r="J3333">
        <v>0.26100000000000001</v>
      </c>
      <c r="K3333">
        <v>0.22650000000000001</v>
      </c>
      <c r="L3333">
        <v>0.15325</v>
      </c>
      <c r="M3333">
        <v>0.17100000000000001</v>
      </c>
      <c r="N3333">
        <v>0.13425000000000001</v>
      </c>
      <c r="O3333">
        <v>0.1605</v>
      </c>
      <c r="P3333">
        <v>0.16</v>
      </c>
      <c r="U3333" s="40"/>
      <c r="V3333" s="40"/>
      <c r="AF3333" s="40"/>
      <c r="AG3333" s="40"/>
      <c r="AJ3333" s="40"/>
      <c r="BJ3333" s="40"/>
      <c r="BM3333" s="40"/>
      <c r="BN3333" s="40"/>
      <c r="BO3333" s="40"/>
      <c r="BP3333" s="40"/>
      <c r="BQ3333" s="40"/>
      <c r="BR3333" s="40"/>
      <c r="BS3333" s="40"/>
      <c r="BT3333" s="40"/>
      <c r="BU3333" s="40"/>
      <c r="BV3333" s="40"/>
      <c r="BW3333" s="40"/>
      <c r="BX3333" s="40"/>
      <c r="BY3333" s="40"/>
      <c r="BZ3333" s="40"/>
      <c r="CA3333" s="40"/>
      <c r="CE3333" s="40"/>
    </row>
    <row r="3334" spans="1:83" x14ac:dyDescent="0.25">
      <c r="A3334" s="68" t="s">
        <v>746</v>
      </c>
      <c r="B3334" s="68" t="s">
        <v>746</v>
      </c>
      <c r="C3334" s="14">
        <v>41645</v>
      </c>
      <c r="D3334" s="14"/>
      <c r="E3334" s="14"/>
      <c r="F3334" s="15" t="s">
        <v>533</v>
      </c>
      <c r="U3334" s="40"/>
      <c r="V3334" s="40"/>
      <c r="AF3334" s="40">
        <v>0.78291666610608701</v>
      </c>
      <c r="AG3334" s="40"/>
      <c r="AJ3334" s="40"/>
      <c r="BA3334">
        <v>87.5</v>
      </c>
      <c r="BJ3334" s="40"/>
      <c r="BM3334" s="40"/>
      <c r="BN3334" s="40"/>
      <c r="BO3334" s="40"/>
      <c r="BP3334" s="40"/>
      <c r="BQ3334" s="40"/>
      <c r="BR3334" s="40"/>
      <c r="BS3334" s="40"/>
      <c r="BT3334" s="40"/>
      <c r="BU3334" s="40"/>
      <c r="BV3334" s="40"/>
      <c r="BW3334" s="40"/>
      <c r="BX3334" s="40"/>
      <c r="BY3334" s="40"/>
      <c r="BZ3334" s="40"/>
      <c r="CA3334" s="40"/>
      <c r="CE3334" s="40"/>
    </row>
    <row r="3335" spans="1:83" x14ac:dyDescent="0.25">
      <c r="A3335" s="68" t="s">
        <v>746</v>
      </c>
      <c r="B3335" s="68" t="s">
        <v>746</v>
      </c>
      <c r="C3335" s="14">
        <v>41646</v>
      </c>
      <c r="D3335" s="14"/>
      <c r="E3335" s="14"/>
      <c r="F3335" s="15" t="s">
        <v>533</v>
      </c>
      <c r="H3335">
        <v>243.8</v>
      </c>
      <c r="I3335">
        <v>7.5749999999999998E-2</v>
      </c>
      <c r="J3335">
        <v>0.20574999999999999</v>
      </c>
      <c r="K3335">
        <v>0.1915</v>
      </c>
      <c r="L3335">
        <v>0.13875000000000001</v>
      </c>
      <c r="M3335">
        <v>0.16425000000000001</v>
      </c>
      <c r="N3335">
        <v>0.129</v>
      </c>
      <c r="O3335">
        <v>0.157</v>
      </c>
      <c r="P3335">
        <v>0.157</v>
      </c>
      <c r="U3335" s="40"/>
      <c r="V3335" s="40"/>
      <c r="AF3335" s="40"/>
      <c r="AG3335" s="40"/>
      <c r="AJ3335" s="40"/>
      <c r="BJ3335" s="40"/>
      <c r="BM3335" s="40"/>
      <c r="BN3335" s="40"/>
      <c r="BO3335" s="40"/>
      <c r="BP3335" s="40"/>
      <c r="BQ3335" s="40"/>
      <c r="BR3335" s="40"/>
      <c r="BS3335" s="40"/>
      <c r="BT3335" s="40"/>
      <c r="BU3335" s="40"/>
      <c r="BV3335" s="40"/>
      <c r="BW3335" s="40"/>
      <c r="BX3335" s="40"/>
      <c r="BY3335" s="40"/>
      <c r="BZ3335" s="40"/>
      <c r="CA3335" s="40"/>
      <c r="CE3335" s="40"/>
    </row>
    <row r="3336" spans="1:83" x14ac:dyDescent="0.25">
      <c r="A3336" s="68" t="s">
        <v>746</v>
      </c>
      <c r="B3336" s="68" t="s">
        <v>746</v>
      </c>
      <c r="C3336" s="14">
        <v>41652</v>
      </c>
      <c r="D3336" s="14"/>
      <c r="E3336" s="14"/>
      <c r="F3336" s="15" t="s">
        <v>533</v>
      </c>
      <c r="U3336" s="40"/>
      <c r="V3336" s="40"/>
      <c r="AF3336" s="40"/>
      <c r="AG3336" s="40"/>
      <c r="AJ3336" s="40"/>
      <c r="BA3336">
        <v>89.75</v>
      </c>
      <c r="BJ3336" s="40"/>
      <c r="BM3336" s="40"/>
      <c r="BN3336" s="40"/>
      <c r="BO3336" s="40"/>
      <c r="BP3336" s="40"/>
      <c r="BQ3336" s="40"/>
      <c r="BR3336" s="40"/>
      <c r="BS3336" s="40"/>
      <c r="BT3336" s="40"/>
      <c r="BU3336" s="40"/>
      <c r="BV3336" s="40"/>
      <c r="BW3336" s="40"/>
      <c r="BX3336" s="40"/>
      <c r="BY3336" s="40"/>
      <c r="BZ3336" s="40"/>
      <c r="CA3336" s="40"/>
      <c r="CE3336" s="40"/>
    </row>
    <row r="3337" spans="1:83" x14ac:dyDescent="0.25">
      <c r="A3337" s="68" t="s">
        <v>746</v>
      </c>
      <c r="B3337" s="68" t="s">
        <v>746</v>
      </c>
      <c r="C3337" s="14">
        <v>41653</v>
      </c>
      <c r="D3337" s="14"/>
      <c r="E3337" s="14"/>
      <c r="F3337" s="15" t="s">
        <v>533</v>
      </c>
      <c r="H3337">
        <v>226.2</v>
      </c>
      <c r="I3337">
        <v>6.5750000000000003E-2</v>
      </c>
      <c r="J3337">
        <v>0.18</v>
      </c>
      <c r="K3337">
        <v>0.16500000000000001</v>
      </c>
      <c r="L3337">
        <v>0.1265</v>
      </c>
      <c r="M3337">
        <v>0.15775</v>
      </c>
      <c r="N3337">
        <v>0.126</v>
      </c>
      <c r="O3337">
        <v>0.15475</v>
      </c>
      <c r="P3337">
        <v>0.15525</v>
      </c>
      <c r="U3337" s="40"/>
      <c r="V3337" s="40"/>
      <c r="AF3337" s="40">
        <v>0.30249058887758001</v>
      </c>
      <c r="AG3337" s="40"/>
      <c r="AJ3337" s="40"/>
      <c r="BJ3337" s="40"/>
      <c r="BM3337" s="40"/>
      <c r="BN3337" s="40"/>
      <c r="BO3337" s="40"/>
      <c r="BP3337" s="40"/>
      <c r="BQ3337" s="40"/>
      <c r="BR3337" s="40"/>
      <c r="BS3337" s="40"/>
      <c r="BT3337" s="40"/>
      <c r="BU3337" s="40"/>
      <c r="BV3337" s="40"/>
      <c r="BW3337" s="40"/>
      <c r="BX3337" s="40"/>
      <c r="BY3337" s="40"/>
      <c r="BZ3337" s="40"/>
      <c r="CA3337" s="40"/>
      <c r="CE3337" s="40"/>
    </row>
    <row r="3338" spans="1:83" x14ac:dyDescent="0.25">
      <c r="A3338" s="68" t="s">
        <v>746</v>
      </c>
      <c r="B3338" s="68" t="s">
        <v>746</v>
      </c>
      <c r="C3338" s="14">
        <v>41660</v>
      </c>
      <c r="D3338" s="14"/>
      <c r="E3338" s="14"/>
      <c r="F3338" s="15" t="s">
        <v>533</v>
      </c>
      <c r="H3338">
        <v>216.4</v>
      </c>
      <c r="I3338">
        <v>0.06</v>
      </c>
      <c r="J3338">
        <v>0.16900000000000001</v>
      </c>
      <c r="K3338">
        <v>0.152</v>
      </c>
      <c r="L3338">
        <v>0.1195</v>
      </c>
      <c r="M3338">
        <v>0.154</v>
      </c>
      <c r="N3338">
        <v>0.12425</v>
      </c>
      <c r="O3338">
        <v>0.1525</v>
      </c>
      <c r="P3338">
        <v>0.15075</v>
      </c>
      <c r="U3338" s="40"/>
      <c r="V3338" s="40"/>
      <c r="AF3338" s="40"/>
      <c r="AG3338" s="40"/>
      <c r="AJ3338" s="40"/>
      <c r="BJ3338" s="40"/>
      <c r="BM3338" s="40"/>
      <c r="BN3338" s="40"/>
      <c r="BO3338" s="40"/>
      <c r="BP3338" s="40"/>
      <c r="BQ3338" s="40"/>
      <c r="BR3338" s="40"/>
      <c r="BS3338" s="40"/>
      <c r="BT3338" s="40"/>
      <c r="BU3338" s="40"/>
      <c r="BV3338" s="40"/>
      <c r="BW3338" s="40"/>
      <c r="BX3338" s="40"/>
      <c r="BY3338" s="40"/>
      <c r="BZ3338" s="40"/>
      <c r="CA3338" s="40"/>
      <c r="CE3338" s="40"/>
    </row>
    <row r="3339" spans="1:83" x14ac:dyDescent="0.25">
      <c r="A3339" s="68" t="s">
        <v>746</v>
      </c>
      <c r="B3339" s="68" t="s">
        <v>746</v>
      </c>
      <c r="C3339" s="14">
        <v>41662</v>
      </c>
      <c r="D3339" s="14"/>
      <c r="E3339" s="14"/>
      <c r="F3339" s="15" t="s">
        <v>533</v>
      </c>
      <c r="U3339" s="40"/>
      <c r="V3339" s="40"/>
      <c r="AF3339" s="40">
        <v>0</v>
      </c>
      <c r="AG3339" s="40"/>
      <c r="AJ3339" s="40"/>
      <c r="BA3339">
        <v>93</v>
      </c>
      <c r="BJ3339" s="40"/>
      <c r="BM3339" s="40"/>
      <c r="BN3339" s="40"/>
      <c r="BO3339" s="40"/>
      <c r="BP3339" s="40"/>
      <c r="BQ3339" s="40"/>
      <c r="BR3339" s="40"/>
      <c r="BS3339" s="40"/>
      <c r="BT3339" s="40"/>
      <c r="BU3339" s="40"/>
      <c r="BV3339" s="40"/>
      <c r="BW3339" s="40"/>
      <c r="BX3339" s="40"/>
      <c r="BY3339" s="40"/>
      <c r="BZ3339" s="40"/>
      <c r="CA3339" s="40"/>
      <c r="CE3339" s="40"/>
    </row>
    <row r="3340" spans="1:83" x14ac:dyDescent="0.25">
      <c r="A3340" s="68" t="s">
        <v>746</v>
      </c>
      <c r="B3340" s="68" t="s">
        <v>746</v>
      </c>
      <c r="C3340" s="14">
        <v>41664</v>
      </c>
      <c r="D3340" s="14"/>
      <c r="E3340" s="14"/>
      <c r="F3340" s="15" t="s">
        <v>533</v>
      </c>
      <c r="U3340" s="40">
        <v>2408.9480068087701</v>
      </c>
      <c r="V3340" s="40">
        <v>1221.2595441127801</v>
      </c>
      <c r="Z3340">
        <v>4.3304984999999997E-2</v>
      </c>
      <c r="AB3340">
        <v>21687.383565656499</v>
      </c>
      <c r="AD3340">
        <v>939.17182000000003</v>
      </c>
      <c r="AF3340" s="40"/>
      <c r="AG3340" s="40"/>
      <c r="AJ3340" s="40"/>
      <c r="AM3340">
        <v>0</v>
      </c>
      <c r="AT3340" t="s">
        <v>74</v>
      </c>
      <c r="BE3340">
        <v>282.08772411277698</v>
      </c>
      <c r="BJ3340" s="40">
        <v>780.86968134003996</v>
      </c>
      <c r="BM3340" s="40"/>
      <c r="BN3340" s="40"/>
      <c r="BO3340" s="40"/>
      <c r="BP3340" s="40"/>
      <c r="BQ3340" s="40"/>
      <c r="BR3340" s="40"/>
      <c r="BS3340" s="40"/>
      <c r="BT3340" s="40"/>
      <c r="BU3340" s="40"/>
      <c r="BV3340" s="40"/>
      <c r="BW3340" s="40"/>
      <c r="BX3340" s="40"/>
      <c r="BY3340" s="40"/>
      <c r="BZ3340" s="40"/>
      <c r="CA3340" s="40"/>
      <c r="CE3340" s="40"/>
    </row>
    <row r="3341" spans="1:83" x14ac:dyDescent="0.25">
      <c r="A3341" s="68" t="s">
        <v>746</v>
      </c>
      <c r="B3341" s="68" t="s">
        <v>746</v>
      </c>
      <c r="C3341" s="14">
        <v>41667</v>
      </c>
      <c r="D3341" s="14"/>
      <c r="E3341" s="14"/>
      <c r="F3341" s="15" t="s">
        <v>533</v>
      </c>
      <c r="H3341">
        <v>214.8</v>
      </c>
      <c r="I3341">
        <v>5.7500000000000002E-2</v>
      </c>
      <c r="J3341">
        <v>0.16500000000000001</v>
      </c>
      <c r="K3341">
        <v>0.152</v>
      </c>
      <c r="L3341">
        <v>0.11975</v>
      </c>
      <c r="M3341">
        <v>0.157</v>
      </c>
      <c r="N3341">
        <v>0.1245</v>
      </c>
      <c r="O3341">
        <v>0.15049999999999999</v>
      </c>
      <c r="P3341">
        <v>0.14774999999999999</v>
      </c>
      <c r="U3341" s="40"/>
      <c r="V3341" s="40"/>
      <c r="AF3341" s="40"/>
      <c r="AG3341" s="40"/>
      <c r="AJ3341" s="40"/>
      <c r="AT3341" t="s">
        <v>74</v>
      </c>
      <c r="BJ3341" s="40"/>
      <c r="BM3341" s="40"/>
      <c r="BN3341" s="40"/>
      <c r="BO3341" s="40"/>
      <c r="BP3341" s="40"/>
      <c r="BQ3341" s="40"/>
      <c r="BR3341" s="40"/>
      <c r="BS3341" s="40"/>
      <c r="BT3341" s="40"/>
      <c r="BU3341" s="40"/>
      <c r="BV3341" s="40"/>
      <c r="BW3341" s="40"/>
      <c r="BX3341" s="40"/>
      <c r="BY3341" s="40"/>
      <c r="BZ3341" s="40"/>
      <c r="CA3341" s="40"/>
      <c r="CE3341" s="40"/>
    </row>
    <row r="3342" spans="1:83" x14ac:dyDescent="0.25">
      <c r="A3342" s="75" t="s">
        <v>746</v>
      </c>
      <c r="B3342" s="75" t="s">
        <v>746</v>
      </c>
      <c r="C3342" s="87"/>
      <c r="F3342" s="15" t="s">
        <v>533</v>
      </c>
      <c r="U3342" s="40"/>
      <c r="V3342" s="40"/>
      <c r="AF3342" s="40"/>
      <c r="AG3342" s="40"/>
      <c r="AJ3342" s="40"/>
      <c r="BJ3342" s="40"/>
      <c r="BM3342" s="40">
        <v>226.61500000000001</v>
      </c>
      <c r="BN3342" s="40">
        <v>413.06150000000002</v>
      </c>
      <c r="BO3342" s="40">
        <v>490.745</v>
      </c>
      <c r="BP3342" s="40">
        <v>621.46799999999996</v>
      </c>
      <c r="BQ3342" s="40">
        <v>762.01199999999994</v>
      </c>
      <c r="BR3342" s="40">
        <v>807.51800000000003</v>
      </c>
      <c r="BS3342" s="40">
        <v>906.12450000000001</v>
      </c>
      <c r="BT3342" s="40">
        <v>1029.1310000000001</v>
      </c>
      <c r="BU3342" s="40">
        <v>1306.5895</v>
      </c>
      <c r="BV3342" s="40">
        <v>2021.54</v>
      </c>
      <c r="BW3342" s="40">
        <v>2356.4605000000001</v>
      </c>
      <c r="BX3342" s="40">
        <v>2301.1945000000001</v>
      </c>
      <c r="BY3342" s="40">
        <v>2478.491</v>
      </c>
      <c r="BZ3342" s="40">
        <v>2406.0839999999998</v>
      </c>
      <c r="CA3342" s="40">
        <v>2193.1025</v>
      </c>
      <c r="CE3342" s="40"/>
    </row>
    <row r="3343" spans="1:83" x14ac:dyDescent="0.25">
      <c r="A3343" s="67" t="s">
        <v>983</v>
      </c>
      <c r="B3343" s="67" t="s">
        <v>983</v>
      </c>
      <c r="C3343" s="58">
        <v>42284</v>
      </c>
      <c r="D3343" s="58"/>
      <c r="E3343" s="58"/>
      <c r="F3343" s="59" t="s">
        <v>981</v>
      </c>
      <c r="G3343" s="59"/>
      <c r="H3343" s="59"/>
      <c r="I3343" s="59"/>
      <c r="J3343" s="59"/>
      <c r="K3343" s="59"/>
      <c r="L3343" s="59"/>
      <c r="M3343" s="59"/>
      <c r="N3343" s="59"/>
      <c r="O3343" s="59"/>
      <c r="P3343" s="59"/>
      <c r="Q3343" s="59"/>
      <c r="R3343" s="59"/>
      <c r="S3343" s="59"/>
      <c r="T3343" s="59"/>
      <c r="U3343" s="59"/>
      <c r="V3343" s="59"/>
      <c r="W3343" s="59"/>
      <c r="X3343" s="59"/>
      <c r="Y3343" s="59"/>
      <c r="Z3343" s="59"/>
      <c r="AA3343" s="59"/>
      <c r="AB3343" s="59"/>
      <c r="AC3343" s="59"/>
      <c r="AD3343" s="59"/>
      <c r="AE3343" s="59">
        <v>2</v>
      </c>
      <c r="AF3343" s="59"/>
      <c r="AG3343" s="59"/>
      <c r="AH3343" s="59"/>
      <c r="AI3343" s="59"/>
      <c r="AJ3343" s="59"/>
      <c r="AK3343" s="59">
        <v>0</v>
      </c>
      <c r="AL3343" s="59">
        <v>1</v>
      </c>
      <c r="AM3343" s="59"/>
      <c r="AN3343" s="59"/>
      <c r="AO3343" s="59"/>
      <c r="AP3343" s="59"/>
      <c r="AQ3343" s="59"/>
      <c r="AR3343" s="59"/>
      <c r="AS3343" s="59"/>
      <c r="AT3343" s="59"/>
      <c r="AU3343" s="59"/>
      <c r="AV3343" s="59"/>
      <c r="AZ3343" s="59"/>
      <c r="BA3343" s="59"/>
      <c r="BB3343" s="59"/>
      <c r="BC3343" s="59"/>
      <c r="BD3343" s="59"/>
      <c r="BE3343" s="59"/>
      <c r="BF3343" s="59"/>
      <c r="BG3343" s="59"/>
      <c r="BH3343" s="59"/>
      <c r="BI3343" s="59"/>
      <c r="BJ3343" s="59"/>
      <c r="BK3343" s="59"/>
      <c r="BL3343" s="59"/>
      <c r="BM3343" s="59"/>
      <c r="BN3343" s="59"/>
      <c r="BO3343" s="59"/>
      <c r="BP3343" s="59"/>
      <c r="BQ3343" s="59"/>
      <c r="BR3343" s="59"/>
      <c r="BS3343" s="59"/>
      <c r="BT3343" s="59"/>
      <c r="BU3343" s="59"/>
      <c r="BV3343" s="59"/>
      <c r="BW3343" s="59"/>
      <c r="BX3343" s="59"/>
      <c r="BY3343" s="59"/>
      <c r="BZ3343" s="59"/>
      <c r="CA3343" s="59"/>
      <c r="CB3343" s="59"/>
      <c r="CC3343" s="59"/>
      <c r="CD3343" s="59"/>
      <c r="CE3343" s="59"/>
    </row>
    <row r="3344" spans="1:83" x14ac:dyDescent="0.25">
      <c r="A3344" s="67" t="s">
        <v>983</v>
      </c>
      <c r="B3344" s="67" t="s">
        <v>983</v>
      </c>
      <c r="C3344" s="58">
        <v>42286</v>
      </c>
      <c r="D3344" s="58"/>
      <c r="E3344" s="58"/>
      <c r="F3344" s="59" t="s">
        <v>981</v>
      </c>
      <c r="G3344" s="59"/>
      <c r="H3344" s="59"/>
      <c r="I3344" s="59"/>
      <c r="J3344" s="59"/>
      <c r="K3344" s="59"/>
      <c r="L3344" s="59"/>
      <c r="M3344" s="59"/>
      <c r="N3344" s="59"/>
      <c r="O3344" s="59"/>
      <c r="P3344" s="59"/>
      <c r="Q3344" s="59"/>
      <c r="R3344" s="59"/>
      <c r="S3344" s="59"/>
      <c r="T3344" s="59"/>
      <c r="U3344" s="59"/>
      <c r="V3344" s="59"/>
      <c r="W3344" s="59"/>
      <c r="X3344" s="59"/>
      <c r="Y3344" s="59"/>
      <c r="Z3344" s="59"/>
      <c r="AA3344" s="59"/>
      <c r="AB3344" s="59"/>
      <c r="AC3344" s="59"/>
      <c r="AD3344" s="59"/>
      <c r="AE3344" s="59"/>
      <c r="AF3344" s="59"/>
      <c r="AG3344" s="59">
        <v>0</v>
      </c>
      <c r="AH3344" s="59"/>
      <c r="AI3344" s="59"/>
      <c r="AJ3344" s="59"/>
      <c r="AK3344" s="59"/>
      <c r="AL3344" s="59"/>
      <c r="AM3344" s="59"/>
      <c r="AN3344" s="59"/>
      <c r="AO3344" s="59"/>
      <c r="AP3344" s="59"/>
      <c r="AQ3344" s="59"/>
      <c r="AR3344" s="59"/>
      <c r="AS3344" s="59"/>
      <c r="AT3344" s="59"/>
      <c r="AU3344" s="59"/>
      <c r="AV3344" s="59"/>
      <c r="AZ3344" s="59"/>
      <c r="BA3344" s="59"/>
      <c r="BB3344" s="59"/>
      <c r="BC3344" s="59"/>
      <c r="BD3344" s="59"/>
      <c r="BE3344" s="59"/>
      <c r="BF3344" s="59"/>
      <c r="BG3344" s="59"/>
      <c r="BH3344" s="59"/>
      <c r="BI3344" s="59"/>
      <c r="BJ3344" s="59"/>
      <c r="BK3344" s="59"/>
      <c r="BL3344" s="59"/>
      <c r="BM3344" s="59"/>
      <c r="BN3344" s="59"/>
      <c r="BO3344" s="59"/>
      <c r="BP3344" s="59"/>
      <c r="BQ3344" s="59"/>
      <c r="BR3344" s="59"/>
      <c r="BS3344" s="59"/>
      <c r="BT3344" s="59"/>
      <c r="BU3344" s="59"/>
      <c r="BV3344" s="59"/>
      <c r="BW3344" s="59"/>
      <c r="BX3344" s="59"/>
      <c r="BY3344" s="59"/>
      <c r="BZ3344" s="59"/>
      <c r="CA3344" s="59"/>
      <c r="CB3344" s="59"/>
      <c r="CC3344" s="59"/>
      <c r="CD3344" s="59"/>
      <c r="CE3344" s="59"/>
    </row>
    <row r="3345" spans="1:83" x14ac:dyDescent="0.25">
      <c r="A3345" s="67" t="s">
        <v>983</v>
      </c>
      <c r="B3345" s="67" t="s">
        <v>983</v>
      </c>
      <c r="C3345" s="58">
        <v>42289</v>
      </c>
      <c r="D3345" s="58"/>
      <c r="E3345" s="58"/>
      <c r="F3345" s="59" t="s">
        <v>981</v>
      </c>
      <c r="G3345" s="59"/>
      <c r="H3345" s="59"/>
      <c r="I3345" s="59"/>
      <c r="J3345" s="59"/>
      <c r="K3345" s="59"/>
      <c r="L3345" s="59"/>
      <c r="M3345" s="59"/>
      <c r="N3345" s="59"/>
      <c r="O3345" s="59"/>
      <c r="P3345" s="59"/>
      <c r="Q3345" s="59"/>
      <c r="R3345" s="59"/>
      <c r="S3345" s="59"/>
      <c r="T3345" s="59"/>
      <c r="U3345" s="59"/>
      <c r="V3345" s="59"/>
      <c r="W3345" s="59"/>
      <c r="X3345" s="59"/>
      <c r="Y3345" s="59"/>
      <c r="Z3345" s="59"/>
      <c r="AA3345" s="59"/>
      <c r="AB3345" s="59"/>
      <c r="AC3345" s="59"/>
      <c r="AD3345" s="59"/>
      <c r="AE3345" s="59">
        <v>3.25</v>
      </c>
      <c r="AF3345" s="59"/>
      <c r="AG3345" s="59">
        <v>1.24619978368159E-2</v>
      </c>
      <c r="AH3345" s="59"/>
      <c r="AI3345" s="59"/>
      <c r="AJ3345" s="59"/>
      <c r="AK3345" s="59">
        <v>0</v>
      </c>
      <c r="AL3345" s="59">
        <v>2</v>
      </c>
      <c r="AM3345" s="59"/>
      <c r="AN3345" s="59"/>
      <c r="AO3345" s="59"/>
      <c r="AP3345" s="59"/>
      <c r="AQ3345" s="59"/>
      <c r="AR3345" s="59"/>
      <c r="AS3345" s="59"/>
      <c r="AT3345" s="59"/>
      <c r="AU3345" s="59"/>
      <c r="AV3345" s="59"/>
      <c r="AZ3345" s="59"/>
      <c r="BA3345" s="59"/>
      <c r="BB3345" s="59"/>
      <c r="BC3345" s="59"/>
      <c r="BD3345" s="59"/>
      <c r="BE3345" s="59"/>
      <c r="BF3345" s="59"/>
      <c r="BG3345" s="59"/>
      <c r="BH3345" s="59"/>
      <c r="BI3345" s="59"/>
      <c r="BJ3345" s="59"/>
      <c r="BK3345" s="59"/>
      <c r="BL3345" s="59"/>
      <c r="BM3345" s="59"/>
      <c r="BN3345" s="59"/>
      <c r="BO3345" s="59"/>
      <c r="BP3345" s="59"/>
      <c r="BQ3345" s="59"/>
      <c r="BR3345" s="59"/>
      <c r="BS3345" s="59"/>
      <c r="BT3345" s="59"/>
      <c r="BU3345" s="59"/>
      <c r="BV3345" s="59"/>
      <c r="BW3345" s="59"/>
      <c r="BX3345" s="59"/>
      <c r="BY3345" s="59"/>
      <c r="BZ3345" s="59"/>
      <c r="CA3345" s="59"/>
      <c r="CB3345" s="59"/>
      <c r="CC3345" s="59"/>
      <c r="CD3345" s="59"/>
      <c r="CE3345" s="59"/>
    </row>
    <row r="3346" spans="1:83" x14ac:dyDescent="0.25">
      <c r="A3346" s="67" t="s">
        <v>983</v>
      </c>
      <c r="B3346" s="67" t="s">
        <v>983</v>
      </c>
      <c r="C3346" s="58">
        <v>42291</v>
      </c>
      <c r="D3346" s="58"/>
      <c r="E3346" s="58"/>
      <c r="F3346" s="59" t="s">
        <v>981</v>
      </c>
      <c r="G3346" s="59"/>
      <c r="H3346" s="59">
        <v>465.12796874999998</v>
      </c>
      <c r="I3346" s="59">
        <v>0.16646562500000001</v>
      </c>
      <c r="J3346" s="59">
        <v>0.24362500000000001</v>
      </c>
      <c r="K3346" s="59">
        <v>0.26466875000000001</v>
      </c>
      <c r="L3346" s="59">
        <v>0.200875</v>
      </c>
      <c r="M3346" s="59">
        <v>0.30121874999999998</v>
      </c>
      <c r="N3346" s="59">
        <v>0.32555624999999999</v>
      </c>
      <c r="O3346" s="59">
        <v>0.25306250000000002</v>
      </c>
      <c r="P3346" s="59"/>
      <c r="Q3346" s="59"/>
      <c r="R3346" s="59"/>
      <c r="S3346" s="59"/>
      <c r="T3346" s="59"/>
      <c r="U3346" s="59"/>
      <c r="V3346" s="59"/>
      <c r="W3346" s="59"/>
      <c r="X3346" s="59"/>
      <c r="Y3346" s="59"/>
      <c r="Z3346" s="59"/>
      <c r="AA3346" s="59"/>
      <c r="AB3346" s="59"/>
      <c r="AC3346" s="59"/>
      <c r="AD3346" s="59"/>
      <c r="AE3346" s="59"/>
      <c r="AF3346" s="59"/>
      <c r="AG3346" s="59"/>
      <c r="AH3346" s="59"/>
      <c r="AI3346" s="59"/>
      <c r="AJ3346" s="59"/>
      <c r="AK3346" s="59"/>
      <c r="AL3346" s="59"/>
      <c r="AM3346" s="59"/>
      <c r="AN3346" s="59"/>
      <c r="AO3346" s="59"/>
      <c r="AP3346" s="59"/>
      <c r="AQ3346" s="59"/>
      <c r="AR3346" s="59"/>
      <c r="AS3346" s="59"/>
      <c r="AT3346" s="59"/>
      <c r="AU3346" s="59"/>
      <c r="AV3346" s="59"/>
      <c r="AZ3346" s="59"/>
      <c r="BA3346" s="59"/>
      <c r="BB3346" s="59"/>
      <c r="BC3346" s="59"/>
      <c r="BD3346" s="59"/>
      <c r="BE3346" s="59"/>
      <c r="BF3346" s="59"/>
      <c r="BG3346" s="59"/>
      <c r="BH3346" s="59"/>
      <c r="BI3346" s="59"/>
      <c r="BJ3346" s="59"/>
      <c r="BK3346" s="59"/>
      <c r="BL3346" s="59"/>
      <c r="BM3346" s="59"/>
      <c r="BN3346" s="59"/>
      <c r="BO3346" s="59"/>
      <c r="BP3346" s="59"/>
      <c r="BQ3346" s="59"/>
      <c r="BR3346" s="59"/>
      <c r="BS3346" s="59"/>
      <c r="BT3346" s="59"/>
      <c r="BU3346" s="59"/>
      <c r="BV3346" s="59"/>
      <c r="BW3346" s="59"/>
      <c r="BX3346" s="59"/>
      <c r="BY3346" s="59"/>
      <c r="BZ3346" s="59"/>
      <c r="CA3346" s="59"/>
      <c r="CB3346" s="59"/>
      <c r="CC3346" s="59"/>
      <c r="CD3346" s="59"/>
      <c r="CE3346" s="59"/>
    </row>
    <row r="3347" spans="1:83" x14ac:dyDescent="0.25">
      <c r="A3347" s="67" t="s">
        <v>983</v>
      </c>
      <c r="B3347" s="67" t="s">
        <v>983</v>
      </c>
      <c r="C3347" s="58">
        <v>42292</v>
      </c>
      <c r="D3347" s="58"/>
      <c r="E3347" s="58"/>
      <c r="F3347" s="59" t="s">
        <v>981</v>
      </c>
      <c r="G3347" s="59"/>
      <c r="H3347" s="59">
        <v>464.4975</v>
      </c>
      <c r="I3347" s="59">
        <v>0.16268125</v>
      </c>
      <c r="J3347" s="59">
        <v>0.24174375000000001</v>
      </c>
      <c r="K3347" s="59">
        <v>0.26451875000000002</v>
      </c>
      <c r="L3347" s="59">
        <v>0.2013625</v>
      </c>
      <c r="M3347" s="59">
        <v>0.30146875000000001</v>
      </c>
      <c r="N3347" s="59">
        <v>0.32566875000000001</v>
      </c>
      <c r="O3347" s="59">
        <v>0.25309375000000001</v>
      </c>
      <c r="P3347" s="59"/>
      <c r="Q3347" s="59"/>
      <c r="R3347" s="59"/>
      <c r="S3347" s="59"/>
      <c r="T3347" s="59"/>
      <c r="U3347" s="59"/>
      <c r="V3347" s="59"/>
      <c r="W3347" s="59"/>
      <c r="X3347" s="59"/>
      <c r="Y3347" s="59"/>
      <c r="Z3347" s="59"/>
      <c r="AA3347" s="59"/>
      <c r="AB3347" s="59"/>
      <c r="AC3347" s="59"/>
      <c r="AD3347" s="59"/>
      <c r="AE3347" s="59"/>
      <c r="AF3347" s="59">
        <v>0.14459693421308001</v>
      </c>
      <c r="AG3347" s="59">
        <v>3.8185784465120998E-2</v>
      </c>
      <c r="AH3347" s="59"/>
      <c r="AI3347" s="59"/>
      <c r="AJ3347" s="59"/>
      <c r="AK3347" s="59"/>
      <c r="AL3347" s="59"/>
      <c r="AM3347" s="59"/>
      <c r="AN3347" s="59"/>
      <c r="AO3347" s="59"/>
      <c r="AP3347" s="59"/>
      <c r="AQ3347" s="59"/>
      <c r="AR3347" s="59"/>
      <c r="AS3347" s="59"/>
      <c r="AT3347" s="59"/>
      <c r="AU3347" s="59"/>
      <c r="AV3347" s="59"/>
      <c r="AZ3347" s="59"/>
      <c r="BA3347" s="59"/>
      <c r="BB3347" s="59"/>
      <c r="BC3347" s="59"/>
      <c r="BD3347" s="59"/>
      <c r="BE3347" s="59"/>
      <c r="BF3347" s="59"/>
      <c r="BG3347" s="59"/>
      <c r="BH3347" s="59"/>
      <c r="BI3347" s="59"/>
      <c r="BJ3347" s="59"/>
      <c r="BK3347" s="59"/>
      <c r="BL3347" s="59"/>
      <c r="BM3347" s="59"/>
      <c r="BN3347" s="59"/>
      <c r="BO3347" s="59"/>
      <c r="BP3347" s="59"/>
      <c r="BQ3347" s="59"/>
      <c r="BR3347" s="59"/>
      <c r="BS3347" s="59"/>
      <c r="BT3347" s="59"/>
      <c r="BU3347" s="59"/>
      <c r="BV3347" s="59"/>
      <c r="BW3347" s="59"/>
      <c r="BX3347" s="59"/>
      <c r="BY3347" s="59"/>
      <c r="BZ3347" s="59"/>
      <c r="CA3347" s="59"/>
      <c r="CB3347" s="59"/>
      <c r="CC3347" s="59"/>
      <c r="CD3347" s="59"/>
      <c r="CE3347" s="59"/>
    </row>
    <row r="3348" spans="1:83" x14ac:dyDescent="0.25">
      <c r="A3348" s="67" t="s">
        <v>983</v>
      </c>
      <c r="B3348" s="67" t="s">
        <v>983</v>
      </c>
      <c r="C3348" s="58">
        <v>42293</v>
      </c>
      <c r="D3348" s="58"/>
      <c r="E3348" s="58"/>
      <c r="F3348" s="59" t="s">
        <v>981</v>
      </c>
      <c r="G3348" s="59"/>
      <c r="H3348" s="59">
        <v>476.46281249999998</v>
      </c>
      <c r="I3348" s="59">
        <v>0.23513125000000001</v>
      </c>
      <c r="J3348" s="59">
        <v>0.24665000000000001</v>
      </c>
      <c r="K3348" s="59">
        <v>0.26501249999999998</v>
      </c>
      <c r="L3348" s="59">
        <v>0.20174375</v>
      </c>
      <c r="M3348" s="59">
        <v>0.30171874999999998</v>
      </c>
      <c r="N3348" s="59">
        <v>0.32570624999999997</v>
      </c>
      <c r="O3348" s="59">
        <v>0.25313750000000002</v>
      </c>
      <c r="P3348" s="59"/>
      <c r="Q3348" s="59"/>
      <c r="R3348" s="59"/>
      <c r="S3348" s="59"/>
      <c r="T3348" s="59"/>
      <c r="U3348" s="59"/>
      <c r="V3348" s="59"/>
      <c r="W3348" s="59"/>
      <c r="X3348" s="59"/>
      <c r="Y3348" s="59"/>
      <c r="Z3348" s="59"/>
      <c r="AA3348" s="59"/>
      <c r="AB3348" s="59"/>
      <c r="AC3348" s="59"/>
      <c r="AD3348" s="59"/>
      <c r="AE3348" s="59"/>
      <c r="AF3348" s="59"/>
      <c r="AG3348" s="59"/>
      <c r="AH3348" s="59"/>
      <c r="AI3348" s="59"/>
      <c r="AJ3348" s="59"/>
      <c r="AK3348" s="59"/>
      <c r="AL3348" s="59"/>
      <c r="AM3348" s="59"/>
      <c r="AN3348" s="59"/>
      <c r="AO3348" s="59"/>
      <c r="AP3348" s="59"/>
      <c r="AQ3348" s="59"/>
      <c r="AR3348" s="59"/>
      <c r="AS3348" s="59"/>
      <c r="AT3348" s="59"/>
      <c r="AU3348" s="59"/>
      <c r="AV3348" s="59"/>
      <c r="AZ3348" s="59"/>
      <c r="BA3348" s="59"/>
      <c r="BB3348" s="59"/>
      <c r="BC3348" s="59"/>
      <c r="BD3348" s="59"/>
      <c r="BE3348" s="59"/>
      <c r="BF3348" s="59"/>
      <c r="BG3348" s="59"/>
      <c r="BH3348" s="59"/>
      <c r="BI3348" s="59"/>
      <c r="BJ3348" s="59"/>
      <c r="BK3348" s="59"/>
      <c r="BL3348" s="59"/>
      <c r="BM3348" s="59"/>
      <c r="BN3348" s="59"/>
      <c r="BO3348" s="59"/>
      <c r="BP3348" s="59"/>
      <c r="BQ3348" s="59"/>
      <c r="BR3348" s="59"/>
      <c r="BS3348" s="59"/>
      <c r="BT3348" s="59"/>
      <c r="BU3348" s="59"/>
      <c r="BV3348" s="59"/>
      <c r="BW3348" s="59"/>
      <c r="BX3348" s="59"/>
      <c r="BY3348" s="59"/>
      <c r="BZ3348" s="59"/>
      <c r="CA3348" s="59"/>
      <c r="CB3348" s="59"/>
      <c r="CC3348" s="59"/>
      <c r="CD3348" s="59"/>
      <c r="CE3348" s="59"/>
    </row>
    <row r="3349" spans="1:83" x14ac:dyDescent="0.25">
      <c r="A3349" s="67" t="s">
        <v>983</v>
      </c>
      <c r="B3349" s="67" t="s">
        <v>983</v>
      </c>
      <c r="C3349" s="58">
        <v>42294</v>
      </c>
      <c r="D3349" s="58"/>
      <c r="E3349" s="58"/>
      <c r="F3349" s="59" t="s">
        <v>981</v>
      </c>
      <c r="G3349" s="59"/>
      <c r="H3349" s="59">
        <v>474.92109375000001</v>
      </c>
      <c r="I3349" s="59">
        <v>0.22037812500000001</v>
      </c>
      <c r="J3349" s="59">
        <v>0.24917500000000001</v>
      </c>
      <c r="K3349" s="59">
        <v>0.26490000000000002</v>
      </c>
      <c r="L3349" s="59">
        <v>0.20228750000000001</v>
      </c>
      <c r="M3349" s="59">
        <v>0.30191875000000001</v>
      </c>
      <c r="N3349" s="59">
        <v>0.32587500000000003</v>
      </c>
      <c r="O3349" s="59">
        <v>0.2533125</v>
      </c>
      <c r="P3349" s="59"/>
      <c r="Q3349" s="59"/>
      <c r="R3349" s="59"/>
      <c r="S3349" s="59"/>
      <c r="T3349" s="59"/>
      <c r="U3349" s="59"/>
      <c r="V3349" s="59"/>
      <c r="W3349" s="59"/>
      <c r="X3349" s="59"/>
      <c r="Y3349" s="59"/>
      <c r="Z3349" s="59"/>
      <c r="AA3349" s="59"/>
      <c r="AB3349" s="59"/>
      <c r="AC3349" s="59"/>
      <c r="AD3349" s="59"/>
      <c r="AE3349" s="59"/>
      <c r="AF3349" s="59"/>
      <c r="AG3349" s="59"/>
      <c r="AH3349" s="59"/>
      <c r="AI3349" s="59"/>
      <c r="AJ3349" s="59"/>
      <c r="AK3349" s="59"/>
      <c r="AL3349" s="59"/>
      <c r="AM3349" s="59"/>
      <c r="AN3349" s="59"/>
      <c r="AO3349" s="59"/>
      <c r="AP3349" s="59"/>
      <c r="AQ3349" s="59"/>
      <c r="AR3349" s="59"/>
      <c r="AS3349" s="59"/>
      <c r="AT3349" s="59"/>
      <c r="AU3349" s="59"/>
      <c r="AV3349" s="59"/>
      <c r="AZ3349" s="59"/>
      <c r="BA3349" s="59"/>
      <c r="BB3349" s="59"/>
      <c r="BC3349" s="59"/>
      <c r="BD3349" s="59"/>
      <c r="BE3349" s="59"/>
      <c r="BF3349" s="59"/>
      <c r="BG3349" s="59"/>
      <c r="BH3349" s="59"/>
      <c r="BI3349" s="59"/>
      <c r="BJ3349" s="59"/>
      <c r="BK3349" s="59"/>
      <c r="BL3349" s="59"/>
      <c r="BM3349" s="59"/>
      <c r="BN3349" s="59"/>
      <c r="BO3349" s="59"/>
      <c r="BP3349" s="59"/>
      <c r="BQ3349" s="59"/>
      <c r="BR3349" s="59"/>
      <c r="BS3349" s="59"/>
      <c r="BT3349" s="59"/>
      <c r="BU3349" s="59"/>
      <c r="BV3349" s="59"/>
      <c r="BW3349" s="59"/>
      <c r="BX3349" s="59"/>
      <c r="BY3349" s="59"/>
      <c r="BZ3349" s="59"/>
      <c r="CA3349" s="59"/>
      <c r="CB3349" s="59"/>
      <c r="CC3349" s="59"/>
      <c r="CD3349" s="59"/>
      <c r="CE3349" s="59"/>
    </row>
    <row r="3350" spans="1:83" x14ac:dyDescent="0.25">
      <c r="A3350" s="67" t="s">
        <v>983</v>
      </c>
      <c r="B3350" s="67" t="s">
        <v>983</v>
      </c>
      <c r="C3350" s="58">
        <v>42295</v>
      </c>
      <c r="D3350" s="58"/>
      <c r="E3350" s="58"/>
      <c r="F3350" s="59" t="s">
        <v>981</v>
      </c>
      <c r="G3350" s="59"/>
      <c r="H3350" s="59">
        <v>472.61250000000001</v>
      </c>
      <c r="I3350" s="59">
        <v>0.20382500000000001</v>
      </c>
      <c r="J3350" s="59">
        <v>0.2492</v>
      </c>
      <c r="K3350" s="59">
        <v>0.26493749999999999</v>
      </c>
      <c r="L3350" s="59">
        <v>0.20255624999999999</v>
      </c>
      <c r="M3350" s="59">
        <v>0.30203750000000001</v>
      </c>
      <c r="N3350" s="59">
        <v>0.32595625</v>
      </c>
      <c r="O3350" s="59">
        <v>0.25337500000000002</v>
      </c>
      <c r="P3350" s="59"/>
      <c r="Q3350" s="59"/>
      <c r="R3350" s="59"/>
      <c r="S3350" s="59"/>
      <c r="T3350" s="59"/>
      <c r="U3350" s="59"/>
      <c r="V3350" s="59"/>
      <c r="W3350" s="59"/>
      <c r="X3350" s="59"/>
      <c r="Y3350" s="59"/>
      <c r="Z3350" s="59"/>
      <c r="AA3350" s="59"/>
      <c r="AB3350" s="59"/>
      <c r="AC3350" s="59"/>
      <c r="AD3350" s="59"/>
      <c r="AE3350" s="59"/>
      <c r="AF3350" s="59"/>
      <c r="AG3350" s="59"/>
      <c r="AH3350" s="59"/>
      <c r="AI3350" s="59"/>
      <c r="AJ3350" s="59"/>
      <c r="AK3350" s="59"/>
      <c r="AL3350" s="59"/>
      <c r="AM3350" s="59"/>
      <c r="AN3350" s="59"/>
      <c r="AO3350" s="59"/>
      <c r="AP3350" s="59"/>
      <c r="AQ3350" s="59"/>
      <c r="AR3350" s="59"/>
      <c r="AS3350" s="59"/>
      <c r="AT3350" s="59"/>
      <c r="AU3350" s="59"/>
      <c r="AV3350" s="59"/>
      <c r="AZ3350" s="59"/>
      <c r="BA3350" s="59"/>
      <c r="BB3350" s="59"/>
      <c r="BC3350" s="59"/>
      <c r="BD3350" s="59"/>
      <c r="BE3350" s="59"/>
      <c r="BF3350" s="59"/>
      <c r="BG3350" s="59"/>
      <c r="BH3350" s="59"/>
      <c r="BI3350" s="59"/>
      <c r="BJ3350" s="59"/>
      <c r="BK3350" s="59"/>
      <c r="BL3350" s="59"/>
      <c r="BM3350" s="59"/>
      <c r="BN3350" s="59"/>
      <c r="BO3350" s="59"/>
      <c r="BP3350" s="59"/>
      <c r="BQ3350" s="59"/>
      <c r="BR3350" s="59"/>
      <c r="BS3350" s="59"/>
      <c r="BT3350" s="59"/>
      <c r="BU3350" s="59"/>
      <c r="BV3350" s="59"/>
      <c r="BW3350" s="59"/>
      <c r="BX3350" s="59"/>
      <c r="BY3350" s="59"/>
      <c r="BZ3350" s="59"/>
      <c r="CA3350" s="59"/>
      <c r="CB3350" s="59"/>
      <c r="CC3350" s="59"/>
      <c r="CD3350" s="59"/>
      <c r="CE3350" s="59"/>
    </row>
    <row r="3351" spans="1:83" x14ac:dyDescent="0.25">
      <c r="A3351" s="67" t="s">
        <v>983</v>
      </c>
      <c r="B3351" s="67" t="s">
        <v>983</v>
      </c>
      <c r="C3351" s="58">
        <v>42296</v>
      </c>
      <c r="D3351" s="58"/>
      <c r="E3351" s="58"/>
      <c r="F3351" s="59" t="s">
        <v>981</v>
      </c>
      <c r="G3351" s="59"/>
      <c r="H3351" s="59">
        <v>471.08109374999998</v>
      </c>
      <c r="I3351" s="59">
        <v>0.19293437499999999</v>
      </c>
      <c r="J3351" s="59">
        <v>0.24828125000000001</v>
      </c>
      <c r="K3351" s="59">
        <v>0.26499374999999997</v>
      </c>
      <c r="L3351" s="59">
        <v>0.20293125000000001</v>
      </c>
      <c r="M3351" s="59">
        <v>0.30227500000000002</v>
      </c>
      <c r="N3351" s="59">
        <v>0.326075</v>
      </c>
      <c r="O3351" s="59">
        <v>0.25338749999999999</v>
      </c>
      <c r="P3351" s="59"/>
      <c r="Q3351" s="59"/>
      <c r="R3351" s="59"/>
      <c r="S3351" s="59"/>
      <c r="T3351" s="59"/>
      <c r="U3351" s="59"/>
      <c r="V3351" s="59"/>
      <c r="W3351" s="59"/>
      <c r="X3351" s="59"/>
      <c r="Y3351" s="59"/>
      <c r="Z3351" s="59"/>
      <c r="AA3351" s="59"/>
      <c r="AB3351" s="59"/>
      <c r="AC3351" s="59"/>
      <c r="AD3351" s="59"/>
      <c r="AE3351" s="59"/>
      <c r="AF3351" s="59"/>
      <c r="AG3351" s="59"/>
      <c r="AH3351" s="59"/>
      <c r="AI3351" s="59"/>
      <c r="AJ3351" s="59"/>
      <c r="AK3351" s="59"/>
      <c r="AL3351" s="59"/>
      <c r="AM3351" s="59"/>
      <c r="AN3351" s="59"/>
      <c r="AO3351" s="59"/>
      <c r="AP3351" s="59"/>
      <c r="AQ3351" s="59"/>
      <c r="AR3351" s="59"/>
      <c r="AS3351" s="59"/>
      <c r="AT3351" s="59"/>
      <c r="AU3351" s="59"/>
      <c r="AV3351" s="59"/>
      <c r="AZ3351" s="59"/>
      <c r="BA3351" s="59"/>
      <c r="BB3351" s="59"/>
      <c r="BC3351" s="59"/>
      <c r="BD3351" s="59"/>
      <c r="BE3351" s="59"/>
      <c r="BF3351" s="59"/>
      <c r="BG3351" s="59"/>
      <c r="BH3351" s="59"/>
      <c r="BI3351" s="59"/>
      <c r="BJ3351" s="59"/>
      <c r="BK3351" s="59"/>
      <c r="BL3351" s="59"/>
      <c r="BM3351" s="59"/>
      <c r="BN3351" s="59"/>
      <c r="BO3351" s="59"/>
      <c r="BP3351" s="59"/>
      <c r="BQ3351" s="59"/>
      <c r="BR3351" s="59"/>
      <c r="BS3351" s="59"/>
      <c r="BT3351" s="59"/>
      <c r="BU3351" s="59"/>
      <c r="BV3351" s="59"/>
      <c r="BW3351" s="59"/>
      <c r="BX3351" s="59"/>
      <c r="BY3351" s="59"/>
      <c r="BZ3351" s="59"/>
      <c r="CA3351" s="59"/>
      <c r="CB3351" s="59"/>
      <c r="CC3351" s="59"/>
      <c r="CD3351" s="59"/>
      <c r="CE3351" s="59"/>
    </row>
    <row r="3352" spans="1:83" x14ac:dyDescent="0.25">
      <c r="A3352" s="67" t="s">
        <v>983</v>
      </c>
      <c r="B3352" s="67" t="s">
        <v>983</v>
      </c>
      <c r="C3352" s="58">
        <v>42297</v>
      </c>
      <c r="D3352" s="58"/>
      <c r="E3352" s="58"/>
      <c r="F3352" s="59" t="s">
        <v>981</v>
      </c>
      <c r="G3352" s="59"/>
      <c r="H3352" s="59">
        <v>469.53515625</v>
      </c>
      <c r="I3352" s="59">
        <v>0.183234375</v>
      </c>
      <c r="J3352" s="59">
        <v>0.2464875</v>
      </c>
      <c r="K3352" s="59">
        <v>0.26495000000000002</v>
      </c>
      <c r="L3352" s="59">
        <v>0.20325625</v>
      </c>
      <c r="M3352" s="59">
        <v>0.3024</v>
      </c>
      <c r="N3352" s="59">
        <v>0.32617499999999999</v>
      </c>
      <c r="O3352" s="59">
        <v>0.25347500000000001</v>
      </c>
      <c r="P3352" s="59"/>
      <c r="Q3352" s="59"/>
      <c r="R3352" s="59"/>
      <c r="S3352" s="59"/>
      <c r="T3352" s="59"/>
      <c r="U3352" s="59"/>
      <c r="V3352" s="59"/>
      <c r="W3352" s="59"/>
      <c r="X3352" s="59"/>
      <c r="Y3352" s="59"/>
      <c r="Z3352" s="59"/>
      <c r="AA3352" s="59"/>
      <c r="AB3352" s="59"/>
      <c r="AC3352" s="59"/>
      <c r="AD3352" s="59"/>
      <c r="AE3352" s="59">
        <v>4.55</v>
      </c>
      <c r="AF3352" s="59">
        <v>0.19494896910184001</v>
      </c>
      <c r="AG3352" s="59">
        <v>6.3401972931314707E-2</v>
      </c>
      <c r="AH3352" s="59"/>
      <c r="AI3352" s="59"/>
      <c r="AJ3352" s="59"/>
      <c r="AK3352" s="59">
        <v>0</v>
      </c>
      <c r="AL3352" s="59">
        <v>3</v>
      </c>
      <c r="AM3352" s="59"/>
      <c r="AN3352" s="59"/>
      <c r="AO3352" s="59"/>
      <c r="AP3352" s="59"/>
      <c r="AQ3352" s="59"/>
      <c r="AR3352" s="59"/>
      <c r="AS3352" s="59"/>
      <c r="AT3352" s="59"/>
      <c r="AU3352" s="59"/>
      <c r="AV3352" s="59"/>
      <c r="AZ3352" s="59"/>
      <c r="BA3352" s="59"/>
      <c r="BB3352" s="59"/>
      <c r="BC3352" s="59"/>
      <c r="BD3352" s="59"/>
      <c r="BE3352" s="59"/>
      <c r="BF3352" s="59"/>
      <c r="BG3352" s="59"/>
      <c r="BH3352" s="59"/>
      <c r="BI3352" s="59"/>
      <c r="BJ3352" s="59"/>
      <c r="BK3352" s="59"/>
      <c r="BL3352" s="59"/>
      <c r="BM3352" s="59"/>
      <c r="BN3352" s="59"/>
      <c r="BO3352" s="59"/>
      <c r="BP3352" s="59"/>
      <c r="BQ3352" s="59"/>
      <c r="BR3352" s="59"/>
      <c r="BS3352" s="59"/>
      <c r="BT3352" s="59"/>
      <c r="BU3352" s="59"/>
      <c r="BV3352" s="59"/>
      <c r="BW3352" s="59"/>
      <c r="BX3352" s="59"/>
      <c r="BY3352" s="59"/>
      <c r="BZ3352" s="59"/>
      <c r="CA3352" s="59"/>
      <c r="CB3352" s="59"/>
      <c r="CC3352" s="59"/>
      <c r="CD3352" s="59"/>
      <c r="CE3352" s="59"/>
    </row>
    <row r="3353" spans="1:83" x14ac:dyDescent="0.25">
      <c r="A3353" s="67" t="s">
        <v>983</v>
      </c>
      <c r="B3353" s="67" t="s">
        <v>983</v>
      </c>
      <c r="C3353" s="58">
        <v>42298</v>
      </c>
      <c r="D3353" s="58"/>
      <c r="E3353" s="58"/>
      <c r="F3353" s="59" t="s">
        <v>981</v>
      </c>
      <c r="G3353" s="59"/>
      <c r="H3353" s="59">
        <v>467.86312500000003</v>
      </c>
      <c r="I3353" s="59">
        <v>0.17361874999999999</v>
      </c>
      <c r="J3353" s="59">
        <v>0.24363124999999999</v>
      </c>
      <c r="K3353" s="59">
        <v>0.26483125000000002</v>
      </c>
      <c r="L3353" s="59">
        <v>0.20360624999999999</v>
      </c>
      <c r="M3353" s="59">
        <v>0.30259999999999998</v>
      </c>
      <c r="N3353" s="59">
        <v>0.32628750000000001</v>
      </c>
      <c r="O3353" s="59">
        <v>0.25359375000000001</v>
      </c>
      <c r="P3353" s="59"/>
      <c r="Q3353" s="59"/>
      <c r="R3353" s="59"/>
      <c r="S3353" s="59"/>
      <c r="T3353" s="59"/>
      <c r="U3353" s="59"/>
      <c r="V3353" s="59"/>
      <c r="W3353" s="59"/>
      <c r="X3353" s="59"/>
      <c r="Y3353" s="59"/>
      <c r="Z3353" s="59"/>
      <c r="AA3353" s="59"/>
      <c r="AB3353" s="59"/>
      <c r="AC3353" s="59"/>
      <c r="AD3353" s="59"/>
      <c r="AE3353" s="59"/>
      <c r="AF3353" s="59"/>
      <c r="AG3353" s="59"/>
      <c r="AH3353" s="59"/>
      <c r="AI3353" s="59"/>
      <c r="AJ3353" s="59"/>
      <c r="AK3353" s="59"/>
      <c r="AL3353" s="59"/>
      <c r="AM3353" s="59"/>
      <c r="AN3353" s="59"/>
      <c r="AO3353" s="59"/>
      <c r="AP3353" s="59"/>
      <c r="AQ3353" s="59"/>
      <c r="AR3353" s="59"/>
      <c r="AS3353" s="59"/>
      <c r="AT3353" s="59"/>
      <c r="AU3353" s="59"/>
      <c r="AV3353" s="59"/>
      <c r="AZ3353" s="59"/>
      <c r="BA3353" s="59"/>
      <c r="BB3353" s="59"/>
      <c r="BC3353" s="59"/>
      <c r="BD3353" s="59"/>
      <c r="BE3353" s="59"/>
      <c r="BF3353" s="59"/>
      <c r="BG3353" s="59"/>
      <c r="BH3353" s="59"/>
      <c r="BI3353" s="59"/>
      <c r="BJ3353" s="59"/>
      <c r="BK3353" s="59"/>
      <c r="BL3353" s="59"/>
      <c r="BM3353" s="59"/>
      <c r="BN3353" s="59"/>
      <c r="BO3353" s="59"/>
      <c r="BP3353" s="59"/>
      <c r="BQ3353" s="59"/>
      <c r="BR3353" s="59"/>
      <c r="BS3353" s="59"/>
      <c r="BT3353" s="59"/>
      <c r="BU3353" s="59"/>
      <c r="BV3353" s="59"/>
      <c r="BW3353" s="59"/>
      <c r="BX3353" s="59"/>
      <c r="BY3353" s="59"/>
      <c r="BZ3353" s="59"/>
      <c r="CA3353" s="59"/>
      <c r="CB3353" s="59"/>
      <c r="CC3353" s="59"/>
      <c r="CD3353" s="59"/>
      <c r="CE3353" s="59"/>
    </row>
    <row r="3354" spans="1:83" x14ac:dyDescent="0.25">
      <c r="A3354" s="67" t="s">
        <v>983</v>
      </c>
      <c r="B3354" s="67" t="s">
        <v>983</v>
      </c>
      <c r="C3354" s="58">
        <v>42299</v>
      </c>
      <c r="D3354" s="58"/>
      <c r="E3354" s="58"/>
      <c r="F3354" s="59" t="s">
        <v>981</v>
      </c>
      <c r="G3354" s="59"/>
      <c r="H3354" s="59">
        <v>476.71171874999999</v>
      </c>
      <c r="I3354" s="59">
        <v>0.229278125</v>
      </c>
      <c r="J3354" s="59">
        <v>0.24477499999999999</v>
      </c>
      <c r="K3354" s="59">
        <v>0.26519999999999999</v>
      </c>
      <c r="L3354" s="59">
        <v>0.20410624999999999</v>
      </c>
      <c r="M3354" s="59">
        <v>0.30264999999999997</v>
      </c>
      <c r="N3354" s="59">
        <v>0.3263375</v>
      </c>
      <c r="O3354" s="59">
        <v>0.25371874999999999</v>
      </c>
      <c r="P3354" s="59"/>
      <c r="Q3354" s="59"/>
      <c r="R3354" s="59"/>
      <c r="S3354" s="59"/>
      <c r="T3354" s="59"/>
      <c r="U3354" s="59"/>
      <c r="V3354" s="59"/>
      <c r="W3354" s="59"/>
      <c r="X3354" s="59"/>
      <c r="Y3354" s="59"/>
      <c r="Z3354" s="59"/>
      <c r="AA3354" s="59"/>
      <c r="AB3354" s="59"/>
      <c r="AC3354" s="59"/>
      <c r="AD3354" s="59"/>
      <c r="AE3354" s="59"/>
      <c r="AF3354" s="59"/>
      <c r="AG3354" s="59">
        <v>0.24459361951903799</v>
      </c>
      <c r="AH3354" s="59"/>
      <c r="AI3354" s="59"/>
      <c r="AJ3354" s="59"/>
      <c r="AK3354" s="59"/>
      <c r="AL3354" s="59"/>
      <c r="AM3354" s="59"/>
      <c r="AN3354" s="59"/>
      <c r="AO3354" s="59"/>
      <c r="AP3354" s="59"/>
      <c r="AQ3354" s="59"/>
      <c r="AR3354" s="59"/>
      <c r="AS3354" s="59"/>
      <c r="AT3354" s="59"/>
      <c r="AU3354" s="59"/>
      <c r="AV3354" s="59"/>
      <c r="AZ3354" s="59"/>
      <c r="BA3354" s="59"/>
      <c r="BB3354" s="59"/>
      <c r="BC3354" s="59"/>
      <c r="BD3354" s="59"/>
      <c r="BE3354" s="59"/>
      <c r="BF3354" s="59"/>
      <c r="BG3354" s="59"/>
      <c r="BH3354" s="59"/>
      <c r="BI3354" s="59"/>
      <c r="BJ3354" s="59"/>
      <c r="BK3354" s="59"/>
      <c r="BL3354" s="59"/>
      <c r="BM3354" s="59"/>
      <c r="BN3354" s="59"/>
      <c r="BO3354" s="59"/>
      <c r="BP3354" s="59"/>
      <c r="BQ3354" s="59"/>
      <c r="BR3354" s="59"/>
      <c r="BS3354" s="59"/>
      <c r="BT3354" s="59"/>
      <c r="BU3354" s="59"/>
      <c r="BV3354" s="59"/>
      <c r="BW3354" s="59"/>
      <c r="BX3354" s="59"/>
      <c r="BY3354" s="59"/>
      <c r="BZ3354" s="59"/>
      <c r="CA3354" s="59"/>
      <c r="CB3354" s="59"/>
      <c r="CC3354" s="59"/>
      <c r="CD3354" s="59"/>
      <c r="CE3354" s="59"/>
    </row>
    <row r="3355" spans="1:83" x14ac:dyDescent="0.25">
      <c r="A3355" s="67" t="s">
        <v>983</v>
      </c>
      <c r="B3355" s="67" t="s">
        <v>983</v>
      </c>
      <c r="C3355" s="58">
        <v>42300</v>
      </c>
      <c r="D3355" s="58"/>
      <c r="E3355" s="58"/>
      <c r="F3355" s="59" t="s">
        <v>981</v>
      </c>
      <c r="G3355" s="59"/>
      <c r="H3355" s="59">
        <v>475.25671875</v>
      </c>
      <c r="I3355" s="59">
        <v>0.21726562499999999</v>
      </c>
      <c r="J3355" s="59">
        <v>0.24713750000000001</v>
      </c>
      <c r="K3355" s="59">
        <v>0.26469999999999999</v>
      </c>
      <c r="L3355" s="59">
        <v>0.20435</v>
      </c>
      <c r="M3355" s="59">
        <v>0.30279374999999997</v>
      </c>
      <c r="N3355" s="59">
        <v>0.32644374999999998</v>
      </c>
      <c r="O3355" s="59">
        <v>0.25369999999999998</v>
      </c>
      <c r="P3355" s="59"/>
      <c r="Q3355" s="59"/>
      <c r="R3355" s="59"/>
      <c r="S3355" s="59"/>
      <c r="T3355" s="59"/>
      <c r="U3355" s="59"/>
      <c r="V3355" s="59"/>
      <c r="W3355" s="59"/>
      <c r="X3355" s="59"/>
      <c r="Y3355" s="59"/>
      <c r="Z3355" s="59"/>
      <c r="AA3355" s="59"/>
      <c r="AB3355" s="59"/>
      <c r="AC3355" s="59"/>
      <c r="AD3355" s="59"/>
      <c r="AE3355" s="59"/>
      <c r="AF3355" s="59"/>
      <c r="AG3355" s="59"/>
      <c r="AH3355" s="59"/>
      <c r="AI3355" s="59"/>
      <c r="AJ3355" s="59"/>
      <c r="AK3355" s="59"/>
      <c r="AL3355" s="59"/>
      <c r="AM3355" s="59"/>
      <c r="AN3355" s="59"/>
      <c r="AO3355" s="59"/>
      <c r="AP3355" s="59"/>
      <c r="AQ3355" s="59"/>
      <c r="AR3355" s="59"/>
      <c r="AS3355" s="59"/>
      <c r="AT3355" s="59"/>
      <c r="AU3355" s="59"/>
      <c r="AV3355" s="59"/>
      <c r="AZ3355" s="59"/>
      <c r="BA3355" s="59"/>
      <c r="BB3355" s="59"/>
      <c r="BC3355" s="59"/>
      <c r="BD3355" s="59"/>
      <c r="BE3355" s="59"/>
      <c r="BF3355" s="59"/>
      <c r="BG3355" s="59"/>
      <c r="BH3355" s="59"/>
      <c r="BI3355" s="59"/>
      <c r="BJ3355" s="59"/>
      <c r="BK3355" s="59"/>
      <c r="BL3355" s="59"/>
      <c r="BM3355" s="59"/>
      <c r="BN3355" s="59"/>
      <c r="BO3355" s="59"/>
      <c r="BP3355" s="59"/>
      <c r="BQ3355" s="59"/>
      <c r="BR3355" s="59"/>
      <c r="BS3355" s="59"/>
      <c r="BT3355" s="59"/>
      <c r="BU3355" s="59"/>
      <c r="BV3355" s="59"/>
      <c r="BW3355" s="59"/>
      <c r="BX3355" s="59"/>
      <c r="BY3355" s="59"/>
      <c r="BZ3355" s="59"/>
      <c r="CA3355" s="59"/>
      <c r="CB3355" s="59"/>
      <c r="CC3355" s="59"/>
      <c r="CD3355" s="59"/>
      <c r="CE3355" s="59"/>
    </row>
    <row r="3356" spans="1:83" x14ac:dyDescent="0.25">
      <c r="A3356" s="67" t="s">
        <v>983</v>
      </c>
      <c r="B3356" s="67" t="s">
        <v>983</v>
      </c>
      <c r="C3356" s="58">
        <v>42301</v>
      </c>
      <c r="D3356" s="58"/>
      <c r="E3356" s="58"/>
      <c r="F3356" s="59" t="s">
        <v>981</v>
      </c>
      <c r="G3356" s="59"/>
      <c r="H3356" s="59">
        <v>473.34140624999998</v>
      </c>
      <c r="I3356" s="59">
        <v>0.203840625</v>
      </c>
      <c r="J3356" s="59">
        <v>0.24698125000000001</v>
      </c>
      <c r="K3356" s="59">
        <v>0.26443125000000001</v>
      </c>
      <c r="L3356" s="59">
        <v>0.20456250000000001</v>
      </c>
      <c r="M3356" s="59">
        <v>0.30298124999999998</v>
      </c>
      <c r="N3356" s="59">
        <v>0.32661875000000001</v>
      </c>
      <c r="O3356" s="59">
        <v>0.25380000000000003</v>
      </c>
      <c r="P3356" s="59"/>
      <c r="Q3356" s="59"/>
      <c r="R3356" s="59"/>
      <c r="S3356" s="59"/>
      <c r="T3356" s="59"/>
      <c r="U3356" s="59"/>
      <c r="V3356" s="59"/>
      <c r="W3356" s="59"/>
      <c r="X3356" s="59"/>
      <c r="Y3356" s="59"/>
      <c r="Z3356" s="59"/>
      <c r="AA3356" s="59"/>
      <c r="AB3356" s="59"/>
      <c r="AC3356" s="59"/>
      <c r="AD3356" s="59"/>
      <c r="AE3356" s="59"/>
      <c r="AF3356" s="59"/>
      <c r="AG3356" s="59"/>
      <c r="AH3356" s="59"/>
      <c r="AI3356" s="59"/>
      <c r="AJ3356" s="59"/>
      <c r="AK3356" s="59"/>
      <c r="AL3356" s="59"/>
      <c r="AM3356" s="59"/>
      <c r="AN3356" s="59"/>
      <c r="AO3356" s="59"/>
      <c r="AP3356" s="59"/>
      <c r="AQ3356" s="59"/>
      <c r="AR3356" s="59"/>
      <c r="AS3356" s="59"/>
      <c r="AT3356" s="59"/>
      <c r="AU3356" s="59"/>
      <c r="AV3356" s="59"/>
      <c r="AZ3356" s="59"/>
      <c r="BA3356" s="59"/>
      <c r="BB3356" s="59"/>
      <c r="BC3356" s="59"/>
      <c r="BD3356" s="59"/>
      <c r="BE3356" s="59"/>
      <c r="BF3356" s="59"/>
      <c r="BG3356" s="59"/>
      <c r="BH3356" s="59"/>
      <c r="BI3356" s="59"/>
      <c r="BJ3356" s="59"/>
      <c r="BK3356" s="59"/>
      <c r="BL3356" s="59"/>
      <c r="BM3356" s="59"/>
      <c r="BN3356" s="59"/>
      <c r="BO3356" s="59"/>
      <c r="BP3356" s="59"/>
      <c r="BQ3356" s="59"/>
      <c r="BR3356" s="59"/>
      <c r="BS3356" s="59"/>
      <c r="BT3356" s="59"/>
      <c r="BU3356" s="59"/>
      <c r="BV3356" s="59"/>
      <c r="BW3356" s="59"/>
      <c r="BX3356" s="59"/>
      <c r="BY3356" s="59"/>
      <c r="BZ3356" s="59"/>
      <c r="CA3356" s="59"/>
      <c r="CB3356" s="59"/>
      <c r="CC3356" s="59"/>
      <c r="CD3356" s="59"/>
      <c r="CE3356" s="59"/>
    </row>
    <row r="3357" spans="1:83" x14ac:dyDescent="0.25">
      <c r="A3357" s="67" t="s">
        <v>983</v>
      </c>
      <c r="B3357" s="67" t="s">
        <v>983</v>
      </c>
      <c r="C3357" s="58">
        <v>42302</v>
      </c>
      <c r="D3357" s="58"/>
      <c r="E3357" s="58"/>
      <c r="F3357" s="59" t="s">
        <v>981</v>
      </c>
      <c r="G3357" s="59"/>
      <c r="H3357" s="59">
        <v>471.74531250000001</v>
      </c>
      <c r="I3357" s="59">
        <v>0.19384999999999999</v>
      </c>
      <c r="J3357" s="59">
        <v>0.24583125</v>
      </c>
      <c r="K3357" s="59">
        <v>0.26438125000000001</v>
      </c>
      <c r="L3357" s="59">
        <v>0.20456874999999999</v>
      </c>
      <c r="M3357" s="59">
        <v>0.30303124999999997</v>
      </c>
      <c r="N3357" s="59">
        <v>0.32673750000000001</v>
      </c>
      <c r="O3357" s="59">
        <v>0.25392500000000001</v>
      </c>
      <c r="P3357" s="59"/>
      <c r="Q3357" s="59"/>
      <c r="R3357" s="59"/>
      <c r="S3357" s="59"/>
      <c r="T3357" s="59"/>
      <c r="U3357" s="59"/>
      <c r="V3357" s="59"/>
      <c r="W3357" s="59"/>
      <c r="X3357" s="59"/>
      <c r="Y3357" s="59"/>
      <c r="Z3357" s="59"/>
      <c r="AA3357" s="59"/>
      <c r="AB3357" s="59"/>
      <c r="AC3357" s="59"/>
      <c r="AD3357" s="59"/>
      <c r="AE3357" s="59"/>
      <c r="AF3357" s="59"/>
      <c r="AG3357" s="59"/>
      <c r="AH3357" s="59"/>
      <c r="AI3357" s="59"/>
      <c r="AJ3357" s="59"/>
      <c r="AK3357" s="59"/>
      <c r="AL3357" s="59"/>
      <c r="AM3357" s="59"/>
      <c r="AN3357" s="59"/>
      <c r="AO3357" s="59"/>
      <c r="AP3357" s="59"/>
      <c r="AQ3357" s="59"/>
      <c r="AR3357" s="59"/>
      <c r="AS3357" s="59"/>
      <c r="AT3357" s="59"/>
      <c r="AU3357" s="59"/>
      <c r="AV3357" s="59"/>
      <c r="AZ3357" s="59"/>
      <c r="BA3357" s="59"/>
      <c r="BB3357" s="59"/>
      <c r="BC3357" s="59"/>
      <c r="BD3357" s="59"/>
      <c r="BE3357" s="59"/>
      <c r="BF3357" s="59"/>
      <c r="BG3357" s="59"/>
      <c r="BH3357" s="59"/>
      <c r="BI3357" s="59"/>
      <c r="BJ3357" s="59"/>
      <c r="BK3357" s="59"/>
      <c r="BL3357" s="59"/>
      <c r="BM3357" s="59"/>
      <c r="BN3357" s="59"/>
      <c r="BO3357" s="59"/>
      <c r="BP3357" s="59"/>
      <c r="BQ3357" s="59"/>
      <c r="BR3357" s="59"/>
      <c r="BS3357" s="59"/>
      <c r="BT3357" s="59"/>
      <c r="BU3357" s="59"/>
      <c r="BV3357" s="59"/>
      <c r="BW3357" s="59"/>
      <c r="BX3357" s="59"/>
      <c r="BY3357" s="59"/>
      <c r="BZ3357" s="59"/>
      <c r="CA3357" s="59"/>
      <c r="CB3357" s="59"/>
      <c r="CC3357" s="59"/>
      <c r="CD3357" s="59"/>
      <c r="CE3357" s="59"/>
    </row>
    <row r="3358" spans="1:83" x14ac:dyDescent="0.25">
      <c r="A3358" s="67" t="s">
        <v>983</v>
      </c>
      <c r="B3358" s="67" t="s">
        <v>983</v>
      </c>
      <c r="C3358" s="58">
        <v>42303</v>
      </c>
      <c r="D3358" s="58"/>
      <c r="E3358" s="58"/>
      <c r="F3358" s="59" t="s">
        <v>981</v>
      </c>
      <c r="G3358" s="59"/>
      <c r="H3358" s="59">
        <v>469.79484374999998</v>
      </c>
      <c r="I3358" s="59">
        <v>0.18325312499999999</v>
      </c>
      <c r="J3358" s="59">
        <v>0.24326249999999999</v>
      </c>
      <c r="K3358" s="59">
        <v>0.26416875000000001</v>
      </c>
      <c r="L3358" s="59">
        <v>0.20480625</v>
      </c>
      <c r="M3358" s="59">
        <v>0.30311250000000001</v>
      </c>
      <c r="N3358" s="59">
        <v>0.32671250000000002</v>
      </c>
      <c r="O3358" s="59">
        <v>0.25392500000000001</v>
      </c>
      <c r="P3358" s="59"/>
      <c r="Q3358" s="59"/>
      <c r="R3358" s="59"/>
      <c r="S3358" s="59"/>
      <c r="T3358" s="59"/>
      <c r="U3358" s="59"/>
      <c r="V3358" s="59"/>
      <c r="W3358" s="59"/>
      <c r="X3358" s="59"/>
      <c r="Y3358" s="59"/>
      <c r="Z3358" s="59"/>
      <c r="AA3358" s="59"/>
      <c r="AB3358" s="59"/>
      <c r="AC3358" s="59"/>
      <c r="AD3358" s="59"/>
      <c r="AE3358" s="59"/>
      <c r="AF3358" s="59"/>
      <c r="AG3358" s="59"/>
      <c r="AH3358" s="59"/>
      <c r="AI3358" s="59"/>
      <c r="AJ3358" s="59"/>
      <c r="AK3358" s="59"/>
      <c r="AL3358" s="59"/>
      <c r="AM3358" s="59"/>
      <c r="AN3358" s="59"/>
      <c r="AO3358" s="59"/>
      <c r="AP3358" s="59"/>
      <c r="AQ3358" s="59"/>
      <c r="AR3358" s="59"/>
      <c r="AS3358" s="59"/>
      <c r="AT3358" s="59"/>
      <c r="AU3358" s="59"/>
      <c r="AV3358" s="59"/>
      <c r="AZ3358" s="59"/>
      <c r="BA3358" s="59"/>
      <c r="BB3358" s="59"/>
      <c r="BC3358" s="59"/>
      <c r="BD3358" s="59"/>
      <c r="BE3358" s="59"/>
      <c r="BF3358" s="59"/>
      <c r="BG3358" s="59"/>
      <c r="BH3358" s="59"/>
      <c r="BI3358" s="59"/>
      <c r="BJ3358" s="59"/>
      <c r="BK3358" s="59"/>
      <c r="BL3358" s="59"/>
      <c r="BM3358" s="59"/>
      <c r="BN3358" s="59"/>
      <c r="BO3358" s="59"/>
      <c r="BP3358" s="59"/>
      <c r="BQ3358" s="59"/>
      <c r="BR3358" s="59"/>
      <c r="BS3358" s="59"/>
      <c r="BT3358" s="59"/>
      <c r="BU3358" s="59"/>
      <c r="BV3358" s="59"/>
      <c r="BW3358" s="59"/>
      <c r="BX3358" s="59"/>
      <c r="BY3358" s="59"/>
      <c r="BZ3358" s="59"/>
      <c r="CA3358" s="59"/>
      <c r="CB3358" s="59"/>
      <c r="CC3358" s="59"/>
      <c r="CD3358" s="59"/>
      <c r="CE3358" s="59"/>
    </row>
    <row r="3359" spans="1:83" x14ac:dyDescent="0.25">
      <c r="A3359" s="67" t="s">
        <v>983</v>
      </c>
      <c r="B3359" s="67" t="s">
        <v>983</v>
      </c>
      <c r="C3359" s="58">
        <v>42304</v>
      </c>
      <c r="D3359" s="58"/>
      <c r="E3359" s="58"/>
      <c r="F3359" s="59" t="s">
        <v>981</v>
      </c>
      <c r="G3359" s="59"/>
      <c r="H3359" s="59">
        <v>468.74015624999998</v>
      </c>
      <c r="I3359" s="59">
        <v>0.17727812500000001</v>
      </c>
      <c r="J3359" s="59">
        <v>0.24125625000000001</v>
      </c>
      <c r="K3359" s="59">
        <v>0.26401875000000002</v>
      </c>
      <c r="L3359" s="59">
        <v>0.20508750000000001</v>
      </c>
      <c r="M3359" s="59">
        <v>0.30324374999999998</v>
      </c>
      <c r="N3359" s="59">
        <v>0.32681874999999999</v>
      </c>
      <c r="O3359" s="59">
        <v>0.25403124999999999</v>
      </c>
      <c r="P3359" s="59"/>
      <c r="Q3359" s="59"/>
      <c r="R3359" s="59"/>
      <c r="S3359" s="59"/>
      <c r="T3359" s="59"/>
      <c r="U3359" s="59"/>
      <c r="V3359" s="59"/>
      <c r="W3359" s="59"/>
      <c r="X3359" s="59"/>
      <c r="Y3359" s="59"/>
      <c r="Z3359" s="59"/>
      <c r="AA3359" s="59"/>
      <c r="AB3359" s="59"/>
      <c r="AC3359" s="59"/>
      <c r="AD3359" s="59"/>
      <c r="AE3359" s="59"/>
      <c r="AF3359" s="59"/>
      <c r="AG3359" s="59">
        <v>0.18739612919586601</v>
      </c>
      <c r="AH3359" s="59"/>
      <c r="AI3359" s="59"/>
      <c r="AJ3359" s="59"/>
      <c r="AK3359" s="59"/>
      <c r="AL3359" s="59"/>
      <c r="AM3359" s="59"/>
      <c r="AN3359" s="59"/>
      <c r="AO3359" s="59"/>
      <c r="AP3359" s="59"/>
      <c r="AQ3359" s="59"/>
      <c r="AR3359" s="59"/>
      <c r="AS3359" s="59"/>
      <c r="AT3359" s="59"/>
      <c r="AU3359" s="59"/>
      <c r="AV3359" s="59"/>
      <c r="AZ3359" s="59"/>
      <c r="BA3359" s="59"/>
      <c r="BB3359" s="59"/>
      <c r="BC3359" s="59"/>
      <c r="BD3359" s="59"/>
      <c r="BE3359" s="59"/>
      <c r="BF3359" s="59"/>
      <c r="BG3359" s="59"/>
      <c r="BH3359" s="59"/>
      <c r="BI3359" s="59"/>
      <c r="BJ3359" s="59"/>
      <c r="BK3359" s="59"/>
      <c r="BL3359" s="59"/>
      <c r="BM3359" s="59"/>
      <c r="BN3359" s="59"/>
      <c r="BO3359" s="59"/>
      <c r="BP3359" s="59"/>
      <c r="BQ3359" s="59"/>
      <c r="BR3359" s="59"/>
      <c r="BS3359" s="59"/>
      <c r="BT3359" s="59"/>
      <c r="BU3359" s="59"/>
      <c r="BV3359" s="59"/>
      <c r="BW3359" s="59"/>
      <c r="BX3359" s="59"/>
      <c r="BY3359" s="59"/>
      <c r="BZ3359" s="59"/>
      <c r="CA3359" s="59"/>
      <c r="CB3359" s="59"/>
      <c r="CC3359" s="59"/>
      <c r="CD3359" s="59"/>
      <c r="CE3359" s="59"/>
    </row>
    <row r="3360" spans="1:83" x14ac:dyDescent="0.25">
      <c r="A3360" s="67" t="s">
        <v>983</v>
      </c>
      <c r="B3360" s="67" t="s">
        <v>983</v>
      </c>
      <c r="C3360" s="58">
        <v>42305</v>
      </c>
      <c r="D3360" s="58"/>
      <c r="E3360" s="58"/>
      <c r="F3360" s="59" t="s">
        <v>981</v>
      </c>
      <c r="G3360" s="59"/>
      <c r="H3360" s="59">
        <v>467.95171875</v>
      </c>
      <c r="I3360" s="59">
        <v>0.174565625</v>
      </c>
      <c r="J3360" s="59">
        <v>0.239675</v>
      </c>
      <c r="K3360" s="59">
        <v>0.26343125000000001</v>
      </c>
      <c r="L3360" s="59">
        <v>0.2051625</v>
      </c>
      <c r="M3360" s="59">
        <v>0.30328125</v>
      </c>
      <c r="N3360" s="59">
        <v>0.32681250000000001</v>
      </c>
      <c r="O3360" s="59">
        <v>0.25403124999999999</v>
      </c>
      <c r="P3360" s="59"/>
      <c r="Q3360" s="59"/>
      <c r="R3360" s="59"/>
      <c r="S3360" s="59"/>
      <c r="T3360" s="59"/>
      <c r="U3360" s="59"/>
      <c r="V3360" s="59"/>
      <c r="W3360" s="59"/>
      <c r="X3360" s="59"/>
      <c r="Y3360" s="59"/>
      <c r="Z3360" s="59"/>
      <c r="AA3360" s="59"/>
      <c r="AB3360" s="59"/>
      <c r="AC3360" s="59"/>
      <c r="AD3360" s="59"/>
      <c r="AE3360" s="59"/>
      <c r="AF3360" s="59"/>
      <c r="AG3360" s="59"/>
      <c r="AH3360" s="59"/>
      <c r="AI3360" s="59"/>
      <c r="AJ3360" s="59"/>
      <c r="AK3360" s="59"/>
      <c r="AL3360" s="59"/>
      <c r="AM3360" s="59"/>
      <c r="AN3360" s="59"/>
      <c r="AO3360" s="59"/>
      <c r="AP3360" s="59"/>
      <c r="AQ3360" s="59"/>
      <c r="AR3360" s="59"/>
      <c r="AS3360" s="59"/>
      <c r="AT3360" s="59"/>
      <c r="AU3360" s="59"/>
      <c r="AV3360" s="59"/>
      <c r="AZ3360" s="59"/>
      <c r="BA3360" s="59"/>
      <c r="BB3360" s="59"/>
      <c r="BC3360" s="59"/>
      <c r="BD3360" s="59"/>
      <c r="BE3360" s="59"/>
      <c r="BF3360" s="59"/>
      <c r="BG3360" s="59"/>
      <c r="BH3360" s="59"/>
      <c r="BI3360" s="59"/>
      <c r="BJ3360" s="59"/>
      <c r="BK3360" s="59"/>
      <c r="BL3360" s="59"/>
      <c r="BM3360" s="59"/>
      <c r="BN3360" s="59"/>
      <c r="BO3360" s="59"/>
      <c r="BP3360" s="59"/>
      <c r="BQ3360" s="59"/>
      <c r="BR3360" s="59"/>
      <c r="BS3360" s="59"/>
      <c r="BT3360" s="59"/>
      <c r="BU3360" s="59"/>
      <c r="BV3360" s="59"/>
      <c r="BW3360" s="59"/>
      <c r="BX3360" s="59"/>
      <c r="BY3360" s="59"/>
      <c r="BZ3360" s="59"/>
      <c r="CA3360" s="59"/>
      <c r="CB3360" s="59"/>
      <c r="CC3360" s="59"/>
      <c r="CD3360" s="59"/>
      <c r="CE3360" s="59"/>
    </row>
    <row r="3361" spans="1:83" x14ac:dyDescent="0.25">
      <c r="A3361" s="67" t="s">
        <v>983</v>
      </c>
      <c r="B3361" s="67" t="s">
        <v>983</v>
      </c>
      <c r="C3361" s="58">
        <v>42306</v>
      </c>
      <c r="D3361" s="58"/>
      <c r="E3361" s="58"/>
      <c r="F3361" s="59" t="s">
        <v>981</v>
      </c>
      <c r="G3361" s="59"/>
      <c r="H3361" s="59">
        <v>504.10828125</v>
      </c>
      <c r="I3361" s="59">
        <v>0.31792812500000001</v>
      </c>
      <c r="J3361" s="59">
        <v>0.30675625000000001</v>
      </c>
      <c r="K3361" s="59">
        <v>0.27806874999999998</v>
      </c>
      <c r="L3361" s="59">
        <v>0.20554375</v>
      </c>
      <c r="M3361" s="59">
        <v>0.30328125</v>
      </c>
      <c r="N3361" s="59">
        <v>0.32690625000000001</v>
      </c>
      <c r="O3361" s="59">
        <v>0.25421874999999999</v>
      </c>
      <c r="P3361" s="59"/>
      <c r="Q3361" s="59"/>
      <c r="R3361" s="59"/>
      <c r="S3361" s="59"/>
      <c r="T3361" s="59">
        <v>2.6088548999999999</v>
      </c>
      <c r="U3361" s="59">
        <v>65.852000000000004</v>
      </c>
      <c r="V3361" s="59">
        <v>0</v>
      </c>
      <c r="W3361" s="59"/>
      <c r="X3361" s="59"/>
      <c r="Y3361" s="59"/>
      <c r="Z3361" s="59"/>
      <c r="AA3361" s="59"/>
      <c r="AB3361" s="59"/>
      <c r="AC3361" s="59"/>
      <c r="AD3361" s="59">
        <v>0</v>
      </c>
      <c r="AE3361" s="59">
        <v>5.9</v>
      </c>
      <c r="AF3361" s="59"/>
      <c r="AG3361" s="59"/>
      <c r="AH3361" s="59"/>
      <c r="AI3361" s="59"/>
      <c r="AJ3361" s="59">
        <v>0</v>
      </c>
      <c r="AK3361" s="59">
        <v>0.05</v>
      </c>
      <c r="AL3361" s="59">
        <v>4.6500000000000004</v>
      </c>
      <c r="AM3361" s="59">
        <v>1.0075000000000001</v>
      </c>
      <c r="AN3361" s="59">
        <v>4.3983467857519998E-2</v>
      </c>
      <c r="AO3361" s="59">
        <v>2.1865171499999998</v>
      </c>
      <c r="AP3361" s="59">
        <v>49.712249999999997</v>
      </c>
      <c r="AQ3361" s="59"/>
      <c r="AR3361" s="59"/>
      <c r="AS3361" s="59"/>
      <c r="AT3361" s="59"/>
      <c r="AU3361" s="59"/>
      <c r="AV3361" s="59"/>
      <c r="AZ3361" s="59"/>
      <c r="BA3361" s="59"/>
      <c r="BB3361" s="59"/>
      <c r="BC3361" s="59"/>
      <c r="BD3361" s="59"/>
      <c r="BE3361" s="59">
        <v>0</v>
      </c>
      <c r="BF3361" s="59"/>
      <c r="BG3361" s="59">
        <v>2.61675521615886E-2</v>
      </c>
      <c r="BH3361" s="59">
        <v>0.42233775000000001</v>
      </c>
      <c r="BI3361" s="59"/>
      <c r="BJ3361" s="59">
        <v>16.139749999999999</v>
      </c>
      <c r="BK3361" s="59"/>
      <c r="BL3361" s="59"/>
      <c r="BM3361" s="59"/>
      <c r="BN3361" s="59"/>
      <c r="BO3361" s="59"/>
      <c r="BP3361" s="59"/>
      <c r="BQ3361" s="59"/>
      <c r="BR3361" s="59"/>
      <c r="BS3361" s="59"/>
      <c r="BT3361" s="59"/>
      <c r="BU3361" s="59"/>
      <c r="BV3361" s="59"/>
      <c r="BW3361" s="59"/>
      <c r="BX3361" s="59"/>
      <c r="BY3361" s="59"/>
      <c r="BZ3361" s="59"/>
      <c r="CA3361" s="59"/>
      <c r="CB3361" s="59"/>
      <c r="CC3361" s="59"/>
      <c r="CD3361" s="59"/>
      <c r="CE3361" s="59"/>
    </row>
    <row r="3362" spans="1:83" x14ac:dyDescent="0.25">
      <c r="A3362" s="67" t="s">
        <v>983</v>
      </c>
      <c r="B3362" s="67" t="s">
        <v>983</v>
      </c>
      <c r="C3362" s="58">
        <v>42307</v>
      </c>
      <c r="D3362" s="58"/>
      <c r="E3362" s="58"/>
      <c r="F3362" s="59" t="s">
        <v>981</v>
      </c>
      <c r="G3362" s="59"/>
      <c r="H3362" s="59">
        <v>501.70687500000003</v>
      </c>
      <c r="I3362" s="59">
        <v>0.29273125</v>
      </c>
      <c r="J3362" s="59">
        <v>0.30541875000000002</v>
      </c>
      <c r="K3362" s="59">
        <v>0.28294374999999999</v>
      </c>
      <c r="L3362" s="59">
        <v>0.20576875</v>
      </c>
      <c r="M3362" s="59">
        <v>0.30336875000000002</v>
      </c>
      <c r="N3362" s="59">
        <v>0.32700625</v>
      </c>
      <c r="O3362" s="59">
        <v>0.25419375</v>
      </c>
      <c r="P3362" s="59"/>
      <c r="Q3362" s="59"/>
      <c r="R3362" s="59"/>
      <c r="S3362" s="59"/>
      <c r="T3362" s="59"/>
      <c r="U3362" s="59"/>
      <c r="V3362" s="59"/>
      <c r="W3362" s="59"/>
      <c r="X3362" s="59"/>
      <c r="Y3362" s="59"/>
      <c r="Z3362" s="59"/>
      <c r="AA3362" s="59"/>
      <c r="AB3362" s="59"/>
      <c r="AC3362" s="59"/>
      <c r="AD3362" s="59"/>
      <c r="AE3362" s="59"/>
      <c r="AF3362" s="59">
        <v>0.26068293596227099</v>
      </c>
      <c r="AG3362" s="59">
        <v>0.38966258141753601</v>
      </c>
      <c r="AH3362" s="59"/>
      <c r="AI3362" s="59"/>
      <c r="AJ3362" s="59"/>
      <c r="AK3362" s="59"/>
      <c r="AL3362" s="59"/>
      <c r="AM3362" s="59"/>
      <c r="AN3362" s="59"/>
      <c r="AO3362" s="59"/>
      <c r="AP3362" s="59"/>
      <c r="AQ3362" s="59"/>
      <c r="AR3362" s="59"/>
      <c r="AS3362" s="59"/>
      <c r="AT3362" s="59"/>
      <c r="AU3362" s="59"/>
      <c r="AV3362" s="59"/>
      <c r="AZ3362" s="59"/>
      <c r="BA3362" s="59"/>
      <c r="BB3362" s="59"/>
      <c r="BC3362" s="59"/>
      <c r="BD3362" s="59"/>
      <c r="BE3362" s="59"/>
      <c r="BF3362" s="59"/>
      <c r="BG3362" s="59"/>
      <c r="BH3362" s="59"/>
      <c r="BI3362" s="59"/>
      <c r="BJ3362" s="59"/>
      <c r="BK3362" s="59"/>
      <c r="BL3362" s="59"/>
      <c r="BM3362" s="59"/>
      <c r="BN3362" s="59"/>
      <c r="BO3362" s="59"/>
      <c r="BP3362" s="59"/>
      <c r="BQ3362" s="59"/>
      <c r="BR3362" s="59"/>
      <c r="BS3362" s="59"/>
      <c r="BT3362" s="59"/>
      <c r="BU3362" s="59"/>
      <c r="BV3362" s="59"/>
      <c r="BW3362" s="59"/>
      <c r="BX3362" s="59"/>
      <c r="BY3362" s="59"/>
      <c r="BZ3362" s="59"/>
      <c r="CA3362" s="59"/>
      <c r="CB3362" s="59"/>
      <c r="CC3362" s="59"/>
      <c r="CD3362" s="59"/>
      <c r="CE3362" s="59"/>
    </row>
    <row r="3363" spans="1:83" x14ac:dyDescent="0.25">
      <c r="A3363" s="67" t="s">
        <v>983</v>
      </c>
      <c r="B3363" s="67" t="s">
        <v>983</v>
      </c>
      <c r="C3363" s="58">
        <v>42308</v>
      </c>
      <c r="D3363" s="58"/>
      <c r="E3363" s="58"/>
      <c r="F3363" s="59" t="s">
        <v>981</v>
      </c>
      <c r="G3363" s="59"/>
      <c r="H3363" s="59">
        <v>498.05296874999999</v>
      </c>
      <c r="I3363" s="59">
        <v>0.27054687500000002</v>
      </c>
      <c r="J3363" s="59">
        <v>0.30005625000000002</v>
      </c>
      <c r="K3363" s="59">
        <v>0.28423749999999998</v>
      </c>
      <c r="L3363" s="59">
        <v>0.20605000000000001</v>
      </c>
      <c r="M3363" s="59">
        <v>0.30339375000000002</v>
      </c>
      <c r="N3363" s="59">
        <v>0.32700625</v>
      </c>
      <c r="O3363" s="59">
        <v>0.25418750000000001</v>
      </c>
      <c r="P3363" s="59"/>
      <c r="Q3363" s="59"/>
      <c r="R3363" s="59"/>
      <c r="S3363" s="59"/>
      <c r="T3363" s="59"/>
      <c r="U3363" s="59"/>
      <c r="V3363" s="59"/>
      <c r="W3363" s="59"/>
      <c r="X3363" s="59"/>
      <c r="Y3363" s="59"/>
      <c r="Z3363" s="59"/>
      <c r="AA3363" s="59"/>
      <c r="AB3363" s="59"/>
      <c r="AC3363" s="59"/>
      <c r="AD3363" s="59"/>
      <c r="AE3363" s="59"/>
      <c r="AF3363" s="59"/>
      <c r="AG3363" s="59"/>
      <c r="AH3363" s="59"/>
      <c r="AI3363" s="59"/>
      <c r="AJ3363" s="59"/>
      <c r="AK3363" s="59"/>
      <c r="AL3363" s="59"/>
      <c r="AM3363" s="59"/>
      <c r="AN3363" s="59"/>
      <c r="AO3363" s="59"/>
      <c r="AP3363" s="59"/>
      <c r="AQ3363" s="59"/>
      <c r="AR3363" s="59"/>
      <c r="AS3363" s="59"/>
      <c r="AT3363" s="59"/>
      <c r="AU3363" s="59"/>
      <c r="AV3363" s="59"/>
      <c r="AZ3363" s="59"/>
      <c r="BA3363" s="59"/>
      <c r="BB3363" s="59"/>
      <c r="BC3363" s="59"/>
      <c r="BD3363" s="59"/>
      <c r="BE3363" s="59"/>
      <c r="BF3363" s="59"/>
      <c r="BG3363" s="59"/>
      <c r="BH3363" s="59"/>
      <c r="BI3363" s="59"/>
      <c r="BJ3363" s="59"/>
      <c r="BK3363" s="59"/>
      <c r="BL3363" s="59"/>
      <c r="BM3363" s="59"/>
      <c r="BN3363" s="59"/>
      <c r="BO3363" s="59"/>
      <c r="BP3363" s="59"/>
      <c r="BQ3363" s="59"/>
      <c r="BR3363" s="59"/>
      <c r="BS3363" s="59"/>
      <c r="BT3363" s="59"/>
      <c r="BU3363" s="59"/>
      <c r="BV3363" s="59"/>
      <c r="BW3363" s="59"/>
      <c r="BX3363" s="59"/>
      <c r="BY3363" s="59"/>
      <c r="BZ3363" s="59"/>
      <c r="CA3363" s="59"/>
      <c r="CB3363" s="59"/>
      <c r="CC3363" s="59"/>
      <c r="CD3363" s="59"/>
      <c r="CE3363" s="59"/>
    </row>
    <row r="3364" spans="1:83" x14ac:dyDescent="0.25">
      <c r="A3364" s="67" t="s">
        <v>983</v>
      </c>
      <c r="B3364" s="67" t="s">
        <v>983</v>
      </c>
      <c r="C3364" s="58">
        <v>42309</v>
      </c>
      <c r="D3364" s="58"/>
      <c r="E3364" s="58"/>
      <c r="F3364" s="59" t="s">
        <v>981</v>
      </c>
      <c r="G3364" s="59"/>
      <c r="H3364" s="59">
        <v>494.26781249999999</v>
      </c>
      <c r="I3364" s="59">
        <v>0.25030000000000002</v>
      </c>
      <c r="J3364" s="59">
        <v>0.29348125000000003</v>
      </c>
      <c r="K3364" s="59">
        <v>0.28458125000000001</v>
      </c>
      <c r="L3364" s="59">
        <v>0.20641875000000001</v>
      </c>
      <c r="M3364" s="59">
        <v>0.30336875000000002</v>
      </c>
      <c r="N3364" s="59">
        <v>0.32701249999999998</v>
      </c>
      <c r="O3364" s="59">
        <v>0.2542875</v>
      </c>
      <c r="P3364" s="59"/>
      <c r="Q3364" s="59"/>
      <c r="R3364" s="59"/>
      <c r="S3364" s="59"/>
      <c r="T3364" s="59"/>
      <c r="U3364" s="59"/>
      <c r="V3364" s="59"/>
      <c r="W3364" s="59"/>
      <c r="X3364" s="59"/>
      <c r="Y3364" s="59"/>
      <c r="Z3364" s="59"/>
      <c r="AA3364" s="59"/>
      <c r="AB3364" s="59"/>
      <c r="AC3364" s="59"/>
      <c r="AD3364" s="59"/>
      <c r="AE3364" s="59"/>
      <c r="AF3364" s="59"/>
      <c r="AG3364" s="59"/>
      <c r="AH3364" s="59"/>
      <c r="AI3364" s="59"/>
      <c r="AJ3364" s="59"/>
      <c r="AK3364" s="59"/>
      <c r="AL3364" s="59"/>
      <c r="AM3364" s="59"/>
      <c r="AN3364" s="59"/>
      <c r="AO3364" s="59"/>
      <c r="AP3364" s="59"/>
      <c r="AQ3364" s="59"/>
      <c r="AR3364" s="59"/>
      <c r="AS3364" s="59"/>
      <c r="AT3364" s="59"/>
      <c r="AU3364" s="59"/>
      <c r="AV3364" s="59"/>
      <c r="AZ3364" s="59"/>
      <c r="BA3364" s="59"/>
      <c r="BB3364" s="59"/>
      <c r="BC3364" s="59"/>
      <c r="BD3364" s="59"/>
      <c r="BE3364" s="59"/>
      <c r="BF3364" s="59"/>
      <c r="BG3364" s="59"/>
      <c r="BH3364" s="59"/>
      <c r="BI3364" s="59"/>
      <c r="BJ3364" s="59"/>
      <c r="BK3364" s="59"/>
      <c r="BL3364" s="59"/>
      <c r="BM3364" s="59"/>
      <c r="BN3364" s="59"/>
      <c r="BO3364" s="59"/>
      <c r="BP3364" s="59"/>
      <c r="BQ3364" s="59"/>
      <c r="BR3364" s="59"/>
      <c r="BS3364" s="59"/>
      <c r="BT3364" s="59"/>
      <c r="BU3364" s="59"/>
      <c r="BV3364" s="59"/>
      <c r="BW3364" s="59"/>
      <c r="BX3364" s="59"/>
      <c r="BY3364" s="59"/>
      <c r="BZ3364" s="59"/>
      <c r="CA3364" s="59"/>
      <c r="CB3364" s="59"/>
      <c r="CC3364" s="59"/>
      <c r="CD3364" s="59"/>
      <c r="CE3364" s="59"/>
    </row>
    <row r="3365" spans="1:83" x14ac:dyDescent="0.25">
      <c r="A3365" s="67" t="s">
        <v>983</v>
      </c>
      <c r="B3365" s="67" t="s">
        <v>983</v>
      </c>
      <c r="C3365" s="58">
        <v>42310</v>
      </c>
      <c r="D3365" s="58"/>
      <c r="E3365" s="58"/>
      <c r="F3365" s="59" t="s">
        <v>981</v>
      </c>
      <c r="G3365" s="59"/>
      <c r="H3365" s="59">
        <v>506.72296875000001</v>
      </c>
      <c r="I3365" s="59">
        <v>0.30596562500000002</v>
      </c>
      <c r="J3365" s="59">
        <v>0.30904999999999999</v>
      </c>
      <c r="K3365" s="59">
        <v>0.28964374999999998</v>
      </c>
      <c r="L3365" s="59">
        <v>0.20709374999999999</v>
      </c>
      <c r="M3365" s="59">
        <v>0.30349999999999999</v>
      </c>
      <c r="N3365" s="59">
        <v>0.32700625</v>
      </c>
      <c r="O3365" s="59">
        <v>0.25432500000000002</v>
      </c>
      <c r="P3365" s="59"/>
      <c r="Q3365" s="59"/>
      <c r="R3365" s="59"/>
      <c r="S3365" s="59"/>
      <c r="T3365" s="59"/>
      <c r="U3365" s="59"/>
      <c r="V3365" s="59"/>
      <c r="W3365" s="59"/>
      <c r="X3365" s="59"/>
      <c r="Y3365" s="59"/>
      <c r="Z3365" s="59"/>
      <c r="AA3365" s="59"/>
      <c r="AB3365" s="59"/>
      <c r="AC3365" s="59"/>
      <c r="AD3365" s="59"/>
      <c r="AE3365" s="59"/>
      <c r="AF3365" s="59">
        <v>0.334364626960508</v>
      </c>
      <c r="AG3365" s="59">
        <v>0.442925498831367</v>
      </c>
      <c r="AH3365" s="59"/>
      <c r="AI3365" s="59"/>
      <c r="AJ3365" s="59"/>
      <c r="AK3365" s="59"/>
      <c r="AL3365" s="59"/>
      <c r="AM3365" s="59"/>
      <c r="AN3365" s="59"/>
      <c r="AO3365" s="59"/>
      <c r="AP3365" s="59"/>
      <c r="AQ3365" s="59"/>
      <c r="AR3365" s="59"/>
      <c r="AS3365" s="59"/>
      <c r="AT3365" s="59"/>
      <c r="AU3365" s="59"/>
      <c r="AV3365" s="59"/>
      <c r="AZ3365" s="59"/>
      <c r="BA3365" s="59"/>
      <c r="BB3365" s="59"/>
      <c r="BC3365" s="59"/>
      <c r="BD3365" s="59"/>
      <c r="BE3365" s="59"/>
      <c r="BF3365" s="59"/>
      <c r="BG3365" s="59"/>
      <c r="BH3365" s="59"/>
      <c r="BI3365" s="59"/>
      <c r="BJ3365" s="59"/>
      <c r="BK3365" s="59"/>
      <c r="BL3365" s="59"/>
      <c r="BM3365" s="59"/>
      <c r="BN3365" s="59"/>
      <c r="BO3365" s="59"/>
      <c r="BP3365" s="59"/>
      <c r="BQ3365" s="59"/>
      <c r="BR3365" s="59"/>
      <c r="BS3365" s="59"/>
      <c r="BT3365" s="59"/>
      <c r="BU3365" s="59"/>
      <c r="BV3365" s="59"/>
      <c r="BW3365" s="59"/>
      <c r="BX3365" s="59"/>
      <c r="BY3365" s="59"/>
      <c r="BZ3365" s="59"/>
      <c r="CA3365" s="59"/>
      <c r="CB3365" s="59"/>
      <c r="CC3365" s="59"/>
      <c r="CD3365" s="59"/>
      <c r="CE3365" s="59"/>
    </row>
    <row r="3366" spans="1:83" x14ac:dyDescent="0.25">
      <c r="A3366" s="67" t="s">
        <v>983</v>
      </c>
      <c r="B3366" s="67" t="s">
        <v>983</v>
      </c>
      <c r="C3366" s="58">
        <v>42311</v>
      </c>
      <c r="D3366" s="58"/>
      <c r="E3366" s="58"/>
      <c r="F3366" s="59" t="s">
        <v>981</v>
      </c>
      <c r="G3366" s="59"/>
      <c r="H3366" s="59">
        <v>504.12937499999998</v>
      </c>
      <c r="I3366" s="59">
        <v>0.28623124999999999</v>
      </c>
      <c r="J3366" s="59">
        <v>0.30656875</v>
      </c>
      <c r="K3366" s="59">
        <v>0.29134375000000001</v>
      </c>
      <c r="L3366" s="59">
        <v>0.20765</v>
      </c>
      <c r="M3366" s="59">
        <v>0.30359999999999998</v>
      </c>
      <c r="N3366" s="59">
        <v>0.32706249999999998</v>
      </c>
      <c r="O3366" s="59">
        <v>0.25437500000000002</v>
      </c>
      <c r="P3366" s="59"/>
      <c r="Q3366" s="59"/>
      <c r="R3366" s="59"/>
      <c r="S3366" s="59"/>
      <c r="T3366" s="59"/>
      <c r="U3366" s="59"/>
      <c r="V3366" s="59"/>
      <c r="W3366" s="59"/>
      <c r="X3366" s="59"/>
      <c r="Y3366" s="59"/>
      <c r="Z3366" s="59"/>
      <c r="AA3366" s="59"/>
      <c r="AB3366" s="59"/>
      <c r="AC3366" s="59"/>
      <c r="AD3366" s="59"/>
      <c r="AE3366" s="59"/>
      <c r="AF3366" s="59"/>
      <c r="AG3366" s="59"/>
      <c r="AH3366" s="59"/>
      <c r="AI3366" s="59"/>
      <c r="AJ3366" s="59"/>
      <c r="AK3366" s="59"/>
      <c r="AL3366" s="59"/>
      <c r="AM3366" s="59"/>
      <c r="AN3366" s="59"/>
      <c r="AO3366" s="59"/>
      <c r="AP3366" s="59"/>
      <c r="AQ3366" s="59"/>
      <c r="AR3366" s="59"/>
      <c r="AS3366" s="59"/>
      <c r="AT3366" s="59"/>
      <c r="AU3366" s="59"/>
      <c r="AV3366" s="59"/>
      <c r="AZ3366" s="59"/>
      <c r="BA3366" s="59"/>
      <c r="BB3366" s="59"/>
      <c r="BC3366" s="59"/>
      <c r="BD3366" s="59"/>
      <c r="BE3366" s="59"/>
      <c r="BF3366" s="59"/>
      <c r="BG3366" s="59"/>
      <c r="BH3366" s="59"/>
      <c r="BI3366" s="59"/>
      <c r="BJ3366" s="59"/>
      <c r="BK3366" s="59"/>
      <c r="BL3366" s="59"/>
      <c r="BM3366" s="59"/>
      <c r="BN3366" s="59"/>
      <c r="BO3366" s="59"/>
      <c r="BP3366" s="59"/>
      <c r="BQ3366" s="59"/>
      <c r="BR3366" s="59"/>
      <c r="BS3366" s="59"/>
      <c r="BT3366" s="59"/>
      <c r="BU3366" s="59"/>
      <c r="BV3366" s="59"/>
      <c r="BW3366" s="59"/>
      <c r="BX3366" s="59"/>
      <c r="BY3366" s="59"/>
      <c r="BZ3366" s="59"/>
      <c r="CA3366" s="59"/>
      <c r="CB3366" s="59"/>
      <c r="CC3366" s="59"/>
      <c r="CD3366" s="59"/>
      <c r="CE3366" s="59"/>
    </row>
    <row r="3367" spans="1:83" x14ac:dyDescent="0.25">
      <c r="A3367" s="67" t="s">
        <v>983</v>
      </c>
      <c r="B3367" s="67" t="s">
        <v>983</v>
      </c>
      <c r="C3367" s="58">
        <v>42312</v>
      </c>
      <c r="D3367" s="58"/>
      <c r="E3367" s="58"/>
      <c r="F3367" s="59" t="s">
        <v>981</v>
      </c>
      <c r="G3367" s="59"/>
      <c r="H3367" s="59">
        <v>501.71437500000002</v>
      </c>
      <c r="I3367" s="59">
        <v>0.27177499999999999</v>
      </c>
      <c r="J3367" s="59">
        <v>0.30328749999999999</v>
      </c>
      <c r="K3367" s="59">
        <v>0.29153125000000002</v>
      </c>
      <c r="L3367" s="59">
        <v>0.20810000000000001</v>
      </c>
      <c r="M3367" s="59">
        <v>0.30367499999999997</v>
      </c>
      <c r="N3367" s="59">
        <v>0.32716875000000001</v>
      </c>
      <c r="O3367" s="59">
        <v>0.25437500000000002</v>
      </c>
      <c r="P3367" s="59"/>
      <c r="Q3367" s="59"/>
      <c r="R3367" s="59"/>
      <c r="S3367" s="59"/>
      <c r="T3367" s="59"/>
      <c r="U3367" s="59"/>
      <c r="V3367" s="59"/>
      <c r="W3367" s="59"/>
      <c r="X3367" s="59"/>
      <c r="Y3367" s="59"/>
      <c r="Z3367" s="59"/>
      <c r="AA3367" s="59"/>
      <c r="AB3367" s="59"/>
      <c r="AC3367" s="59"/>
      <c r="AD3367" s="59"/>
      <c r="AE3367" s="59"/>
      <c r="AF3367" s="59"/>
      <c r="AG3367" s="59"/>
      <c r="AH3367" s="59"/>
      <c r="AI3367" s="59"/>
      <c r="AJ3367" s="59"/>
      <c r="AK3367" s="59"/>
      <c r="AL3367" s="59"/>
      <c r="AM3367" s="59"/>
      <c r="AN3367" s="59"/>
      <c r="AO3367" s="59"/>
      <c r="AP3367" s="59"/>
      <c r="AQ3367" s="59"/>
      <c r="AR3367" s="59"/>
      <c r="AS3367" s="59"/>
      <c r="AT3367" s="59"/>
      <c r="AU3367" s="59"/>
      <c r="AV3367" s="59"/>
      <c r="AZ3367" s="59"/>
      <c r="BA3367" s="59"/>
      <c r="BB3367" s="59"/>
      <c r="BC3367" s="59"/>
      <c r="BD3367" s="59"/>
      <c r="BE3367" s="59"/>
      <c r="BF3367" s="59"/>
      <c r="BG3367" s="59"/>
      <c r="BH3367" s="59"/>
      <c r="BI3367" s="59"/>
      <c r="BJ3367" s="59"/>
      <c r="BK3367" s="59"/>
      <c r="BL3367" s="59"/>
      <c r="BM3367" s="59"/>
      <c r="BN3367" s="59"/>
      <c r="BO3367" s="59"/>
      <c r="BP3367" s="59"/>
      <c r="BQ3367" s="59"/>
      <c r="BR3367" s="59"/>
      <c r="BS3367" s="59"/>
      <c r="BT3367" s="59"/>
      <c r="BU3367" s="59"/>
      <c r="BV3367" s="59"/>
      <c r="BW3367" s="59"/>
      <c r="BX3367" s="59"/>
      <c r="BY3367" s="59"/>
      <c r="BZ3367" s="59"/>
      <c r="CA3367" s="59"/>
      <c r="CB3367" s="59"/>
      <c r="CC3367" s="59"/>
      <c r="CD3367" s="59"/>
      <c r="CE3367" s="59"/>
    </row>
    <row r="3368" spans="1:83" x14ac:dyDescent="0.25">
      <c r="A3368" s="67" t="s">
        <v>983</v>
      </c>
      <c r="B3368" s="67" t="s">
        <v>983</v>
      </c>
      <c r="C3368" s="58">
        <v>42313</v>
      </c>
      <c r="D3368" s="58"/>
      <c r="E3368" s="58"/>
      <c r="F3368" s="59" t="s">
        <v>981</v>
      </c>
      <c r="G3368" s="59"/>
      <c r="H3368" s="59">
        <v>498.38671875</v>
      </c>
      <c r="I3368" s="59">
        <v>0.25589687500000002</v>
      </c>
      <c r="J3368" s="59">
        <v>0.29769374999999998</v>
      </c>
      <c r="K3368" s="59">
        <v>0.29042499999999999</v>
      </c>
      <c r="L3368" s="59">
        <v>0.20874375000000001</v>
      </c>
      <c r="M3368" s="59">
        <v>0.30373125000000001</v>
      </c>
      <c r="N3368" s="59">
        <v>0.32715</v>
      </c>
      <c r="O3368" s="59">
        <v>0.25444375000000002</v>
      </c>
      <c r="P3368" s="59"/>
      <c r="Q3368" s="59"/>
      <c r="R3368" s="59"/>
      <c r="S3368" s="59"/>
      <c r="T3368" s="59"/>
      <c r="U3368" s="59"/>
      <c r="V3368" s="59"/>
      <c r="W3368" s="59"/>
      <c r="X3368" s="59"/>
      <c r="Y3368" s="59"/>
      <c r="Z3368" s="59"/>
      <c r="AA3368" s="59"/>
      <c r="AB3368" s="59"/>
      <c r="AC3368" s="59"/>
      <c r="AD3368" s="59"/>
      <c r="AE3368" s="59"/>
      <c r="AF3368" s="59"/>
      <c r="AG3368" s="59">
        <v>0.341899953606431</v>
      </c>
      <c r="AH3368" s="59"/>
      <c r="AI3368" s="59"/>
      <c r="AJ3368" s="59"/>
      <c r="AK3368" s="59"/>
      <c r="AL3368" s="59"/>
      <c r="AM3368" s="59"/>
      <c r="AN3368" s="59"/>
      <c r="AO3368" s="59"/>
      <c r="AP3368" s="59"/>
      <c r="AQ3368" s="59"/>
      <c r="AR3368" s="59"/>
      <c r="AS3368" s="59"/>
      <c r="AT3368" s="59"/>
      <c r="AU3368" s="59"/>
      <c r="AV3368" s="59"/>
      <c r="AZ3368" s="59"/>
      <c r="BA3368" s="59"/>
      <c r="BB3368" s="59"/>
      <c r="BC3368" s="59"/>
      <c r="BD3368" s="59"/>
      <c r="BE3368" s="59"/>
      <c r="BF3368" s="59"/>
      <c r="BG3368" s="59"/>
      <c r="BH3368" s="59"/>
      <c r="BI3368" s="59"/>
      <c r="BJ3368" s="59"/>
      <c r="BK3368" s="59"/>
      <c r="BL3368" s="59"/>
      <c r="BM3368" s="59"/>
      <c r="BN3368" s="59"/>
      <c r="BO3368" s="59"/>
      <c r="BP3368" s="59"/>
      <c r="BQ3368" s="59"/>
      <c r="BR3368" s="59"/>
      <c r="BS3368" s="59"/>
      <c r="BT3368" s="59"/>
      <c r="BU3368" s="59"/>
      <c r="BV3368" s="59"/>
      <c r="BW3368" s="59"/>
      <c r="BX3368" s="59"/>
      <c r="BY3368" s="59"/>
      <c r="BZ3368" s="59"/>
      <c r="CA3368" s="59"/>
      <c r="CB3368" s="59"/>
      <c r="CC3368" s="59"/>
      <c r="CD3368" s="59"/>
      <c r="CE3368" s="59"/>
    </row>
    <row r="3369" spans="1:83" x14ac:dyDescent="0.25">
      <c r="A3369" s="67" t="s">
        <v>983</v>
      </c>
      <c r="B3369" s="67" t="s">
        <v>983</v>
      </c>
      <c r="C3369" s="58">
        <v>42314</v>
      </c>
      <c r="D3369" s="58"/>
      <c r="E3369" s="58"/>
      <c r="F3369" s="59" t="s">
        <v>981</v>
      </c>
      <c r="G3369" s="59"/>
      <c r="H3369" s="59">
        <v>505.96734375</v>
      </c>
      <c r="I3369" s="59">
        <v>0.29752187499999999</v>
      </c>
      <c r="J3369" s="59">
        <v>0.30514374999999999</v>
      </c>
      <c r="K3369" s="59">
        <v>0.29068749999999999</v>
      </c>
      <c r="L3369" s="59">
        <v>0.20915</v>
      </c>
      <c r="M3369" s="59">
        <v>0.30376249999999999</v>
      </c>
      <c r="N3369" s="59">
        <v>0.32714375000000001</v>
      </c>
      <c r="O3369" s="59">
        <v>0.25448124999999999</v>
      </c>
      <c r="P3369" s="59"/>
      <c r="Q3369" s="59"/>
      <c r="R3369" s="59"/>
      <c r="S3369" s="59"/>
      <c r="T3369" s="59"/>
      <c r="U3369" s="59"/>
      <c r="V3369" s="59"/>
      <c r="W3369" s="59"/>
      <c r="X3369" s="59"/>
      <c r="Y3369" s="59"/>
      <c r="Z3369" s="59"/>
      <c r="AA3369" s="59"/>
      <c r="AB3369" s="59"/>
      <c r="AC3369" s="59"/>
      <c r="AD3369" s="59"/>
      <c r="AE3369" s="59"/>
      <c r="AF3369" s="59"/>
      <c r="AG3369" s="59"/>
      <c r="AH3369" s="59"/>
      <c r="AI3369" s="59"/>
      <c r="AJ3369" s="59"/>
      <c r="AK3369" s="59"/>
      <c r="AL3369" s="59"/>
      <c r="AM3369" s="59"/>
      <c r="AN3369" s="59"/>
      <c r="AO3369" s="59"/>
      <c r="AP3369" s="59"/>
      <c r="AQ3369" s="59"/>
      <c r="AR3369" s="59"/>
      <c r="AS3369" s="59"/>
      <c r="AT3369" s="59"/>
      <c r="AU3369" s="59"/>
      <c r="AV3369" s="59"/>
      <c r="AZ3369" s="59"/>
      <c r="BA3369" s="59"/>
      <c r="BB3369" s="59"/>
      <c r="BC3369" s="59"/>
      <c r="BD3369" s="59"/>
      <c r="BE3369" s="59"/>
      <c r="BF3369" s="59"/>
      <c r="BG3369" s="59"/>
      <c r="BH3369" s="59"/>
      <c r="BI3369" s="59"/>
      <c r="BJ3369" s="59"/>
      <c r="BK3369" s="59"/>
      <c r="BL3369" s="59"/>
      <c r="BM3369" s="59"/>
      <c r="BN3369" s="59"/>
      <c r="BO3369" s="59"/>
      <c r="BP3369" s="59"/>
      <c r="BQ3369" s="59"/>
      <c r="BR3369" s="59"/>
      <c r="BS3369" s="59"/>
      <c r="BT3369" s="59"/>
      <c r="BU3369" s="59"/>
      <c r="BV3369" s="59"/>
      <c r="BW3369" s="59"/>
      <c r="BX3369" s="59"/>
      <c r="BY3369" s="59"/>
      <c r="BZ3369" s="59"/>
      <c r="CA3369" s="59"/>
      <c r="CB3369" s="59"/>
      <c r="CC3369" s="59"/>
      <c r="CD3369" s="59"/>
      <c r="CE3369" s="59"/>
    </row>
    <row r="3370" spans="1:83" x14ac:dyDescent="0.25">
      <c r="A3370" s="67" t="s">
        <v>983</v>
      </c>
      <c r="B3370" s="67" t="s">
        <v>983</v>
      </c>
      <c r="C3370" s="58">
        <v>42315</v>
      </c>
      <c r="D3370" s="58"/>
      <c r="E3370" s="58"/>
      <c r="F3370" s="59" t="s">
        <v>981</v>
      </c>
      <c r="G3370" s="59"/>
      <c r="H3370" s="59">
        <v>503.21296875000002</v>
      </c>
      <c r="I3370" s="59">
        <v>0.27898437500000001</v>
      </c>
      <c r="J3370" s="59">
        <v>0.30298124999999998</v>
      </c>
      <c r="K3370" s="59">
        <v>0.29138750000000002</v>
      </c>
      <c r="L3370" s="59">
        <v>0.20960000000000001</v>
      </c>
      <c r="M3370" s="59">
        <v>0.30373125000000001</v>
      </c>
      <c r="N3370" s="59">
        <v>0.32713750000000003</v>
      </c>
      <c r="O3370" s="59">
        <v>0.25453750000000003</v>
      </c>
      <c r="P3370" s="59"/>
      <c r="Q3370" s="59"/>
      <c r="R3370" s="59"/>
      <c r="S3370" s="59"/>
      <c r="T3370" s="59"/>
      <c r="U3370" s="59"/>
      <c r="V3370" s="59"/>
      <c r="W3370" s="59"/>
      <c r="X3370" s="59"/>
      <c r="Y3370" s="59"/>
      <c r="Z3370" s="59"/>
      <c r="AA3370" s="59"/>
      <c r="AB3370" s="59"/>
      <c r="AC3370" s="59"/>
      <c r="AD3370" s="59"/>
      <c r="AE3370" s="59"/>
      <c r="AF3370" s="59"/>
      <c r="AG3370" s="59"/>
      <c r="AH3370" s="59"/>
      <c r="AI3370" s="59"/>
      <c r="AJ3370" s="59"/>
      <c r="AK3370" s="59"/>
      <c r="AL3370" s="59"/>
      <c r="AM3370" s="59"/>
      <c r="AN3370" s="59"/>
      <c r="AO3370" s="59"/>
      <c r="AP3370" s="59"/>
      <c r="AQ3370" s="59"/>
      <c r="AR3370" s="59"/>
      <c r="AS3370" s="59"/>
      <c r="AT3370" s="59"/>
      <c r="AU3370" s="59"/>
      <c r="AV3370" s="59"/>
      <c r="AZ3370" s="59"/>
      <c r="BA3370" s="59"/>
      <c r="BB3370" s="59"/>
      <c r="BC3370" s="59"/>
      <c r="BD3370" s="59"/>
      <c r="BE3370" s="59"/>
      <c r="BF3370" s="59"/>
      <c r="BG3370" s="59"/>
      <c r="BH3370" s="59"/>
      <c r="BI3370" s="59"/>
      <c r="BJ3370" s="59"/>
      <c r="BK3370" s="59"/>
      <c r="BL3370" s="59"/>
      <c r="BM3370" s="59"/>
      <c r="BN3370" s="59"/>
      <c r="BO3370" s="59"/>
      <c r="BP3370" s="59"/>
      <c r="BQ3370" s="59"/>
      <c r="BR3370" s="59"/>
      <c r="BS3370" s="59"/>
      <c r="BT3370" s="59"/>
      <c r="BU3370" s="59"/>
      <c r="BV3370" s="59"/>
      <c r="BW3370" s="59"/>
      <c r="BX3370" s="59"/>
      <c r="BY3370" s="59"/>
      <c r="BZ3370" s="59"/>
      <c r="CA3370" s="59"/>
      <c r="CB3370" s="59"/>
      <c r="CC3370" s="59"/>
      <c r="CD3370" s="59"/>
      <c r="CE3370" s="59"/>
    </row>
    <row r="3371" spans="1:83" x14ac:dyDescent="0.25">
      <c r="A3371" s="67" t="s">
        <v>983</v>
      </c>
      <c r="B3371" s="67" t="s">
        <v>983</v>
      </c>
      <c r="C3371" s="58">
        <v>42316</v>
      </c>
      <c r="D3371" s="58"/>
      <c r="E3371" s="58"/>
      <c r="F3371" s="59" t="s">
        <v>981</v>
      </c>
      <c r="G3371" s="59"/>
      <c r="H3371" s="59">
        <v>501.09703124999999</v>
      </c>
      <c r="I3371" s="59">
        <v>0.26594062499999999</v>
      </c>
      <c r="J3371" s="59">
        <v>0.29973125</v>
      </c>
      <c r="K3371" s="59">
        <v>0.29163125000000001</v>
      </c>
      <c r="L3371" s="59">
        <v>0.21039374999999999</v>
      </c>
      <c r="M3371" s="59">
        <v>0.30377500000000002</v>
      </c>
      <c r="N3371" s="59">
        <v>0.32716250000000002</v>
      </c>
      <c r="O3371" s="59">
        <v>0.254525</v>
      </c>
      <c r="P3371" s="59"/>
      <c r="Q3371" s="59"/>
      <c r="R3371" s="59"/>
      <c r="S3371" s="59"/>
      <c r="T3371" s="59"/>
      <c r="U3371" s="59"/>
      <c r="V3371" s="59"/>
      <c r="W3371" s="59"/>
      <c r="X3371" s="59"/>
      <c r="Y3371" s="59"/>
      <c r="Z3371" s="59"/>
      <c r="AA3371" s="59"/>
      <c r="AB3371" s="59"/>
      <c r="AC3371" s="59"/>
      <c r="AD3371" s="59"/>
      <c r="AE3371" s="59"/>
      <c r="AF3371" s="59"/>
      <c r="AG3371" s="59"/>
      <c r="AH3371" s="59"/>
      <c r="AI3371" s="59"/>
      <c r="AJ3371" s="59"/>
      <c r="AK3371" s="59"/>
      <c r="AL3371" s="59"/>
      <c r="AM3371" s="59"/>
      <c r="AN3371" s="59"/>
      <c r="AO3371" s="59"/>
      <c r="AP3371" s="59"/>
      <c r="AQ3371" s="59"/>
      <c r="AR3371" s="59"/>
      <c r="AS3371" s="59"/>
      <c r="AT3371" s="59"/>
      <c r="AU3371" s="59"/>
      <c r="AV3371" s="59"/>
      <c r="AZ3371" s="59"/>
      <c r="BA3371" s="59"/>
      <c r="BB3371" s="59"/>
      <c r="BC3371" s="59"/>
      <c r="BD3371" s="59"/>
      <c r="BE3371" s="59"/>
      <c r="BF3371" s="59"/>
      <c r="BG3371" s="59"/>
      <c r="BH3371" s="59"/>
      <c r="BI3371" s="59"/>
      <c r="BJ3371" s="59"/>
      <c r="BK3371" s="59"/>
      <c r="BL3371" s="59"/>
      <c r="BM3371" s="59"/>
      <c r="BN3371" s="59"/>
      <c r="BO3371" s="59"/>
      <c r="BP3371" s="59"/>
      <c r="BQ3371" s="59"/>
      <c r="BR3371" s="59"/>
      <c r="BS3371" s="59"/>
      <c r="BT3371" s="59"/>
      <c r="BU3371" s="59"/>
      <c r="BV3371" s="59"/>
      <c r="BW3371" s="59"/>
      <c r="BX3371" s="59"/>
      <c r="BY3371" s="59"/>
      <c r="BZ3371" s="59"/>
      <c r="CA3371" s="59"/>
      <c r="CB3371" s="59"/>
      <c r="CC3371" s="59"/>
      <c r="CD3371" s="59"/>
      <c r="CE3371" s="59"/>
    </row>
    <row r="3372" spans="1:83" x14ac:dyDescent="0.25">
      <c r="A3372" s="67" t="s">
        <v>983</v>
      </c>
      <c r="B3372" s="67" t="s">
        <v>983</v>
      </c>
      <c r="C3372" s="58">
        <v>42317</v>
      </c>
      <c r="D3372" s="58"/>
      <c r="E3372" s="58"/>
      <c r="F3372" s="59" t="s">
        <v>981</v>
      </c>
      <c r="G3372" s="59"/>
      <c r="H3372" s="59">
        <v>497.83828125000002</v>
      </c>
      <c r="I3372" s="59">
        <v>0.25008437500000003</v>
      </c>
      <c r="J3372" s="59">
        <v>0.29383749999999997</v>
      </c>
      <c r="K3372" s="59">
        <v>0.29044999999999999</v>
      </c>
      <c r="L3372" s="59">
        <v>0.21131875</v>
      </c>
      <c r="M3372" s="59">
        <v>0.30396250000000002</v>
      </c>
      <c r="N3372" s="59">
        <v>0.32724999999999999</v>
      </c>
      <c r="O3372" s="59">
        <v>0.25451875000000002</v>
      </c>
      <c r="P3372" s="59"/>
      <c r="Q3372" s="59"/>
      <c r="R3372" s="59"/>
      <c r="S3372" s="59"/>
      <c r="T3372" s="59"/>
      <c r="U3372" s="59"/>
      <c r="V3372" s="59"/>
      <c r="W3372" s="59"/>
      <c r="X3372" s="59"/>
      <c r="Y3372" s="59"/>
      <c r="Z3372" s="59"/>
      <c r="AA3372" s="59"/>
      <c r="AB3372" s="59"/>
      <c r="AC3372" s="59"/>
      <c r="AD3372" s="59"/>
      <c r="AE3372" s="59"/>
      <c r="AF3372" s="59"/>
      <c r="AG3372" s="59"/>
      <c r="AH3372" s="59"/>
      <c r="AI3372" s="59"/>
      <c r="AJ3372" s="59"/>
      <c r="AK3372" s="59"/>
      <c r="AL3372" s="59"/>
      <c r="AM3372" s="59"/>
      <c r="AN3372" s="59"/>
      <c r="AO3372" s="59"/>
      <c r="AP3372" s="59"/>
      <c r="AQ3372" s="59"/>
      <c r="AR3372" s="59"/>
      <c r="AS3372" s="59"/>
      <c r="AT3372" s="59"/>
      <c r="AU3372" s="59"/>
      <c r="AV3372" s="59"/>
      <c r="AZ3372" s="59"/>
      <c r="BA3372" s="59"/>
      <c r="BB3372" s="59"/>
      <c r="BC3372" s="59"/>
      <c r="BD3372" s="59"/>
      <c r="BE3372" s="59"/>
      <c r="BF3372" s="59"/>
      <c r="BG3372" s="59"/>
      <c r="BH3372" s="59"/>
      <c r="BI3372" s="59"/>
      <c r="BJ3372" s="59"/>
      <c r="BK3372" s="59"/>
      <c r="BL3372" s="59"/>
      <c r="BM3372" s="59"/>
      <c r="BN3372" s="59"/>
      <c r="BO3372" s="59"/>
      <c r="BP3372" s="59"/>
      <c r="BQ3372" s="59"/>
      <c r="BR3372" s="59"/>
      <c r="BS3372" s="59"/>
      <c r="BT3372" s="59"/>
      <c r="BU3372" s="59"/>
      <c r="BV3372" s="59"/>
      <c r="BW3372" s="59"/>
      <c r="BX3372" s="59"/>
      <c r="BY3372" s="59"/>
      <c r="BZ3372" s="59"/>
      <c r="CA3372" s="59"/>
      <c r="CB3372" s="59"/>
      <c r="CC3372" s="59"/>
      <c r="CD3372" s="59"/>
      <c r="CE3372" s="59"/>
    </row>
    <row r="3373" spans="1:83" x14ac:dyDescent="0.25">
      <c r="A3373" s="67" t="s">
        <v>983</v>
      </c>
      <c r="B3373" s="67" t="s">
        <v>983</v>
      </c>
      <c r="C3373" s="58">
        <v>42318</v>
      </c>
      <c r="D3373" s="58"/>
      <c r="E3373" s="58"/>
      <c r="F3373" s="59" t="s">
        <v>981</v>
      </c>
      <c r="G3373" s="59"/>
      <c r="H3373" s="59">
        <v>494.11406249999999</v>
      </c>
      <c r="I3373" s="59">
        <v>0.2346</v>
      </c>
      <c r="J3373" s="59">
        <v>0.28663125</v>
      </c>
      <c r="K3373" s="59">
        <v>0.28851250000000001</v>
      </c>
      <c r="L3373" s="59">
        <v>0.21193124999999999</v>
      </c>
      <c r="M3373" s="59">
        <v>0.30411874999999999</v>
      </c>
      <c r="N3373" s="59">
        <v>0.32728125000000002</v>
      </c>
      <c r="O3373" s="59">
        <v>0.25458750000000002</v>
      </c>
      <c r="P3373" s="59"/>
      <c r="Q3373" s="59"/>
      <c r="R3373" s="59"/>
      <c r="S3373" s="59"/>
      <c r="T3373" s="59"/>
      <c r="U3373" s="59"/>
      <c r="V3373" s="59"/>
      <c r="W3373" s="59"/>
      <c r="X3373" s="59"/>
      <c r="Y3373" s="59"/>
      <c r="Z3373" s="59"/>
      <c r="AA3373" s="59"/>
      <c r="AB3373" s="59"/>
      <c r="AC3373" s="59"/>
      <c r="AD3373" s="59"/>
      <c r="AE3373" s="59">
        <v>7.65</v>
      </c>
      <c r="AF3373" s="59">
        <v>0.38237463966509799</v>
      </c>
      <c r="AG3373" s="59">
        <v>0.34694203407297097</v>
      </c>
      <c r="AH3373" s="59"/>
      <c r="AI3373" s="59"/>
      <c r="AJ3373" s="59"/>
      <c r="AK3373" s="59">
        <v>0.5</v>
      </c>
      <c r="AL3373" s="59">
        <v>6.6</v>
      </c>
      <c r="AM3373" s="59"/>
      <c r="AN3373" s="59"/>
      <c r="AO3373" s="59"/>
      <c r="AP3373" s="59"/>
      <c r="AQ3373" s="59"/>
      <c r="AR3373" s="59"/>
      <c r="AS3373" s="59"/>
      <c r="AT3373" s="59"/>
      <c r="AU3373" s="59"/>
      <c r="AV3373" s="59"/>
      <c r="AZ3373" s="59"/>
      <c r="BA3373" s="59"/>
      <c r="BB3373" s="59"/>
      <c r="BC3373" s="59"/>
      <c r="BD3373" s="59"/>
      <c r="BE3373" s="59"/>
      <c r="BF3373" s="59"/>
      <c r="BG3373" s="59"/>
      <c r="BH3373" s="59"/>
      <c r="BI3373" s="59"/>
      <c r="BJ3373" s="59"/>
      <c r="BK3373" s="59"/>
      <c r="BL3373" s="59"/>
      <c r="BM3373" s="59"/>
      <c r="BN3373" s="59"/>
      <c r="BO3373" s="59"/>
      <c r="BP3373" s="59"/>
      <c r="BQ3373" s="59"/>
      <c r="BR3373" s="59"/>
      <c r="BS3373" s="59"/>
      <c r="BT3373" s="59"/>
      <c r="BU3373" s="59"/>
      <c r="BV3373" s="59"/>
      <c r="BW3373" s="59"/>
      <c r="BX3373" s="59"/>
      <c r="BY3373" s="59"/>
      <c r="BZ3373" s="59"/>
      <c r="CA3373" s="59"/>
      <c r="CB3373" s="59"/>
      <c r="CC3373" s="59"/>
      <c r="CD3373" s="59"/>
      <c r="CE3373" s="59"/>
    </row>
    <row r="3374" spans="1:83" x14ac:dyDescent="0.25">
      <c r="A3374" s="67" t="s">
        <v>983</v>
      </c>
      <c r="B3374" s="67" t="s">
        <v>983</v>
      </c>
      <c r="C3374" s="58">
        <v>42319</v>
      </c>
      <c r="D3374" s="58"/>
      <c r="E3374" s="58"/>
      <c r="F3374" s="59" t="s">
        <v>981</v>
      </c>
      <c r="G3374" s="59"/>
      <c r="H3374" s="59">
        <v>491.92359375000001</v>
      </c>
      <c r="I3374" s="59">
        <v>0.224728125</v>
      </c>
      <c r="J3374" s="59">
        <v>0.28232499999999999</v>
      </c>
      <c r="K3374" s="59">
        <v>0.28741250000000002</v>
      </c>
      <c r="L3374" s="59">
        <v>0.2124875</v>
      </c>
      <c r="M3374" s="59">
        <v>0.30430000000000001</v>
      </c>
      <c r="N3374" s="59">
        <v>0.32740000000000002</v>
      </c>
      <c r="O3374" s="59">
        <v>0.25461875</v>
      </c>
      <c r="P3374" s="59"/>
      <c r="Q3374" s="59"/>
      <c r="R3374" s="59"/>
      <c r="S3374" s="59"/>
      <c r="T3374" s="59"/>
      <c r="U3374" s="59"/>
      <c r="V3374" s="59"/>
      <c r="W3374" s="59"/>
      <c r="X3374" s="59"/>
      <c r="Y3374" s="59"/>
      <c r="Z3374" s="59"/>
      <c r="AA3374" s="59"/>
      <c r="AB3374" s="59"/>
      <c r="AC3374" s="59"/>
      <c r="AD3374" s="59"/>
      <c r="AE3374" s="59"/>
      <c r="AF3374" s="59"/>
      <c r="AG3374" s="59"/>
      <c r="AH3374" s="59"/>
      <c r="AI3374" s="59"/>
      <c r="AJ3374" s="59"/>
      <c r="AK3374" s="59"/>
      <c r="AL3374" s="59"/>
      <c r="AM3374" s="59"/>
      <c r="AN3374" s="59"/>
      <c r="AO3374" s="59"/>
      <c r="AP3374" s="59"/>
      <c r="AQ3374" s="59"/>
      <c r="AR3374" s="59"/>
      <c r="AS3374" s="59"/>
      <c r="AT3374" s="59"/>
      <c r="AU3374" s="59"/>
      <c r="AV3374" s="59"/>
      <c r="AZ3374" s="59"/>
      <c r="BA3374" s="59"/>
      <c r="BB3374" s="59"/>
      <c r="BC3374" s="59"/>
      <c r="BD3374" s="59"/>
      <c r="BE3374" s="59"/>
      <c r="BF3374" s="59"/>
      <c r="BG3374" s="59"/>
      <c r="BH3374" s="59"/>
      <c r="BI3374" s="59"/>
      <c r="BJ3374" s="59"/>
      <c r="BK3374" s="59"/>
      <c r="BL3374" s="59"/>
      <c r="BM3374" s="59"/>
      <c r="BN3374" s="59"/>
      <c r="BO3374" s="59"/>
      <c r="BP3374" s="59"/>
      <c r="BQ3374" s="59"/>
      <c r="BR3374" s="59"/>
      <c r="BS3374" s="59"/>
      <c r="BT3374" s="59"/>
      <c r="BU3374" s="59"/>
      <c r="BV3374" s="59"/>
      <c r="BW3374" s="59"/>
      <c r="BX3374" s="59"/>
      <c r="BY3374" s="59"/>
      <c r="BZ3374" s="59"/>
      <c r="CA3374" s="59"/>
      <c r="CB3374" s="59"/>
      <c r="CC3374" s="59"/>
      <c r="CD3374" s="59"/>
      <c r="CE3374" s="59"/>
    </row>
    <row r="3375" spans="1:83" x14ac:dyDescent="0.25">
      <c r="A3375" s="67" t="s">
        <v>983</v>
      </c>
      <c r="B3375" s="67" t="s">
        <v>983</v>
      </c>
      <c r="C3375" s="58">
        <v>42320</v>
      </c>
      <c r="D3375" s="58"/>
      <c r="E3375" s="58"/>
      <c r="F3375" s="59" t="s">
        <v>981</v>
      </c>
      <c r="G3375" s="59"/>
      <c r="H3375" s="59">
        <v>500.45015625000002</v>
      </c>
      <c r="I3375" s="59">
        <v>0.27665937499999999</v>
      </c>
      <c r="J3375" s="59">
        <v>0.2883</v>
      </c>
      <c r="K3375" s="59">
        <v>0.28638124999999998</v>
      </c>
      <c r="L3375" s="59">
        <v>0.21274375000000001</v>
      </c>
      <c r="M3375" s="59">
        <v>0.30446875000000001</v>
      </c>
      <c r="N3375" s="59">
        <v>0.32747500000000002</v>
      </c>
      <c r="O3375" s="59">
        <v>0.25461875</v>
      </c>
      <c r="P3375" s="59"/>
      <c r="Q3375" s="59"/>
      <c r="R3375" s="59"/>
      <c r="S3375" s="59"/>
      <c r="T3375" s="59"/>
      <c r="U3375" s="59"/>
      <c r="V3375" s="59"/>
      <c r="W3375" s="59"/>
      <c r="X3375" s="59"/>
      <c r="Y3375" s="59"/>
      <c r="Z3375" s="59"/>
      <c r="AA3375" s="59"/>
      <c r="AB3375" s="59"/>
      <c r="AC3375" s="59"/>
      <c r="AD3375" s="59"/>
      <c r="AE3375" s="59"/>
      <c r="AF3375" s="59">
        <v>0.39134966584667602</v>
      </c>
      <c r="AG3375" s="59">
        <v>0.50847822242653395</v>
      </c>
      <c r="AH3375" s="59"/>
      <c r="AI3375" s="59"/>
      <c r="AJ3375" s="59"/>
      <c r="AK3375" s="59"/>
      <c r="AL3375" s="59"/>
      <c r="AM3375" s="59"/>
      <c r="AN3375" s="59"/>
      <c r="AO3375" s="59"/>
      <c r="AP3375" s="59"/>
      <c r="AQ3375" s="59"/>
      <c r="AR3375" s="59"/>
      <c r="AS3375" s="59"/>
      <c r="AT3375" s="59"/>
      <c r="AU3375" s="59"/>
      <c r="AV3375" s="59"/>
      <c r="AZ3375" s="59"/>
      <c r="BA3375" s="59"/>
      <c r="BB3375" s="59"/>
      <c r="BC3375" s="59"/>
      <c r="BD3375" s="59"/>
      <c r="BE3375" s="59"/>
      <c r="BF3375" s="59"/>
      <c r="BG3375" s="59"/>
      <c r="BH3375" s="59"/>
      <c r="BI3375" s="59"/>
      <c r="BJ3375" s="59"/>
      <c r="BK3375" s="59"/>
      <c r="BL3375" s="59"/>
      <c r="BM3375" s="59"/>
      <c r="BN3375" s="59"/>
      <c r="BO3375" s="59"/>
      <c r="BP3375" s="59"/>
      <c r="BQ3375" s="59"/>
      <c r="BR3375" s="59"/>
      <c r="BS3375" s="59"/>
      <c r="BT3375" s="59"/>
      <c r="BU3375" s="59"/>
      <c r="BV3375" s="59"/>
      <c r="BW3375" s="59"/>
      <c r="BX3375" s="59"/>
      <c r="BY3375" s="59"/>
      <c r="BZ3375" s="59"/>
      <c r="CA3375" s="59"/>
      <c r="CB3375" s="59"/>
      <c r="CC3375" s="59"/>
      <c r="CD3375" s="59"/>
      <c r="CE3375" s="59"/>
    </row>
    <row r="3376" spans="1:83" x14ac:dyDescent="0.25">
      <c r="A3376" s="67" t="s">
        <v>983</v>
      </c>
      <c r="B3376" s="67" t="s">
        <v>983</v>
      </c>
      <c r="C3376" s="58">
        <v>42321</v>
      </c>
      <c r="D3376" s="58"/>
      <c r="E3376" s="58"/>
      <c r="F3376" s="59" t="s">
        <v>981</v>
      </c>
      <c r="G3376" s="59"/>
      <c r="H3376" s="59">
        <v>497.44312500000001</v>
      </c>
      <c r="I3376" s="59">
        <v>0.25955624999999999</v>
      </c>
      <c r="J3376" s="59">
        <v>0.28669375000000002</v>
      </c>
      <c r="K3376" s="59">
        <v>0.28523124999999999</v>
      </c>
      <c r="L3376" s="59">
        <v>0.21295625000000001</v>
      </c>
      <c r="M3376" s="59">
        <v>0.30458125000000003</v>
      </c>
      <c r="N3376" s="59">
        <v>0.32751249999999998</v>
      </c>
      <c r="O3376" s="59">
        <v>0.25473750000000001</v>
      </c>
      <c r="P3376" s="59"/>
      <c r="Q3376" s="59"/>
      <c r="R3376" s="59"/>
      <c r="S3376" s="59"/>
      <c r="T3376" s="59"/>
      <c r="U3376" s="59"/>
      <c r="V3376" s="59"/>
      <c r="W3376" s="59"/>
      <c r="X3376" s="59"/>
      <c r="Y3376" s="59"/>
      <c r="Z3376" s="59"/>
      <c r="AA3376" s="59"/>
      <c r="AB3376" s="59"/>
      <c r="AC3376" s="59"/>
      <c r="AD3376" s="59"/>
      <c r="AE3376" s="59"/>
      <c r="AF3376" s="59"/>
      <c r="AG3376" s="59"/>
      <c r="AH3376" s="59"/>
      <c r="AI3376" s="59"/>
      <c r="AJ3376" s="59"/>
      <c r="AK3376" s="59"/>
      <c r="AL3376" s="59"/>
      <c r="AM3376" s="59"/>
      <c r="AN3376" s="59"/>
      <c r="AO3376" s="59"/>
      <c r="AP3376" s="59"/>
      <c r="AQ3376" s="59"/>
      <c r="AR3376" s="59"/>
      <c r="AS3376" s="59"/>
      <c r="AT3376" s="59"/>
      <c r="AU3376" s="59"/>
      <c r="AV3376" s="59"/>
      <c r="AZ3376" s="59"/>
      <c r="BA3376" s="59"/>
      <c r="BB3376" s="59"/>
      <c r="BC3376" s="59"/>
      <c r="BD3376" s="59"/>
      <c r="BE3376" s="59"/>
      <c r="BF3376" s="59"/>
      <c r="BG3376" s="59"/>
      <c r="BH3376" s="59"/>
      <c r="BI3376" s="59"/>
      <c r="BJ3376" s="59"/>
      <c r="BK3376" s="59"/>
      <c r="BL3376" s="59"/>
      <c r="BM3376" s="59"/>
      <c r="BN3376" s="59"/>
      <c r="BO3376" s="59"/>
      <c r="BP3376" s="59"/>
      <c r="BQ3376" s="59"/>
      <c r="BR3376" s="59"/>
      <c r="BS3376" s="59"/>
      <c r="BT3376" s="59"/>
      <c r="BU3376" s="59"/>
      <c r="BV3376" s="59"/>
      <c r="BW3376" s="59"/>
      <c r="BX3376" s="59"/>
      <c r="BY3376" s="59"/>
      <c r="BZ3376" s="59"/>
      <c r="CA3376" s="59"/>
      <c r="CB3376" s="59"/>
      <c r="CC3376" s="59"/>
      <c r="CD3376" s="59"/>
      <c r="CE3376" s="59"/>
    </row>
    <row r="3377" spans="1:83" x14ac:dyDescent="0.25">
      <c r="A3377" s="67" t="s">
        <v>983</v>
      </c>
      <c r="B3377" s="67" t="s">
        <v>983</v>
      </c>
      <c r="C3377" s="58">
        <v>42322</v>
      </c>
      <c r="D3377" s="58"/>
      <c r="E3377" s="58"/>
      <c r="F3377" s="59" t="s">
        <v>981</v>
      </c>
      <c r="G3377" s="59"/>
      <c r="H3377" s="59">
        <v>494.42953125000003</v>
      </c>
      <c r="I3377" s="59">
        <v>0.244865625</v>
      </c>
      <c r="J3377" s="59">
        <v>0.28308125000000001</v>
      </c>
      <c r="K3377" s="59">
        <v>0.28393750000000001</v>
      </c>
      <c r="L3377" s="59">
        <v>0.21326875000000001</v>
      </c>
      <c r="M3377" s="59">
        <v>0.30452499999999999</v>
      </c>
      <c r="N3377" s="59">
        <v>0.32761875000000001</v>
      </c>
      <c r="O3377" s="59">
        <v>0.25477499999999997</v>
      </c>
      <c r="P3377" s="59"/>
      <c r="Q3377" s="59"/>
      <c r="R3377" s="59"/>
      <c r="S3377" s="59"/>
      <c r="T3377" s="59"/>
      <c r="U3377" s="59"/>
      <c r="V3377" s="59"/>
      <c r="W3377" s="59"/>
      <c r="X3377" s="59"/>
      <c r="Y3377" s="59"/>
      <c r="Z3377" s="59"/>
      <c r="AA3377" s="59"/>
      <c r="AB3377" s="59"/>
      <c r="AC3377" s="59"/>
      <c r="AD3377" s="59"/>
      <c r="AE3377" s="59"/>
      <c r="AF3377" s="59"/>
      <c r="AG3377" s="59"/>
      <c r="AH3377" s="59"/>
      <c r="AI3377" s="59"/>
      <c r="AJ3377" s="59"/>
      <c r="AK3377" s="59"/>
      <c r="AL3377" s="59"/>
      <c r="AM3377" s="59"/>
      <c r="AN3377" s="59"/>
      <c r="AO3377" s="59"/>
      <c r="AP3377" s="59"/>
      <c r="AQ3377" s="59"/>
      <c r="AR3377" s="59"/>
      <c r="AS3377" s="59"/>
      <c r="AT3377" s="59"/>
      <c r="AU3377" s="59"/>
      <c r="AV3377" s="59"/>
      <c r="AZ3377" s="59"/>
      <c r="BA3377" s="59"/>
      <c r="BB3377" s="59"/>
      <c r="BC3377" s="59"/>
      <c r="BD3377" s="59"/>
      <c r="BE3377" s="59"/>
      <c r="BF3377" s="59"/>
      <c r="BG3377" s="59"/>
      <c r="BH3377" s="59"/>
      <c r="BI3377" s="59"/>
      <c r="BJ3377" s="59"/>
      <c r="BK3377" s="59"/>
      <c r="BL3377" s="59"/>
      <c r="BM3377" s="59"/>
      <c r="BN3377" s="59"/>
      <c r="BO3377" s="59"/>
      <c r="BP3377" s="59"/>
      <c r="BQ3377" s="59"/>
      <c r="BR3377" s="59"/>
      <c r="BS3377" s="59"/>
      <c r="BT3377" s="59"/>
      <c r="BU3377" s="59"/>
      <c r="BV3377" s="59"/>
      <c r="BW3377" s="59"/>
      <c r="BX3377" s="59"/>
      <c r="BY3377" s="59"/>
      <c r="BZ3377" s="59"/>
      <c r="CA3377" s="59"/>
      <c r="CB3377" s="59"/>
      <c r="CC3377" s="59"/>
      <c r="CD3377" s="59"/>
      <c r="CE3377" s="59"/>
    </row>
    <row r="3378" spans="1:83" x14ac:dyDescent="0.25">
      <c r="A3378" s="67" t="s">
        <v>983</v>
      </c>
      <c r="B3378" s="67" t="s">
        <v>983</v>
      </c>
      <c r="C3378" s="58">
        <v>42323</v>
      </c>
      <c r="D3378" s="58"/>
      <c r="E3378" s="58"/>
      <c r="F3378" s="59" t="s">
        <v>981</v>
      </c>
      <c r="G3378" s="59"/>
      <c r="H3378" s="59">
        <v>491.99062500000002</v>
      </c>
      <c r="I3378" s="59">
        <v>0.23355000000000001</v>
      </c>
      <c r="J3378" s="59">
        <v>0.2797</v>
      </c>
      <c r="K3378" s="59">
        <v>0.28281875000000001</v>
      </c>
      <c r="L3378" s="59">
        <v>0.21356875</v>
      </c>
      <c r="M3378" s="59">
        <v>0.30449999999999999</v>
      </c>
      <c r="N3378" s="59">
        <v>0.32761875000000001</v>
      </c>
      <c r="O3378" s="59">
        <v>0.25483749999999999</v>
      </c>
      <c r="P3378" s="59"/>
      <c r="Q3378" s="59"/>
      <c r="R3378" s="59"/>
      <c r="S3378" s="59"/>
      <c r="T3378" s="59"/>
      <c r="U3378" s="59"/>
      <c r="V3378" s="59"/>
      <c r="W3378" s="59"/>
      <c r="X3378" s="59"/>
      <c r="Y3378" s="59"/>
      <c r="Z3378" s="59"/>
      <c r="AA3378" s="59"/>
      <c r="AB3378" s="59"/>
      <c r="AC3378" s="59"/>
      <c r="AD3378" s="59"/>
      <c r="AE3378" s="59"/>
      <c r="AF3378" s="59"/>
      <c r="AG3378" s="59"/>
      <c r="AH3378" s="59"/>
      <c r="AI3378" s="59"/>
      <c r="AJ3378" s="59"/>
      <c r="AK3378" s="59"/>
      <c r="AL3378" s="59"/>
      <c r="AM3378" s="59"/>
      <c r="AN3378" s="59"/>
      <c r="AO3378" s="59"/>
      <c r="AP3378" s="59"/>
      <c r="AQ3378" s="59"/>
      <c r="AR3378" s="59"/>
      <c r="AS3378" s="59"/>
      <c r="AT3378" s="59"/>
      <c r="AU3378" s="59"/>
      <c r="AV3378" s="59"/>
      <c r="AZ3378" s="59"/>
      <c r="BA3378" s="59"/>
      <c r="BB3378" s="59"/>
      <c r="BC3378" s="59"/>
      <c r="BD3378" s="59"/>
      <c r="BE3378" s="59"/>
      <c r="BF3378" s="59"/>
      <c r="BG3378" s="59"/>
      <c r="BH3378" s="59"/>
      <c r="BI3378" s="59"/>
      <c r="BJ3378" s="59"/>
      <c r="BK3378" s="59"/>
      <c r="BL3378" s="59"/>
      <c r="BM3378" s="59"/>
      <c r="BN3378" s="59"/>
      <c r="BO3378" s="59"/>
      <c r="BP3378" s="59"/>
      <c r="BQ3378" s="59"/>
      <c r="BR3378" s="59"/>
      <c r="BS3378" s="59"/>
      <c r="BT3378" s="59"/>
      <c r="BU3378" s="59"/>
      <c r="BV3378" s="59"/>
      <c r="BW3378" s="59"/>
      <c r="BX3378" s="59"/>
      <c r="BY3378" s="59"/>
      <c r="BZ3378" s="59"/>
      <c r="CA3378" s="59"/>
      <c r="CB3378" s="59"/>
      <c r="CC3378" s="59"/>
      <c r="CD3378" s="59"/>
      <c r="CE3378" s="59"/>
    </row>
    <row r="3379" spans="1:83" x14ac:dyDescent="0.25">
      <c r="A3379" s="67" t="s">
        <v>983</v>
      </c>
      <c r="B3379" s="67" t="s">
        <v>983</v>
      </c>
      <c r="C3379" s="58">
        <v>42324</v>
      </c>
      <c r="D3379" s="58"/>
      <c r="E3379" s="58"/>
      <c r="F3379" s="59" t="s">
        <v>981</v>
      </c>
      <c r="G3379" s="59"/>
      <c r="H3379" s="59">
        <v>488.8153125</v>
      </c>
      <c r="I3379" s="59">
        <v>0.22171250000000001</v>
      </c>
      <c r="J3379" s="59">
        <v>0.27408125</v>
      </c>
      <c r="K3379" s="59">
        <v>0.280775</v>
      </c>
      <c r="L3379" s="59">
        <v>0.21376249999999999</v>
      </c>
      <c r="M3379" s="59">
        <v>0.30453124999999998</v>
      </c>
      <c r="N3379" s="59">
        <v>0.32758749999999998</v>
      </c>
      <c r="O3379" s="59">
        <v>0.25483125000000001</v>
      </c>
      <c r="P3379" s="59"/>
      <c r="Q3379" s="59"/>
      <c r="R3379" s="59"/>
      <c r="S3379" s="59"/>
      <c r="T3379" s="59"/>
      <c r="U3379" s="59"/>
      <c r="V3379" s="59"/>
      <c r="W3379" s="59"/>
      <c r="X3379" s="59"/>
      <c r="Y3379" s="59"/>
      <c r="Z3379" s="59"/>
      <c r="AA3379" s="59"/>
      <c r="AB3379" s="59"/>
      <c r="AC3379" s="59"/>
      <c r="AD3379" s="59"/>
      <c r="AE3379" s="59"/>
      <c r="AF3379" s="59"/>
      <c r="AG3379" s="59"/>
      <c r="AH3379" s="59"/>
      <c r="AI3379" s="59"/>
      <c r="AJ3379" s="59"/>
      <c r="AK3379" s="59"/>
      <c r="AL3379" s="59"/>
      <c r="AM3379" s="59"/>
      <c r="AN3379" s="59"/>
      <c r="AO3379" s="59"/>
      <c r="AP3379" s="59"/>
      <c r="AQ3379" s="59"/>
      <c r="AR3379" s="59"/>
      <c r="AS3379" s="59"/>
      <c r="AT3379" s="59"/>
      <c r="AU3379" s="59"/>
      <c r="AV3379" s="59"/>
      <c r="AZ3379" s="59"/>
      <c r="BA3379" s="59"/>
      <c r="BB3379" s="59"/>
      <c r="BC3379" s="59"/>
      <c r="BD3379" s="59"/>
      <c r="BE3379" s="59"/>
      <c r="BF3379" s="59"/>
      <c r="BG3379" s="59"/>
      <c r="BH3379" s="59"/>
      <c r="BI3379" s="59"/>
      <c r="BJ3379" s="59"/>
      <c r="BK3379" s="59"/>
      <c r="BL3379" s="59"/>
      <c r="BM3379" s="59"/>
      <c r="BN3379" s="59"/>
      <c r="BO3379" s="59"/>
      <c r="BP3379" s="59"/>
      <c r="BQ3379" s="59"/>
      <c r="BR3379" s="59"/>
      <c r="BS3379" s="59"/>
      <c r="BT3379" s="59"/>
      <c r="BU3379" s="59"/>
      <c r="BV3379" s="59"/>
      <c r="BW3379" s="59"/>
      <c r="BX3379" s="59"/>
      <c r="BY3379" s="59"/>
      <c r="BZ3379" s="59"/>
      <c r="CA3379" s="59"/>
      <c r="CB3379" s="59"/>
      <c r="CC3379" s="59"/>
      <c r="CD3379" s="59"/>
      <c r="CE3379" s="59"/>
    </row>
    <row r="3380" spans="1:83" x14ac:dyDescent="0.25">
      <c r="A3380" s="67" t="s">
        <v>983</v>
      </c>
      <c r="B3380" s="67" t="s">
        <v>983</v>
      </c>
      <c r="C3380" s="58">
        <v>42325</v>
      </c>
      <c r="D3380" s="58"/>
      <c r="E3380" s="58"/>
      <c r="F3380" s="59" t="s">
        <v>981</v>
      </c>
      <c r="G3380" s="59"/>
      <c r="H3380" s="59">
        <v>486.32906250000002</v>
      </c>
      <c r="I3380" s="59">
        <v>0.211975</v>
      </c>
      <c r="J3380" s="59">
        <v>0.26934374999999999</v>
      </c>
      <c r="K3380" s="59">
        <v>0.27928750000000002</v>
      </c>
      <c r="L3380" s="59">
        <v>0.2142375</v>
      </c>
      <c r="M3380" s="59">
        <v>0.30449999999999999</v>
      </c>
      <c r="N3380" s="59">
        <v>0.32758749999999998</v>
      </c>
      <c r="O3380" s="59">
        <v>0.25482500000000002</v>
      </c>
      <c r="P3380" s="59"/>
      <c r="Q3380" s="59"/>
      <c r="R3380" s="59"/>
      <c r="S3380" s="59"/>
      <c r="T3380" s="59"/>
      <c r="U3380" s="59"/>
      <c r="V3380" s="59"/>
      <c r="W3380" s="59"/>
      <c r="X3380" s="59"/>
      <c r="Y3380" s="59"/>
      <c r="Z3380" s="59"/>
      <c r="AA3380" s="59"/>
      <c r="AB3380" s="59"/>
      <c r="AC3380" s="59"/>
      <c r="AD3380" s="59"/>
      <c r="AE3380" s="59"/>
      <c r="AF3380" s="59">
        <v>0.57777446006884403</v>
      </c>
      <c r="AG3380" s="59">
        <v>0.34477219541107301</v>
      </c>
      <c r="AH3380" s="59"/>
      <c r="AI3380" s="59"/>
      <c r="AJ3380" s="59"/>
      <c r="AK3380" s="59"/>
      <c r="AL3380" s="59"/>
      <c r="AM3380" s="59"/>
      <c r="AN3380" s="59"/>
      <c r="AO3380" s="59"/>
      <c r="AP3380" s="59"/>
      <c r="AQ3380" s="59"/>
      <c r="AR3380" s="59"/>
      <c r="AS3380" s="59"/>
      <c r="AT3380" s="59"/>
      <c r="AU3380" s="59"/>
      <c r="AV3380" s="59"/>
      <c r="AZ3380" s="59"/>
      <c r="BA3380" s="59"/>
      <c r="BB3380" s="59"/>
      <c r="BC3380" s="59"/>
      <c r="BD3380" s="59"/>
      <c r="BE3380" s="59"/>
      <c r="BF3380" s="59"/>
      <c r="BG3380" s="59"/>
      <c r="BH3380" s="59"/>
      <c r="BI3380" s="59"/>
      <c r="BJ3380" s="59"/>
      <c r="BK3380" s="59"/>
      <c r="BL3380" s="59"/>
      <c r="BM3380" s="59"/>
      <c r="BN3380" s="59"/>
      <c r="BO3380" s="59"/>
      <c r="BP3380" s="59"/>
      <c r="BQ3380" s="59"/>
      <c r="BR3380" s="59"/>
      <c r="BS3380" s="59"/>
      <c r="BT3380" s="59"/>
      <c r="BU3380" s="59"/>
      <c r="BV3380" s="59"/>
      <c r="BW3380" s="59"/>
      <c r="BX3380" s="59"/>
      <c r="BY3380" s="59"/>
      <c r="BZ3380" s="59"/>
      <c r="CA3380" s="59"/>
      <c r="CB3380" s="59"/>
      <c r="CC3380" s="59"/>
      <c r="CD3380" s="59"/>
      <c r="CE3380" s="59"/>
    </row>
    <row r="3381" spans="1:83" x14ac:dyDescent="0.25">
      <c r="A3381" s="67" t="s">
        <v>983</v>
      </c>
      <c r="B3381" s="67" t="s">
        <v>983</v>
      </c>
      <c r="C3381" s="58">
        <v>42326</v>
      </c>
      <c r="D3381" s="58"/>
      <c r="E3381" s="58"/>
      <c r="F3381" s="59" t="s">
        <v>981</v>
      </c>
      <c r="G3381" s="59"/>
      <c r="H3381" s="59">
        <v>483.63796875000003</v>
      </c>
      <c r="I3381" s="59">
        <v>0.20325937499999999</v>
      </c>
      <c r="J3381" s="59">
        <v>0.26416875000000001</v>
      </c>
      <c r="K3381" s="59">
        <v>0.27723124999999998</v>
      </c>
      <c r="L3381" s="59">
        <v>0.21429375000000001</v>
      </c>
      <c r="M3381" s="59">
        <v>0.30451875</v>
      </c>
      <c r="N3381" s="59">
        <v>0.32757500000000001</v>
      </c>
      <c r="O3381" s="59">
        <v>0.25479374999999999</v>
      </c>
      <c r="P3381" s="59"/>
      <c r="Q3381" s="59"/>
      <c r="R3381" s="59"/>
      <c r="S3381" s="59"/>
      <c r="T3381" s="59"/>
      <c r="U3381" s="59"/>
      <c r="V3381" s="59"/>
      <c r="W3381" s="59"/>
      <c r="X3381" s="59"/>
      <c r="Y3381" s="59"/>
      <c r="Z3381" s="59"/>
      <c r="AA3381" s="59"/>
      <c r="AB3381" s="59"/>
      <c r="AC3381" s="59"/>
      <c r="AD3381" s="59"/>
      <c r="AE3381" s="59"/>
      <c r="AF3381" s="59"/>
      <c r="AG3381" s="59"/>
      <c r="AH3381" s="59"/>
      <c r="AI3381" s="59"/>
      <c r="AJ3381" s="59"/>
      <c r="AK3381" s="59"/>
      <c r="AL3381" s="59"/>
      <c r="AM3381" s="59"/>
      <c r="AN3381" s="59"/>
      <c r="AO3381" s="59"/>
      <c r="AP3381" s="59"/>
      <c r="AQ3381" s="59"/>
      <c r="AR3381" s="59"/>
      <c r="AS3381" s="59"/>
      <c r="AT3381" s="59"/>
      <c r="AU3381" s="59"/>
      <c r="AV3381" s="59"/>
      <c r="AZ3381" s="59"/>
      <c r="BA3381" s="59"/>
      <c r="BB3381" s="59"/>
      <c r="BC3381" s="59"/>
      <c r="BD3381" s="59"/>
      <c r="BE3381" s="59"/>
      <c r="BF3381" s="59"/>
      <c r="BG3381" s="59"/>
      <c r="BH3381" s="59"/>
      <c r="BI3381" s="59"/>
      <c r="BJ3381" s="59"/>
      <c r="BK3381" s="59"/>
      <c r="BL3381" s="59"/>
      <c r="BM3381" s="59"/>
      <c r="BN3381" s="59"/>
      <c r="BO3381" s="59"/>
      <c r="BP3381" s="59"/>
      <c r="BQ3381" s="59"/>
      <c r="BR3381" s="59"/>
      <c r="BS3381" s="59"/>
      <c r="BT3381" s="59"/>
      <c r="BU3381" s="59"/>
      <c r="BV3381" s="59"/>
      <c r="BW3381" s="59"/>
      <c r="BX3381" s="59"/>
      <c r="BY3381" s="59"/>
      <c r="BZ3381" s="59"/>
      <c r="CA3381" s="59"/>
      <c r="CB3381" s="59"/>
      <c r="CC3381" s="59"/>
      <c r="CD3381" s="59"/>
      <c r="CE3381" s="59"/>
    </row>
    <row r="3382" spans="1:83" x14ac:dyDescent="0.25">
      <c r="A3382" s="67" t="s">
        <v>983</v>
      </c>
      <c r="B3382" s="67" t="s">
        <v>983</v>
      </c>
      <c r="C3382" s="58">
        <v>42327</v>
      </c>
      <c r="D3382" s="58"/>
      <c r="E3382" s="58"/>
      <c r="F3382" s="59" t="s">
        <v>981</v>
      </c>
      <c r="G3382" s="59"/>
      <c r="H3382" s="59">
        <v>500.21859375000003</v>
      </c>
      <c r="I3382" s="59">
        <v>0.29583437499999998</v>
      </c>
      <c r="J3382" s="59">
        <v>0.27800625000000001</v>
      </c>
      <c r="K3382" s="59">
        <v>0.27921249999999997</v>
      </c>
      <c r="L3382" s="59">
        <v>0.21430625</v>
      </c>
      <c r="M3382" s="59">
        <v>0.30458750000000001</v>
      </c>
      <c r="N3382" s="59">
        <v>0.32759375000000002</v>
      </c>
      <c r="O3382" s="59">
        <v>0.25477499999999997</v>
      </c>
      <c r="P3382" s="59"/>
      <c r="Q3382" s="59"/>
      <c r="R3382" s="59"/>
      <c r="S3382" s="59"/>
      <c r="T3382" s="59">
        <v>4.90469555833333</v>
      </c>
      <c r="U3382" s="59">
        <v>245.73599999999999</v>
      </c>
      <c r="V3382" s="59">
        <v>0</v>
      </c>
      <c r="W3382" s="59"/>
      <c r="X3382" s="59"/>
      <c r="Y3382" s="59"/>
      <c r="Z3382" s="59"/>
      <c r="AA3382" s="59"/>
      <c r="AB3382" s="59"/>
      <c r="AC3382" s="59"/>
      <c r="AD3382" s="59">
        <v>0</v>
      </c>
      <c r="AE3382" s="59"/>
      <c r="AF3382" s="59"/>
      <c r="AG3382" s="59"/>
      <c r="AH3382" s="59">
        <v>1.42133087686976E-2</v>
      </c>
      <c r="AI3382" s="59">
        <v>2.7001733333333298E-2</v>
      </c>
      <c r="AJ3382" s="59">
        <v>1.89975</v>
      </c>
      <c r="AK3382" s="59"/>
      <c r="AL3382" s="59"/>
      <c r="AM3382" s="59">
        <v>1.855</v>
      </c>
      <c r="AN3382" s="59">
        <v>3.3595723640585599E-2</v>
      </c>
      <c r="AO3382" s="59">
        <v>3.35654035</v>
      </c>
      <c r="AP3382" s="59">
        <v>99.909750000000003</v>
      </c>
      <c r="AQ3382" s="59"/>
      <c r="AR3382" s="59"/>
      <c r="AS3382" s="59"/>
      <c r="AT3382" s="59"/>
      <c r="AU3382" s="59"/>
      <c r="AV3382" s="59"/>
      <c r="AZ3382" s="59"/>
      <c r="BA3382" s="59"/>
      <c r="BB3382" s="59"/>
      <c r="BC3382" s="59"/>
      <c r="BD3382" s="59"/>
      <c r="BE3382" s="59">
        <v>0</v>
      </c>
      <c r="BF3382" s="59"/>
      <c r="BG3382" s="59">
        <v>1.05689603721344E-2</v>
      </c>
      <c r="BH3382" s="59">
        <v>1.521153475</v>
      </c>
      <c r="BI3382" s="59"/>
      <c r="BJ3382" s="59">
        <v>143.9265</v>
      </c>
      <c r="BK3382" s="59"/>
      <c r="BL3382" s="59"/>
      <c r="BM3382" s="59"/>
      <c r="BN3382" s="59"/>
      <c r="BO3382" s="59"/>
      <c r="BP3382" s="59"/>
      <c r="BQ3382" s="59"/>
      <c r="BR3382" s="59"/>
      <c r="BS3382" s="59"/>
      <c r="BT3382" s="59"/>
      <c r="BU3382" s="59"/>
      <c r="BV3382" s="59"/>
      <c r="BW3382" s="59"/>
      <c r="BX3382" s="59"/>
      <c r="BY3382" s="59"/>
      <c r="BZ3382" s="59"/>
      <c r="CA3382" s="59"/>
      <c r="CB3382" s="59"/>
      <c r="CC3382" s="59"/>
      <c r="CD3382" s="59"/>
      <c r="CE3382" s="59"/>
    </row>
    <row r="3383" spans="1:83" x14ac:dyDescent="0.25">
      <c r="A3383" s="67" t="s">
        <v>983</v>
      </c>
      <c r="B3383" s="67" t="s">
        <v>983</v>
      </c>
      <c r="C3383" s="58">
        <v>42328</v>
      </c>
      <c r="D3383" s="58"/>
      <c r="E3383" s="58"/>
      <c r="F3383" s="59" t="s">
        <v>981</v>
      </c>
      <c r="G3383" s="59"/>
      <c r="H3383" s="59">
        <v>497.55843750000003</v>
      </c>
      <c r="I3383" s="59">
        <v>0.27473750000000002</v>
      </c>
      <c r="J3383" s="59">
        <v>0.28064375000000003</v>
      </c>
      <c r="K3383" s="59">
        <v>0.2795125</v>
      </c>
      <c r="L3383" s="59">
        <v>0.21412500000000001</v>
      </c>
      <c r="M3383" s="59">
        <v>0.30461874999999999</v>
      </c>
      <c r="N3383" s="59">
        <v>0.32765</v>
      </c>
      <c r="O3383" s="59">
        <v>0.25493125</v>
      </c>
      <c r="P3383" s="59"/>
      <c r="Q3383" s="59"/>
      <c r="R3383" s="59"/>
      <c r="S3383" s="59">
        <v>2.65</v>
      </c>
      <c r="T3383" s="59"/>
      <c r="U3383" s="59"/>
      <c r="V3383" s="59"/>
      <c r="W3383" s="59"/>
      <c r="X3383" s="59"/>
      <c r="Y3383" s="59"/>
      <c r="Z3383" s="59"/>
      <c r="AA3383" s="59"/>
      <c r="AB3383" s="59"/>
      <c r="AC3383" s="59"/>
      <c r="AD3383" s="59"/>
      <c r="AE3383" s="59">
        <v>8.6</v>
      </c>
      <c r="AF3383" s="59"/>
      <c r="AG3383" s="59">
        <v>0.485811727106639</v>
      </c>
      <c r="AH3383" s="59"/>
      <c r="AI3383" s="59"/>
      <c r="AJ3383" s="59"/>
      <c r="AK3383" s="59">
        <v>1.9</v>
      </c>
      <c r="AL3383" s="59">
        <v>7.65</v>
      </c>
      <c r="AM3383" s="59"/>
      <c r="AN3383" s="59"/>
      <c r="AO3383" s="59"/>
      <c r="AP3383" s="59"/>
      <c r="AQ3383" s="59"/>
      <c r="AR3383" s="59"/>
      <c r="AS3383" s="59"/>
      <c r="AT3383" s="59"/>
      <c r="AU3383" s="59"/>
      <c r="AV3383" s="59"/>
      <c r="AZ3383" s="59"/>
      <c r="BA3383" s="59"/>
      <c r="BB3383" s="59"/>
      <c r="BC3383" s="59"/>
      <c r="BD3383" s="59"/>
      <c r="BE3383" s="59"/>
      <c r="BF3383" s="59"/>
      <c r="BG3383" s="59"/>
      <c r="BH3383" s="59"/>
      <c r="BI3383" s="59"/>
      <c r="BJ3383" s="59"/>
      <c r="BK3383" s="59"/>
      <c r="BL3383" s="59"/>
      <c r="BM3383" s="59"/>
      <c r="BN3383" s="59"/>
      <c r="BO3383" s="59"/>
      <c r="BP3383" s="59"/>
      <c r="BQ3383" s="59"/>
      <c r="BR3383" s="59"/>
      <c r="BS3383" s="59"/>
      <c r="BT3383" s="59"/>
      <c r="BU3383" s="59"/>
      <c r="BV3383" s="59"/>
      <c r="BW3383" s="59"/>
      <c r="BX3383" s="59"/>
      <c r="BY3383" s="59"/>
      <c r="BZ3383" s="59"/>
      <c r="CA3383" s="59"/>
      <c r="CB3383" s="59"/>
      <c r="CC3383" s="59"/>
      <c r="CD3383" s="59"/>
      <c r="CE3383" s="59"/>
    </row>
    <row r="3384" spans="1:83" x14ac:dyDescent="0.25">
      <c r="A3384" s="67" t="s">
        <v>983</v>
      </c>
      <c r="B3384" s="67" t="s">
        <v>983</v>
      </c>
      <c r="C3384" s="58">
        <v>42329</v>
      </c>
      <c r="D3384" s="58"/>
      <c r="E3384" s="58"/>
      <c r="F3384" s="59" t="s">
        <v>981</v>
      </c>
      <c r="G3384" s="59"/>
      <c r="H3384" s="59">
        <v>494.72953124999998</v>
      </c>
      <c r="I3384" s="59">
        <v>0.25727812500000002</v>
      </c>
      <c r="J3384" s="59">
        <v>0.27918124999999999</v>
      </c>
      <c r="K3384" s="59">
        <v>0.27941250000000001</v>
      </c>
      <c r="L3384" s="59">
        <v>0.21434375</v>
      </c>
      <c r="M3384" s="59">
        <v>0.30456250000000001</v>
      </c>
      <c r="N3384" s="59">
        <v>0.32764375000000001</v>
      </c>
      <c r="O3384" s="59">
        <v>0.25490625</v>
      </c>
      <c r="P3384" s="59"/>
      <c r="Q3384" s="59"/>
      <c r="R3384" s="59"/>
      <c r="S3384" s="59"/>
      <c r="T3384" s="59"/>
      <c r="U3384" s="59"/>
      <c r="V3384" s="59"/>
      <c r="W3384" s="59"/>
      <c r="X3384" s="59"/>
      <c r="Y3384" s="59"/>
      <c r="Z3384" s="59"/>
      <c r="AA3384" s="59"/>
      <c r="AB3384" s="59"/>
      <c r="AC3384" s="59"/>
      <c r="AD3384" s="59"/>
      <c r="AE3384" s="59"/>
      <c r="AF3384" s="59"/>
      <c r="AG3384" s="59"/>
      <c r="AH3384" s="59"/>
      <c r="AI3384" s="59"/>
      <c r="AJ3384" s="59"/>
      <c r="AK3384" s="59"/>
      <c r="AL3384" s="59"/>
      <c r="AM3384" s="59"/>
      <c r="AN3384" s="59"/>
      <c r="AO3384" s="59"/>
      <c r="AP3384" s="59"/>
      <c r="AQ3384" s="59"/>
      <c r="AR3384" s="59"/>
      <c r="AS3384" s="59"/>
      <c r="AT3384" s="59"/>
      <c r="AU3384" s="59"/>
      <c r="AV3384" s="59"/>
      <c r="AZ3384" s="59"/>
      <c r="BA3384" s="59"/>
      <c r="BB3384" s="59"/>
      <c r="BC3384" s="59"/>
      <c r="BD3384" s="59"/>
      <c r="BE3384" s="59"/>
      <c r="BF3384" s="59"/>
      <c r="BG3384" s="59"/>
      <c r="BH3384" s="59"/>
      <c r="BI3384" s="59"/>
      <c r="BJ3384" s="59"/>
      <c r="BK3384" s="59"/>
      <c r="BL3384" s="59"/>
      <c r="BM3384" s="59"/>
      <c r="BN3384" s="59"/>
      <c r="BO3384" s="59"/>
      <c r="BP3384" s="59"/>
      <c r="BQ3384" s="59"/>
      <c r="BR3384" s="59"/>
      <c r="BS3384" s="59"/>
      <c r="BT3384" s="59"/>
      <c r="BU3384" s="59"/>
      <c r="BV3384" s="59"/>
      <c r="BW3384" s="59"/>
      <c r="BX3384" s="59"/>
      <c r="BY3384" s="59"/>
      <c r="BZ3384" s="59"/>
      <c r="CA3384" s="59"/>
      <c r="CB3384" s="59"/>
      <c r="CC3384" s="59"/>
      <c r="CD3384" s="59"/>
      <c r="CE3384" s="59"/>
    </row>
    <row r="3385" spans="1:83" x14ac:dyDescent="0.25">
      <c r="A3385" s="67" t="s">
        <v>983</v>
      </c>
      <c r="B3385" s="67" t="s">
        <v>983</v>
      </c>
      <c r="C3385" s="58">
        <v>42330</v>
      </c>
      <c r="D3385" s="58"/>
      <c r="E3385" s="58"/>
      <c r="F3385" s="59" t="s">
        <v>981</v>
      </c>
      <c r="G3385" s="59"/>
      <c r="H3385" s="59">
        <v>491.36109375000001</v>
      </c>
      <c r="I3385" s="59">
        <v>0.24080937499999999</v>
      </c>
      <c r="J3385" s="59">
        <v>0.27558125</v>
      </c>
      <c r="K3385" s="59">
        <v>0.27825</v>
      </c>
      <c r="L3385" s="59">
        <v>0.21410625</v>
      </c>
      <c r="M3385" s="59">
        <v>0.30463750000000001</v>
      </c>
      <c r="N3385" s="59">
        <v>0.32776875</v>
      </c>
      <c r="O3385" s="59">
        <v>0.25491249999999999</v>
      </c>
      <c r="P3385" s="59"/>
      <c r="Q3385" s="59"/>
      <c r="R3385" s="59"/>
      <c r="S3385" s="59"/>
      <c r="T3385" s="59"/>
      <c r="U3385" s="59"/>
      <c r="V3385" s="59"/>
      <c r="W3385" s="59"/>
      <c r="X3385" s="59"/>
      <c r="Y3385" s="59"/>
      <c r="Z3385" s="59"/>
      <c r="AA3385" s="59"/>
      <c r="AB3385" s="59"/>
      <c r="AC3385" s="59"/>
      <c r="AD3385" s="59"/>
      <c r="AE3385" s="59"/>
      <c r="AF3385" s="59"/>
      <c r="AG3385" s="59"/>
      <c r="AH3385" s="59"/>
      <c r="AI3385" s="59"/>
      <c r="AJ3385" s="59"/>
      <c r="AK3385" s="59"/>
      <c r="AL3385" s="59"/>
      <c r="AM3385" s="59"/>
      <c r="AN3385" s="59"/>
      <c r="AO3385" s="59"/>
      <c r="AP3385" s="59"/>
      <c r="AQ3385" s="59"/>
      <c r="AR3385" s="59"/>
      <c r="AS3385" s="59"/>
      <c r="AT3385" s="59"/>
      <c r="AU3385" s="59"/>
      <c r="AV3385" s="59"/>
      <c r="AZ3385" s="59"/>
      <c r="BA3385" s="59"/>
      <c r="BB3385" s="59"/>
      <c r="BC3385" s="59"/>
      <c r="BD3385" s="59"/>
      <c r="BE3385" s="59"/>
      <c r="BF3385" s="59"/>
      <c r="BG3385" s="59"/>
      <c r="BH3385" s="59"/>
      <c r="BI3385" s="59"/>
      <c r="BJ3385" s="59"/>
      <c r="BK3385" s="59"/>
      <c r="BL3385" s="59"/>
      <c r="BM3385" s="59"/>
      <c r="BN3385" s="59"/>
      <c r="BO3385" s="59"/>
      <c r="BP3385" s="59"/>
      <c r="BQ3385" s="59"/>
      <c r="BR3385" s="59"/>
      <c r="BS3385" s="59"/>
      <c r="BT3385" s="59"/>
      <c r="BU3385" s="59"/>
      <c r="BV3385" s="59"/>
      <c r="BW3385" s="59"/>
      <c r="BX3385" s="59"/>
      <c r="BY3385" s="59"/>
      <c r="BZ3385" s="59"/>
      <c r="CA3385" s="59"/>
      <c r="CB3385" s="59"/>
      <c r="CC3385" s="59"/>
      <c r="CD3385" s="59"/>
      <c r="CE3385" s="59"/>
    </row>
    <row r="3386" spans="1:83" x14ac:dyDescent="0.25">
      <c r="A3386" s="67" t="s">
        <v>983</v>
      </c>
      <c r="B3386" s="67" t="s">
        <v>983</v>
      </c>
      <c r="C3386" s="58">
        <v>42331</v>
      </c>
      <c r="D3386" s="58"/>
      <c r="E3386" s="58"/>
      <c r="F3386" s="59" t="s">
        <v>981</v>
      </c>
      <c r="G3386" s="59"/>
      <c r="H3386" s="59">
        <v>486.52499999999998</v>
      </c>
      <c r="I3386" s="59">
        <v>0.22268125</v>
      </c>
      <c r="J3386" s="59">
        <v>0.26801874999999997</v>
      </c>
      <c r="K3386" s="59">
        <v>0.27531875</v>
      </c>
      <c r="L3386" s="59">
        <v>0.21371875000000001</v>
      </c>
      <c r="M3386" s="59">
        <v>0.30461874999999999</v>
      </c>
      <c r="N3386" s="59">
        <v>0.32784374999999999</v>
      </c>
      <c r="O3386" s="59">
        <v>0.25490000000000002</v>
      </c>
      <c r="P3386" s="59"/>
      <c r="Q3386" s="59"/>
      <c r="R3386" s="59"/>
      <c r="S3386" s="59"/>
      <c r="T3386" s="59"/>
      <c r="U3386" s="59"/>
      <c r="V3386" s="59"/>
      <c r="W3386" s="59"/>
      <c r="X3386" s="59"/>
      <c r="Y3386" s="59"/>
      <c r="Z3386" s="59"/>
      <c r="AA3386" s="59"/>
      <c r="AB3386" s="59"/>
      <c r="AC3386" s="59"/>
      <c r="AD3386" s="59"/>
      <c r="AE3386" s="59"/>
      <c r="AF3386" s="59">
        <v>0.49527523602885798</v>
      </c>
      <c r="AG3386" s="59">
        <v>0.35362392912792201</v>
      </c>
      <c r="AH3386" s="59"/>
      <c r="AI3386" s="59"/>
      <c r="AJ3386" s="59"/>
      <c r="AK3386" s="59"/>
      <c r="AL3386" s="59"/>
      <c r="AM3386" s="59"/>
      <c r="AN3386" s="59"/>
      <c r="AO3386" s="59"/>
      <c r="AP3386" s="59"/>
      <c r="AQ3386" s="59"/>
      <c r="AR3386" s="59"/>
      <c r="AS3386" s="59"/>
      <c r="AT3386" s="59"/>
      <c r="AU3386" s="59"/>
      <c r="AV3386" s="59"/>
      <c r="AZ3386" s="59"/>
      <c r="BA3386" s="59"/>
      <c r="BB3386" s="59"/>
      <c r="BC3386" s="59"/>
      <c r="BD3386" s="59"/>
      <c r="BE3386" s="59"/>
      <c r="BF3386" s="59"/>
      <c r="BG3386" s="59"/>
      <c r="BH3386" s="59"/>
      <c r="BI3386" s="59"/>
      <c r="BJ3386" s="59"/>
      <c r="BK3386" s="59"/>
      <c r="BL3386" s="59"/>
      <c r="BM3386" s="59"/>
      <c r="BN3386" s="59"/>
      <c r="BO3386" s="59"/>
      <c r="BP3386" s="59"/>
      <c r="BQ3386" s="59"/>
      <c r="BR3386" s="59"/>
      <c r="BS3386" s="59"/>
      <c r="BT3386" s="59"/>
      <c r="BU3386" s="59"/>
      <c r="BV3386" s="59"/>
      <c r="BW3386" s="59"/>
      <c r="BX3386" s="59"/>
      <c r="BY3386" s="59"/>
      <c r="BZ3386" s="59"/>
      <c r="CA3386" s="59"/>
      <c r="CB3386" s="59"/>
      <c r="CC3386" s="59"/>
      <c r="CD3386" s="59"/>
      <c r="CE3386" s="59"/>
    </row>
    <row r="3387" spans="1:83" x14ac:dyDescent="0.25">
      <c r="A3387" s="67" t="s">
        <v>983</v>
      </c>
      <c r="B3387" s="67" t="s">
        <v>983</v>
      </c>
      <c r="C3387" s="58">
        <v>42332</v>
      </c>
      <c r="D3387" s="58"/>
      <c r="E3387" s="58"/>
      <c r="F3387" s="59" t="s">
        <v>981</v>
      </c>
      <c r="G3387" s="59"/>
      <c r="H3387" s="59">
        <v>481.05656249999998</v>
      </c>
      <c r="I3387" s="59">
        <v>0.20461874999999999</v>
      </c>
      <c r="J3387" s="59">
        <v>0.25897500000000001</v>
      </c>
      <c r="K3387" s="59">
        <v>0.27118124999999998</v>
      </c>
      <c r="L3387" s="59">
        <v>0.21310625</v>
      </c>
      <c r="M3387" s="59">
        <v>0.30465625000000002</v>
      </c>
      <c r="N3387" s="59">
        <v>0.3278875</v>
      </c>
      <c r="O3387" s="59">
        <v>0.25489374999999997</v>
      </c>
      <c r="P3387" s="59"/>
      <c r="Q3387" s="59"/>
      <c r="R3387" s="59"/>
      <c r="S3387" s="59"/>
      <c r="T3387" s="59"/>
      <c r="U3387" s="59"/>
      <c r="V3387" s="59"/>
      <c r="W3387" s="59"/>
      <c r="X3387" s="59"/>
      <c r="Y3387" s="59"/>
      <c r="Z3387" s="59"/>
      <c r="AA3387" s="59"/>
      <c r="AB3387" s="59"/>
      <c r="AC3387" s="59"/>
      <c r="AD3387" s="59"/>
      <c r="AE3387" s="59"/>
      <c r="AF3387" s="59"/>
      <c r="AG3387" s="59"/>
      <c r="AH3387" s="59"/>
      <c r="AI3387" s="59"/>
      <c r="AJ3387" s="59"/>
      <c r="AK3387" s="59"/>
      <c r="AL3387" s="59"/>
      <c r="AM3387" s="59"/>
      <c r="AN3387" s="59"/>
      <c r="AO3387" s="59"/>
      <c r="AP3387" s="59"/>
      <c r="AQ3387" s="59"/>
      <c r="AR3387" s="59"/>
      <c r="AS3387" s="59"/>
      <c r="AT3387" s="59"/>
      <c r="AU3387" s="59"/>
      <c r="AV3387" s="59"/>
      <c r="AZ3387" s="59"/>
      <c r="BA3387" s="59"/>
      <c r="BB3387" s="59"/>
      <c r="BC3387" s="59"/>
      <c r="BD3387" s="59"/>
      <c r="BE3387" s="59"/>
      <c r="BF3387" s="59"/>
      <c r="BG3387" s="59"/>
      <c r="BH3387" s="59"/>
      <c r="BI3387" s="59"/>
      <c r="BJ3387" s="59"/>
      <c r="BK3387" s="59"/>
      <c r="BL3387" s="59"/>
      <c r="BM3387" s="59"/>
      <c r="BN3387" s="59"/>
      <c r="BO3387" s="59"/>
      <c r="BP3387" s="59"/>
      <c r="BQ3387" s="59"/>
      <c r="BR3387" s="59"/>
      <c r="BS3387" s="59"/>
      <c r="BT3387" s="59"/>
      <c r="BU3387" s="59"/>
      <c r="BV3387" s="59"/>
      <c r="BW3387" s="59"/>
      <c r="BX3387" s="59"/>
      <c r="BY3387" s="59"/>
      <c r="BZ3387" s="59"/>
      <c r="CA3387" s="59"/>
      <c r="CB3387" s="59"/>
      <c r="CC3387" s="59"/>
      <c r="CD3387" s="59"/>
      <c r="CE3387" s="59"/>
    </row>
    <row r="3388" spans="1:83" x14ac:dyDescent="0.25">
      <c r="A3388" s="67" t="s">
        <v>983</v>
      </c>
      <c r="B3388" s="67" t="s">
        <v>983</v>
      </c>
      <c r="C3388" s="58">
        <v>42333</v>
      </c>
      <c r="D3388" s="58"/>
      <c r="E3388" s="58"/>
      <c r="F3388" s="59" t="s">
        <v>981</v>
      </c>
      <c r="G3388" s="59"/>
      <c r="H3388" s="59">
        <v>475.57171875</v>
      </c>
      <c r="I3388" s="59">
        <v>0.188653125</v>
      </c>
      <c r="J3388" s="59">
        <v>0.24895</v>
      </c>
      <c r="K3388" s="59">
        <v>0.26665</v>
      </c>
      <c r="L3388" s="59">
        <v>0.21239374999999999</v>
      </c>
      <c r="M3388" s="59">
        <v>0.30462499999999998</v>
      </c>
      <c r="N3388" s="59">
        <v>0.32787500000000003</v>
      </c>
      <c r="O3388" s="59">
        <v>0.25489374999999997</v>
      </c>
      <c r="P3388" s="59"/>
      <c r="Q3388" s="59"/>
      <c r="R3388" s="59"/>
      <c r="S3388" s="59"/>
      <c r="T3388" s="59"/>
      <c r="U3388" s="59"/>
      <c r="V3388" s="59"/>
      <c r="W3388" s="59"/>
      <c r="X3388" s="59"/>
      <c r="Y3388" s="59"/>
      <c r="Z3388" s="59"/>
      <c r="AA3388" s="59"/>
      <c r="AB3388" s="59"/>
      <c r="AC3388" s="59"/>
      <c r="AD3388" s="59"/>
      <c r="AE3388" s="59">
        <v>8.6999999999999993</v>
      </c>
      <c r="AF3388" s="59"/>
      <c r="AG3388" s="59"/>
      <c r="AH3388" s="59"/>
      <c r="AI3388" s="59"/>
      <c r="AJ3388" s="59"/>
      <c r="AK3388" s="59">
        <v>2.2000000000000002</v>
      </c>
      <c r="AL3388" s="59">
        <v>8.6</v>
      </c>
      <c r="AM3388" s="59"/>
      <c r="AN3388" s="59"/>
      <c r="AO3388" s="59"/>
      <c r="AP3388" s="59"/>
      <c r="AQ3388" s="59"/>
      <c r="AR3388" s="59"/>
      <c r="AS3388" s="59"/>
      <c r="AT3388" s="59"/>
      <c r="AU3388" s="59"/>
      <c r="AV3388" s="59"/>
      <c r="AZ3388" s="59"/>
      <c r="BA3388" s="59"/>
      <c r="BB3388" s="59"/>
      <c r="BC3388" s="59"/>
      <c r="BD3388" s="59"/>
      <c r="BE3388" s="59"/>
      <c r="BF3388" s="59"/>
      <c r="BG3388" s="59"/>
      <c r="BH3388" s="59"/>
      <c r="BI3388" s="59"/>
      <c r="BJ3388" s="59"/>
      <c r="BK3388" s="59"/>
      <c r="BL3388" s="59"/>
      <c r="BM3388" s="59"/>
      <c r="BN3388" s="59"/>
      <c r="BO3388" s="59"/>
      <c r="BP3388" s="59"/>
      <c r="BQ3388" s="59"/>
      <c r="BR3388" s="59"/>
      <c r="BS3388" s="59"/>
      <c r="BT3388" s="59"/>
      <c r="BU3388" s="59"/>
      <c r="BV3388" s="59"/>
      <c r="BW3388" s="59"/>
      <c r="BX3388" s="59"/>
      <c r="BY3388" s="59"/>
      <c r="BZ3388" s="59"/>
      <c r="CA3388" s="59"/>
      <c r="CB3388" s="59"/>
      <c r="CC3388" s="59"/>
      <c r="CD3388" s="59"/>
      <c r="CE3388" s="59"/>
    </row>
    <row r="3389" spans="1:83" x14ac:dyDescent="0.25">
      <c r="A3389" s="67" t="s">
        <v>983</v>
      </c>
      <c r="B3389" s="67" t="s">
        <v>983</v>
      </c>
      <c r="C3389" s="58">
        <v>42334</v>
      </c>
      <c r="D3389" s="58"/>
      <c r="E3389" s="58"/>
      <c r="F3389" s="59" t="s">
        <v>981</v>
      </c>
      <c r="G3389" s="59"/>
      <c r="H3389" s="59">
        <v>514.52765624999995</v>
      </c>
      <c r="I3389" s="59">
        <v>0.314284375</v>
      </c>
      <c r="J3389" s="59">
        <v>0.32642500000000002</v>
      </c>
      <c r="K3389" s="59">
        <v>0.29305625000000002</v>
      </c>
      <c r="L3389" s="59">
        <v>0.21416874999999999</v>
      </c>
      <c r="M3389" s="59">
        <v>0.30466874999999999</v>
      </c>
      <c r="N3389" s="59">
        <v>0.32801875000000003</v>
      </c>
      <c r="O3389" s="59">
        <v>0.25482500000000002</v>
      </c>
      <c r="P3389" s="59"/>
      <c r="Q3389" s="59"/>
      <c r="R3389" s="59"/>
      <c r="S3389" s="59"/>
      <c r="T3389" s="59"/>
      <c r="U3389" s="59"/>
      <c r="V3389" s="59"/>
      <c r="W3389" s="59"/>
      <c r="X3389" s="59"/>
      <c r="Y3389" s="59"/>
      <c r="Z3389" s="59"/>
      <c r="AA3389" s="59"/>
      <c r="AB3389" s="59"/>
      <c r="AC3389" s="59"/>
      <c r="AD3389" s="59"/>
      <c r="AE3389" s="59"/>
      <c r="AF3389" s="59"/>
      <c r="AG3389" s="59"/>
      <c r="AH3389" s="59"/>
      <c r="AI3389" s="59"/>
      <c r="AJ3389" s="59"/>
      <c r="AK3389" s="59"/>
      <c r="AL3389" s="59"/>
      <c r="AM3389" s="59"/>
      <c r="AN3389" s="59"/>
      <c r="AO3389" s="59"/>
      <c r="AP3389" s="59"/>
      <c r="AQ3389" s="59"/>
      <c r="AR3389" s="59"/>
      <c r="AS3389" s="59"/>
      <c r="AT3389" s="59"/>
      <c r="AU3389" s="59"/>
      <c r="AV3389" s="59"/>
      <c r="AZ3389" s="59"/>
      <c r="BA3389" s="59"/>
      <c r="BB3389" s="59"/>
      <c r="BC3389" s="59"/>
      <c r="BD3389" s="59"/>
      <c r="BE3389" s="59"/>
      <c r="BF3389" s="59"/>
      <c r="BG3389" s="59"/>
      <c r="BH3389" s="59"/>
      <c r="BI3389" s="59"/>
      <c r="BJ3389" s="59"/>
      <c r="BK3389" s="59"/>
      <c r="BL3389" s="59"/>
      <c r="BM3389" s="59"/>
      <c r="BN3389" s="59"/>
      <c r="BO3389" s="59"/>
      <c r="BP3389" s="59"/>
      <c r="BQ3389" s="59"/>
      <c r="BR3389" s="59"/>
      <c r="BS3389" s="59"/>
      <c r="BT3389" s="59"/>
      <c r="BU3389" s="59"/>
      <c r="BV3389" s="59"/>
      <c r="BW3389" s="59"/>
      <c r="BX3389" s="59"/>
      <c r="BY3389" s="59"/>
      <c r="BZ3389" s="59"/>
      <c r="CA3389" s="59"/>
      <c r="CB3389" s="59"/>
      <c r="CC3389" s="59"/>
      <c r="CD3389" s="59"/>
      <c r="CE3389" s="59"/>
    </row>
    <row r="3390" spans="1:83" x14ac:dyDescent="0.25">
      <c r="A3390" s="67" t="s">
        <v>983</v>
      </c>
      <c r="B3390" s="67" t="s">
        <v>983</v>
      </c>
      <c r="C3390" s="58">
        <v>42335</v>
      </c>
      <c r="D3390" s="58"/>
      <c r="E3390" s="58"/>
      <c r="F3390" s="59" t="s">
        <v>981</v>
      </c>
      <c r="G3390" s="59"/>
      <c r="H3390" s="59">
        <v>510.05765624999998</v>
      </c>
      <c r="I3390" s="59">
        <v>0.29009062499999999</v>
      </c>
      <c r="J3390" s="59">
        <v>0.31770625000000002</v>
      </c>
      <c r="K3390" s="59">
        <v>0.29407499999999998</v>
      </c>
      <c r="L3390" s="59">
        <v>0.21454375000000001</v>
      </c>
      <c r="M3390" s="59">
        <v>0.30484375000000002</v>
      </c>
      <c r="N3390" s="59">
        <v>0.32810624999999999</v>
      </c>
      <c r="O3390" s="59">
        <v>0.25472499999999998</v>
      </c>
      <c r="P3390" s="59"/>
      <c r="Q3390" s="59"/>
      <c r="R3390" s="59"/>
      <c r="S3390" s="59"/>
      <c r="T3390" s="59"/>
      <c r="U3390" s="59"/>
      <c r="V3390" s="59"/>
      <c r="W3390" s="59"/>
      <c r="X3390" s="59"/>
      <c r="Y3390" s="59"/>
      <c r="Z3390" s="59"/>
      <c r="AA3390" s="59"/>
      <c r="AB3390" s="59"/>
      <c r="AC3390" s="59"/>
      <c r="AD3390" s="59"/>
      <c r="AE3390" s="59"/>
      <c r="AF3390" s="59"/>
      <c r="AG3390" s="59"/>
      <c r="AH3390" s="59"/>
      <c r="AI3390" s="59"/>
      <c r="AJ3390" s="59"/>
      <c r="AK3390" s="59"/>
      <c r="AL3390" s="59"/>
      <c r="AM3390" s="59"/>
      <c r="AN3390" s="59"/>
      <c r="AO3390" s="59"/>
      <c r="AP3390" s="59"/>
      <c r="AQ3390" s="59"/>
      <c r="AR3390" s="59"/>
      <c r="AS3390" s="59"/>
      <c r="AT3390" s="59"/>
      <c r="AU3390" s="59"/>
      <c r="AV3390" s="59"/>
      <c r="AZ3390" s="59"/>
      <c r="BA3390" s="59"/>
      <c r="BB3390" s="59"/>
      <c r="BC3390" s="59"/>
      <c r="BD3390" s="59"/>
      <c r="BE3390" s="59"/>
      <c r="BF3390" s="59"/>
      <c r="BG3390" s="59"/>
      <c r="BH3390" s="59"/>
      <c r="BI3390" s="59"/>
      <c r="BJ3390" s="59"/>
      <c r="BK3390" s="59"/>
      <c r="BL3390" s="59"/>
      <c r="BM3390" s="59"/>
      <c r="BN3390" s="59"/>
      <c r="BO3390" s="59"/>
      <c r="BP3390" s="59"/>
      <c r="BQ3390" s="59"/>
      <c r="BR3390" s="59"/>
      <c r="BS3390" s="59"/>
      <c r="BT3390" s="59"/>
      <c r="BU3390" s="59"/>
      <c r="BV3390" s="59"/>
      <c r="BW3390" s="59"/>
      <c r="BX3390" s="59"/>
      <c r="BY3390" s="59"/>
      <c r="BZ3390" s="59"/>
      <c r="CA3390" s="59"/>
      <c r="CB3390" s="59"/>
      <c r="CC3390" s="59"/>
      <c r="CD3390" s="59"/>
      <c r="CE3390" s="59"/>
    </row>
    <row r="3391" spans="1:83" x14ac:dyDescent="0.25">
      <c r="A3391" s="67" t="s">
        <v>983</v>
      </c>
      <c r="B3391" s="67" t="s">
        <v>983</v>
      </c>
      <c r="C3391" s="58">
        <v>42336</v>
      </c>
      <c r="D3391" s="58"/>
      <c r="E3391" s="58"/>
      <c r="F3391" s="59" t="s">
        <v>981</v>
      </c>
      <c r="G3391" s="59"/>
      <c r="H3391" s="59">
        <v>504.08249999999998</v>
      </c>
      <c r="I3391" s="59">
        <v>0.26608124999999999</v>
      </c>
      <c r="J3391" s="59">
        <v>0.30734375000000003</v>
      </c>
      <c r="K3391" s="59">
        <v>0.29127500000000001</v>
      </c>
      <c r="L3391" s="59">
        <v>0.214425</v>
      </c>
      <c r="M3391" s="59">
        <v>0.30485625</v>
      </c>
      <c r="N3391" s="59">
        <v>0.32818124999999998</v>
      </c>
      <c r="O3391" s="59">
        <v>0.25482500000000002</v>
      </c>
      <c r="P3391" s="59"/>
      <c r="Q3391" s="59"/>
      <c r="R3391" s="59"/>
      <c r="S3391" s="59"/>
      <c r="T3391" s="59"/>
      <c r="U3391" s="59"/>
      <c r="V3391" s="59"/>
      <c r="W3391" s="59"/>
      <c r="X3391" s="59"/>
      <c r="Y3391" s="59"/>
      <c r="Z3391" s="59"/>
      <c r="AA3391" s="59"/>
      <c r="AB3391" s="59"/>
      <c r="AC3391" s="59"/>
      <c r="AD3391" s="59"/>
      <c r="AE3391" s="59"/>
      <c r="AF3391" s="59"/>
      <c r="AG3391" s="59"/>
      <c r="AH3391" s="59"/>
      <c r="AI3391" s="59"/>
      <c r="AJ3391" s="59"/>
      <c r="AK3391" s="59"/>
      <c r="AL3391" s="59"/>
      <c r="AM3391" s="59"/>
      <c r="AN3391" s="59"/>
      <c r="AO3391" s="59"/>
      <c r="AP3391" s="59"/>
      <c r="AQ3391" s="59"/>
      <c r="AR3391" s="59"/>
      <c r="AS3391" s="59"/>
      <c r="AT3391" s="59"/>
      <c r="AU3391" s="59"/>
      <c r="AV3391" s="59"/>
      <c r="AZ3391" s="59"/>
      <c r="BA3391" s="59"/>
      <c r="BB3391" s="59"/>
      <c r="BC3391" s="59"/>
      <c r="BD3391" s="59"/>
      <c r="BE3391" s="59"/>
      <c r="BF3391" s="59"/>
      <c r="BG3391" s="59"/>
      <c r="BH3391" s="59"/>
      <c r="BI3391" s="59"/>
      <c r="BJ3391" s="59"/>
      <c r="BK3391" s="59"/>
      <c r="BL3391" s="59"/>
      <c r="BM3391" s="59"/>
      <c r="BN3391" s="59"/>
      <c r="BO3391" s="59"/>
      <c r="BP3391" s="59"/>
      <c r="BQ3391" s="59"/>
      <c r="BR3391" s="59"/>
      <c r="BS3391" s="59"/>
      <c r="BT3391" s="59"/>
      <c r="BU3391" s="59"/>
      <c r="BV3391" s="59"/>
      <c r="BW3391" s="59"/>
      <c r="BX3391" s="59"/>
      <c r="BY3391" s="59"/>
      <c r="BZ3391" s="59"/>
      <c r="CA3391" s="59"/>
      <c r="CB3391" s="59"/>
      <c r="CC3391" s="59"/>
      <c r="CD3391" s="59"/>
      <c r="CE3391" s="59"/>
    </row>
    <row r="3392" spans="1:83" x14ac:dyDescent="0.25">
      <c r="A3392" s="67" t="s">
        <v>983</v>
      </c>
      <c r="B3392" s="67" t="s">
        <v>983</v>
      </c>
      <c r="C3392" s="58">
        <v>42337</v>
      </c>
      <c r="D3392" s="58"/>
      <c r="E3392" s="58"/>
      <c r="F3392" s="59" t="s">
        <v>981</v>
      </c>
      <c r="G3392" s="59"/>
      <c r="H3392" s="59">
        <v>500.55140625000001</v>
      </c>
      <c r="I3392" s="59">
        <v>0.25082187500000003</v>
      </c>
      <c r="J3392" s="59">
        <v>0.30088749999999997</v>
      </c>
      <c r="K3392" s="59">
        <v>0.29027500000000001</v>
      </c>
      <c r="L3392" s="59">
        <v>0.21453125000000001</v>
      </c>
      <c r="M3392" s="59">
        <v>0.30487500000000001</v>
      </c>
      <c r="N3392" s="59">
        <v>0.32816250000000002</v>
      </c>
      <c r="O3392" s="59">
        <v>0.25480625000000001</v>
      </c>
      <c r="P3392" s="59"/>
      <c r="Q3392" s="59"/>
      <c r="R3392" s="59"/>
      <c r="S3392" s="59"/>
      <c r="T3392" s="59"/>
      <c r="U3392" s="59"/>
      <c r="V3392" s="59"/>
      <c r="W3392" s="59"/>
      <c r="X3392" s="59"/>
      <c r="Y3392" s="59"/>
      <c r="Z3392" s="59"/>
      <c r="AA3392" s="59"/>
      <c r="AB3392" s="59"/>
      <c r="AC3392" s="59"/>
      <c r="AD3392" s="59"/>
      <c r="AE3392" s="59"/>
      <c r="AF3392" s="59"/>
      <c r="AG3392" s="59"/>
      <c r="AH3392" s="59"/>
      <c r="AI3392" s="59"/>
      <c r="AJ3392" s="59"/>
      <c r="AK3392" s="59"/>
      <c r="AL3392" s="59"/>
      <c r="AM3392" s="59"/>
      <c r="AN3392" s="59"/>
      <c r="AO3392" s="59"/>
      <c r="AP3392" s="59"/>
      <c r="AQ3392" s="59"/>
      <c r="AR3392" s="59"/>
      <c r="AS3392" s="59"/>
      <c r="AT3392" s="59"/>
      <c r="AU3392" s="59"/>
      <c r="AV3392" s="59"/>
      <c r="AZ3392" s="59"/>
      <c r="BA3392" s="59"/>
      <c r="BB3392" s="59"/>
      <c r="BC3392" s="59"/>
      <c r="BD3392" s="59"/>
      <c r="BE3392" s="59"/>
      <c r="BF3392" s="59"/>
      <c r="BG3392" s="59"/>
      <c r="BH3392" s="59"/>
      <c r="BI3392" s="59"/>
      <c r="BJ3392" s="59"/>
      <c r="BK3392" s="59"/>
      <c r="BL3392" s="59"/>
      <c r="BM3392" s="59"/>
      <c r="BN3392" s="59"/>
      <c r="BO3392" s="59"/>
      <c r="BP3392" s="59"/>
      <c r="BQ3392" s="59"/>
      <c r="BR3392" s="59"/>
      <c r="BS3392" s="59"/>
      <c r="BT3392" s="59"/>
      <c r="BU3392" s="59"/>
      <c r="BV3392" s="59"/>
      <c r="BW3392" s="59"/>
      <c r="BX3392" s="59"/>
      <c r="BY3392" s="59"/>
      <c r="BZ3392" s="59"/>
      <c r="CA3392" s="59"/>
      <c r="CB3392" s="59"/>
      <c r="CC3392" s="59"/>
      <c r="CD3392" s="59"/>
      <c r="CE3392" s="59"/>
    </row>
    <row r="3393" spans="1:83" x14ac:dyDescent="0.25">
      <c r="A3393" s="67" t="s">
        <v>983</v>
      </c>
      <c r="B3393" s="67" t="s">
        <v>983</v>
      </c>
      <c r="C3393" s="58">
        <v>42338</v>
      </c>
      <c r="D3393" s="58"/>
      <c r="E3393" s="58"/>
      <c r="F3393" s="59" t="s">
        <v>981</v>
      </c>
      <c r="G3393" s="59"/>
      <c r="H3393" s="59">
        <v>497.13421875</v>
      </c>
      <c r="I3393" s="59">
        <v>0.238684375</v>
      </c>
      <c r="J3393" s="59">
        <v>0.29436875000000001</v>
      </c>
      <c r="K3393" s="59">
        <v>0.28835624999999998</v>
      </c>
      <c r="L3393" s="59">
        <v>0.21435000000000001</v>
      </c>
      <c r="M3393" s="59">
        <v>0.30481249999999999</v>
      </c>
      <c r="N3393" s="59">
        <v>0.32823124999999997</v>
      </c>
      <c r="O3393" s="59">
        <v>0.25483749999999999</v>
      </c>
      <c r="P3393" s="59"/>
      <c r="Q3393" s="59"/>
      <c r="R3393" s="59"/>
      <c r="S3393" s="59"/>
      <c r="T3393" s="59"/>
      <c r="U3393" s="59"/>
      <c r="V3393" s="59"/>
      <c r="W3393" s="59"/>
      <c r="X3393" s="59"/>
      <c r="Y3393" s="59"/>
      <c r="Z3393" s="59"/>
      <c r="AA3393" s="59"/>
      <c r="AB3393" s="59"/>
      <c r="AC3393" s="59"/>
      <c r="AD3393" s="59"/>
      <c r="AE3393" s="59"/>
      <c r="AF3393" s="59">
        <v>0.44616613601210903</v>
      </c>
      <c r="AG3393" s="59">
        <v>0.29518331192583502</v>
      </c>
      <c r="AH3393" s="59"/>
      <c r="AI3393" s="59"/>
      <c r="AJ3393" s="59"/>
      <c r="AK3393" s="59"/>
      <c r="AL3393" s="59"/>
      <c r="AM3393" s="59"/>
      <c r="AN3393" s="59"/>
      <c r="AO3393" s="59"/>
      <c r="AP3393" s="59"/>
      <c r="AQ3393" s="59"/>
      <c r="AR3393" s="59"/>
      <c r="AS3393" s="59"/>
      <c r="AT3393" s="59"/>
      <c r="AU3393" s="59"/>
      <c r="AV3393" s="59"/>
      <c r="AZ3393" s="59"/>
      <c r="BA3393" s="59"/>
      <c r="BB3393" s="59"/>
      <c r="BC3393" s="59"/>
      <c r="BD3393" s="59"/>
      <c r="BE3393" s="59"/>
      <c r="BF3393" s="59"/>
      <c r="BG3393" s="59"/>
      <c r="BH3393" s="59"/>
      <c r="BI3393" s="59"/>
      <c r="BJ3393" s="59"/>
      <c r="BK3393" s="59"/>
      <c r="BL3393" s="59"/>
      <c r="BM3393" s="59"/>
      <c r="BN3393" s="59"/>
      <c r="BO3393" s="59"/>
      <c r="BP3393" s="59"/>
      <c r="BQ3393" s="59"/>
      <c r="BR3393" s="59"/>
      <c r="BS3393" s="59"/>
      <c r="BT3393" s="59"/>
      <c r="BU3393" s="59"/>
      <c r="BV3393" s="59"/>
      <c r="BW3393" s="59"/>
      <c r="BX3393" s="59"/>
      <c r="BY3393" s="59"/>
      <c r="BZ3393" s="59"/>
      <c r="CA3393" s="59"/>
      <c r="CB3393" s="59"/>
      <c r="CC3393" s="59"/>
      <c r="CD3393" s="59"/>
      <c r="CE3393" s="59"/>
    </row>
    <row r="3394" spans="1:83" x14ac:dyDescent="0.25">
      <c r="A3394" s="67" t="s">
        <v>983</v>
      </c>
      <c r="B3394" s="67" t="s">
        <v>983</v>
      </c>
      <c r="C3394" s="58">
        <v>42339</v>
      </c>
      <c r="D3394" s="58"/>
      <c r="E3394" s="58"/>
      <c r="F3394" s="59" t="s">
        <v>981</v>
      </c>
      <c r="G3394" s="59"/>
      <c r="H3394" s="59">
        <v>493.69265625000003</v>
      </c>
      <c r="I3394" s="59">
        <v>0.227290625</v>
      </c>
      <c r="J3394" s="59">
        <v>0.28774375000000002</v>
      </c>
      <c r="K3394" s="59">
        <v>0.28635624999999998</v>
      </c>
      <c r="L3394" s="59">
        <v>0.21408125</v>
      </c>
      <c r="M3394" s="59">
        <v>0.30467499999999997</v>
      </c>
      <c r="N3394" s="59">
        <v>0.32826250000000001</v>
      </c>
      <c r="O3394" s="59">
        <v>0.25474999999999998</v>
      </c>
      <c r="P3394" s="59"/>
      <c r="Q3394" s="59"/>
      <c r="R3394" s="59"/>
      <c r="S3394" s="59"/>
      <c r="T3394" s="59"/>
      <c r="U3394" s="59"/>
      <c r="V3394" s="59"/>
      <c r="W3394" s="59"/>
      <c r="X3394" s="59"/>
      <c r="Y3394" s="59"/>
      <c r="Z3394" s="59"/>
      <c r="AA3394" s="59"/>
      <c r="AB3394" s="59"/>
      <c r="AC3394" s="59"/>
      <c r="AD3394" s="59"/>
      <c r="AE3394" s="59"/>
      <c r="AF3394" s="59"/>
      <c r="AG3394" s="59"/>
      <c r="AH3394" s="59"/>
      <c r="AI3394" s="59"/>
      <c r="AJ3394" s="59"/>
      <c r="AK3394" s="59"/>
      <c r="AL3394" s="59"/>
      <c r="AM3394" s="59"/>
      <c r="AN3394" s="59"/>
      <c r="AO3394" s="59"/>
      <c r="AP3394" s="59"/>
      <c r="AQ3394" s="59"/>
      <c r="AR3394" s="59"/>
      <c r="AS3394" s="59"/>
      <c r="AT3394" s="59"/>
      <c r="AU3394" s="59"/>
      <c r="AV3394" s="59"/>
      <c r="AZ3394" s="59"/>
      <c r="BA3394" s="59"/>
      <c r="BB3394" s="59"/>
      <c r="BC3394" s="59"/>
      <c r="BD3394" s="59"/>
      <c r="BE3394" s="59"/>
      <c r="BF3394" s="59"/>
      <c r="BG3394" s="59"/>
      <c r="BH3394" s="59"/>
      <c r="BI3394" s="59"/>
      <c r="BJ3394" s="59"/>
      <c r="BK3394" s="59"/>
      <c r="BL3394" s="59"/>
      <c r="BM3394" s="59"/>
      <c r="BN3394" s="59"/>
      <c r="BO3394" s="59"/>
      <c r="BP3394" s="59"/>
      <c r="BQ3394" s="59"/>
      <c r="BR3394" s="59"/>
      <c r="BS3394" s="59"/>
      <c r="BT3394" s="59"/>
      <c r="BU3394" s="59"/>
      <c r="BV3394" s="59"/>
      <c r="BW3394" s="59"/>
      <c r="BX3394" s="59"/>
      <c r="BY3394" s="59"/>
      <c r="BZ3394" s="59"/>
      <c r="CA3394" s="59"/>
      <c r="CB3394" s="59"/>
      <c r="CC3394" s="59"/>
      <c r="CD3394" s="59"/>
      <c r="CE3394" s="59"/>
    </row>
    <row r="3395" spans="1:83" x14ac:dyDescent="0.25">
      <c r="A3395" s="67" t="s">
        <v>983</v>
      </c>
      <c r="B3395" s="67" t="s">
        <v>983</v>
      </c>
      <c r="C3395" s="58">
        <v>42340</v>
      </c>
      <c r="D3395" s="58"/>
      <c r="E3395" s="58"/>
      <c r="F3395" s="59" t="s">
        <v>981</v>
      </c>
      <c r="G3395" s="59"/>
      <c r="H3395" s="59">
        <v>486.91640625000002</v>
      </c>
      <c r="I3395" s="59">
        <v>0.20871562499999999</v>
      </c>
      <c r="J3395" s="59">
        <v>0.27538125000000002</v>
      </c>
      <c r="K3395" s="59">
        <v>0.2804875</v>
      </c>
      <c r="L3395" s="59">
        <v>0.21316874999999999</v>
      </c>
      <c r="M3395" s="59">
        <v>0.30440624999999999</v>
      </c>
      <c r="N3395" s="59">
        <v>0.32819999999999999</v>
      </c>
      <c r="O3395" s="59">
        <v>0.25474374999999999</v>
      </c>
      <c r="P3395" s="59"/>
      <c r="Q3395" s="59"/>
      <c r="R3395" s="59"/>
      <c r="S3395" s="59"/>
      <c r="T3395" s="59"/>
      <c r="U3395" s="59"/>
      <c r="V3395" s="59"/>
      <c r="W3395" s="59"/>
      <c r="X3395" s="59"/>
      <c r="Y3395" s="59"/>
      <c r="Z3395" s="59"/>
      <c r="AA3395" s="59"/>
      <c r="AB3395" s="59"/>
      <c r="AC3395" s="59"/>
      <c r="AD3395" s="59"/>
      <c r="AE3395" s="59">
        <v>8.6999999999999993</v>
      </c>
      <c r="AF3395" s="59"/>
      <c r="AG3395" s="59"/>
      <c r="AH3395" s="59"/>
      <c r="AI3395" s="59"/>
      <c r="AJ3395" s="59"/>
      <c r="AK3395" s="59">
        <v>3.35</v>
      </c>
      <c r="AL3395" s="59">
        <v>8.6999999999999993</v>
      </c>
      <c r="AM3395" s="59"/>
      <c r="AN3395" s="59"/>
      <c r="AO3395" s="59"/>
      <c r="AP3395" s="59"/>
      <c r="AQ3395" s="59"/>
      <c r="AR3395" s="59"/>
      <c r="AS3395" s="59"/>
      <c r="AT3395" s="59"/>
      <c r="AU3395" s="59"/>
      <c r="AV3395" s="59"/>
      <c r="AZ3395" s="59"/>
      <c r="BA3395" s="59"/>
      <c r="BB3395" s="59"/>
      <c r="BC3395" s="59"/>
      <c r="BD3395" s="59"/>
      <c r="BE3395" s="59"/>
      <c r="BF3395" s="59"/>
      <c r="BG3395" s="59"/>
      <c r="BH3395" s="59"/>
      <c r="BI3395" s="59"/>
      <c r="BJ3395" s="59"/>
      <c r="BK3395" s="59"/>
      <c r="BL3395" s="59"/>
      <c r="BM3395" s="59"/>
      <c r="BN3395" s="59"/>
      <c r="BO3395" s="59"/>
      <c r="BP3395" s="59"/>
      <c r="BQ3395" s="59"/>
      <c r="BR3395" s="59"/>
      <c r="BS3395" s="59"/>
      <c r="BT3395" s="59"/>
      <c r="BU3395" s="59"/>
      <c r="BV3395" s="59"/>
      <c r="BW3395" s="59"/>
      <c r="BX3395" s="59"/>
      <c r="BY3395" s="59"/>
      <c r="BZ3395" s="59"/>
      <c r="CA3395" s="59"/>
      <c r="CB3395" s="59"/>
      <c r="CC3395" s="59"/>
      <c r="CD3395" s="59"/>
      <c r="CE3395" s="59"/>
    </row>
    <row r="3396" spans="1:83" x14ac:dyDescent="0.25">
      <c r="A3396" s="67" t="s">
        <v>983</v>
      </c>
      <c r="B3396" s="67" t="s">
        <v>983</v>
      </c>
      <c r="C3396" s="58">
        <v>42341</v>
      </c>
      <c r="D3396" s="58"/>
      <c r="E3396" s="58"/>
      <c r="F3396" s="59" t="s">
        <v>981</v>
      </c>
      <c r="G3396" s="59"/>
      <c r="H3396" s="59">
        <v>532.51312499999995</v>
      </c>
      <c r="I3396" s="59">
        <v>0.34798750000000001</v>
      </c>
      <c r="J3396" s="59">
        <v>0.34683750000000002</v>
      </c>
      <c r="K3396" s="59">
        <v>0.31944375000000003</v>
      </c>
      <c r="L3396" s="59">
        <v>0.22066250000000001</v>
      </c>
      <c r="M3396" s="59">
        <v>0.30445</v>
      </c>
      <c r="N3396" s="59">
        <v>0.32824375</v>
      </c>
      <c r="O3396" s="59">
        <v>0.25483125000000001</v>
      </c>
      <c r="P3396" s="59"/>
      <c r="Q3396" s="59"/>
      <c r="R3396" s="59"/>
      <c r="S3396" s="59"/>
      <c r="T3396" s="59">
        <v>4.961905775</v>
      </c>
      <c r="U3396" s="59">
        <v>380.33449999999999</v>
      </c>
      <c r="V3396" s="59">
        <v>86.609750000000005</v>
      </c>
      <c r="W3396" s="59"/>
      <c r="X3396" s="59"/>
      <c r="Y3396" s="59"/>
      <c r="Z3396" s="59"/>
      <c r="AA3396" s="59"/>
      <c r="AB3396" s="59"/>
      <c r="AC3396" s="59"/>
      <c r="AD3396" s="59">
        <v>0</v>
      </c>
      <c r="AE3396" s="59"/>
      <c r="AF3396" s="59"/>
      <c r="AG3396" s="59"/>
      <c r="AH3396" s="59">
        <v>8.1912620450930902E-3</v>
      </c>
      <c r="AI3396" s="59">
        <v>4.3778200000000003E-2</v>
      </c>
      <c r="AJ3396" s="59">
        <v>5.3445</v>
      </c>
      <c r="AK3396" s="59"/>
      <c r="AL3396" s="59"/>
      <c r="AM3396" s="59">
        <v>1.2</v>
      </c>
      <c r="AN3396" s="59">
        <v>2.7045961926478498E-2</v>
      </c>
      <c r="AO3396" s="59">
        <v>1.8799715749999999</v>
      </c>
      <c r="AP3396" s="59">
        <v>69.510249999999999</v>
      </c>
      <c r="AQ3396" s="59"/>
      <c r="AR3396" s="59"/>
      <c r="AS3396" s="59"/>
      <c r="AT3396" s="59"/>
      <c r="AU3396" s="59"/>
      <c r="AV3396" s="59"/>
      <c r="AZ3396" s="59"/>
      <c r="BA3396" s="59"/>
      <c r="BB3396" s="59"/>
      <c r="BC3396" s="59">
        <v>1.5653666749999999</v>
      </c>
      <c r="BD3396" s="59"/>
      <c r="BE3396" s="59">
        <v>86.609750000000005</v>
      </c>
      <c r="BF3396" s="59">
        <v>1.8073792788918099E-2</v>
      </c>
      <c r="BG3396" s="59">
        <v>6.7290598300360901E-3</v>
      </c>
      <c r="BH3396" s="59">
        <v>1.4727893249999999</v>
      </c>
      <c r="BI3396" s="59"/>
      <c r="BJ3396" s="59">
        <v>218.87</v>
      </c>
      <c r="BK3396" s="59"/>
      <c r="BL3396" s="59"/>
      <c r="BM3396" s="59"/>
      <c r="BN3396" s="59"/>
      <c r="BO3396" s="59"/>
      <c r="BP3396" s="59"/>
      <c r="BQ3396" s="59"/>
      <c r="BR3396" s="59"/>
      <c r="BS3396" s="59"/>
      <c r="BT3396" s="59"/>
      <c r="BU3396" s="59"/>
      <c r="BV3396" s="59"/>
      <c r="BW3396" s="59"/>
      <c r="BX3396" s="59"/>
      <c r="BY3396" s="59"/>
      <c r="BZ3396" s="59"/>
      <c r="CA3396" s="59"/>
      <c r="CB3396" s="59"/>
      <c r="CC3396" s="59"/>
      <c r="CD3396" s="59"/>
      <c r="CE3396" s="59"/>
    </row>
    <row r="3397" spans="1:83" x14ac:dyDescent="0.25">
      <c r="A3397" s="67" t="s">
        <v>983</v>
      </c>
      <c r="B3397" s="67" t="s">
        <v>983</v>
      </c>
      <c r="C3397" s="58">
        <v>42342</v>
      </c>
      <c r="D3397" s="58"/>
      <c r="E3397" s="58"/>
      <c r="F3397" s="59" t="s">
        <v>981</v>
      </c>
      <c r="G3397" s="59"/>
      <c r="H3397" s="59">
        <v>527.44640625</v>
      </c>
      <c r="I3397" s="59">
        <v>0.31794687500000002</v>
      </c>
      <c r="J3397" s="59">
        <v>0.33988750000000001</v>
      </c>
      <c r="K3397" s="59">
        <v>0.32186874999999998</v>
      </c>
      <c r="L3397" s="59">
        <v>0.21982499999999999</v>
      </c>
      <c r="M3397" s="59">
        <v>0.30449375000000001</v>
      </c>
      <c r="N3397" s="59">
        <v>0.32823750000000002</v>
      </c>
      <c r="O3397" s="59">
        <v>0.2548125</v>
      </c>
      <c r="P3397" s="59"/>
      <c r="Q3397" s="59"/>
      <c r="R3397" s="59"/>
      <c r="S3397" s="59"/>
      <c r="T3397" s="59"/>
      <c r="U3397" s="59"/>
      <c r="V3397" s="59"/>
      <c r="W3397" s="59"/>
      <c r="X3397" s="59"/>
      <c r="Y3397" s="59"/>
      <c r="Z3397" s="59"/>
      <c r="AA3397" s="59"/>
      <c r="AB3397" s="59"/>
      <c r="AC3397" s="59"/>
      <c r="AD3397" s="59"/>
      <c r="AE3397" s="59"/>
      <c r="AF3397" s="59">
        <v>0.47382610451235302</v>
      </c>
      <c r="AG3397" s="59">
        <v>0.34594921287590902</v>
      </c>
      <c r="AH3397" s="59"/>
      <c r="AI3397" s="59"/>
      <c r="AJ3397" s="59"/>
      <c r="AK3397" s="59"/>
      <c r="AL3397" s="59"/>
      <c r="AM3397" s="59"/>
      <c r="AN3397" s="59"/>
      <c r="AO3397" s="59"/>
      <c r="AP3397" s="59"/>
      <c r="AQ3397" s="59"/>
      <c r="AR3397" s="59"/>
      <c r="AS3397" s="59"/>
      <c r="AT3397" s="59"/>
      <c r="AU3397" s="59"/>
      <c r="AV3397" s="59"/>
      <c r="AZ3397" s="59"/>
      <c r="BA3397" s="59"/>
      <c r="BB3397" s="59"/>
      <c r="BC3397" s="59"/>
      <c r="BD3397" s="59"/>
      <c r="BE3397" s="59"/>
      <c r="BF3397" s="59"/>
      <c r="BG3397" s="59"/>
      <c r="BH3397" s="59"/>
      <c r="BI3397" s="59"/>
      <c r="BJ3397" s="59"/>
      <c r="BK3397" s="59"/>
      <c r="BL3397" s="59"/>
      <c r="BM3397" s="59"/>
      <c r="BN3397" s="59"/>
      <c r="BO3397" s="59"/>
      <c r="BP3397" s="59"/>
      <c r="BQ3397" s="59"/>
      <c r="BR3397" s="59"/>
      <c r="BS3397" s="59"/>
      <c r="BT3397" s="59"/>
      <c r="BU3397" s="59"/>
      <c r="BV3397" s="59"/>
      <c r="BW3397" s="59"/>
      <c r="BX3397" s="59"/>
      <c r="BY3397" s="59"/>
      <c r="BZ3397" s="59"/>
      <c r="CA3397" s="59"/>
      <c r="CB3397" s="59"/>
      <c r="CC3397" s="59"/>
      <c r="CD3397" s="59"/>
      <c r="CE3397" s="59"/>
    </row>
    <row r="3398" spans="1:83" x14ac:dyDescent="0.25">
      <c r="A3398" s="67" t="s">
        <v>983</v>
      </c>
      <c r="B3398" s="67" t="s">
        <v>983</v>
      </c>
      <c r="C3398" s="58">
        <v>42343</v>
      </c>
      <c r="D3398" s="58"/>
      <c r="E3398" s="58"/>
      <c r="F3398" s="59" t="s">
        <v>981</v>
      </c>
      <c r="G3398" s="59"/>
      <c r="H3398" s="59">
        <v>523.43343749999997</v>
      </c>
      <c r="I3398" s="59">
        <v>0.29941250000000003</v>
      </c>
      <c r="J3398" s="59">
        <v>0.33355625</v>
      </c>
      <c r="K3398" s="59">
        <v>0.320525</v>
      </c>
      <c r="L3398" s="59">
        <v>0.22030625000000001</v>
      </c>
      <c r="M3398" s="59">
        <v>0.30433125</v>
      </c>
      <c r="N3398" s="59">
        <v>0.32832499999999998</v>
      </c>
      <c r="O3398" s="59">
        <v>0.25480625000000001</v>
      </c>
      <c r="P3398" s="59"/>
      <c r="Q3398" s="59"/>
      <c r="R3398" s="59"/>
      <c r="S3398" s="59"/>
      <c r="T3398" s="59"/>
      <c r="U3398" s="59"/>
      <c r="V3398" s="59"/>
      <c r="W3398" s="59"/>
      <c r="X3398" s="59"/>
      <c r="Y3398" s="59"/>
      <c r="Z3398" s="59"/>
      <c r="AA3398" s="59"/>
      <c r="AB3398" s="59"/>
      <c r="AC3398" s="59"/>
      <c r="AD3398" s="59"/>
      <c r="AE3398" s="59"/>
      <c r="AF3398" s="59"/>
      <c r="AG3398" s="59"/>
      <c r="AH3398" s="59"/>
      <c r="AI3398" s="59"/>
      <c r="AJ3398" s="59"/>
      <c r="AK3398" s="59"/>
      <c r="AL3398" s="59"/>
      <c r="AM3398" s="59"/>
      <c r="AN3398" s="59"/>
      <c r="AO3398" s="59"/>
      <c r="AP3398" s="59"/>
      <c r="AQ3398" s="59"/>
      <c r="AR3398" s="59"/>
      <c r="AS3398" s="59"/>
      <c r="AT3398" s="59"/>
      <c r="AU3398" s="59"/>
      <c r="AV3398" s="59"/>
      <c r="AZ3398" s="59"/>
      <c r="BA3398" s="59"/>
      <c r="BB3398" s="59"/>
      <c r="BC3398" s="59"/>
      <c r="BD3398" s="59"/>
      <c r="BE3398" s="59"/>
      <c r="BF3398" s="59"/>
      <c r="BG3398" s="59"/>
      <c r="BH3398" s="59"/>
      <c r="BI3398" s="59"/>
      <c r="BJ3398" s="59"/>
      <c r="BK3398" s="59"/>
      <c r="BL3398" s="59"/>
      <c r="BM3398" s="59"/>
      <c r="BN3398" s="59"/>
      <c r="BO3398" s="59"/>
      <c r="BP3398" s="59"/>
      <c r="BQ3398" s="59"/>
      <c r="BR3398" s="59"/>
      <c r="BS3398" s="59"/>
      <c r="BT3398" s="59"/>
      <c r="BU3398" s="59"/>
      <c r="BV3398" s="59"/>
      <c r="BW3398" s="59"/>
      <c r="BX3398" s="59"/>
      <c r="BY3398" s="59"/>
      <c r="BZ3398" s="59"/>
      <c r="CA3398" s="59"/>
      <c r="CB3398" s="59"/>
      <c r="CC3398" s="59"/>
      <c r="CD3398" s="59"/>
      <c r="CE3398" s="59"/>
    </row>
    <row r="3399" spans="1:83" x14ac:dyDescent="0.25">
      <c r="A3399" s="67" t="s">
        <v>983</v>
      </c>
      <c r="B3399" s="67" t="s">
        <v>983</v>
      </c>
      <c r="C3399" s="58">
        <v>42344</v>
      </c>
      <c r="D3399" s="58"/>
      <c r="E3399" s="58"/>
      <c r="F3399" s="59" t="s">
        <v>981</v>
      </c>
      <c r="G3399" s="59"/>
      <c r="H3399" s="59">
        <v>519.83765625000001</v>
      </c>
      <c r="I3399" s="59">
        <v>0.284871875</v>
      </c>
      <c r="J3399" s="59">
        <v>0.32745000000000002</v>
      </c>
      <c r="K3399" s="59">
        <v>0.31848749999999998</v>
      </c>
      <c r="L3399" s="59">
        <v>0.22064375</v>
      </c>
      <c r="M3399" s="59">
        <v>0.30431875000000003</v>
      </c>
      <c r="N3399" s="59">
        <v>0.32831250000000001</v>
      </c>
      <c r="O3399" s="59">
        <v>0.25486874999999998</v>
      </c>
      <c r="P3399" s="59"/>
      <c r="Q3399" s="59"/>
      <c r="R3399" s="59"/>
      <c r="S3399" s="59"/>
      <c r="T3399" s="59"/>
      <c r="U3399" s="59"/>
      <c r="V3399" s="59"/>
      <c r="W3399" s="59"/>
      <c r="X3399" s="59"/>
      <c r="Y3399" s="59"/>
      <c r="Z3399" s="59"/>
      <c r="AA3399" s="59"/>
      <c r="AB3399" s="59"/>
      <c r="AC3399" s="59"/>
      <c r="AD3399" s="59"/>
      <c r="AE3399" s="59"/>
      <c r="AF3399" s="59"/>
      <c r="AG3399" s="59"/>
      <c r="AH3399" s="59"/>
      <c r="AI3399" s="59"/>
      <c r="AJ3399" s="59"/>
      <c r="AK3399" s="59"/>
      <c r="AL3399" s="59"/>
      <c r="AM3399" s="59"/>
      <c r="AN3399" s="59"/>
      <c r="AO3399" s="59"/>
      <c r="AP3399" s="59"/>
      <c r="AQ3399" s="59"/>
      <c r="AR3399" s="59"/>
      <c r="AS3399" s="59"/>
      <c r="AT3399" s="59"/>
      <c r="AU3399" s="59"/>
      <c r="AV3399" s="59"/>
      <c r="AZ3399" s="59"/>
      <c r="BA3399" s="59"/>
      <c r="BB3399" s="59"/>
      <c r="BC3399" s="59"/>
      <c r="BD3399" s="59"/>
      <c r="BE3399" s="59"/>
      <c r="BF3399" s="59"/>
      <c r="BG3399" s="59"/>
      <c r="BH3399" s="59"/>
      <c r="BI3399" s="59"/>
      <c r="BJ3399" s="59"/>
      <c r="BK3399" s="59"/>
      <c r="BL3399" s="59"/>
      <c r="BM3399" s="59"/>
      <c r="BN3399" s="59"/>
      <c r="BO3399" s="59"/>
      <c r="BP3399" s="59"/>
      <c r="BQ3399" s="59"/>
      <c r="BR3399" s="59"/>
      <c r="BS3399" s="59"/>
      <c r="BT3399" s="59"/>
      <c r="BU3399" s="59"/>
      <c r="BV3399" s="59"/>
      <c r="BW3399" s="59"/>
      <c r="BX3399" s="59"/>
      <c r="BY3399" s="59"/>
      <c r="BZ3399" s="59"/>
      <c r="CA3399" s="59"/>
      <c r="CB3399" s="59"/>
      <c r="CC3399" s="59"/>
      <c r="CD3399" s="59"/>
      <c r="CE3399" s="59"/>
    </row>
    <row r="3400" spans="1:83" x14ac:dyDescent="0.25">
      <c r="A3400" s="67" t="s">
        <v>983</v>
      </c>
      <c r="B3400" s="67" t="s">
        <v>983</v>
      </c>
      <c r="C3400" s="58">
        <v>42345</v>
      </c>
      <c r="D3400" s="58"/>
      <c r="E3400" s="58"/>
      <c r="F3400" s="59" t="s">
        <v>981</v>
      </c>
      <c r="G3400" s="59"/>
      <c r="H3400" s="59">
        <v>515.61562500000002</v>
      </c>
      <c r="I3400" s="59">
        <v>0.27081250000000001</v>
      </c>
      <c r="J3400" s="59">
        <v>0.32062499999999999</v>
      </c>
      <c r="K3400" s="59">
        <v>0.31513124999999997</v>
      </c>
      <c r="L3400" s="59">
        <v>0.2205375</v>
      </c>
      <c r="M3400" s="59">
        <v>0.30428125</v>
      </c>
      <c r="N3400" s="59">
        <v>0.32827499999999998</v>
      </c>
      <c r="O3400" s="59">
        <v>0.25477499999999997</v>
      </c>
      <c r="P3400" s="59"/>
      <c r="Q3400" s="59"/>
      <c r="R3400" s="59"/>
      <c r="S3400" s="59"/>
      <c r="T3400" s="59"/>
      <c r="U3400" s="59"/>
      <c r="V3400" s="59"/>
      <c r="W3400" s="59"/>
      <c r="X3400" s="59"/>
      <c r="Y3400" s="59"/>
      <c r="Z3400" s="59"/>
      <c r="AA3400" s="59"/>
      <c r="AB3400" s="59"/>
      <c r="AC3400" s="59"/>
      <c r="AD3400" s="59"/>
      <c r="AE3400" s="59"/>
      <c r="AF3400" s="59">
        <v>0.39474907025784001</v>
      </c>
      <c r="AG3400" s="59">
        <v>0.31339957154786802</v>
      </c>
      <c r="AH3400" s="59"/>
      <c r="AI3400" s="59"/>
      <c r="AJ3400" s="59"/>
      <c r="AK3400" s="59"/>
      <c r="AL3400" s="59"/>
      <c r="AM3400" s="59"/>
      <c r="AN3400" s="59"/>
      <c r="AO3400" s="59"/>
      <c r="AP3400" s="59"/>
      <c r="AQ3400" s="59"/>
      <c r="AR3400" s="59"/>
      <c r="AS3400" s="59"/>
      <c r="AT3400" s="59"/>
      <c r="AU3400" s="59"/>
      <c r="AV3400" s="59"/>
      <c r="AZ3400" s="59"/>
      <c r="BA3400" s="59"/>
      <c r="BB3400" s="59"/>
      <c r="BC3400" s="59"/>
      <c r="BD3400" s="59"/>
      <c r="BE3400" s="59"/>
      <c r="BF3400" s="59"/>
      <c r="BG3400" s="59"/>
      <c r="BH3400" s="59"/>
      <c r="BI3400" s="59"/>
      <c r="BJ3400" s="59"/>
      <c r="BK3400" s="59"/>
      <c r="BL3400" s="59"/>
      <c r="BM3400" s="59"/>
      <c r="BN3400" s="59"/>
      <c r="BO3400" s="59"/>
      <c r="BP3400" s="59"/>
      <c r="BQ3400" s="59"/>
      <c r="BR3400" s="59"/>
      <c r="BS3400" s="59"/>
      <c r="BT3400" s="59"/>
      <c r="BU3400" s="59"/>
      <c r="BV3400" s="59"/>
      <c r="BW3400" s="59"/>
      <c r="BX3400" s="59"/>
      <c r="BY3400" s="59"/>
      <c r="BZ3400" s="59"/>
      <c r="CA3400" s="59"/>
      <c r="CB3400" s="59"/>
      <c r="CC3400" s="59"/>
      <c r="CD3400" s="59"/>
      <c r="CE3400" s="59"/>
    </row>
    <row r="3401" spans="1:83" x14ac:dyDescent="0.25">
      <c r="A3401" s="67" t="s">
        <v>983</v>
      </c>
      <c r="B3401" s="67" t="s">
        <v>983</v>
      </c>
      <c r="C3401" s="58">
        <v>42346</v>
      </c>
      <c r="D3401" s="58"/>
      <c r="E3401" s="58"/>
      <c r="F3401" s="59" t="s">
        <v>981</v>
      </c>
      <c r="G3401" s="59"/>
      <c r="H3401" s="59">
        <v>510.52359374999997</v>
      </c>
      <c r="I3401" s="59">
        <v>0.25457812499999999</v>
      </c>
      <c r="J3401" s="59">
        <v>0.31254999999999999</v>
      </c>
      <c r="K3401" s="59">
        <v>0.31074374999999999</v>
      </c>
      <c r="L3401" s="59">
        <v>0.22018125</v>
      </c>
      <c r="M3401" s="59">
        <v>0.30414999999999998</v>
      </c>
      <c r="N3401" s="59">
        <v>0.32833125000000002</v>
      </c>
      <c r="O3401" s="59">
        <v>0.25477499999999997</v>
      </c>
      <c r="P3401" s="59"/>
      <c r="Q3401" s="59"/>
      <c r="R3401" s="59"/>
      <c r="S3401" s="59"/>
      <c r="T3401" s="59"/>
      <c r="U3401" s="59"/>
      <c r="V3401" s="59"/>
      <c r="W3401" s="59"/>
      <c r="X3401" s="59"/>
      <c r="Y3401" s="59"/>
      <c r="Z3401" s="59"/>
      <c r="AA3401" s="59"/>
      <c r="AB3401" s="59"/>
      <c r="AC3401" s="59"/>
      <c r="AD3401" s="59"/>
      <c r="AE3401" s="59">
        <v>8.6999999999999993</v>
      </c>
      <c r="AF3401" s="59"/>
      <c r="AG3401" s="59"/>
      <c r="AH3401" s="59"/>
      <c r="AI3401" s="59"/>
      <c r="AJ3401" s="59"/>
      <c r="AK3401" s="59">
        <v>4.0999999999999996</v>
      </c>
      <c r="AL3401" s="59">
        <v>8.6999999999999993</v>
      </c>
      <c r="AM3401" s="59"/>
      <c r="AN3401" s="59"/>
      <c r="AO3401" s="59"/>
      <c r="AP3401" s="59"/>
      <c r="AQ3401" s="59"/>
      <c r="AR3401" s="59"/>
      <c r="AS3401" s="59"/>
      <c r="AT3401" s="59"/>
      <c r="AU3401" s="59"/>
      <c r="AV3401" s="59"/>
      <c r="AZ3401" s="59"/>
      <c r="BA3401" s="59"/>
      <c r="BB3401" s="59"/>
      <c r="BC3401" s="59"/>
      <c r="BD3401" s="59"/>
      <c r="BE3401" s="59"/>
      <c r="BF3401" s="59"/>
      <c r="BG3401" s="59"/>
      <c r="BH3401" s="59"/>
      <c r="BI3401" s="59"/>
      <c r="BJ3401" s="59"/>
      <c r="BK3401" s="59"/>
      <c r="BL3401" s="59"/>
      <c r="BM3401" s="59"/>
      <c r="BN3401" s="59"/>
      <c r="BO3401" s="59"/>
      <c r="BP3401" s="59"/>
      <c r="BQ3401" s="59"/>
      <c r="BR3401" s="59"/>
      <c r="BS3401" s="59"/>
      <c r="BT3401" s="59"/>
      <c r="BU3401" s="59"/>
      <c r="BV3401" s="59"/>
      <c r="BW3401" s="59"/>
      <c r="BX3401" s="59"/>
      <c r="BY3401" s="59"/>
      <c r="BZ3401" s="59"/>
      <c r="CA3401" s="59"/>
      <c r="CB3401" s="59"/>
      <c r="CC3401" s="59"/>
      <c r="CD3401" s="59"/>
      <c r="CE3401" s="59"/>
    </row>
    <row r="3402" spans="1:83" x14ac:dyDescent="0.25">
      <c r="A3402" s="67" t="s">
        <v>983</v>
      </c>
      <c r="B3402" s="67" t="s">
        <v>983</v>
      </c>
      <c r="C3402" s="58">
        <v>42347</v>
      </c>
      <c r="D3402" s="58"/>
      <c r="E3402" s="58"/>
      <c r="F3402" s="59" t="s">
        <v>981</v>
      </c>
      <c r="G3402" s="59"/>
      <c r="H3402" s="59">
        <v>506.05828124999999</v>
      </c>
      <c r="I3402" s="59">
        <v>0.24110937499999999</v>
      </c>
      <c r="J3402" s="59">
        <v>0.3051875</v>
      </c>
      <c r="K3402" s="59">
        <v>0.30699375000000001</v>
      </c>
      <c r="L3402" s="59">
        <v>0.21975</v>
      </c>
      <c r="M3402" s="59">
        <v>0.30399375000000001</v>
      </c>
      <c r="N3402" s="59">
        <v>0.32824375</v>
      </c>
      <c r="O3402" s="59">
        <v>0.25473125000000002</v>
      </c>
      <c r="P3402" s="59"/>
      <c r="Q3402" s="59"/>
      <c r="R3402" s="59"/>
      <c r="S3402" s="59"/>
      <c r="T3402" s="59"/>
      <c r="U3402" s="59"/>
      <c r="V3402" s="59"/>
      <c r="W3402" s="59"/>
      <c r="X3402" s="59"/>
      <c r="Y3402" s="59"/>
      <c r="Z3402" s="59"/>
      <c r="AA3402" s="59"/>
      <c r="AB3402" s="59"/>
      <c r="AC3402" s="59"/>
      <c r="AD3402" s="59"/>
      <c r="AE3402" s="59"/>
      <c r="AF3402" s="59"/>
      <c r="AG3402" s="59"/>
      <c r="AH3402" s="59"/>
      <c r="AI3402" s="59"/>
      <c r="AJ3402" s="59"/>
      <c r="AK3402" s="59"/>
      <c r="AL3402" s="59"/>
      <c r="AM3402" s="59"/>
      <c r="AN3402" s="59"/>
      <c r="AO3402" s="59"/>
      <c r="AP3402" s="59"/>
      <c r="AQ3402" s="59"/>
      <c r="AR3402" s="59"/>
      <c r="AS3402" s="59"/>
      <c r="AT3402" s="59"/>
      <c r="AU3402" s="59"/>
      <c r="AV3402" s="59"/>
      <c r="AZ3402" s="59"/>
      <c r="BA3402" s="59"/>
      <c r="BB3402" s="59"/>
      <c r="BC3402" s="59"/>
      <c r="BD3402" s="59"/>
      <c r="BE3402" s="59"/>
      <c r="BF3402" s="59"/>
      <c r="BG3402" s="59"/>
      <c r="BH3402" s="59"/>
      <c r="BI3402" s="59"/>
      <c r="BJ3402" s="59"/>
      <c r="BK3402" s="59"/>
      <c r="BL3402" s="59"/>
      <c r="BM3402" s="59"/>
      <c r="BN3402" s="59"/>
      <c r="BO3402" s="59"/>
      <c r="BP3402" s="59"/>
      <c r="BQ3402" s="59"/>
      <c r="BR3402" s="59"/>
      <c r="BS3402" s="59"/>
      <c r="BT3402" s="59"/>
      <c r="BU3402" s="59"/>
      <c r="BV3402" s="59"/>
      <c r="BW3402" s="59"/>
      <c r="BX3402" s="59"/>
      <c r="BY3402" s="59"/>
      <c r="BZ3402" s="59"/>
      <c r="CA3402" s="59"/>
      <c r="CB3402" s="59"/>
      <c r="CC3402" s="59"/>
      <c r="CD3402" s="59"/>
      <c r="CE3402" s="59"/>
    </row>
    <row r="3403" spans="1:83" x14ac:dyDescent="0.25">
      <c r="A3403" s="67" t="s">
        <v>983</v>
      </c>
      <c r="B3403" s="67" t="s">
        <v>983</v>
      </c>
      <c r="C3403" s="58">
        <v>42348</v>
      </c>
      <c r="D3403" s="58"/>
      <c r="E3403" s="58"/>
      <c r="F3403" s="59" t="s">
        <v>981</v>
      </c>
      <c r="G3403" s="59"/>
      <c r="H3403" s="59">
        <v>500.00296874999998</v>
      </c>
      <c r="I3403" s="59">
        <v>0.225121875</v>
      </c>
      <c r="J3403" s="59">
        <v>0.29468125000000001</v>
      </c>
      <c r="K3403" s="59">
        <v>0.30111874999999999</v>
      </c>
      <c r="L3403" s="59">
        <v>0.21884375</v>
      </c>
      <c r="M3403" s="59">
        <v>0.30390624999999999</v>
      </c>
      <c r="N3403" s="59">
        <v>0.32819375000000001</v>
      </c>
      <c r="O3403" s="59">
        <v>0.25471250000000001</v>
      </c>
      <c r="P3403" s="59"/>
      <c r="Q3403" s="59"/>
      <c r="R3403" s="59"/>
      <c r="S3403" s="59"/>
      <c r="T3403" s="59"/>
      <c r="U3403" s="59"/>
      <c r="V3403" s="59"/>
      <c r="W3403" s="59"/>
      <c r="X3403" s="59"/>
      <c r="Y3403" s="59"/>
      <c r="Z3403" s="59"/>
      <c r="AA3403" s="59"/>
      <c r="AB3403" s="59"/>
      <c r="AC3403" s="59"/>
      <c r="AD3403" s="59"/>
      <c r="AE3403" s="59"/>
      <c r="AF3403" s="59"/>
      <c r="AG3403" s="59"/>
      <c r="AH3403" s="59"/>
      <c r="AI3403" s="59"/>
      <c r="AJ3403" s="59"/>
      <c r="AK3403" s="59"/>
      <c r="AL3403" s="59"/>
      <c r="AM3403" s="59"/>
      <c r="AN3403" s="59"/>
      <c r="AO3403" s="59"/>
      <c r="AP3403" s="59"/>
      <c r="AQ3403" s="59"/>
      <c r="AR3403" s="59"/>
      <c r="AS3403" s="59"/>
      <c r="AT3403" s="59"/>
      <c r="AU3403" s="59"/>
      <c r="AV3403" s="59"/>
      <c r="AZ3403" s="59"/>
      <c r="BA3403" s="59"/>
      <c r="BB3403" s="59"/>
      <c r="BC3403" s="59"/>
      <c r="BD3403" s="59"/>
      <c r="BE3403" s="59"/>
      <c r="BF3403" s="59"/>
      <c r="BG3403" s="59"/>
      <c r="BH3403" s="59"/>
      <c r="BI3403" s="59"/>
      <c r="BJ3403" s="59"/>
      <c r="BK3403" s="59"/>
      <c r="BL3403" s="59"/>
      <c r="BM3403" s="59"/>
      <c r="BN3403" s="59"/>
      <c r="BO3403" s="59"/>
      <c r="BP3403" s="59"/>
      <c r="BQ3403" s="59"/>
      <c r="BR3403" s="59"/>
      <c r="BS3403" s="59"/>
      <c r="BT3403" s="59"/>
      <c r="BU3403" s="59"/>
      <c r="BV3403" s="59"/>
      <c r="BW3403" s="59"/>
      <c r="BX3403" s="59"/>
      <c r="BY3403" s="59"/>
      <c r="BZ3403" s="59"/>
      <c r="CA3403" s="59"/>
      <c r="CB3403" s="59"/>
      <c r="CC3403" s="59"/>
      <c r="CD3403" s="59"/>
      <c r="CE3403" s="59"/>
    </row>
    <row r="3404" spans="1:83" x14ac:dyDescent="0.25">
      <c r="A3404" s="67" t="s">
        <v>983</v>
      </c>
      <c r="B3404" s="67" t="s">
        <v>983</v>
      </c>
      <c r="C3404" s="58">
        <v>42349</v>
      </c>
      <c r="D3404" s="58"/>
      <c r="E3404" s="58"/>
      <c r="F3404" s="59" t="s">
        <v>981</v>
      </c>
      <c r="G3404" s="59"/>
      <c r="H3404" s="59">
        <v>495.95578124999997</v>
      </c>
      <c r="I3404" s="59">
        <v>0.214428125</v>
      </c>
      <c r="J3404" s="59">
        <v>0.28679375000000001</v>
      </c>
      <c r="K3404" s="59">
        <v>0.29763125000000001</v>
      </c>
      <c r="L3404" s="59">
        <v>0.2182375</v>
      </c>
      <c r="M3404" s="59">
        <v>0.30393750000000003</v>
      </c>
      <c r="N3404" s="59">
        <v>0.32811875000000001</v>
      </c>
      <c r="O3404" s="59">
        <v>0.25464999999999999</v>
      </c>
      <c r="P3404" s="59"/>
      <c r="Q3404" s="59"/>
      <c r="R3404" s="59"/>
      <c r="S3404" s="59"/>
      <c r="T3404" s="59"/>
      <c r="U3404" s="59"/>
      <c r="V3404" s="59"/>
      <c r="W3404" s="59"/>
      <c r="X3404" s="59"/>
      <c r="Y3404" s="59"/>
      <c r="Z3404" s="59"/>
      <c r="AA3404" s="59"/>
      <c r="AB3404" s="59"/>
      <c r="AC3404" s="59"/>
      <c r="AD3404" s="59"/>
      <c r="AE3404" s="59"/>
      <c r="AF3404" s="59">
        <v>0.61089440361660796</v>
      </c>
      <c r="AG3404" s="59">
        <v>0.26727912271771298</v>
      </c>
      <c r="AH3404" s="59"/>
      <c r="AI3404" s="59"/>
      <c r="AJ3404" s="59"/>
      <c r="AK3404" s="59"/>
      <c r="AL3404" s="59"/>
      <c r="AM3404" s="59"/>
      <c r="AN3404" s="59"/>
      <c r="AO3404" s="59"/>
      <c r="AP3404" s="59"/>
      <c r="AQ3404" s="59"/>
      <c r="AR3404" s="59"/>
      <c r="AS3404" s="59"/>
      <c r="AT3404" s="59"/>
      <c r="AU3404" s="59"/>
      <c r="AV3404" s="59"/>
      <c r="AZ3404" s="59"/>
      <c r="BA3404" s="59"/>
      <c r="BB3404" s="59"/>
      <c r="BC3404" s="59"/>
      <c r="BD3404" s="59"/>
      <c r="BE3404" s="59"/>
      <c r="BF3404" s="59"/>
      <c r="BG3404" s="59"/>
      <c r="BH3404" s="59"/>
      <c r="BI3404" s="59"/>
      <c r="BJ3404" s="59"/>
      <c r="BK3404" s="59"/>
      <c r="BL3404" s="59"/>
      <c r="BM3404" s="59"/>
      <c r="BN3404" s="59"/>
      <c r="BO3404" s="59"/>
      <c r="BP3404" s="59"/>
      <c r="BQ3404" s="59"/>
      <c r="BR3404" s="59"/>
      <c r="BS3404" s="59"/>
      <c r="BT3404" s="59"/>
      <c r="BU3404" s="59"/>
      <c r="BV3404" s="59"/>
      <c r="BW3404" s="59"/>
      <c r="BX3404" s="59"/>
      <c r="BY3404" s="59"/>
      <c r="BZ3404" s="59"/>
      <c r="CA3404" s="59"/>
      <c r="CB3404" s="59"/>
      <c r="CC3404" s="59"/>
      <c r="CD3404" s="59"/>
      <c r="CE3404" s="59"/>
    </row>
    <row r="3405" spans="1:83" x14ac:dyDescent="0.25">
      <c r="A3405" s="67" t="s">
        <v>983</v>
      </c>
      <c r="B3405" s="67" t="s">
        <v>983</v>
      </c>
      <c r="C3405" s="58">
        <v>42350</v>
      </c>
      <c r="D3405" s="58"/>
      <c r="E3405" s="58"/>
      <c r="F3405" s="59" t="s">
        <v>981</v>
      </c>
      <c r="G3405" s="59"/>
      <c r="H3405" s="59">
        <v>492.10921875000003</v>
      </c>
      <c r="I3405" s="59">
        <v>0.205996875</v>
      </c>
      <c r="J3405" s="59">
        <v>0.27959374999999997</v>
      </c>
      <c r="K3405" s="59">
        <v>0.29373125</v>
      </c>
      <c r="L3405" s="59">
        <v>0.21748124999999999</v>
      </c>
      <c r="M3405" s="59">
        <v>0.30373125000000001</v>
      </c>
      <c r="N3405" s="59">
        <v>0.32810624999999999</v>
      </c>
      <c r="O3405" s="59">
        <v>0.25451875000000002</v>
      </c>
      <c r="P3405" s="59"/>
      <c r="Q3405" s="59"/>
      <c r="R3405" s="59"/>
      <c r="S3405" s="59"/>
      <c r="T3405" s="59"/>
      <c r="U3405" s="59"/>
      <c r="V3405" s="59"/>
      <c r="W3405" s="59"/>
      <c r="X3405" s="59"/>
      <c r="Y3405" s="59"/>
      <c r="Z3405" s="59"/>
      <c r="AA3405" s="59"/>
      <c r="AB3405" s="59"/>
      <c r="AC3405" s="59"/>
      <c r="AD3405" s="59"/>
      <c r="AE3405" s="59"/>
      <c r="AF3405" s="59"/>
      <c r="AG3405" s="59"/>
      <c r="AH3405" s="59"/>
      <c r="AI3405" s="59"/>
      <c r="AJ3405" s="59"/>
      <c r="AK3405" s="59"/>
      <c r="AL3405" s="59"/>
      <c r="AM3405" s="59"/>
      <c r="AN3405" s="59"/>
      <c r="AO3405" s="59"/>
      <c r="AP3405" s="59"/>
      <c r="AQ3405" s="59"/>
      <c r="AR3405" s="59"/>
      <c r="AS3405" s="59"/>
      <c r="AT3405" s="59"/>
      <c r="AU3405" s="59"/>
      <c r="AV3405" s="59"/>
      <c r="AZ3405" s="59"/>
      <c r="BA3405" s="59"/>
      <c r="BB3405" s="59"/>
      <c r="BC3405" s="59"/>
      <c r="BD3405" s="59"/>
      <c r="BE3405" s="59"/>
      <c r="BF3405" s="59"/>
      <c r="BG3405" s="59"/>
      <c r="BH3405" s="59"/>
      <c r="BI3405" s="59"/>
      <c r="BJ3405" s="59"/>
      <c r="BK3405" s="59"/>
      <c r="BL3405" s="59"/>
      <c r="BM3405" s="59"/>
      <c r="BN3405" s="59"/>
      <c r="BO3405" s="59"/>
      <c r="BP3405" s="59"/>
      <c r="BQ3405" s="59"/>
      <c r="BR3405" s="59"/>
      <c r="BS3405" s="59"/>
      <c r="BT3405" s="59"/>
      <c r="BU3405" s="59"/>
      <c r="BV3405" s="59"/>
      <c r="BW3405" s="59"/>
      <c r="BX3405" s="59"/>
      <c r="BY3405" s="59"/>
      <c r="BZ3405" s="59"/>
      <c r="CA3405" s="59"/>
      <c r="CB3405" s="59"/>
      <c r="CC3405" s="59"/>
      <c r="CD3405" s="59"/>
      <c r="CE3405" s="59"/>
    </row>
    <row r="3406" spans="1:83" x14ac:dyDescent="0.25">
      <c r="A3406" s="67" t="s">
        <v>983</v>
      </c>
      <c r="B3406" s="67" t="s">
        <v>983</v>
      </c>
      <c r="C3406" s="58">
        <v>42351</v>
      </c>
      <c r="D3406" s="58"/>
      <c r="E3406" s="58"/>
      <c r="F3406" s="59" t="s">
        <v>981</v>
      </c>
      <c r="G3406" s="59"/>
      <c r="H3406" s="59">
        <v>489.0440625</v>
      </c>
      <c r="I3406" s="59">
        <v>0.198875</v>
      </c>
      <c r="J3406" s="59">
        <v>0.27371875000000001</v>
      </c>
      <c r="K3406" s="59">
        <v>0.29071875000000003</v>
      </c>
      <c r="L3406" s="59">
        <v>0.21673124999999999</v>
      </c>
      <c r="M3406" s="59">
        <v>0.30370625000000001</v>
      </c>
      <c r="N3406" s="59">
        <v>0.32816875000000001</v>
      </c>
      <c r="O3406" s="59">
        <v>0.254525</v>
      </c>
      <c r="P3406" s="59"/>
      <c r="Q3406" s="59"/>
      <c r="R3406" s="59"/>
      <c r="S3406" s="59"/>
      <c r="T3406" s="59"/>
      <c r="U3406" s="59"/>
      <c r="V3406" s="59"/>
      <c r="W3406" s="59"/>
      <c r="X3406" s="59"/>
      <c r="Y3406" s="59"/>
      <c r="Z3406" s="59"/>
      <c r="AA3406" s="59"/>
      <c r="AB3406" s="59"/>
      <c r="AC3406" s="59"/>
      <c r="AD3406" s="59"/>
      <c r="AE3406" s="59"/>
      <c r="AF3406" s="59"/>
      <c r="AG3406" s="59"/>
      <c r="AH3406" s="59"/>
      <c r="AI3406" s="59"/>
      <c r="AJ3406" s="59"/>
      <c r="AK3406" s="59"/>
      <c r="AL3406" s="59"/>
      <c r="AM3406" s="59"/>
      <c r="AN3406" s="59"/>
      <c r="AO3406" s="59"/>
      <c r="AP3406" s="59"/>
      <c r="AQ3406" s="59"/>
      <c r="AR3406" s="59"/>
      <c r="AS3406" s="59"/>
      <c r="AT3406" s="59"/>
      <c r="AU3406" s="59"/>
      <c r="AV3406" s="59"/>
      <c r="AZ3406" s="59"/>
      <c r="BA3406" s="59"/>
      <c r="BB3406" s="59"/>
      <c r="BC3406" s="59"/>
      <c r="BD3406" s="59"/>
      <c r="BE3406" s="59"/>
      <c r="BF3406" s="59"/>
      <c r="BG3406" s="59"/>
      <c r="BH3406" s="59"/>
      <c r="BI3406" s="59"/>
      <c r="BJ3406" s="59"/>
      <c r="BK3406" s="59"/>
      <c r="BL3406" s="59"/>
      <c r="BM3406" s="59"/>
      <c r="BN3406" s="59"/>
      <c r="BO3406" s="59"/>
      <c r="BP3406" s="59"/>
      <c r="BQ3406" s="59"/>
      <c r="BR3406" s="59"/>
      <c r="BS3406" s="59"/>
      <c r="BT3406" s="59"/>
      <c r="BU3406" s="59"/>
      <c r="BV3406" s="59"/>
      <c r="BW3406" s="59"/>
      <c r="BX3406" s="59"/>
      <c r="BY3406" s="59"/>
      <c r="BZ3406" s="59"/>
      <c r="CA3406" s="59"/>
      <c r="CB3406" s="59"/>
      <c r="CC3406" s="59"/>
      <c r="CD3406" s="59"/>
      <c r="CE3406" s="59"/>
    </row>
    <row r="3407" spans="1:83" x14ac:dyDescent="0.25">
      <c r="A3407" s="67" t="s">
        <v>983</v>
      </c>
      <c r="B3407" s="67" t="s">
        <v>983</v>
      </c>
      <c r="C3407" s="58">
        <v>42352</v>
      </c>
      <c r="D3407" s="58"/>
      <c r="E3407" s="58"/>
      <c r="F3407" s="59" t="s">
        <v>981</v>
      </c>
      <c r="G3407" s="59"/>
      <c r="H3407" s="59">
        <v>484.51546875000003</v>
      </c>
      <c r="I3407" s="59">
        <v>0.19064062500000001</v>
      </c>
      <c r="J3407" s="59">
        <v>0.26579999999999998</v>
      </c>
      <c r="K3407" s="59">
        <v>0.28558125000000001</v>
      </c>
      <c r="L3407" s="59">
        <v>0.21534375</v>
      </c>
      <c r="M3407" s="59">
        <v>0.30334375000000002</v>
      </c>
      <c r="N3407" s="59">
        <v>0.32811249999999997</v>
      </c>
      <c r="O3407" s="59">
        <v>0.25445000000000001</v>
      </c>
      <c r="P3407" s="59"/>
      <c r="Q3407" s="59"/>
      <c r="R3407" s="59"/>
      <c r="S3407" s="59"/>
      <c r="T3407" s="59"/>
      <c r="U3407" s="59"/>
      <c r="V3407" s="59"/>
      <c r="W3407" s="59"/>
      <c r="X3407" s="59"/>
      <c r="Y3407" s="59"/>
      <c r="Z3407" s="59"/>
      <c r="AA3407" s="59"/>
      <c r="AB3407" s="59"/>
      <c r="AC3407" s="59"/>
      <c r="AD3407" s="59"/>
      <c r="AE3407" s="59"/>
      <c r="AF3407" s="59">
        <v>0.45476812546437601</v>
      </c>
      <c r="AG3407" s="59">
        <v>0.21283444893985401</v>
      </c>
      <c r="AH3407" s="59"/>
      <c r="AI3407" s="59"/>
      <c r="AJ3407" s="59"/>
      <c r="AK3407" s="59"/>
      <c r="AL3407" s="59"/>
      <c r="AM3407" s="59"/>
      <c r="AN3407" s="59"/>
      <c r="AO3407" s="59"/>
      <c r="AP3407" s="59"/>
      <c r="AQ3407" s="59"/>
      <c r="AR3407" s="59"/>
      <c r="AS3407" s="59"/>
      <c r="AT3407" s="59"/>
      <c r="AU3407" s="59"/>
      <c r="AV3407" s="59"/>
      <c r="AZ3407" s="59"/>
      <c r="BA3407" s="59"/>
      <c r="BB3407" s="59"/>
      <c r="BC3407" s="59"/>
      <c r="BD3407" s="59"/>
      <c r="BE3407" s="59"/>
      <c r="BF3407" s="59"/>
      <c r="BG3407" s="59"/>
      <c r="BH3407" s="59"/>
      <c r="BI3407" s="59"/>
      <c r="BJ3407" s="59"/>
      <c r="BK3407" s="59"/>
      <c r="BL3407" s="59"/>
      <c r="BM3407" s="59"/>
      <c r="BN3407" s="59"/>
      <c r="BO3407" s="59"/>
      <c r="BP3407" s="59"/>
      <c r="BQ3407" s="59"/>
      <c r="BR3407" s="59"/>
      <c r="BS3407" s="59"/>
      <c r="BT3407" s="59"/>
      <c r="BU3407" s="59"/>
      <c r="BV3407" s="59"/>
      <c r="BW3407" s="59"/>
      <c r="BX3407" s="59"/>
      <c r="BY3407" s="59"/>
      <c r="BZ3407" s="59"/>
      <c r="CA3407" s="59"/>
      <c r="CB3407" s="59"/>
      <c r="CC3407" s="59"/>
      <c r="CD3407" s="59"/>
      <c r="CE3407" s="59"/>
    </row>
    <row r="3408" spans="1:83" x14ac:dyDescent="0.25">
      <c r="A3408" s="67" t="s">
        <v>983</v>
      </c>
      <c r="B3408" s="67" t="s">
        <v>983</v>
      </c>
      <c r="C3408" s="58">
        <v>42353</v>
      </c>
      <c r="D3408" s="58"/>
      <c r="E3408" s="58"/>
      <c r="F3408" s="59" t="s">
        <v>981</v>
      </c>
      <c r="G3408" s="59"/>
      <c r="H3408" s="59">
        <v>480.65531249999998</v>
      </c>
      <c r="I3408" s="59">
        <v>0.18338750000000001</v>
      </c>
      <c r="J3408" s="59">
        <v>0.25860624999999998</v>
      </c>
      <c r="K3408" s="59">
        <v>0.28166875000000002</v>
      </c>
      <c r="L3408" s="59">
        <v>0.21401875000000001</v>
      </c>
      <c r="M3408" s="59">
        <v>0.30309375</v>
      </c>
      <c r="N3408" s="59">
        <v>0.32799374999999997</v>
      </c>
      <c r="O3408" s="59">
        <v>0.25441249999999999</v>
      </c>
      <c r="P3408" s="59"/>
      <c r="Q3408" s="59"/>
      <c r="R3408" s="59"/>
      <c r="S3408" s="59"/>
      <c r="T3408" s="59">
        <v>6.5376657749999998</v>
      </c>
      <c r="U3408" s="59">
        <v>530.42774999999995</v>
      </c>
      <c r="V3408" s="59">
        <v>153.42124999999999</v>
      </c>
      <c r="W3408" s="59"/>
      <c r="X3408" s="59"/>
      <c r="Y3408" s="59"/>
      <c r="Z3408" s="59"/>
      <c r="AA3408" s="59"/>
      <c r="AB3408" s="59"/>
      <c r="AC3408" s="59"/>
      <c r="AD3408" s="59">
        <v>0</v>
      </c>
      <c r="AE3408" s="59"/>
      <c r="AF3408" s="59"/>
      <c r="AG3408" s="59"/>
      <c r="AH3408" s="59">
        <v>5.7755635644124101E-3</v>
      </c>
      <c r="AI3408" s="59">
        <v>6.1297499999999998E-2</v>
      </c>
      <c r="AJ3408" s="59">
        <v>10.613250000000001</v>
      </c>
      <c r="AK3408" s="59"/>
      <c r="AL3408" s="59"/>
      <c r="AM3408" s="59">
        <v>1.1525000000000001</v>
      </c>
      <c r="AN3408" s="59">
        <v>2.5624040988502302E-2</v>
      </c>
      <c r="AO3408" s="59">
        <v>1.7160420249999999</v>
      </c>
      <c r="AP3408" s="59">
        <v>66.97</v>
      </c>
      <c r="AQ3408" s="59"/>
      <c r="AR3408" s="59"/>
      <c r="AS3408" s="59"/>
      <c r="AT3408" s="59"/>
      <c r="AU3408" s="59"/>
      <c r="AV3408" s="59"/>
      <c r="AZ3408" s="59"/>
      <c r="BA3408" s="59"/>
      <c r="BB3408" s="59"/>
      <c r="BC3408" s="59">
        <v>2.6611289</v>
      </c>
      <c r="BD3408" s="59"/>
      <c r="BE3408" s="59">
        <v>153.42124999999999</v>
      </c>
      <c r="BF3408" s="59">
        <v>1.7345243243683601E-2</v>
      </c>
      <c r="BG3408" s="59">
        <v>7.0108027683221004E-3</v>
      </c>
      <c r="BH3408" s="59">
        <v>2.0991973499999999</v>
      </c>
      <c r="BI3408" s="59"/>
      <c r="BJ3408" s="59">
        <v>299.42325</v>
      </c>
      <c r="BK3408" s="59"/>
      <c r="BL3408" s="59"/>
      <c r="BM3408" s="59"/>
      <c r="BN3408" s="59"/>
      <c r="BO3408" s="59"/>
      <c r="BP3408" s="59"/>
      <c r="BQ3408" s="59"/>
      <c r="BR3408" s="59"/>
      <c r="BS3408" s="59"/>
      <c r="BT3408" s="59"/>
      <c r="BU3408" s="59"/>
      <c r="BV3408" s="59"/>
      <c r="BW3408" s="59"/>
      <c r="BX3408" s="59"/>
      <c r="BY3408" s="59"/>
      <c r="BZ3408" s="59"/>
      <c r="CA3408" s="59"/>
      <c r="CB3408" s="59"/>
      <c r="CC3408" s="59"/>
      <c r="CD3408" s="59"/>
      <c r="CE3408" s="59"/>
    </row>
    <row r="3409" spans="1:83" x14ac:dyDescent="0.25">
      <c r="A3409" s="67" t="s">
        <v>983</v>
      </c>
      <c r="B3409" s="67" t="s">
        <v>983</v>
      </c>
      <c r="C3409" s="58">
        <v>42354</v>
      </c>
      <c r="D3409" s="58"/>
      <c r="E3409" s="58"/>
      <c r="F3409" s="59" t="s">
        <v>981</v>
      </c>
      <c r="G3409" s="59"/>
      <c r="H3409" s="59">
        <v>478.36874999999998</v>
      </c>
      <c r="I3409" s="59">
        <v>0.17928125</v>
      </c>
      <c r="J3409" s="59">
        <v>0.25393125</v>
      </c>
      <c r="K3409" s="59">
        <v>0.27934999999999999</v>
      </c>
      <c r="L3409" s="59">
        <v>0.21333750000000001</v>
      </c>
      <c r="M3409" s="59">
        <v>0.30295624999999998</v>
      </c>
      <c r="N3409" s="59">
        <v>0.32795625</v>
      </c>
      <c r="O3409" s="59">
        <v>0.25435625000000001</v>
      </c>
      <c r="P3409" s="59"/>
      <c r="Q3409" s="59"/>
      <c r="R3409" s="59"/>
      <c r="S3409" s="59"/>
      <c r="T3409" s="59"/>
      <c r="U3409" s="59"/>
      <c r="V3409" s="59"/>
      <c r="W3409" s="59"/>
      <c r="X3409" s="59"/>
      <c r="Y3409" s="59"/>
      <c r="Z3409" s="59"/>
      <c r="AA3409" s="59"/>
      <c r="AB3409" s="59"/>
      <c r="AC3409" s="59"/>
      <c r="AD3409" s="59"/>
      <c r="AE3409" s="59">
        <v>8.6999999999999993</v>
      </c>
      <c r="AF3409" s="59"/>
      <c r="AG3409" s="59"/>
      <c r="AH3409" s="59"/>
      <c r="AI3409" s="59"/>
      <c r="AJ3409" s="59"/>
      <c r="AK3409" s="59">
        <v>4.5999999999999996</v>
      </c>
      <c r="AL3409" s="59">
        <v>8.6999999999999993</v>
      </c>
      <c r="AM3409" s="59"/>
      <c r="AN3409" s="59"/>
      <c r="AO3409" s="59"/>
      <c r="AP3409" s="59"/>
      <c r="AQ3409" s="59"/>
      <c r="AR3409" s="59"/>
      <c r="AS3409" s="59"/>
      <c r="AT3409" s="59"/>
      <c r="AU3409" s="59"/>
      <c r="AV3409" s="59"/>
      <c r="AZ3409" s="59"/>
      <c r="BA3409" s="59"/>
      <c r="BB3409" s="59"/>
      <c r="BC3409" s="59"/>
      <c r="BD3409" s="59"/>
      <c r="BE3409" s="59"/>
      <c r="BF3409" s="59"/>
      <c r="BG3409" s="59"/>
      <c r="BH3409" s="59"/>
      <c r="BI3409" s="59"/>
      <c r="BJ3409" s="59"/>
      <c r="BK3409" s="59"/>
      <c r="BL3409" s="59"/>
      <c r="BM3409" s="59"/>
      <c r="BN3409" s="59"/>
      <c r="BO3409" s="59"/>
      <c r="BP3409" s="59"/>
      <c r="BQ3409" s="59"/>
      <c r="BR3409" s="59"/>
      <c r="BS3409" s="59"/>
      <c r="BT3409" s="59"/>
      <c r="BU3409" s="59"/>
      <c r="BV3409" s="59"/>
      <c r="BW3409" s="59"/>
      <c r="BX3409" s="59"/>
      <c r="BY3409" s="59"/>
      <c r="BZ3409" s="59"/>
      <c r="CA3409" s="59"/>
      <c r="CB3409" s="59"/>
      <c r="CC3409" s="59"/>
      <c r="CD3409" s="59"/>
      <c r="CE3409" s="59"/>
    </row>
    <row r="3410" spans="1:83" x14ac:dyDescent="0.25">
      <c r="A3410" s="67" t="s">
        <v>983</v>
      </c>
      <c r="B3410" s="67" t="s">
        <v>983</v>
      </c>
      <c r="C3410" s="58">
        <v>42355</v>
      </c>
      <c r="D3410" s="58"/>
      <c r="E3410" s="58"/>
      <c r="F3410" s="59" t="s">
        <v>981</v>
      </c>
      <c r="G3410" s="59"/>
      <c r="H3410" s="59">
        <v>475.98328125</v>
      </c>
      <c r="I3410" s="59">
        <v>0.175853125</v>
      </c>
      <c r="J3410" s="59">
        <v>0.24935625</v>
      </c>
      <c r="K3410" s="59">
        <v>0.27668749999999998</v>
      </c>
      <c r="L3410" s="59">
        <v>0.21236250000000001</v>
      </c>
      <c r="M3410" s="59">
        <v>0.30275000000000002</v>
      </c>
      <c r="N3410" s="59">
        <v>0.32787500000000003</v>
      </c>
      <c r="O3410" s="59">
        <v>0.25433125000000001</v>
      </c>
      <c r="P3410" s="59"/>
      <c r="Q3410" s="59"/>
      <c r="R3410" s="59"/>
      <c r="S3410" s="59"/>
      <c r="T3410" s="59"/>
      <c r="U3410" s="59"/>
      <c r="V3410" s="59"/>
      <c r="W3410" s="59"/>
      <c r="X3410" s="59"/>
      <c r="Y3410" s="59"/>
      <c r="Z3410" s="59"/>
      <c r="AA3410" s="59"/>
      <c r="AB3410" s="59"/>
      <c r="AC3410" s="59"/>
      <c r="AD3410" s="59"/>
      <c r="AE3410" s="59"/>
      <c r="AF3410" s="59"/>
      <c r="AG3410" s="59"/>
      <c r="AH3410" s="59"/>
      <c r="AI3410" s="59"/>
      <c r="AJ3410" s="59"/>
      <c r="AK3410" s="59"/>
      <c r="AL3410" s="59"/>
      <c r="AM3410" s="59"/>
      <c r="AN3410" s="59"/>
      <c r="AO3410" s="59"/>
      <c r="AP3410" s="59"/>
      <c r="AQ3410" s="59"/>
      <c r="AR3410" s="59"/>
      <c r="AS3410" s="59"/>
      <c r="AT3410" s="59"/>
      <c r="AU3410" s="59"/>
      <c r="AV3410" s="59"/>
      <c r="AZ3410" s="59"/>
      <c r="BA3410" s="59"/>
      <c r="BB3410" s="59"/>
      <c r="BC3410" s="59"/>
      <c r="BD3410" s="59"/>
      <c r="BE3410" s="59"/>
      <c r="BF3410" s="59"/>
      <c r="BG3410" s="59"/>
      <c r="BH3410" s="59"/>
      <c r="BI3410" s="59"/>
      <c r="BJ3410" s="59"/>
      <c r="BK3410" s="59"/>
      <c r="BL3410" s="59"/>
      <c r="BM3410" s="59"/>
      <c r="BN3410" s="59"/>
      <c r="BO3410" s="59"/>
      <c r="BP3410" s="59"/>
      <c r="BQ3410" s="59"/>
      <c r="BR3410" s="59"/>
      <c r="BS3410" s="59"/>
      <c r="BT3410" s="59"/>
      <c r="BU3410" s="59"/>
      <c r="BV3410" s="59"/>
      <c r="BW3410" s="59"/>
      <c r="BX3410" s="59"/>
      <c r="BY3410" s="59"/>
      <c r="BZ3410" s="59"/>
      <c r="CA3410" s="59"/>
      <c r="CB3410" s="59"/>
      <c r="CC3410" s="59"/>
      <c r="CD3410" s="59"/>
      <c r="CE3410" s="59"/>
    </row>
    <row r="3411" spans="1:83" x14ac:dyDescent="0.25">
      <c r="A3411" s="67" t="s">
        <v>983</v>
      </c>
      <c r="B3411" s="67" t="s">
        <v>983</v>
      </c>
      <c r="C3411" s="58">
        <v>42356</v>
      </c>
      <c r="D3411" s="58"/>
      <c r="E3411" s="58"/>
      <c r="F3411" s="59" t="s">
        <v>981</v>
      </c>
      <c r="G3411" s="59"/>
      <c r="H3411" s="59">
        <v>472.86328125</v>
      </c>
      <c r="I3411" s="59">
        <v>0.171646875</v>
      </c>
      <c r="J3411" s="59">
        <v>0.24377499999999999</v>
      </c>
      <c r="K3411" s="59">
        <v>0.27304374999999997</v>
      </c>
      <c r="L3411" s="59">
        <v>0.21095625000000001</v>
      </c>
      <c r="M3411" s="59">
        <v>0.30246875000000001</v>
      </c>
      <c r="N3411" s="59">
        <v>0.32777499999999998</v>
      </c>
      <c r="O3411" s="59">
        <v>0.25425625000000002</v>
      </c>
      <c r="P3411" s="59"/>
      <c r="Q3411" s="59"/>
      <c r="R3411" s="59"/>
      <c r="S3411" s="59"/>
      <c r="T3411" s="59"/>
      <c r="U3411" s="59"/>
      <c r="V3411" s="59"/>
      <c r="W3411" s="59"/>
      <c r="X3411" s="59"/>
      <c r="Y3411" s="59"/>
      <c r="Z3411" s="59"/>
      <c r="AA3411" s="59"/>
      <c r="AB3411" s="59"/>
      <c r="AC3411" s="59"/>
      <c r="AD3411" s="59"/>
      <c r="AE3411" s="59"/>
      <c r="AF3411" s="59"/>
      <c r="AG3411" s="59"/>
      <c r="AH3411" s="59"/>
      <c r="AI3411" s="59"/>
      <c r="AJ3411" s="59"/>
      <c r="AK3411" s="59"/>
      <c r="AL3411" s="59"/>
      <c r="AM3411" s="59"/>
      <c r="AN3411" s="59"/>
      <c r="AO3411" s="59"/>
      <c r="AP3411" s="59"/>
      <c r="AQ3411" s="59"/>
      <c r="AR3411" s="59"/>
      <c r="AS3411" s="59"/>
      <c r="AT3411" s="59"/>
      <c r="AU3411" s="59"/>
      <c r="AV3411" s="59"/>
      <c r="AZ3411" s="59"/>
      <c r="BA3411" s="59"/>
      <c r="BB3411" s="59"/>
      <c r="BC3411" s="59"/>
      <c r="BD3411" s="59"/>
      <c r="BE3411" s="59"/>
      <c r="BF3411" s="59"/>
      <c r="BG3411" s="59"/>
      <c r="BH3411" s="59"/>
      <c r="BI3411" s="59"/>
      <c r="BJ3411" s="59"/>
      <c r="BK3411" s="59"/>
      <c r="BL3411" s="59"/>
      <c r="BM3411" s="59"/>
      <c r="BN3411" s="59"/>
      <c r="BO3411" s="59"/>
      <c r="BP3411" s="59"/>
      <c r="BQ3411" s="59"/>
      <c r="BR3411" s="59"/>
      <c r="BS3411" s="59"/>
      <c r="BT3411" s="59"/>
      <c r="BU3411" s="59"/>
      <c r="BV3411" s="59"/>
      <c r="BW3411" s="59"/>
      <c r="BX3411" s="59"/>
      <c r="BY3411" s="59"/>
      <c r="BZ3411" s="59"/>
      <c r="CA3411" s="59"/>
      <c r="CB3411" s="59"/>
      <c r="CC3411" s="59"/>
      <c r="CD3411" s="59"/>
      <c r="CE3411" s="59"/>
    </row>
    <row r="3412" spans="1:83" x14ac:dyDescent="0.25">
      <c r="A3412" s="67" t="s">
        <v>983</v>
      </c>
      <c r="B3412" s="67" t="s">
        <v>983</v>
      </c>
      <c r="C3412" s="58">
        <v>42357</v>
      </c>
      <c r="D3412" s="58"/>
      <c r="E3412" s="58"/>
      <c r="F3412" s="59" t="s">
        <v>981</v>
      </c>
      <c r="G3412" s="59"/>
      <c r="H3412" s="59">
        <v>470.63109374999999</v>
      </c>
      <c r="I3412" s="59">
        <v>0.16809062499999999</v>
      </c>
      <c r="J3412" s="59">
        <v>0.23973749999999999</v>
      </c>
      <c r="K3412" s="59">
        <v>0.27097500000000002</v>
      </c>
      <c r="L3412" s="59">
        <v>0.20987500000000001</v>
      </c>
      <c r="M3412" s="59">
        <v>0.3021625</v>
      </c>
      <c r="N3412" s="59">
        <v>0.32771250000000002</v>
      </c>
      <c r="O3412" s="59">
        <v>0.25413124999999998</v>
      </c>
      <c r="P3412" s="59"/>
      <c r="Q3412" s="59"/>
      <c r="R3412" s="59"/>
      <c r="S3412" s="59"/>
      <c r="T3412" s="59"/>
      <c r="U3412" s="59"/>
      <c r="V3412" s="59"/>
      <c r="W3412" s="59"/>
      <c r="X3412" s="59"/>
      <c r="Y3412" s="59"/>
      <c r="Z3412" s="59"/>
      <c r="AA3412" s="59"/>
      <c r="AB3412" s="59"/>
      <c r="AC3412" s="59"/>
      <c r="AD3412" s="59"/>
      <c r="AE3412" s="59"/>
      <c r="AF3412" s="59"/>
      <c r="AG3412" s="59"/>
      <c r="AH3412" s="59"/>
      <c r="AI3412" s="59"/>
      <c r="AJ3412" s="59"/>
      <c r="AK3412" s="59"/>
      <c r="AL3412" s="59"/>
      <c r="AM3412" s="59"/>
      <c r="AN3412" s="59"/>
      <c r="AO3412" s="59"/>
      <c r="AP3412" s="59"/>
      <c r="AQ3412" s="59"/>
      <c r="AR3412" s="59"/>
      <c r="AS3412" s="59"/>
      <c r="AT3412" s="59"/>
      <c r="AU3412" s="59"/>
      <c r="AV3412" s="59"/>
      <c r="AZ3412" s="59"/>
      <c r="BA3412" s="59"/>
      <c r="BB3412" s="59"/>
      <c r="BC3412" s="59"/>
      <c r="BD3412" s="59"/>
      <c r="BE3412" s="59"/>
      <c r="BF3412" s="59"/>
      <c r="BG3412" s="59"/>
      <c r="BH3412" s="59"/>
      <c r="BI3412" s="59"/>
      <c r="BJ3412" s="59"/>
      <c r="BK3412" s="59"/>
      <c r="BL3412" s="59"/>
      <c r="BM3412" s="59"/>
      <c r="BN3412" s="59"/>
      <c r="BO3412" s="59"/>
      <c r="BP3412" s="59"/>
      <c r="BQ3412" s="59"/>
      <c r="BR3412" s="59"/>
      <c r="BS3412" s="59"/>
      <c r="BT3412" s="59"/>
      <c r="BU3412" s="59"/>
      <c r="BV3412" s="59"/>
      <c r="BW3412" s="59"/>
      <c r="BX3412" s="59"/>
      <c r="BY3412" s="59"/>
      <c r="BZ3412" s="59"/>
      <c r="CA3412" s="59"/>
      <c r="CB3412" s="59"/>
      <c r="CC3412" s="59"/>
      <c r="CD3412" s="59"/>
      <c r="CE3412" s="59"/>
    </row>
    <row r="3413" spans="1:83" x14ac:dyDescent="0.25">
      <c r="A3413" s="67" t="s">
        <v>983</v>
      </c>
      <c r="B3413" s="67" t="s">
        <v>983</v>
      </c>
      <c r="C3413" s="58">
        <v>42358</v>
      </c>
      <c r="D3413" s="58"/>
      <c r="E3413" s="58"/>
      <c r="F3413" s="59" t="s">
        <v>981</v>
      </c>
      <c r="G3413" s="59"/>
      <c r="H3413" s="59">
        <v>468.35718750000001</v>
      </c>
      <c r="I3413" s="59">
        <v>0.16524374999999999</v>
      </c>
      <c r="J3413" s="59">
        <v>0.23581250000000001</v>
      </c>
      <c r="K3413" s="59">
        <v>0.2684125</v>
      </c>
      <c r="L3413" s="59">
        <v>0.20868125000000001</v>
      </c>
      <c r="M3413" s="59">
        <v>0.301875</v>
      </c>
      <c r="N3413" s="59">
        <v>0.32758749999999998</v>
      </c>
      <c r="O3413" s="59">
        <v>0.25410624999999998</v>
      </c>
      <c r="P3413" s="59"/>
      <c r="Q3413" s="59"/>
      <c r="R3413" s="59"/>
      <c r="S3413" s="59"/>
      <c r="T3413" s="59"/>
      <c r="U3413" s="59"/>
      <c r="V3413" s="59"/>
      <c r="W3413" s="59"/>
      <c r="X3413" s="59"/>
      <c r="Y3413" s="59"/>
      <c r="Z3413" s="59"/>
      <c r="AA3413" s="59"/>
      <c r="AB3413" s="59"/>
      <c r="AC3413" s="59"/>
      <c r="AD3413" s="59"/>
      <c r="AE3413" s="59"/>
      <c r="AF3413" s="59"/>
      <c r="AG3413" s="59"/>
      <c r="AH3413" s="59"/>
      <c r="AI3413" s="59"/>
      <c r="AJ3413" s="59"/>
      <c r="AK3413" s="59"/>
      <c r="AL3413" s="59"/>
      <c r="AM3413" s="59"/>
      <c r="AN3413" s="59"/>
      <c r="AO3413" s="59"/>
      <c r="AP3413" s="59"/>
      <c r="AQ3413" s="59"/>
      <c r="AR3413" s="59"/>
      <c r="AS3413" s="59"/>
      <c r="AT3413" s="59"/>
      <c r="AU3413" s="59"/>
      <c r="AV3413" s="59"/>
      <c r="AZ3413" s="59"/>
      <c r="BA3413" s="59"/>
      <c r="BB3413" s="59"/>
      <c r="BC3413" s="59"/>
      <c r="BD3413" s="59"/>
      <c r="BE3413" s="59"/>
      <c r="BF3413" s="59"/>
      <c r="BG3413" s="59"/>
      <c r="BH3413" s="59"/>
      <c r="BI3413" s="59"/>
      <c r="BJ3413" s="59"/>
      <c r="BK3413" s="59"/>
      <c r="BL3413" s="59"/>
      <c r="BM3413" s="59"/>
      <c r="BN3413" s="59"/>
      <c r="BO3413" s="59"/>
      <c r="BP3413" s="59"/>
      <c r="BQ3413" s="59"/>
      <c r="BR3413" s="59"/>
      <c r="BS3413" s="59"/>
      <c r="BT3413" s="59"/>
      <c r="BU3413" s="59"/>
      <c r="BV3413" s="59"/>
      <c r="BW3413" s="59"/>
      <c r="BX3413" s="59"/>
      <c r="BY3413" s="59"/>
      <c r="BZ3413" s="59"/>
      <c r="CA3413" s="59"/>
      <c r="CB3413" s="59"/>
      <c r="CC3413" s="59"/>
      <c r="CD3413" s="59"/>
      <c r="CE3413" s="59"/>
    </row>
    <row r="3414" spans="1:83" x14ac:dyDescent="0.25">
      <c r="A3414" s="67" t="s">
        <v>983</v>
      </c>
      <c r="B3414" s="67" t="s">
        <v>983</v>
      </c>
      <c r="C3414" s="58">
        <v>42359</v>
      </c>
      <c r="D3414" s="58"/>
      <c r="E3414" s="58"/>
      <c r="F3414" s="59" t="s">
        <v>981</v>
      </c>
      <c r="G3414" s="59"/>
      <c r="H3414" s="59">
        <v>462.984375</v>
      </c>
      <c r="I3414" s="59">
        <v>0.15740000000000001</v>
      </c>
      <c r="J3414" s="59">
        <v>0.227575</v>
      </c>
      <c r="K3414" s="59">
        <v>0.26198125</v>
      </c>
      <c r="L3414" s="59">
        <v>0.20601875</v>
      </c>
      <c r="M3414" s="59">
        <v>0.30135000000000001</v>
      </c>
      <c r="N3414" s="59">
        <v>0.32742500000000002</v>
      </c>
      <c r="O3414" s="59">
        <v>0.25401875000000002</v>
      </c>
      <c r="P3414" s="59"/>
      <c r="Q3414" s="59"/>
      <c r="R3414" s="59"/>
      <c r="S3414" s="59"/>
      <c r="T3414" s="59"/>
      <c r="U3414" s="59"/>
      <c r="V3414" s="59"/>
      <c r="W3414" s="59"/>
      <c r="X3414" s="59"/>
      <c r="Y3414" s="59"/>
      <c r="Z3414" s="59"/>
      <c r="AA3414" s="59"/>
      <c r="AB3414" s="59"/>
      <c r="AC3414" s="59"/>
      <c r="AD3414" s="59"/>
      <c r="AE3414" s="59"/>
      <c r="AF3414" s="59">
        <v>0.37714392012507902</v>
      </c>
      <c r="AG3414" s="59">
        <v>0.258471300557854</v>
      </c>
      <c r="AH3414" s="59"/>
      <c r="AI3414" s="59"/>
      <c r="AJ3414" s="59"/>
      <c r="AK3414" s="59"/>
      <c r="AL3414" s="59"/>
      <c r="AM3414" s="59"/>
      <c r="AN3414" s="59"/>
      <c r="AO3414" s="59"/>
      <c r="AP3414" s="59"/>
      <c r="AQ3414" s="59"/>
      <c r="AR3414" s="59"/>
      <c r="AS3414" s="59"/>
      <c r="AT3414" s="59"/>
      <c r="AU3414" s="59"/>
      <c r="AV3414" s="59"/>
      <c r="AZ3414" s="59"/>
      <c r="BA3414" s="59"/>
      <c r="BB3414" s="59"/>
      <c r="BC3414" s="59"/>
      <c r="BD3414" s="59"/>
      <c r="BE3414" s="59"/>
      <c r="BF3414" s="59"/>
      <c r="BG3414" s="59"/>
      <c r="BH3414" s="59"/>
      <c r="BI3414" s="59"/>
      <c r="BJ3414" s="59"/>
      <c r="BK3414" s="59"/>
      <c r="BL3414" s="59"/>
      <c r="BM3414" s="59"/>
      <c r="BN3414" s="59"/>
      <c r="BO3414" s="59"/>
      <c r="BP3414" s="59"/>
      <c r="BQ3414" s="59"/>
      <c r="BR3414" s="59"/>
      <c r="BS3414" s="59"/>
      <c r="BT3414" s="59"/>
      <c r="BU3414" s="59"/>
      <c r="BV3414" s="59"/>
      <c r="BW3414" s="59"/>
      <c r="BX3414" s="59"/>
      <c r="BY3414" s="59"/>
      <c r="BZ3414" s="59"/>
      <c r="CA3414" s="59"/>
      <c r="CB3414" s="59"/>
      <c r="CC3414" s="59"/>
      <c r="CD3414" s="59"/>
      <c r="CE3414" s="59"/>
    </row>
    <row r="3415" spans="1:83" x14ac:dyDescent="0.25">
      <c r="A3415" s="67" t="s">
        <v>983</v>
      </c>
      <c r="B3415" s="67" t="s">
        <v>983</v>
      </c>
      <c r="C3415" s="58">
        <v>42360</v>
      </c>
      <c r="D3415" s="58"/>
      <c r="E3415" s="58"/>
      <c r="F3415" s="59" t="s">
        <v>981</v>
      </c>
      <c r="G3415" s="59"/>
      <c r="H3415" s="59">
        <v>461.50406249999997</v>
      </c>
      <c r="I3415" s="59">
        <v>0.15346874999999999</v>
      </c>
      <c r="J3415" s="59">
        <v>0.2247625</v>
      </c>
      <c r="K3415" s="59">
        <v>0.26137500000000002</v>
      </c>
      <c r="L3415" s="59">
        <v>0.20546249999999999</v>
      </c>
      <c r="M3415" s="59">
        <v>0.30120000000000002</v>
      </c>
      <c r="N3415" s="59">
        <v>0.32731250000000001</v>
      </c>
      <c r="O3415" s="59">
        <v>0.25388125</v>
      </c>
      <c r="P3415" s="59"/>
      <c r="Q3415" s="59"/>
      <c r="R3415" s="59"/>
      <c r="S3415" s="59"/>
      <c r="T3415" s="59"/>
      <c r="U3415" s="59"/>
      <c r="V3415" s="59"/>
      <c r="W3415" s="59"/>
      <c r="X3415" s="59"/>
      <c r="Y3415" s="59"/>
      <c r="Z3415" s="59"/>
      <c r="AA3415" s="59"/>
      <c r="AB3415" s="59"/>
      <c r="AC3415" s="59"/>
      <c r="AD3415" s="59"/>
      <c r="AE3415" s="59">
        <v>8.6999999999999993</v>
      </c>
      <c r="AF3415" s="59"/>
      <c r="AG3415" s="59"/>
      <c r="AH3415" s="59"/>
      <c r="AI3415" s="59"/>
      <c r="AJ3415" s="59"/>
      <c r="AK3415" s="59">
        <v>4.8</v>
      </c>
      <c r="AL3415" s="59">
        <v>8.6999999999999993</v>
      </c>
      <c r="AM3415" s="59"/>
      <c r="AN3415" s="59"/>
      <c r="AO3415" s="59"/>
      <c r="AP3415" s="59"/>
      <c r="AQ3415" s="59"/>
      <c r="AR3415" s="59"/>
      <c r="AS3415" s="59"/>
      <c r="AT3415" s="59"/>
      <c r="AU3415" s="59"/>
      <c r="AV3415" s="59"/>
      <c r="AZ3415" s="59"/>
      <c r="BA3415" s="59"/>
      <c r="BB3415" s="59"/>
      <c r="BC3415" s="59"/>
      <c r="BD3415" s="59"/>
      <c r="BE3415" s="59"/>
      <c r="BF3415" s="59"/>
      <c r="BG3415" s="59"/>
      <c r="BH3415" s="59"/>
      <c r="BI3415" s="59"/>
      <c r="BJ3415" s="59"/>
      <c r="BK3415" s="59"/>
      <c r="BL3415" s="59"/>
      <c r="BM3415" s="59"/>
      <c r="BN3415" s="59"/>
      <c r="BO3415" s="59"/>
      <c r="BP3415" s="59"/>
      <c r="BQ3415" s="59"/>
      <c r="BR3415" s="59"/>
      <c r="BS3415" s="59"/>
      <c r="BT3415" s="59"/>
      <c r="BU3415" s="59"/>
      <c r="BV3415" s="59"/>
      <c r="BW3415" s="59"/>
      <c r="BX3415" s="59"/>
      <c r="BY3415" s="59"/>
      <c r="BZ3415" s="59"/>
      <c r="CA3415" s="59"/>
      <c r="CB3415" s="59"/>
      <c r="CC3415" s="59"/>
      <c r="CD3415" s="59"/>
      <c r="CE3415" s="59"/>
    </row>
    <row r="3416" spans="1:83" x14ac:dyDescent="0.25">
      <c r="A3416" s="67" t="s">
        <v>983</v>
      </c>
      <c r="B3416" s="67" t="s">
        <v>983</v>
      </c>
      <c r="C3416" s="58">
        <v>42361</v>
      </c>
      <c r="D3416" s="58"/>
      <c r="E3416" s="58"/>
      <c r="F3416" s="59" t="s">
        <v>981</v>
      </c>
      <c r="G3416" s="59"/>
      <c r="H3416" s="59">
        <v>458.72765625</v>
      </c>
      <c r="I3416" s="59">
        <v>0.15088437499999999</v>
      </c>
      <c r="J3416" s="59">
        <v>0.22031249999999999</v>
      </c>
      <c r="K3416" s="59">
        <v>0.25775625000000002</v>
      </c>
      <c r="L3416" s="59">
        <v>0.2038375</v>
      </c>
      <c r="M3416" s="59">
        <v>0.30094375000000001</v>
      </c>
      <c r="N3416" s="59">
        <v>0.32718124999999998</v>
      </c>
      <c r="O3416" s="59">
        <v>0.25377499999999997</v>
      </c>
      <c r="P3416" s="59"/>
      <c r="Q3416" s="59"/>
      <c r="R3416" s="59"/>
      <c r="S3416" s="59"/>
      <c r="T3416" s="59"/>
      <c r="U3416" s="59"/>
      <c r="V3416" s="59"/>
      <c r="W3416" s="59"/>
      <c r="X3416" s="59"/>
      <c r="Y3416" s="59"/>
      <c r="Z3416" s="59"/>
      <c r="AA3416" s="59"/>
      <c r="AB3416" s="59"/>
      <c r="AC3416" s="59"/>
      <c r="AD3416" s="59"/>
      <c r="AE3416" s="59"/>
      <c r="AF3416" s="59"/>
      <c r="AG3416" s="59"/>
      <c r="AH3416" s="59"/>
      <c r="AI3416" s="59"/>
      <c r="AJ3416" s="59"/>
      <c r="AK3416" s="59"/>
      <c r="AL3416" s="59"/>
      <c r="AM3416" s="59"/>
      <c r="AN3416" s="59"/>
      <c r="AO3416" s="59"/>
      <c r="AP3416" s="59"/>
      <c r="AQ3416" s="59"/>
      <c r="AR3416" s="59"/>
      <c r="AS3416" s="59"/>
      <c r="AT3416" s="59"/>
      <c r="AU3416" s="59"/>
      <c r="AV3416" s="59"/>
      <c r="AZ3416" s="59"/>
      <c r="BA3416" s="59"/>
      <c r="BB3416" s="59"/>
      <c r="BC3416" s="59"/>
      <c r="BD3416" s="59"/>
      <c r="BE3416" s="59"/>
      <c r="BF3416" s="59"/>
      <c r="BG3416" s="59"/>
      <c r="BH3416" s="59"/>
      <c r="BI3416" s="59"/>
      <c r="BJ3416" s="59"/>
      <c r="BK3416" s="59"/>
      <c r="BL3416" s="59"/>
      <c r="BM3416" s="59"/>
      <c r="BN3416" s="59"/>
      <c r="BO3416" s="59"/>
      <c r="BP3416" s="59"/>
      <c r="BQ3416" s="59"/>
      <c r="BR3416" s="59"/>
      <c r="BS3416" s="59"/>
      <c r="BT3416" s="59"/>
      <c r="BU3416" s="59"/>
      <c r="BV3416" s="59"/>
      <c r="BW3416" s="59"/>
      <c r="BX3416" s="59"/>
      <c r="BY3416" s="59"/>
      <c r="BZ3416" s="59"/>
      <c r="CA3416" s="59"/>
      <c r="CB3416" s="59"/>
      <c r="CC3416" s="59"/>
      <c r="CD3416" s="59"/>
      <c r="CE3416" s="59"/>
    </row>
    <row r="3417" spans="1:83" x14ac:dyDescent="0.25">
      <c r="A3417" s="67" t="s">
        <v>983</v>
      </c>
      <c r="B3417" s="67" t="s">
        <v>983</v>
      </c>
      <c r="C3417" s="58">
        <v>42362</v>
      </c>
      <c r="D3417" s="58"/>
      <c r="E3417" s="58"/>
      <c r="F3417" s="59" t="s">
        <v>981</v>
      </c>
      <c r="G3417" s="59"/>
      <c r="H3417" s="59">
        <v>491.70656250000002</v>
      </c>
      <c r="I3417" s="59">
        <v>0.28294999999999998</v>
      </c>
      <c r="J3417" s="59">
        <v>0.28853125000000002</v>
      </c>
      <c r="K3417" s="59">
        <v>0.26961875000000002</v>
      </c>
      <c r="L3417" s="59">
        <v>0.20216875000000001</v>
      </c>
      <c r="M3417" s="59">
        <v>0.3006625</v>
      </c>
      <c r="N3417" s="59">
        <v>0.32711875000000001</v>
      </c>
      <c r="O3417" s="59">
        <v>0.25371250000000001</v>
      </c>
      <c r="P3417" s="59"/>
      <c r="Q3417" s="59"/>
      <c r="R3417" s="59"/>
      <c r="S3417" s="59"/>
      <c r="T3417" s="59"/>
      <c r="U3417" s="59"/>
      <c r="V3417" s="59"/>
      <c r="W3417" s="59"/>
      <c r="X3417" s="59"/>
      <c r="Y3417" s="59"/>
      <c r="Z3417" s="59"/>
      <c r="AA3417" s="59"/>
      <c r="AB3417" s="59"/>
      <c r="AC3417" s="59"/>
      <c r="AD3417" s="59"/>
      <c r="AE3417" s="59"/>
      <c r="AF3417" s="59"/>
      <c r="AG3417" s="59"/>
      <c r="AH3417" s="59"/>
      <c r="AI3417" s="59"/>
      <c r="AJ3417" s="59"/>
      <c r="AK3417" s="59"/>
      <c r="AL3417" s="59"/>
      <c r="AM3417" s="59"/>
      <c r="AN3417" s="59"/>
      <c r="AO3417" s="59"/>
      <c r="AP3417" s="59"/>
      <c r="AQ3417" s="59"/>
      <c r="AR3417" s="59"/>
      <c r="AS3417" s="59"/>
      <c r="AT3417" s="59"/>
      <c r="AU3417" s="59"/>
      <c r="AV3417" s="59"/>
      <c r="AZ3417" s="59"/>
      <c r="BA3417" s="59"/>
      <c r="BB3417" s="59"/>
      <c r="BC3417" s="59"/>
      <c r="BD3417" s="59"/>
      <c r="BE3417" s="59"/>
      <c r="BF3417" s="59"/>
      <c r="BG3417" s="59"/>
      <c r="BH3417" s="59"/>
      <c r="BI3417" s="59"/>
      <c r="BJ3417" s="59"/>
      <c r="BK3417" s="59"/>
      <c r="BL3417" s="59"/>
      <c r="BM3417" s="59"/>
      <c r="BN3417" s="59"/>
      <c r="BO3417" s="59"/>
      <c r="BP3417" s="59"/>
      <c r="BQ3417" s="59"/>
      <c r="BR3417" s="59"/>
      <c r="BS3417" s="59"/>
      <c r="BT3417" s="59"/>
      <c r="BU3417" s="59"/>
      <c r="BV3417" s="59"/>
      <c r="BW3417" s="59"/>
      <c r="BX3417" s="59"/>
      <c r="BY3417" s="59"/>
      <c r="BZ3417" s="59"/>
      <c r="CA3417" s="59"/>
      <c r="CB3417" s="59"/>
      <c r="CC3417" s="59"/>
      <c r="CD3417" s="59"/>
      <c r="CE3417" s="59"/>
    </row>
    <row r="3418" spans="1:83" x14ac:dyDescent="0.25">
      <c r="A3418" s="67" t="s">
        <v>983</v>
      </c>
      <c r="B3418" s="67" t="s">
        <v>983</v>
      </c>
      <c r="C3418" s="58">
        <v>42363</v>
      </c>
      <c r="D3418" s="58"/>
      <c r="E3418" s="58"/>
      <c r="F3418" s="59" t="s">
        <v>981</v>
      </c>
      <c r="G3418" s="59"/>
      <c r="H3418" s="59">
        <v>486.24093749999997</v>
      </c>
      <c r="I3418" s="59">
        <v>0.2587875</v>
      </c>
      <c r="J3418" s="59">
        <v>0.28105625000000001</v>
      </c>
      <c r="K3418" s="59">
        <v>0.26887499999999998</v>
      </c>
      <c r="L3418" s="59">
        <v>0.20103124999999999</v>
      </c>
      <c r="M3418" s="59">
        <v>0.30028125</v>
      </c>
      <c r="N3418" s="59">
        <v>0.32699375000000003</v>
      </c>
      <c r="O3418" s="59">
        <v>0.25369999999999998</v>
      </c>
      <c r="P3418" s="59"/>
      <c r="Q3418" s="59"/>
      <c r="R3418" s="59"/>
      <c r="S3418" s="59"/>
      <c r="T3418" s="59"/>
      <c r="U3418" s="59"/>
      <c r="V3418" s="59"/>
      <c r="W3418" s="59"/>
      <c r="X3418" s="59"/>
      <c r="Y3418" s="59"/>
      <c r="Z3418" s="59"/>
      <c r="AA3418" s="59"/>
      <c r="AB3418" s="59"/>
      <c r="AC3418" s="59"/>
      <c r="AD3418" s="59"/>
      <c r="AE3418" s="59"/>
      <c r="AF3418" s="59"/>
      <c r="AG3418" s="59"/>
      <c r="AH3418" s="59"/>
      <c r="AI3418" s="59"/>
      <c r="AJ3418" s="59"/>
      <c r="AK3418" s="59"/>
      <c r="AL3418" s="59"/>
      <c r="AM3418" s="59"/>
      <c r="AN3418" s="59"/>
      <c r="AO3418" s="59"/>
      <c r="AP3418" s="59"/>
      <c r="AQ3418" s="59"/>
      <c r="AR3418" s="59"/>
      <c r="AS3418" s="59"/>
      <c r="AT3418" s="59"/>
      <c r="AU3418" s="59"/>
      <c r="AV3418" s="59"/>
      <c r="AZ3418" s="59"/>
      <c r="BA3418" s="59"/>
      <c r="BB3418" s="59"/>
      <c r="BC3418" s="59"/>
      <c r="BD3418" s="59"/>
      <c r="BE3418" s="59"/>
      <c r="BF3418" s="59"/>
      <c r="BG3418" s="59"/>
      <c r="BH3418" s="59"/>
      <c r="BI3418" s="59"/>
      <c r="BJ3418" s="59"/>
      <c r="BK3418" s="59"/>
      <c r="BL3418" s="59"/>
      <c r="BM3418" s="59"/>
      <c r="BN3418" s="59"/>
      <c r="BO3418" s="59"/>
      <c r="BP3418" s="59"/>
      <c r="BQ3418" s="59"/>
      <c r="BR3418" s="59"/>
      <c r="BS3418" s="59"/>
      <c r="BT3418" s="59"/>
      <c r="BU3418" s="59"/>
      <c r="BV3418" s="59"/>
      <c r="BW3418" s="59"/>
      <c r="BX3418" s="59"/>
      <c r="BY3418" s="59"/>
      <c r="BZ3418" s="59"/>
      <c r="CA3418" s="59"/>
      <c r="CB3418" s="59"/>
      <c r="CC3418" s="59"/>
      <c r="CD3418" s="59"/>
      <c r="CE3418" s="59"/>
    </row>
    <row r="3419" spans="1:83" x14ac:dyDescent="0.25">
      <c r="A3419" s="67" t="s">
        <v>983</v>
      </c>
      <c r="B3419" s="67" t="s">
        <v>983</v>
      </c>
      <c r="C3419" s="58">
        <v>42364</v>
      </c>
      <c r="D3419" s="58"/>
      <c r="E3419" s="58"/>
      <c r="F3419" s="59" t="s">
        <v>981</v>
      </c>
      <c r="G3419" s="59"/>
      <c r="H3419" s="59">
        <v>481.59421874999998</v>
      </c>
      <c r="I3419" s="59">
        <v>0.23933437499999999</v>
      </c>
      <c r="J3419" s="59">
        <v>0.27421875000000001</v>
      </c>
      <c r="K3419" s="59">
        <v>0.26806249999999998</v>
      </c>
      <c r="L3419" s="59">
        <v>0.20016249999999999</v>
      </c>
      <c r="M3419" s="59">
        <v>0.29998750000000002</v>
      </c>
      <c r="N3419" s="59">
        <v>0.3268375</v>
      </c>
      <c r="O3419" s="59">
        <v>0.25348749999999998</v>
      </c>
      <c r="P3419" s="59"/>
      <c r="Q3419" s="59"/>
      <c r="R3419" s="59"/>
      <c r="S3419" s="59"/>
      <c r="T3419" s="59"/>
      <c r="U3419" s="59"/>
      <c r="V3419" s="59"/>
      <c r="W3419" s="59"/>
      <c r="X3419" s="59"/>
      <c r="Y3419" s="59"/>
      <c r="Z3419" s="59"/>
      <c r="AA3419" s="59"/>
      <c r="AB3419" s="59"/>
      <c r="AC3419" s="59"/>
      <c r="AD3419" s="59"/>
      <c r="AE3419" s="59"/>
      <c r="AF3419" s="59"/>
      <c r="AG3419" s="59"/>
      <c r="AH3419" s="59"/>
      <c r="AI3419" s="59"/>
      <c r="AJ3419" s="59"/>
      <c r="AK3419" s="59"/>
      <c r="AL3419" s="59"/>
      <c r="AM3419" s="59"/>
      <c r="AN3419" s="59"/>
      <c r="AO3419" s="59"/>
      <c r="AP3419" s="59"/>
      <c r="AQ3419" s="59"/>
      <c r="AR3419" s="59"/>
      <c r="AS3419" s="59"/>
      <c r="AT3419" s="59"/>
      <c r="AU3419" s="59"/>
      <c r="AV3419" s="59"/>
      <c r="AZ3419" s="59"/>
      <c r="BA3419" s="59"/>
      <c r="BB3419" s="59"/>
      <c r="BC3419" s="59"/>
      <c r="BD3419" s="59"/>
      <c r="BE3419" s="59"/>
      <c r="BF3419" s="59"/>
      <c r="BG3419" s="59"/>
      <c r="BH3419" s="59"/>
      <c r="BI3419" s="59"/>
      <c r="BJ3419" s="59"/>
      <c r="BK3419" s="59"/>
      <c r="BL3419" s="59"/>
      <c r="BM3419" s="59"/>
      <c r="BN3419" s="59"/>
      <c r="BO3419" s="59"/>
      <c r="BP3419" s="59"/>
      <c r="BQ3419" s="59"/>
      <c r="BR3419" s="59"/>
      <c r="BS3419" s="59"/>
      <c r="BT3419" s="59"/>
      <c r="BU3419" s="59"/>
      <c r="BV3419" s="59"/>
      <c r="BW3419" s="59"/>
      <c r="BX3419" s="59"/>
      <c r="BY3419" s="59"/>
      <c r="BZ3419" s="59"/>
      <c r="CA3419" s="59"/>
      <c r="CB3419" s="59"/>
      <c r="CC3419" s="59"/>
      <c r="CD3419" s="59"/>
      <c r="CE3419" s="59"/>
    </row>
    <row r="3420" spans="1:83" x14ac:dyDescent="0.25">
      <c r="A3420" s="67" t="s">
        <v>983</v>
      </c>
      <c r="B3420" s="67" t="s">
        <v>983</v>
      </c>
      <c r="C3420" s="58">
        <v>42365</v>
      </c>
      <c r="D3420" s="58"/>
      <c r="E3420" s="58"/>
      <c r="F3420" s="59" t="s">
        <v>981</v>
      </c>
      <c r="G3420" s="59"/>
      <c r="H3420" s="59">
        <v>477.41062499999998</v>
      </c>
      <c r="I3420" s="59">
        <v>0.22291250000000001</v>
      </c>
      <c r="J3420" s="59">
        <v>0.26778750000000001</v>
      </c>
      <c r="K3420" s="59">
        <v>0.26688125000000001</v>
      </c>
      <c r="L3420" s="59">
        <v>0.199375</v>
      </c>
      <c r="M3420" s="59">
        <v>0.29967500000000002</v>
      </c>
      <c r="N3420" s="59">
        <v>0.32663750000000003</v>
      </c>
      <c r="O3420" s="59">
        <v>0.25345000000000001</v>
      </c>
      <c r="P3420" s="59"/>
      <c r="Q3420" s="59"/>
      <c r="R3420" s="59"/>
      <c r="S3420" s="59"/>
      <c r="T3420" s="59"/>
      <c r="U3420" s="59"/>
      <c r="V3420" s="59"/>
      <c r="W3420" s="59"/>
      <c r="X3420" s="59"/>
      <c r="Y3420" s="59"/>
      <c r="Z3420" s="59"/>
      <c r="AA3420" s="59"/>
      <c r="AB3420" s="59"/>
      <c r="AC3420" s="59"/>
      <c r="AD3420" s="59"/>
      <c r="AE3420" s="59"/>
      <c r="AF3420" s="59"/>
      <c r="AG3420" s="59"/>
      <c r="AH3420" s="59"/>
      <c r="AI3420" s="59"/>
      <c r="AJ3420" s="59"/>
      <c r="AK3420" s="59"/>
      <c r="AL3420" s="59"/>
      <c r="AM3420" s="59"/>
      <c r="AN3420" s="59"/>
      <c r="AO3420" s="59"/>
      <c r="AP3420" s="59"/>
      <c r="AQ3420" s="59"/>
      <c r="AR3420" s="59"/>
      <c r="AS3420" s="59"/>
      <c r="AT3420" s="59"/>
      <c r="AU3420" s="59"/>
      <c r="AV3420" s="59"/>
      <c r="AZ3420" s="59"/>
      <c r="BA3420" s="59"/>
      <c r="BB3420" s="59"/>
      <c r="BC3420" s="59"/>
      <c r="BD3420" s="59"/>
      <c r="BE3420" s="59"/>
      <c r="BF3420" s="59"/>
      <c r="BG3420" s="59"/>
      <c r="BH3420" s="59"/>
      <c r="BI3420" s="59"/>
      <c r="BJ3420" s="59"/>
      <c r="BK3420" s="59"/>
      <c r="BL3420" s="59"/>
      <c r="BM3420" s="59"/>
      <c r="BN3420" s="59"/>
      <c r="BO3420" s="59"/>
      <c r="BP3420" s="59"/>
      <c r="BQ3420" s="59"/>
      <c r="BR3420" s="59"/>
      <c r="BS3420" s="59"/>
      <c r="BT3420" s="59"/>
      <c r="BU3420" s="59"/>
      <c r="BV3420" s="59"/>
      <c r="BW3420" s="59"/>
      <c r="BX3420" s="59"/>
      <c r="BY3420" s="59"/>
      <c r="BZ3420" s="59"/>
      <c r="CA3420" s="59"/>
      <c r="CB3420" s="59"/>
      <c r="CC3420" s="59"/>
      <c r="CD3420" s="59"/>
      <c r="CE3420" s="59"/>
    </row>
    <row r="3421" spans="1:83" x14ac:dyDescent="0.25">
      <c r="A3421" s="67" t="s">
        <v>983</v>
      </c>
      <c r="B3421" s="67" t="s">
        <v>983</v>
      </c>
      <c r="C3421" s="58">
        <v>42366</v>
      </c>
      <c r="D3421" s="58"/>
      <c r="E3421" s="58"/>
      <c r="F3421" s="59" t="s">
        <v>981</v>
      </c>
      <c r="G3421" s="59"/>
      <c r="H3421" s="59">
        <v>473.30062500000003</v>
      </c>
      <c r="I3421" s="59">
        <v>0.20878749999999999</v>
      </c>
      <c r="J3421" s="59">
        <v>0.26114999999999999</v>
      </c>
      <c r="K3421" s="59">
        <v>0.26515624999999998</v>
      </c>
      <c r="L3421" s="59">
        <v>0.1983375</v>
      </c>
      <c r="M3421" s="59">
        <v>0.29929375000000003</v>
      </c>
      <c r="N3421" s="59">
        <v>0.32651249999999998</v>
      </c>
      <c r="O3421" s="59">
        <v>0.25340000000000001</v>
      </c>
      <c r="P3421" s="59"/>
      <c r="Q3421" s="59"/>
      <c r="R3421" s="59"/>
      <c r="S3421" s="59"/>
      <c r="T3421" s="59"/>
      <c r="U3421" s="59"/>
      <c r="V3421" s="59"/>
      <c r="W3421" s="59"/>
      <c r="X3421" s="59"/>
      <c r="Y3421" s="59"/>
      <c r="Z3421" s="59"/>
      <c r="AA3421" s="59"/>
      <c r="AB3421" s="59"/>
      <c r="AC3421" s="59"/>
      <c r="AD3421" s="59"/>
      <c r="AE3421" s="59"/>
      <c r="AF3421" s="59"/>
      <c r="AG3421" s="59"/>
      <c r="AH3421" s="59"/>
      <c r="AI3421" s="59"/>
      <c r="AJ3421" s="59"/>
      <c r="AK3421" s="59"/>
      <c r="AL3421" s="59"/>
      <c r="AM3421" s="59"/>
      <c r="AN3421" s="59"/>
      <c r="AO3421" s="59"/>
      <c r="AP3421" s="59"/>
      <c r="AQ3421" s="59"/>
      <c r="AR3421" s="59"/>
      <c r="AS3421" s="59"/>
      <c r="AT3421" s="59"/>
      <c r="AU3421" s="59"/>
      <c r="AV3421" s="59"/>
      <c r="AZ3421" s="59"/>
      <c r="BA3421" s="59"/>
      <c r="BB3421" s="59"/>
      <c r="BC3421" s="59"/>
      <c r="BD3421" s="59"/>
      <c r="BE3421" s="59"/>
      <c r="BF3421" s="59"/>
      <c r="BG3421" s="59"/>
      <c r="BH3421" s="59"/>
      <c r="BI3421" s="59"/>
      <c r="BJ3421" s="59"/>
      <c r="BK3421" s="59"/>
      <c r="BL3421" s="59"/>
      <c r="BM3421" s="59"/>
      <c r="BN3421" s="59"/>
      <c r="BO3421" s="59"/>
      <c r="BP3421" s="59"/>
      <c r="BQ3421" s="59"/>
      <c r="BR3421" s="59"/>
      <c r="BS3421" s="59"/>
      <c r="BT3421" s="59"/>
      <c r="BU3421" s="59"/>
      <c r="BV3421" s="59"/>
      <c r="BW3421" s="59"/>
      <c r="BX3421" s="59"/>
      <c r="BY3421" s="59"/>
      <c r="BZ3421" s="59"/>
      <c r="CA3421" s="59"/>
      <c r="CB3421" s="59"/>
      <c r="CC3421" s="59"/>
      <c r="CD3421" s="59"/>
      <c r="CE3421" s="59"/>
    </row>
    <row r="3422" spans="1:83" x14ac:dyDescent="0.25">
      <c r="A3422" s="67" t="s">
        <v>983</v>
      </c>
      <c r="B3422" s="67" t="s">
        <v>983</v>
      </c>
      <c r="C3422" s="58">
        <v>42367</v>
      </c>
      <c r="D3422" s="58"/>
      <c r="E3422" s="58"/>
      <c r="F3422" s="59" t="s">
        <v>981</v>
      </c>
      <c r="G3422" s="59"/>
      <c r="H3422" s="59">
        <v>469.1953125</v>
      </c>
      <c r="I3422" s="59">
        <v>0.19604374999999999</v>
      </c>
      <c r="J3422" s="59">
        <v>0.25408750000000002</v>
      </c>
      <c r="K3422" s="59">
        <v>0.26298125</v>
      </c>
      <c r="L3422" s="59">
        <v>0.1973375</v>
      </c>
      <c r="M3422" s="59">
        <v>0.29886875000000002</v>
      </c>
      <c r="N3422" s="59">
        <v>0.3263375</v>
      </c>
      <c r="O3422" s="59">
        <v>0.25339374999999997</v>
      </c>
      <c r="P3422" s="59"/>
      <c r="Q3422" s="59"/>
      <c r="R3422" s="59"/>
      <c r="S3422" s="59"/>
      <c r="T3422" s="59"/>
      <c r="U3422" s="59"/>
      <c r="V3422" s="59"/>
      <c r="W3422" s="59"/>
      <c r="X3422" s="59"/>
      <c r="Y3422" s="59"/>
      <c r="Z3422" s="59"/>
      <c r="AA3422" s="59"/>
      <c r="AB3422" s="59"/>
      <c r="AC3422" s="59"/>
      <c r="AD3422" s="59"/>
      <c r="AE3422" s="59"/>
      <c r="AF3422" s="59"/>
      <c r="AG3422" s="59"/>
      <c r="AH3422" s="59"/>
      <c r="AI3422" s="59"/>
      <c r="AJ3422" s="59"/>
      <c r="AK3422" s="59"/>
      <c r="AL3422" s="59"/>
      <c r="AM3422" s="59"/>
      <c r="AN3422" s="59"/>
      <c r="AO3422" s="59"/>
      <c r="AP3422" s="59"/>
      <c r="AQ3422" s="59"/>
      <c r="AR3422" s="59"/>
      <c r="AS3422" s="59"/>
      <c r="AT3422" s="59"/>
      <c r="AU3422" s="59"/>
      <c r="AV3422" s="59"/>
      <c r="AZ3422" s="59"/>
      <c r="BA3422" s="59"/>
      <c r="BB3422" s="59"/>
      <c r="BC3422" s="59"/>
      <c r="BD3422" s="59"/>
      <c r="BE3422" s="59"/>
      <c r="BF3422" s="59"/>
      <c r="BG3422" s="59"/>
      <c r="BH3422" s="59"/>
      <c r="BI3422" s="59"/>
      <c r="BJ3422" s="59"/>
      <c r="BK3422" s="59"/>
      <c r="BL3422" s="59"/>
      <c r="BM3422" s="59"/>
      <c r="BN3422" s="59"/>
      <c r="BO3422" s="59"/>
      <c r="BP3422" s="59"/>
      <c r="BQ3422" s="59"/>
      <c r="BR3422" s="59"/>
      <c r="BS3422" s="59"/>
      <c r="BT3422" s="59"/>
      <c r="BU3422" s="59"/>
      <c r="BV3422" s="59"/>
      <c r="BW3422" s="59"/>
      <c r="BX3422" s="59"/>
      <c r="BY3422" s="59"/>
      <c r="BZ3422" s="59"/>
      <c r="CA3422" s="59"/>
      <c r="CB3422" s="59"/>
      <c r="CC3422" s="59"/>
      <c r="CD3422" s="59"/>
      <c r="CE3422" s="59"/>
    </row>
    <row r="3423" spans="1:83" x14ac:dyDescent="0.25">
      <c r="A3423" s="67" t="s">
        <v>983</v>
      </c>
      <c r="B3423" s="67" t="s">
        <v>983</v>
      </c>
      <c r="C3423" s="58">
        <v>42368</v>
      </c>
      <c r="D3423" s="58"/>
      <c r="E3423" s="58"/>
      <c r="F3423" s="59" t="s">
        <v>981</v>
      </c>
      <c r="G3423" s="59"/>
      <c r="H3423" s="59">
        <v>466.71937500000001</v>
      </c>
      <c r="I3423" s="59">
        <v>0.18840000000000001</v>
      </c>
      <c r="J3423" s="59">
        <v>0.2490125</v>
      </c>
      <c r="K3423" s="59">
        <v>0.26202500000000001</v>
      </c>
      <c r="L3423" s="59">
        <v>0.19685</v>
      </c>
      <c r="M3423" s="59">
        <v>0.29865000000000003</v>
      </c>
      <c r="N3423" s="59">
        <v>0.32619999999999999</v>
      </c>
      <c r="O3423" s="59">
        <v>0.25330000000000003</v>
      </c>
      <c r="P3423" s="59"/>
      <c r="Q3423" s="59"/>
      <c r="R3423" s="59"/>
      <c r="S3423" s="59"/>
      <c r="T3423" s="59"/>
      <c r="U3423" s="59"/>
      <c r="V3423" s="59"/>
      <c r="W3423" s="59"/>
      <c r="X3423" s="59"/>
      <c r="Y3423" s="59"/>
      <c r="Z3423" s="59"/>
      <c r="AA3423" s="59"/>
      <c r="AB3423" s="59"/>
      <c r="AC3423" s="59"/>
      <c r="AD3423" s="59"/>
      <c r="AE3423" s="59">
        <v>8.6999999999999993</v>
      </c>
      <c r="AF3423" s="59">
        <v>0.53217662491243201</v>
      </c>
      <c r="AG3423" s="59">
        <v>0.22137430930238799</v>
      </c>
      <c r="AH3423" s="59"/>
      <c r="AI3423" s="59"/>
      <c r="AJ3423" s="59"/>
      <c r="AK3423" s="59">
        <v>5.3</v>
      </c>
      <c r="AL3423" s="59">
        <v>8.6999999999999993</v>
      </c>
      <c r="AM3423" s="59"/>
      <c r="AN3423" s="59"/>
      <c r="AO3423" s="59"/>
      <c r="AP3423" s="59"/>
      <c r="AQ3423" s="59"/>
      <c r="AR3423" s="59"/>
      <c r="AS3423" s="59"/>
      <c r="AT3423" s="59"/>
      <c r="AU3423" s="59"/>
      <c r="AV3423" s="59"/>
      <c r="AZ3423" s="59"/>
      <c r="BA3423" s="59"/>
      <c r="BB3423" s="59"/>
      <c r="BC3423" s="59"/>
      <c r="BD3423" s="59"/>
      <c r="BE3423" s="59"/>
      <c r="BF3423" s="59"/>
      <c r="BG3423" s="59"/>
      <c r="BH3423" s="59"/>
      <c r="BI3423" s="59"/>
      <c r="BJ3423" s="59"/>
      <c r="BK3423" s="59"/>
      <c r="BL3423" s="59"/>
      <c r="BM3423" s="59"/>
      <c r="BN3423" s="59"/>
      <c r="BO3423" s="59"/>
      <c r="BP3423" s="59"/>
      <c r="BQ3423" s="59"/>
      <c r="BR3423" s="59"/>
      <c r="BS3423" s="59"/>
      <c r="BT3423" s="59"/>
      <c r="BU3423" s="59"/>
      <c r="BV3423" s="59"/>
      <c r="BW3423" s="59"/>
      <c r="BX3423" s="59"/>
      <c r="BY3423" s="59"/>
      <c r="BZ3423" s="59"/>
      <c r="CA3423" s="59"/>
      <c r="CB3423" s="59"/>
      <c r="CC3423" s="59"/>
      <c r="CD3423" s="59"/>
      <c r="CE3423" s="59"/>
    </row>
    <row r="3424" spans="1:83" x14ac:dyDescent="0.25">
      <c r="A3424" s="67" t="s">
        <v>983</v>
      </c>
      <c r="B3424" s="67" t="s">
        <v>983</v>
      </c>
      <c r="C3424" s="58">
        <v>42369</v>
      </c>
      <c r="D3424" s="58"/>
      <c r="E3424" s="58"/>
      <c r="F3424" s="59" t="s">
        <v>981</v>
      </c>
      <c r="G3424" s="59"/>
      <c r="H3424" s="59">
        <v>498.3721875</v>
      </c>
      <c r="I3424" s="59">
        <v>0.2964</v>
      </c>
      <c r="J3424" s="59">
        <v>0.31195624999999999</v>
      </c>
      <c r="K3424" s="59">
        <v>0.28355625000000001</v>
      </c>
      <c r="L3424" s="59">
        <v>0.19597500000000001</v>
      </c>
      <c r="M3424" s="59">
        <v>0.29829375000000002</v>
      </c>
      <c r="N3424" s="59">
        <v>0.326075</v>
      </c>
      <c r="O3424" s="59">
        <v>0.25316250000000001</v>
      </c>
      <c r="P3424" s="59"/>
      <c r="Q3424" s="59"/>
      <c r="R3424" s="59"/>
      <c r="S3424" s="59"/>
      <c r="T3424" s="59"/>
      <c r="U3424" s="59"/>
      <c r="V3424" s="59"/>
      <c r="W3424" s="59"/>
      <c r="X3424" s="59"/>
      <c r="Y3424" s="59"/>
      <c r="Z3424" s="59"/>
      <c r="AA3424" s="59"/>
      <c r="AB3424" s="59"/>
      <c r="AC3424" s="59"/>
      <c r="AD3424" s="59"/>
      <c r="AE3424" s="59"/>
      <c r="AF3424" s="59"/>
      <c r="AG3424" s="59"/>
      <c r="AH3424" s="59"/>
      <c r="AI3424" s="59"/>
      <c r="AJ3424" s="59"/>
      <c r="AK3424" s="59"/>
      <c r="AL3424" s="59"/>
      <c r="AM3424" s="59"/>
      <c r="AN3424" s="59"/>
      <c r="AO3424" s="59"/>
      <c r="AP3424" s="59"/>
      <c r="AQ3424" s="59"/>
      <c r="AR3424" s="59"/>
      <c r="AS3424" s="59"/>
      <c r="AT3424" s="59"/>
      <c r="AU3424" s="59"/>
      <c r="AV3424" s="59"/>
      <c r="AZ3424" s="59"/>
      <c r="BA3424" s="59"/>
      <c r="BB3424" s="59"/>
      <c r="BC3424" s="59"/>
      <c r="BD3424" s="59"/>
      <c r="BE3424" s="59"/>
      <c r="BF3424" s="59"/>
      <c r="BG3424" s="59"/>
      <c r="BH3424" s="59"/>
      <c r="BI3424" s="59"/>
      <c r="BJ3424" s="59"/>
      <c r="BK3424" s="59"/>
      <c r="BL3424" s="59"/>
      <c r="BM3424" s="59"/>
      <c r="BN3424" s="59"/>
      <c r="BO3424" s="59"/>
      <c r="BP3424" s="59"/>
      <c r="BQ3424" s="59"/>
      <c r="BR3424" s="59"/>
      <c r="BS3424" s="59"/>
      <c r="BT3424" s="59"/>
      <c r="BU3424" s="59"/>
      <c r="BV3424" s="59"/>
      <c r="BW3424" s="59"/>
      <c r="BX3424" s="59"/>
      <c r="BY3424" s="59"/>
      <c r="BZ3424" s="59"/>
      <c r="CA3424" s="59"/>
      <c r="CB3424" s="59"/>
      <c r="CC3424" s="59"/>
      <c r="CD3424" s="59"/>
      <c r="CE3424" s="59"/>
    </row>
    <row r="3425" spans="1:83" x14ac:dyDescent="0.25">
      <c r="A3425" s="67" t="s">
        <v>983</v>
      </c>
      <c r="B3425" s="67" t="s">
        <v>983</v>
      </c>
      <c r="C3425" s="58">
        <v>42370</v>
      </c>
      <c r="D3425" s="58"/>
      <c r="E3425" s="58"/>
      <c r="F3425" s="59" t="s">
        <v>981</v>
      </c>
      <c r="G3425" s="59"/>
      <c r="H3425" s="59">
        <v>493.205625</v>
      </c>
      <c r="I3425" s="59">
        <v>0.27512500000000001</v>
      </c>
      <c r="J3425" s="59">
        <v>0.30448750000000002</v>
      </c>
      <c r="K3425" s="59">
        <v>0.2820125</v>
      </c>
      <c r="L3425" s="59">
        <v>0.1955375</v>
      </c>
      <c r="M3425" s="59">
        <v>0.29775000000000001</v>
      </c>
      <c r="N3425" s="59">
        <v>0.32589374999999998</v>
      </c>
      <c r="O3425" s="59">
        <v>0.25301875000000001</v>
      </c>
      <c r="P3425" s="59"/>
      <c r="Q3425" s="59"/>
      <c r="R3425" s="59"/>
      <c r="S3425" s="59"/>
      <c r="T3425" s="59"/>
      <c r="U3425" s="59"/>
      <c r="V3425" s="59"/>
      <c r="W3425" s="59"/>
      <c r="X3425" s="59"/>
      <c r="Y3425" s="59"/>
      <c r="Z3425" s="59"/>
      <c r="AA3425" s="59"/>
      <c r="AB3425" s="59"/>
      <c r="AC3425" s="59"/>
      <c r="AD3425" s="59"/>
      <c r="AE3425" s="59"/>
      <c r="AF3425" s="59"/>
      <c r="AG3425" s="59"/>
      <c r="AH3425" s="59"/>
      <c r="AI3425" s="59"/>
      <c r="AJ3425" s="59"/>
      <c r="AK3425" s="59"/>
      <c r="AL3425" s="59"/>
      <c r="AM3425" s="59"/>
      <c r="AN3425" s="59"/>
      <c r="AO3425" s="59"/>
      <c r="AP3425" s="59"/>
      <c r="AQ3425" s="59"/>
      <c r="AR3425" s="59"/>
      <c r="AS3425" s="59"/>
      <c r="AT3425" s="59"/>
      <c r="AU3425" s="59"/>
      <c r="AV3425" s="59"/>
      <c r="AZ3425" s="59"/>
      <c r="BA3425" s="59"/>
      <c r="BB3425" s="59"/>
      <c r="BC3425" s="59"/>
      <c r="BD3425" s="59"/>
      <c r="BE3425" s="59"/>
      <c r="BF3425" s="59"/>
      <c r="BG3425" s="59"/>
      <c r="BH3425" s="59"/>
      <c r="BI3425" s="59"/>
      <c r="BJ3425" s="59"/>
      <c r="BK3425" s="59"/>
      <c r="BL3425" s="59"/>
      <c r="BM3425" s="59"/>
      <c r="BN3425" s="59"/>
      <c r="BO3425" s="59"/>
      <c r="BP3425" s="59"/>
      <c r="BQ3425" s="59"/>
      <c r="BR3425" s="59"/>
      <c r="BS3425" s="59"/>
      <c r="BT3425" s="59"/>
      <c r="BU3425" s="59"/>
      <c r="BV3425" s="59"/>
      <c r="BW3425" s="59"/>
      <c r="BX3425" s="59"/>
      <c r="BY3425" s="59"/>
      <c r="BZ3425" s="59"/>
      <c r="CA3425" s="59"/>
      <c r="CB3425" s="59"/>
      <c r="CC3425" s="59"/>
      <c r="CD3425" s="59"/>
      <c r="CE3425" s="59"/>
    </row>
    <row r="3426" spans="1:83" x14ac:dyDescent="0.25">
      <c r="A3426" s="67" t="s">
        <v>983</v>
      </c>
      <c r="B3426" s="67" t="s">
        <v>983</v>
      </c>
      <c r="C3426" s="58">
        <v>42371</v>
      </c>
      <c r="D3426" s="58"/>
      <c r="E3426" s="58"/>
      <c r="F3426" s="59" t="s">
        <v>981</v>
      </c>
      <c r="G3426" s="59"/>
      <c r="H3426" s="59">
        <v>491.61562500000002</v>
      </c>
      <c r="I3426" s="59">
        <v>0.26528125000000002</v>
      </c>
      <c r="J3426" s="59">
        <v>0.30055625000000002</v>
      </c>
      <c r="K3426" s="59">
        <v>0.28326249999999997</v>
      </c>
      <c r="L3426" s="59">
        <v>0.19615625</v>
      </c>
      <c r="M3426" s="59">
        <v>0.29777500000000001</v>
      </c>
      <c r="N3426" s="59">
        <v>0.32564375000000001</v>
      </c>
      <c r="O3426" s="59">
        <v>0.25296249999999998</v>
      </c>
      <c r="P3426" s="59"/>
      <c r="Q3426" s="59"/>
      <c r="R3426" s="59"/>
      <c r="S3426" s="59"/>
      <c r="T3426" s="59"/>
      <c r="U3426" s="59"/>
      <c r="V3426" s="59"/>
      <c r="W3426" s="59"/>
      <c r="X3426" s="59"/>
      <c r="Y3426" s="59"/>
      <c r="Z3426" s="59"/>
      <c r="AA3426" s="59"/>
      <c r="AB3426" s="59"/>
      <c r="AC3426" s="59"/>
      <c r="AD3426" s="59"/>
      <c r="AE3426" s="59"/>
      <c r="AF3426" s="59"/>
      <c r="AG3426" s="59"/>
      <c r="AH3426" s="59"/>
      <c r="AI3426" s="59"/>
      <c r="AJ3426" s="59"/>
      <c r="AK3426" s="59"/>
      <c r="AL3426" s="59"/>
      <c r="AM3426" s="59"/>
      <c r="AN3426" s="59"/>
      <c r="AO3426" s="59"/>
      <c r="AP3426" s="59"/>
      <c r="AQ3426" s="59"/>
      <c r="AR3426" s="59"/>
      <c r="AS3426" s="59"/>
      <c r="AT3426" s="59"/>
      <c r="AU3426" s="59"/>
      <c r="AV3426" s="59"/>
      <c r="AZ3426" s="59"/>
      <c r="BA3426" s="59"/>
      <c r="BB3426" s="59"/>
      <c r="BC3426" s="59"/>
      <c r="BD3426" s="59"/>
      <c r="BE3426" s="59"/>
      <c r="BF3426" s="59"/>
      <c r="BG3426" s="59"/>
      <c r="BH3426" s="59"/>
      <c r="BI3426" s="59"/>
      <c r="BJ3426" s="59"/>
      <c r="BK3426" s="59"/>
      <c r="BL3426" s="59"/>
      <c r="BM3426" s="59"/>
      <c r="BN3426" s="59"/>
      <c r="BO3426" s="59"/>
      <c r="BP3426" s="59"/>
      <c r="BQ3426" s="59"/>
      <c r="BR3426" s="59"/>
      <c r="BS3426" s="59"/>
      <c r="BT3426" s="59"/>
      <c r="BU3426" s="59"/>
      <c r="BV3426" s="59"/>
      <c r="BW3426" s="59"/>
      <c r="BX3426" s="59"/>
      <c r="BY3426" s="59"/>
      <c r="BZ3426" s="59"/>
      <c r="CA3426" s="59"/>
      <c r="CB3426" s="59"/>
      <c r="CC3426" s="59"/>
      <c r="CD3426" s="59"/>
      <c r="CE3426" s="59"/>
    </row>
    <row r="3427" spans="1:83" x14ac:dyDescent="0.25">
      <c r="A3427" s="67" t="s">
        <v>983</v>
      </c>
      <c r="B3427" s="67" t="s">
        <v>983</v>
      </c>
      <c r="C3427" s="58">
        <v>42372</v>
      </c>
      <c r="D3427" s="58"/>
      <c r="E3427" s="58"/>
      <c r="F3427" s="59" t="s">
        <v>981</v>
      </c>
      <c r="G3427" s="59"/>
      <c r="H3427" s="59">
        <v>490.44843750000001</v>
      </c>
      <c r="I3427" s="59">
        <v>0.25812499999999999</v>
      </c>
      <c r="J3427" s="59">
        <v>0.29783124999999999</v>
      </c>
      <c r="K3427" s="59">
        <v>0.28383124999999998</v>
      </c>
      <c r="L3427" s="59">
        <v>0.19673750000000001</v>
      </c>
      <c r="M3427" s="59">
        <v>0.29780624999999999</v>
      </c>
      <c r="N3427" s="59">
        <v>0.32560624999999999</v>
      </c>
      <c r="O3427" s="59">
        <v>0.25286874999999998</v>
      </c>
      <c r="P3427" s="59"/>
      <c r="Q3427" s="59"/>
      <c r="R3427" s="59"/>
      <c r="S3427" s="59"/>
      <c r="T3427" s="59"/>
      <c r="U3427" s="59"/>
      <c r="V3427" s="59"/>
      <c r="W3427" s="59"/>
      <c r="X3427" s="59"/>
      <c r="Y3427" s="59"/>
      <c r="Z3427" s="59"/>
      <c r="AA3427" s="59"/>
      <c r="AB3427" s="59"/>
      <c r="AC3427" s="59"/>
      <c r="AD3427" s="59"/>
      <c r="AE3427" s="59"/>
      <c r="AF3427" s="59"/>
      <c r="AG3427" s="59"/>
      <c r="AH3427" s="59"/>
      <c r="AI3427" s="59"/>
      <c r="AJ3427" s="59"/>
      <c r="AK3427" s="59"/>
      <c r="AL3427" s="59"/>
      <c r="AM3427" s="59"/>
      <c r="AN3427" s="59"/>
      <c r="AO3427" s="59"/>
      <c r="AP3427" s="59"/>
      <c r="AQ3427" s="59"/>
      <c r="AR3427" s="59"/>
      <c r="AS3427" s="59"/>
      <c r="AT3427" s="59"/>
      <c r="AU3427" s="59"/>
      <c r="AV3427" s="59"/>
      <c r="AZ3427" s="59"/>
      <c r="BA3427" s="59"/>
      <c r="BB3427" s="59"/>
      <c r="BC3427" s="59"/>
      <c r="BD3427" s="59"/>
      <c r="BE3427" s="59"/>
      <c r="BF3427" s="59"/>
      <c r="BG3427" s="59"/>
      <c r="BH3427" s="59"/>
      <c r="BI3427" s="59"/>
      <c r="BJ3427" s="59"/>
      <c r="BK3427" s="59"/>
      <c r="BL3427" s="59"/>
      <c r="BM3427" s="59"/>
      <c r="BN3427" s="59"/>
      <c r="BO3427" s="59"/>
      <c r="BP3427" s="59"/>
      <c r="BQ3427" s="59"/>
      <c r="BR3427" s="59"/>
      <c r="BS3427" s="59"/>
      <c r="BT3427" s="59"/>
      <c r="BU3427" s="59"/>
      <c r="BV3427" s="59"/>
      <c r="BW3427" s="59"/>
      <c r="BX3427" s="59"/>
      <c r="BY3427" s="59"/>
      <c r="BZ3427" s="59"/>
      <c r="CA3427" s="59"/>
      <c r="CB3427" s="59"/>
      <c r="CC3427" s="59"/>
      <c r="CD3427" s="59"/>
      <c r="CE3427" s="59"/>
    </row>
    <row r="3428" spans="1:83" x14ac:dyDescent="0.25">
      <c r="A3428" s="67" t="s">
        <v>983</v>
      </c>
      <c r="B3428" s="67" t="s">
        <v>983</v>
      </c>
      <c r="C3428" s="58">
        <v>42373</v>
      </c>
      <c r="D3428" s="58"/>
      <c r="E3428" s="58"/>
      <c r="F3428" s="59" t="s">
        <v>981</v>
      </c>
      <c r="G3428" s="59"/>
      <c r="H3428" s="59">
        <v>487.09312499999999</v>
      </c>
      <c r="I3428" s="59">
        <v>0.24611250000000001</v>
      </c>
      <c r="J3428" s="59">
        <v>0.2928</v>
      </c>
      <c r="K3428" s="59">
        <v>0.28193750000000001</v>
      </c>
      <c r="L3428" s="59">
        <v>0.1966</v>
      </c>
      <c r="M3428" s="59">
        <v>0.29746875</v>
      </c>
      <c r="N3428" s="59">
        <v>0.32548125</v>
      </c>
      <c r="O3428" s="59">
        <v>0.25269999999999998</v>
      </c>
      <c r="P3428" s="59"/>
      <c r="Q3428" s="59"/>
      <c r="R3428" s="59"/>
      <c r="S3428" s="59"/>
      <c r="T3428" s="59"/>
      <c r="U3428" s="59"/>
      <c r="V3428" s="59"/>
      <c r="W3428" s="59"/>
      <c r="X3428" s="59"/>
      <c r="Y3428" s="59"/>
      <c r="Z3428" s="59"/>
      <c r="AA3428" s="59"/>
      <c r="AB3428" s="59"/>
      <c r="AC3428" s="59"/>
      <c r="AD3428" s="59"/>
      <c r="AE3428" s="59"/>
      <c r="AF3428" s="59"/>
      <c r="AG3428" s="59"/>
      <c r="AH3428" s="59"/>
      <c r="AI3428" s="59"/>
      <c r="AJ3428" s="59"/>
      <c r="AK3428" s="59"/>
      <c r="AL3428" s="59"/>
      <c r="AM3428" s="59"/>
      <c r="AN3428" s="59"/>
      <c r="AO3428" s="59"/>
      <c r="AP3428" s="59"/>
      <c r="AQ3428" s="59"/>
      <c r="AR3428" s="59"/>
      <c r="AS3428" s="59"/>
      <c r="AT3428" s="59"/>
      <c r="AU3428" s="59"/>
      <c r="AV3428" s="59"/>
      <c r="AZ3428" s="59"/>
      <c r="BA3428" s="59"/>
      <c r="BB3428" s="59"/>
      <c r="BC3428" s="59"/>
      <c r="BD3428" s="59"/>
      <c r="BE3428" s="59"/>
      <c r="BF3428" s="59"/>
      <c r="BG3428" s="59"/>
      <c r="BH3428" s="59"/>
      <c r="BI3428" s="59"/>
      <c r="BJ3428" s="59"/>
      <c r="BK3428" s="59"/>
      <c r="BL3428" s="59"/>
      <c r="BM3428" s="59"/>
      <c r="BN3428" s="59"/>
      <c r="BO3428" s="59"/>
      <c r="BP3428" s="59"/>
      <c r="BQ3428" s="59"/>
      <c r="BR3428" s="59"/>
      <c r="BS3428" s="59"/>
      <c r="BT3428" s="59"/>
      <c r="BU3428" s="59"/>
      <c r="BV3428" s="59"/>
      <c r="BW3428" s="59"/>
      <c r="BX3428" s="59"/>
      <c r="BY3428" s="59"/>
      <c r="BZ3428" s="59"/>
      <c r="CA3428" s="59"/>
      <c r="CB3428" s="59"/>
      <c r="CC3428" s="59"/>
      <c r="CD3428" s="59"/>
      <c r="CE3428" s="59"/>
    </row>
    <row r="3429" spans="1:83" x14ac:dyDescent="0.25">
      <c r="A3429" s="67" t="s">
        <v>983</v>
      </c>
      <c r="B3429" s="67" t="s">
        <v>983</v>
      </c>
      <c r="C3429" s="58">
        <v>42374</v>
      </c>
      <c r="D3429" s="58"/>
      <c r="E3429" s="58"/>
      <c r="F3429" s="59" t="s">
        <v>981</v>
      </c>
      <c r="G3429" s="59"/>
      <c r="H3429" s="59">
        <v>483.22734374999999</v>
      </c>
      <c r="I3429" s="59">
        <v>0.23345312500000001</v>
      </c>
      <c r="J3429" s="59">
        <v>0.28648750000000001</v>
      </c>
      <c r="K3429" s="59">
        <v>0.27939375</v>
      </c>
      <c r="L3429" s="59">
        <v>0.19619375</v>
      </c>
      <c r="M3429" s="59">
        <v>0.29720625000000001</v>
      </c>
      <c r="N3429" s="59">
        <v>0.32535625000000001</v>
      </c>
      <c r="O3429" s="59">
        <v>0.25263750000000001</v>
      </c>
      <c r="P3429" s="59"/>
      <c r="Q3429" s="59"/>
      <c r="R3429" s="59"/>
      <c r="S3429" s="59"/>
      <c r="T3429" s="59"/>
      <c r="U3429" s="59"/>
      <c r="V3429" s="59"/>
      <c r="W3429" s="59"/>
      <c r="X3429" s="59"/>
      <c r="Y3429" s="59"/>
      <c r="Z3429" s="59"/>
      <c r="AA3429" s="59"/>
      <c r="AB3429" s="59"/>
      <c r="AC3429" s="59"/>
      <c r="AD3429" s="59"/>
      <c r="AE3429" s="59"/>
      <c r="AF3429" s="59"/>
      <c r="AG3429" s="59">
        <v>0.22011297840095101</v>
      </c>
      <c r="AH3429" s="59"/>
      <c r="AI3429" s="59"/>
      <c r="AJ3429" s="59"/>
      <c r="AK3429" s="59"/>
      <c r="AL3429" s="59"/>
      <c r="AM3429" s="59"/>
      <c r="AN3429" s="59"/>
      <c r="AO3429" s="59"/>
      <c r="AP3429" s="59"/>
      <c r="AQ3429" s="59"/>
      <c r="AR3429" s="59"/>
      <c r="AS3429" s="59"/>
      <c r="AT3429" s="59"/>
      <c r="AU3429" s="59"/>
      <c r="AV3429" s="59"/>
      <c r="AZ3429" s="59"/>
      <c r="BA3429" s="59"/>
      <c r="BB3429" s="59"/>
      <c r="BC3429" s="59"/>
      <c r="BD3429" s="59"/>
      <c r="BE3429" s="59"/>
      <c r="BF3429" s="59"/>
      <c r="BG3429" s="59"/>
      <c r="BH3429" s="59"/>
      <c r="BI3429" s="59"/>
      <c r="BJ3429" s="59"/>
      <c r="BK3429" s="59"/>
      <c r="BL3429" s="59"/>
      <c r="BM3429" s="59"/>
      <c r="BN3429" s="59"/>
      <c r="BO3429" s="59"/>
      <c r="BP3429" s="59"/>
      <c r="BQ3429" s="59"/>
      <c r="BR3429" s="59"/>
      <c r="BS3429" s="59"/>
      <c r="BT3429" s="59"/>
      <c r="BU3429" s="59"/>
      <c r="BV3429" s="59"/>
      <c r="BW3429" s="59"/>
      <c r="BX3429" s="59"/>
      <c r="BY3429" s="59"/>
      <c r="BZ3429" s="59"/>
      <c r="CA3429" s="59"/>
      <c r="CB3429" s="59"/>
      <c r="CC3429" s="59"/>
      <c r="CD3429" s="59"/>
      <c r="CE3429" s="59"/>
    </row>
    <row r="3430" spans="1:83" x14ac:dyDescent="0.25">
      <c r="A3430" s="67" t="s">
        <v>983</v>
      </c>
      <c r="B3430" s="67" t="s">
        <v>983</v>
      </c>
      <c r="C3430" s="58">
        <v>42375</v>
      </c>
      <c r="D3430" s="58"/>
      <c r="E3430" s="58"/>
      <c r="F3430" s="59" t="s">
        <v>981</v>
      </c>
      <c r="G3430" s="59"/>
      <c r="H3430" s="59">
        <v>479.31281250000001</v>
      </c>
      <c r="I3430" s="59">
        <v>0.22095000000000001</v>
      </c>
      <c r="J3430" s="59">
        <v>0.27998125000000001</v>
      </c>
      <c r="K3430" s="59">
        <v>0.27715000000000001</v>
      </c>
      <c r="L3430" s="59">
        <v>0.19581875000000001</v>
      </c>
      <c r="M3430" s="59">
        <v>0.29678125</v>
      </c>
      <c r="N3430" s="59">
        <v>0.32511875000000001</v>
      </c>
      <c r="O3430" s="59">
        <v>0.25237500000000002</v>
      </c>
      <c r="P3430" s="59"/>
      <c r="Q3430" s="59"/>
      <c r="R3430" s="59"/>
      <c r="S3430" s="59"/>
      <c r="T3430" s="59">
        <v>7.6987436000000002</v>
      </c>
      <c r="U3430" s="59">
        <v>644.62025000000006</v>
      </c>
      <c r="V3430" s="59">
        <v>422.73700000000002</v>
      </c>
      <c r="W3430" s="59"/>
      <c r="X3430" s="59">
        <v>5.9170603000000002</v>
      </c>
      <c r="Y3430" s="59">
        <v>1.5850460524476199E-2</v>
      </c>
      <c r="Z3430" s="59"/>
      <c r="AA3430" s="59">
        <v>4.9601044249999999</v>
      </c>
      <c r="AB3430" s="59"/>
      <c r="AC3430" s="59"/>
      <c r="AD3430" s="59">
        <v>312.93124999999998</v>
      </c>
      <c r="AE3430" s="59">
        <v>8.6999999999999993</v>
      </c>
      <c r="AF3430" s="59">
        <v>0.44677102826742099</v>
      </c>
      <c r="AG3430" s="59"/>
      <c r="AH3430" s="59">
        <v>6.1870781261692698E-3</v>
      </c>
      <c r="AI3430" s="59">
        <v>8.2677924999999999E-2</v>
      </c>
      <c r="AJ3430" s="59">
        <v>13.363</v>
      </c>
      <c r="AK3430" s="59">
        <v>5.3</v>
      </c>
      <c r="AL3430" s="59">
        <v>8.6999999999999993</v>
      </c>
      <c r="AM3430" s="59">
        <v>0.61499999999999999</v>
      </c>
      <c r="AN3430" s="59">
        <v>2.0401180292366001E-2</v>
      </c>
      <c r="AO3430" s="59">
        <v>0.80072082499999997</v>
      </c>
      <c r="AP3430" s="59">
        <v>39.248750000000001</v>
      </c>
      <c r="AQ3430" s="59"/>
      <c r="AR3430" s="59"/>
      <c r="AS3430" s="59"/>
      <c r="AT3430" s="59"/>
      <c r="AU3430" s="59"/>
      <c r="AV3430" s="59"/>
      <c r="AZ3430" s="59"/>
      <c r="BA3430" s="59"/>
      <c r="BB3430" s="59"/>
      <c r="BC3430" s="59">
        <v>0.95695587500000001</v>
      </c>
      <c r="BD3430" s="59"/>
      <c r="BE3430" s="59">
        <v>109.80575</v>
      </c>
      <c r="BF3430" s="59">
        <v>8.7149887414821204E-3</v>
      </c>
      <c r="BG3430" s="59">
        <v>5.3067678256528703E-3</v>
      </c>
      <c r="BH3430" s="59">
        <v>0.89828454999999996</v>
      </c>
      <c r="BI3430" s="59"/>
      <c r="BJ3430" s="59">
        <v>169.2715</v>
      </c>
      <c r="BK3430" s="59"/>
      <c r="BL3430" s="59"/>
      <c r="BM3430" s="59"/>
      <c r="BN3430" s="59"/>
      <c r="BO3430" s="59"/>
      <c r="BP3430" s="59"/>
      <c r="BQ3430" s="59"/>
      <c r="BR3430" s="59"/>
      <c r="BS3430" s="59"/>
      <c r="BT3430" s="59"/>
      <c r="BU3430" s="59"/>
      <c r="BV3430" s="59"/>
      <c r="BW3430" s="59"/>
      <c r="BX3430" s="59"/>
      <c r="BY3430" s="59"/>
      <c r="BZ3430" s="59"/>
      <c r="CA3430" s="59"/>
      <c r="CB3430" s="59"/>
      <c r="CC3430" s="59"/>
      <c r="CD3430" s="59"/>
      <c r="CE3430" s="59"/>
    </row>
    <row r="3431" spans="1:83" x14ac:dyDescent="0.25">
      <c r="A3431" s="67" t="s">
        <v>983</v>
      </c>
      <c r="B3431" s="67" t="s">
        <v>983</v>
      </c>
      <c r="C3431" s="58">
        <v>42376</v>
      </c>
      <c r="D3431" s="58"/>
      <c r="E3431" s="58"/>
      <c r="F3431" s="59" t="s">
        <v>981</v>
      </c>
      <c r="G3431" s="59"/>
      <c r="H3431" s="59">
        <v>509.578125</v>
      </c>
      <c r="I3431" s="59">
        <v>0.32087500000000002</v>
      </c>
      <c r="J3431" s="59">
        <v>0.34273749999999997</v>
      </c>
      <c r="K3431" s="59">
        <v>0.29667500000000002</v>
      </c>
      <c r="L3431" s="59">
        <v>0.19650000000000001</v>
      </c>
      <c r="M3431" s="59">
        <v>0.29648124999999997</v>
      </c>
      <c r="N3431" s="59">
        <v>0.32487500000000002</v>
      </c>
      <c r="O3431" s="59">
        <v>0.25225625000000002</v>
      </c>
      <c r="P3431" s="59"/>
      <c r="Q3431" s="59"/>
      <c r="R3431" s="59"/>
      <c r="S3431" s="59"/>
      <c r="T3431" s="59"/>
      <c r="U3431" s="59"/>
      <c r="V3431" s="59"/>
      <c r="W3431" s="59"/>
      <c r="X3431" s="59"/>
      <c r="Y3431" s="59"/>
      <c r="Z3431" s="59"/>
      <c r="AA3431" s="59"/>
      <c r="AB3431" s="59"/>
      <c r="AC3431" s="59"/>
      <c r="AD3431" s="59"/>
      <c r="AE3431" s="59"/>
      <c r="AF3431" s="59"/>
      <c r="AG3431" s="59"/>
      <c r="AH3431" s="59"/>
      <c r="AI3431" s="59"/>
      <c r="AJ3431" s="59"/>
      <c r="AK3431" s="59"/>
      <c r="AL3431" s="59"/>
      <c r="AM3431" s="59"/>
      <c r="AN3431" s="59"/>
      <c r="AO3431" s="59"/>
      <c r="AP3431" s="59"/>
      <c r="AQ3431" s="59"/>
      <c r="AR3431" s="59"/>
      <c r="AS3431" s="59"/>
      <c r="AT3431" s="59"/>
      <c r="AU3431" s="59"/>
      <c r="AV3431" s="59"/>
      <c r="AZ3431" s="59"/>
      <c r="BA3431" s="59"/>
      <c r="BB3431" s="59"/>
      <c r="BC3431" s="59"/>
      <c r="BD3431" s="59"/>
      <c r="BE3431" s="59"/>
      <c r="BF3431" s="59"/>
      <c r="BG3431" s="59"/>
      <c r="BH3431" s="59"/>
      <c r="BI3431" s="59"/>
      <c r="BJ3431" s="59"/>
      <c r="BK3431" s="59"/>
      <c r="BL3431" s="59"/>
      <c r="BM3431" s="59"/>
      <c r="BN3431" s="59"/>
      <c r="BO3431" s="59"/>
      <c r="BP3431" s="59"/>
      <c r="BQ3431" s="59"/>
      <c r="BR3431" s="59"/>
      <c r="BS3431" s="59"/>
      <c r="BT3431" s="59"/>
      <c r="BU3431" s="59"/>
      <c r="BV3431" s="59"/>
      <c r="BW3431" s="59"/>
      <c r="BX3431" s="59"/>
      <c r="BY3431" s="59"/>
      <c r="BZ3431" s="59"/>
      <c r="CA3431" s="59"/>
      <c r="CB3431" s="59"/>
      <c r="CC3431" s="59"/>
      <c r="CD3431" s="59"/>
      <c r="CE3431" s="59"/>
    </row>
    <row r="3432" spans="1:83" x14ac:dyDescent="0.25">
      <c r="A3432" s="67" t="s">
        <v>983</v>
      </c>
      <c r="B3432" s="67" t="s">
        <v>983</v>
      </c>
      <c r="C3432" s="58">
        <v>42377</v>
      </c>
      <c r="D3432" s="58"/>
      <c r="E3432" s="58"/>
      <c r="F3432" s="59" t="s">
        <v>981</v>
      </c>
      <c r="G3432" s="59"/>
      <c r="H3432" s="59">
        <v>508.40296875000001</v>
      </c>
      <c r="I3432" s="59">
        <v>0.30314687499999998</v>
      </c>
      <c r="J3432" s="59">
        <v>0.33688125000000002</v>
      </c>
      <c r="K3432" s="59">
        <v>0.30433749999999998</v>
      </c>
      <c r="L3432" s="59">
        <v>0.19741249999999999</v>
      </c>
      <c r="M3432" s="59">
        <v>0.29613125000000001</v>
      </c>
      <c r="N3432" s="59">
        <v>0.32468124999999998</v>
      </c>
      <c r="O3432" s="59">
        <v>0.25209999999999999</v>
      </c>
      <c r="P3432" s="59"/>
      <c r="Q3432" s="59"/>
      <c r="R3432" s="59"/>
      <c r="S3432" s="59"/>
      <c r="T3432" s="59"/>
      <c r="U3432" s="59"/>
      <c r="V3432" s="59"/>
      <c r="W3432" s="59"/>
      <c r="X3432" s="59"/>
      <c r="Y3432" s="59"/>
      <c r="Z3432" s="59"/>
      <c r="AA3432" s="59"/>
      <c r="AB3432" s="59"/>
      <c r="AC3432" s="59"/>
      <c r="AD3432" s="59"/>
      <c r="AE3432" s="59"/>
      <c r="AF3432" s="59"/>
      <c r="AG3432" s="59"/>
      <c r="AH3432" s="59"/>
      <c r="AI3432" s="59"/>
      <c r="AJ3432" s="59"/>
      <c r="AK3432" s="59"/>
      <c r="AL3432" s="59"/>
      <c r="AM3432" s="59"/>
      <c r="AN3432" s="59"/>
      <c r="AO3432" s="59"/>
      <c r="AP3432" s="59"/>
      <c r="AQ3432" s="59"/>
      <c r="AR3432" s="59"/>
      <c r="AS3432" s="59"/>
      <c r="AT3432" s="59"/>
      <c r="AU3432" s="59"/>
      <c r="AV3432" s="59"/>
      <c r="AZ3432" s="59"/>
      <c r="BA3432" s="59"/>
      <c r="BB3432" s="59"/>
      <c r="BC3432" s="59"/>
      <c r="BD3432" s="59"/>
      <c r="BE3432" s="59"/>
      <c r="BF3432" s="59"/>
      <c r="BG3432" s="59"/>
      <c r="BH3432" s="59"/>
      <c r="BI3432" s="59"/>
      <c r="BJ3432" s="59"/>
      <c r="BK3432" s="59"/>
      <c r="BL3432" s="59"/>
      <c r="BM3432" s="59"/>
      <c r="BN3432" s="59"/>
      <c r="BO3432" s="59"/>
      <c r="BP3432" s="59"/>
      <c r="BQ3432" s="59"/>
      <c r="BR3432" s="59"/>
      <c r="BS3432" s="59"/>
      <c r="BT3432" s="59"/>
      <c r="BU3432" s="59"/>
      <c r="BV3432" s="59"/>
      <c r="BW3432" s="59"/>
      <c r="BX3432" s="59"/>
      <c r="BY3432" s="59"/>
      <c r="BZ3432" s="59"/>
      <c r="CA3432" s="59"/>
      <c r="CB3432" s="59"/>
      <c r="CC3432" s="59"/>
      <c r="CD3432" s="59"/>
      <c r="CE3432" s="59"/>
    </row>
    <row r="3433" spans="1:83" x14ac:dyDescent="0.25">
      <c r="A3433" s="67" t="s">
        <v>983</v>
      </c>
      <c r="B3433" s="67" t="s">
        <v>983</v>
      </c>
      <c r="C3433" s="58">
        <v>42378</v>
      </c>
      <c r="D3433" s="58"/>
      <c r="E3433" s="58"/>
      <c r="F3433" s="59" t="s">
        <v>981</v>
      </c>
      <c r="G3433" s="59"/>
      <c r="H3433" s="59">
        <v>505.63078124999998</v>
      </c>
      <c r="I3433" s="59">
        <v>0.28897187499999999</v>
      </c>
      <c r="J3433" s="59">
        <v>0.33002500000000001</v>
      </c>
      <c r="K3433" s="59">
        <v>0.30531875000000003</v>
      </c>
      <c r="L3433" s="59">
        <v>0.19820625</v>
      </c>
      <c r="M3433" s="59">
        <v>0.29595624999999998</v>
      </c>
      <c r="N3433" s="59">
        <v>0.32456249999999998</v>
      </c>
      <c r="O3433" s="59">
        <v>0.25189375000000003</v>
      </c>
      <c r="P3433" s="59"/>
      <c r="Q3433" s="59"/>
      <c r="R3433" s="59"/>
      <c r="S3433" s="59"/>
      <c r="T3433" s="59"/>
      <c r="U3433" s="59"/>
      <c r="V3433" s="59"/>
      <c r="W3433" s="59"/>
      <c r="X3433" s="59"/>
      <c r="Y3433" s="59"/>
      <c r="Z3433" s="59"/>
      <c r="AA3433" s="59"/>
      <c r="AB3433" s="59"/>
      <c r="AC3433" s="59"/>
      <c r="AD3433" s="59"/>
      <c r="AE3433" s="59"/>
      <c r="AF3433" s="59"/>
      <c r="AG3433" s="59"/>
      <c r="AH3433" s="59"/>
      <c r="AI3433" s="59"/>
      <c r="AJ3433" s="59"/>
      <c r="AK3433" s="59"/>
      <c r="AL3433" s="59"/>
      <c r="AM3433" s="59"/>
      <c r="AN3433" s="59"/>
      <c r="AO3433" s="59"/>
      <c r="AP3433" s="59"/>
      <c r="AQ3433" s="59"/>
      <c r="AR3433" s="59"/>
      <c r="AS3433" s="59"/>
      <c r="AT3433" s="59"/>
      <c r="AU3433" s="59"/>
      <c r="AV3433" s="59"/>
      <c r="AZ3433" s="59"/>
      <c r="BA3433" s="59"/>
      <c r="BB3433" s="59"/>
      <c r="BC3433" s="59"/>
      <c r="BD3433" s="59"/>
      <c r="BE3433" s="59"/>
      <c r="BF3433" s="59"/>
      <c r="BG3433" s="59"/>
      <c r="BH3433" s="59"/>
      <c r="BI3433" s="59"/>
      <c r="BJ3433" s="59"/>
      <c r="BK3433" s="59"/>
      <c r="BL3433" s="59"/>
      <c r="BM3433" s="59"/>
      <c r="BN3433" s="59"/>
      <c r="BO3433" s="59"/>
      <c r="BP3433" s="59"/>
      <c r="BQ3433" s="59"/>
      <c r="BR3433" s="59"/>
      <c r="BS3433" s="59"/>
      <c r="BT3433" s="59"/>
      <c r="BU3433" s="59"/>
      <c r="BV3433" s="59"/>
      <c r="BW3433" s="59"/>
      <c r="BX3433" s="59"/>
      <c r="BY3433" s="59"/>
      <c r="BZ3433" s="59"/>
      <c r="CA3433" s="59"/>
      <c r="CB3433" s="59"/>
      <c r="CC3433" s="59"/>
      <c r="CD3433" s="59"/>
      <c r="CE3433" s="59"/>
    </row>
    <row r="3434" spans="1:83" x14ac:dyDescent="0.25">
      <c r="A3434" s="67" t="s">
        <v>983</v>
      </c>
      <c r="B3434" s="67" t="s">
        <v>983</v>
      </c>
      <c r="C3434" s="58">
        <v>42379</v>
      </c>
      <c r="D3434" s="58"/>
      <c r="E3434" s="58"/>
      <c r="F3434" s="59" t="s">
        <v>981</v>
      </c>
      <c r="G3434" s="59"/>
      <c r="H3434" s="59">
        <v>502.00171875000001</v>
      </c>
      <c r="I3434" s="59">
        <v>0.27483437500000002</v>
      </c>
      <c r="J3434" s="59">
        <v>0.32296875000000003</v>
      </c>
      <c r="K3434" s="59">
        <v>0.30375000000000002</v>
      </c>
      <c r="L3434" s="59">
        <v>0.19874375</v>
      </c>
      <c r="M3434" s="59">
        <v>0.29579375000000002</v>
      </c>
      <c r="N3434" s="59">
        <v>0.32434374999999999</v>
      </c>
      <c r="O3434" s="59">
        <v>0.25180625000000001</v>
      </c>
      <c r="P3434" s="59"/>
      <c r="Q3434" s="59"/>
      <c r="R3434" s="59"/>
      <c r="S3434" s="59"/>
      <c r="T3434" s="59"/>
      <c r="U3434" s="59"/>
      <c r="V3434" s="59"/>
      <c r="W3434" s="59"/>
      <c r="X3434" s="59"/>
      <c r="Y3434" s="59"/>
      <c r="Z3434" s="59"/>
      <c r="AA3434" s="59"/>
      <c r="AB3434" s="59"/>
      <c r="AC3434" s="59"/>
      <c r="AD3434" s="59"/>
      <c r="AE3434" s="59"/>
      <c r="AF3434" s="59"/>
      <c r="AG3434" s="59"/>
      <c r="AH3434" s="59"/>
      <c r="AI3434" s="59"/>
      <c r="AJ3434" s="59"/>
      <c r="AK3434" s="59"/>
      <c r="AL3434" s="59"/>
      <c r="AM3434" s="59"/>
      <c r="AN3434" s="59"/>
      <c r="AO3434" s="59"/>
      <c r="AP3434" s="59"/>
      <c r="AQ3434" s="59"/>
      <c r="AR3434" s="59"/>
      <c r="AS3434" s="59"/>
      <c r="AT3434" s="59"/>
      <c r="AU3434" s="59"/>
      <c r="AV3434" s="59"/>
      <c r="AZ3434" s="59"/>
      <c r="BA3434" s="59"/>
      <c r="BB3434" s="59"/>
      <c r="BC3434" s="59"/>
      <c r="BD3434" s="59"/>
      <c r="BE3434" s="59"/>
      <c r="BF3434" s="59"/>
      <c r="BG3434" s="59"/>
      <c r="BH3434" s="59"/>
      <c r="BI3434" s="59"/>
      <c r="BJ3434" s="59"/>
      <c r="BK3434" s="59"/>
      <c r="BL3434" s="59"/>
      <c r="BM3434" s="59"/>
      <c r="BN3434" s="59"/>
      <c r="BO3434" s="59"/>
      <c r="BP3434" s="59"/>
      <c r="BQ3434" s="59"/>
      <c r="BR3434" s="59"/>
      <c r="BS3434" s="59"/>
      <c r="BT3434" s="59"/>
      <c r="BU3434" s="59"/>
      <c r="BV3434" s="59"/>
      <c r="BW3434" s="59"/>
      <c r="BX3434" s="59"/>
      <c r="BY3434" s="59"/>
      <c r="BZ3434" s="59"/>
      <c r="CA3434" s="59"/>
      <c r="CB3434" s="59"/>
      <c r="CC3434" s="59"/>
      <c r="CD3434" s="59"/>
      <c r="CE3434" s="59"/>
    </row>
    <row r="3435" spans="1:83" x14ac:dyDescent="0.25">
      <c r="A3435" s="67" t="s">
        <v>983</v>
      </c>
      <c r="B3435" s="67" t="s">
        <v>983</v>
      </c>
      <c r="C3435" s="58">
        <v>42380</v>
      </c>
      <c r="D3435" s="58"/>
      <c r="E3435" s="58"/>
      <c r="F3435" s="59" t="s">
        <v>981</v>
      </c>
      <c r="G3435" s="59"/>
      <c r="H3435" s="59">
        <v>498.30515624999998</v>
      </c>
      <c r="I3435" s="59">
        <v>0.26120937500000002</v>
      </c>
      <c r="J3435" s="59">
        <v>0.31641249999999999</v>
      </c>
      <c r="K3435" s="59">
        <v>0.30161874999999999</v>
      </c>
      <c r="L3435" s="59">
        <v>0.19902500000000001</v>
      </c>
      <c r="M3435" s="59">
        <v>0.29567500000000002</v>
      </c>
      <c r="N3435" s="59">
        <v>0.32429374999999999</v>
      </c>
      <c r="O3435" s="59">
        <v>0.25159375</v>
      </c>
      <c r="P3435" s="59"/>
      <c r="Q3435" s="59"/>
      <c r="R3435" s="59"/>
      <c r="S3435" s="59"/>
      <c r="T3435" s="59"/>
      <c r="U3435" s="59"/>
      <c r="V3435" s="59"/>
      <c r="W3435" s="59"/>
      <c r="X3435" s="59"/>
      <c r="Y3435" s="59"/>
      <c r="Z3435" s="59"/>
      <c r="AA3435" s="59"/>
      <c r="AB3435" s="59"/>
      <c r="AC3435" s="59"/>
      <c r="AD3435" s="59"/>
      <c r="AE3435" s="59"/>
      <c r="AF3435" s="59">
        <v>0.40273691195179601</v>
      </c>
      <c r="AG3435" s="59">
        <v>0.22185635675395701</v>
      </c>
      <c r="AH3435" s="59"/>
      <c r="AI3435" s="59"/>
      <c r="AJ3435" s="59"/>
      <c r="AK3435" s="59"/>
      <c r="AL3435" s="59"/>
      <c r="AM3435" s="59"/>
      <c r="AN3435" s="59"/>
      <c r="AO3435" s="59"/>
      <c r="AP3435" s="59"/>
      <c r="AQ3435" s="59"/>
      <c r="AR3435" s="59"/>
      <c r="AS3435" s="59"/>
      <c r="AT3435" s="59"/>
      <c r="AU3435" s="59"/>
      <c r="AV3435" s="59"/>
      <c r="AZ3435" s="59"/>
      <c r="BA3435" s="59"/>
      <c r="BB3435" s="59"/>
      <c r="BC3435" s="59"/>
      <c r="BD3435" s="59"/>
      <c r="BE3435" s="59"/>
      <c r="BF3435" s="59"/>
      <c r="BG3435" s="59"/>
      <c r="BH3435" s="59"/>
      <c r="BI3435" s="59"/>
      <c r="BJ3435" s="59"/>
      <c r="BK3435" s="59"/>
      <c r="BL3435" s="59"/>
      <c r="BM3435" s="59"/>
      <c r="BN3435" s="59"/>
      <c r="BO3435" s="59"/>
      <c r="BP3435" s="59"/>
      <c r="BQ3435" s="59"/>
      <c r="BR3435" s="59"/>
      <c r="BS3435" s="59"/>
      <c r="BT3435" s="59"/>
      <c r="BU3435" s="59"/>
      <c r="BV3435" s="59"/>
      <c r="BW3435" s="59"/>
      <c r="BX3435" s="59"/>
      <c r="BY3435" s="59"/>
      <c r="BZ3435" s="59"/>
      <c r="CA3435" s="59"/>
      <c r="CB3435" s="59"/>
      <c r="CC3435" s="59"/>
      <c r="CD3435" s="59"/>
      <c r="CE3435" s="59"/>
    </row>
    <row r="3436" spans="1:83" x14ac:dyDescent="0.25">
      <c r="A3436" s="67" t="s">
        <v>983</v>
      </c>
      <c r="B3436" s="67" t="s">
        <v>983</v>
      </c>
      <c r="C3436" s="58">
        <v>42381</v>
      </c>
      <c r="D3436" s="58"/>
      <c r="E3436" s="58"/>
      <c r="F3436" s="59" t="s">
        <v>981</v>
      </c>
      <c r="G3436" s="59"/>
      <c r="H3436" s="59">
        <v>493.44328124999998</v>
      </c>
      <c r="I3436" s="59">
        <v>0.246559375</v>
      </c>
      <c r="J3436" s="59">
        <v>0.30814999999999998</v>
      </c>
      <c r="K3436" s="59">
        <v>0.29776875000000003</v>
      </c>
      <c r="L3436" s="59">
        <v>0.19900625</v>
      </c>
      <c r="M3436" s="59">
        <v>0.29531249999999998</v>
      </c>
      <c r="N3436" s="59">
        <v>0.32398125</v>
      </c>
      <c r="O3436" s="59">
        <v>0.25138749999999999</v>
      </c>
      <c r="P3436" s="59"/>
      <c r="Q3436" s="59"/>
      <c r="R3436" s="59"/>
      <c r="S3436" s="59"/>
      <c r="T3436" s="59"/>
      <c r="U3436" s="59"/>
      <c r="V3436" s="59"/>
      <c r="W3436" s="59"/>
      <c r="X3436" s="59"/>
      <c r="Y3436" s="59"/>
      <c r="Z3436" s="59"/>
      <c r="AA3436" s="59"/>
      <c r="AB3436" s="59"/>
      <c r="AC3436" s="59"/>
      <c r="AD3436" s="59"/>
      <c r="AE3436" s="59"/>
      <c r="AF3436" s="59"/>
      <c r="AG3436" s="59"/>
      <c r="AH3436" s="59"/>
      <c r="AI3436" s="59"/>
      <c r="AJ3436" s="59"/>
      <c r="AK3436" s="59"/>
      <c r="AL3436" s="59"/>
      <c r="AM3436" s="59"/>
      <c r="AN3436" s="59"/>
      <c r="AO3436" s="59"/>
      <c r="AP3436" s="59"/>
      <c r="AQ3436" s="59"/>
      <c r="AR3436" s="59"/>
      <c r="AS3436" s="59"/>
      <c r="AT3436" s="59"/>
      <c r="AU3436" s="59"/>
      <c r="AV3436" s="59"/>
      <c r="AZ3436" s="59"/>
      <c r="BA3436" s="59"/>
      <c r="BB3436" s="59"/>
      <c r="BC3436" s="59"/>
      <c r="BD3436" s="59"/>
      <c r="BE3436" s="59"/>
      <c r="BF3436" s="59"/>
      <c r="BG3436" s="59"/>
      <c r="BH3436" s="59"/>
      <c r="BI3436" s="59"/>
      <c r="BJ3436" s="59"/>
      <c r="BK3436" s="59"/>
      <c r="BL3436" s="59"/>
      <c r="BM3436" s="59"/>
      <c r="BN3436" s="59"/>
      <c r="BO3436" s="59"/>
      <c r="BP3436" s="59"/>
      <c r="BQ3436" s="59"/>
      <c r="BR3436" s="59"/>
      <c r="BS3436" s="59"/>
      <c r="BT3436" s="59"/>
      <c r="BU3436" s="59"/>
      <c r="BV3436" s="59"/>
      <c r="BW3436" s="59"/>
      <c r="BX3436" s="59"/>
      <c r="BY3436" s="59"/>
      <c r="BZ3436" s="59"/>
      <c r="CA3436" s="59"/>
      <c r="CB3436" s="59"/>
      <c r="CC3436" s="59"/>
      <c r="CD3436" s="59"/>
      <c r="CE3436" s="59"/>
    </row>
    <row r="3437" spans="1:83" x14ac:dyDescent="0.25">
      <c r="A3437" s="67" t="s">
        <v>983</v>
      </c>
      <c r="B3437" s="67" t="s">
        <v>983</v>
      </c>
      <c r="C3437" s="58">
        <v>42382</v>
      </c>
      <c r="D3437" s="58"/>
      <c r="E3437" s="58"/>
      <c r="F3437" s="59" t="s">
        <v>981</v>
      </c>
      <c r="G3437" s="59"/>
      <c r="H3437" s="59">
        <v>490.61015624999999</v>
      </c>
      <c r="I3437" s="59">
        <v>0.235853125</v>
      </c>
      <c r="J3437" s="59">
        <v>0.30226874999999997</v>
      </c>
      <c r="K3437" s="59">
        <v>0.29647499999999999</v>
      </c>
      <c r="L3437" s="59">
        <v>0.19951874999999999</v>
      </c>
      <c r="M3437" s="59">
        <v>0.29533124999999999</v>
      </c>
      <c r="N3437" s="59">
        <v>0.32378125000000002</v>
      </c>
      <c r="O3437" s="59">
        <v>0.25119999999999998</v>
      </c>
      <c r="P3437" s="59"/>
      <c r="Q3437" s="59"/>
      <c r="R3437" s="59"/>
      <c r="S3437" s="59"/>
      <c r="T3437" s="59"/>
      <c r="U3437" s="59"/>
      <c r="V3437" s="59"/>
      <c r="W3437" s="59"/>
      <c r="X3437" s="59"/>
      <c r="Y3437" s="59"/>
      <c r="Z3437" s="59"/>
      <c r="AA3437" s="59"/>
      <c r="AB3437" s="59"/>
      <c r="AC3437" s="59"/>
      <c r="AD3437" s="59"/>
      <c r="AE3437" s="59">
        <v>8.6999999999999993</v>
      </c>
      <c r="AF3437" s="59"/>
      <c r="AG3437" s="59"/>
      <c r="AH3437" s="59"/>
      <c r="AI3437" s="59"/>
      <c r="AJ3437" s="59"/>
      <c r="AK3437" s="59">
        <v>5.8</v>
      </c>
      <c r="AL3437" s="59">
        <v>8.6999999999999993</v>
      </c>
      <c r="AM3437" s="59"/>
      <c r="AN3437" s="59"/>
      <c r="AO3437" s="59"/>
      <c r="AP3437" s="59"/>
      <c r="AQ3437" s="59"/>
      <c r="AR3437" s="59"/>
      <c r="AS3437" s="59"/>
      <c r="AT3437" s="59"/>
      <c r="AU3437" s="59"/>
      <c r="AV3437" s="59"/>
      <c r="AZ3437" s="59"/>
      <c r="BA3437" s="59"/>
      <c r="BB3437" s="59"/>
      <c r="BC3437" s="59"/>
      <c r="BD3437" s="59"/>
      <c r="BE3437" s="59"/>
      <c r="BF3437" s="59"/>
      <c r="BG3437" s="59"/>
      <c r="BH3437" s="59"/>
      <c r="BI3437" s="59"/>
      <c r="BJ3437" s="59"/>
      <c r="BK3437" s="59"/>
      <c r="BL3437" s="59"/>
      <c r="BM3437" s="59"/>
      <c r="BN3437" s="59"/>
      <c r="BO3437" s="59"/>
      <c r="BP3437" s="59"/>
      <c r="BQ3437" s="59"/>
      <c r="BR3437" s="59"/>
      <c r="BS3437" s="59"/>
      <c r="BT3437" s="59"/>
      <c r="BU3437" s="59"/>
      <c r="BV3437" s="59"/>
      <c r="BW3437" s="59"/>
      <c r="BX3437" s="59"/>
      <c r="BY3437" s="59"/>
      <c r="BZ3437" s="59"/>
      <c r="CA3437" s="59"/>
      <c r="CB3437" s="59"/>
      <c r="CC3437" s="59"/>
      <c r="CD3437" s="59"/>
      <c r="CE3437" s="59"/>
    </row>
    <row r="3438" spans="1:83" x14ac:dyDescent="0.25">
      <c r="A3438" s="67" t="s">
        <v>983</v>
      </c>
      <c r="B3438" s="67" t="s">
        <v>983</v>
      </c>
      <c r="C3438" s="58">
        <v>42383</v>
      </c>
      <c r="D3438" s="58"/>
      <c r="E3438" s="58"/>
      <c r="F3438" s="59" t="s">
        <v>981</v>
      </c>
      <c r="G3438" s="59"/>
      <c r="H3438" s="59">
        <v>486.89296875000002</v>
      </c>
      <c r="I3438" s="59">
        <v>0.22545937499999999</v>
      </c>
      <c r="J3438" s="59">
        <v>0.29531875000000002</v>
      </c>
      <c r="K3438" s="59">
        <v>0.29315000000000002</v>
      </c>
      <c r="L3438" s="59">
        <v>0.19946249999999999</v>
      </c>
      <c r="M3438" s="59">
        <v>0.29519374999999998</v>
      </c>
      <c r="N3438" s="59">
        <v>0.32371875</v>
      </c>
      <c r="O3438" s="59">
        <v>0.25106250000000002</v>
      </c>
      <c r="P3438" s="59"/>
      <c r="Q3438" s="59"/>
      <c r="R3438" s="59"/>
      <c r="S3438" s="59"/>
      <c r="T3438" s="59"/>
      <c r="U3438" s="59"/>
      <c r="V3438" s="59"/>
      <c r="W3438" s="59"/>
      <c r="X3438" s="59"/>
      <c r="Y3438" s="59"/>
      <c r="Z3438" s="59"/>
      <c r="AA3438" s="59"/>
      <c r="AB3438" s="59"/>
      <c r="AC3438" s="59"/>
      <c r="AD3438" s="59"/>
      <c r="AE3438" s="59"/>
      <c r="AF3438" s="59">
        <v>0.46280289094674798</v>
      </c>
      <c r="AG3438" s="59">
        <v>0.16341376419664</v>
      </c>
      <c r="AH3438" s="59"/>
      <c r="AI3438" s="59"/>
      <c r="AJ3438" s="59"/>
      <c r="AK3438" s="59"/>
      <c r="AL3438" s="59"/>
      <c r="AM3438" s="59"/>
      <c r="AN3438" s="59"/>
      <c r="AO3438" s="59"/>
      <c r="AP3438" s="59"/>
      <c r="AQ3438" s="59"/>
      <c r="AR3438" s="59"/>
      <c r="AS3438" s="59"/>
      <c r="AT3438" s="59"/>
      <c r="AU3438" s="59"/>
      <c r="AV3438" s="59"/>
      <c r="AZ3438" s="59"/>
      <c r="BA3438" s="59"/>
      <c r="BB3438" s="59"/>
      <c r="BC3438" s="59"/>
      <c r="BD3438" s="59"/>
      <c r="BE3438" s="59"/>
      <c r="BF3438" s="59"/>
      <c r="BG3438" s="59"/>
      <c r="BH3438" s="59"/>
      <c r="BI3438" s="59"/>
      <c r="BJ3438" s="59"/>
      <c r="BK3438" s="59"/>
      <c r="BL3438" s="59"/>
      <c r="BM3438" s="59"/>
      <c r="BN3438" s="59"/>
      <c r="BO3438" s="59"/>
      <c r="BP3438" s="59"/>
      <c r="BQ3438" s="59"/>
      <c r="BR3438" s="59"/>
      <c r="BS3438" s="59"/>
      <c r="BT3438" s="59"/>
      <c r="BU3438" s="59"/>
      <c r="BV3438" s="59"/>
      <c r="BW3438" s="59"/>
      <c r="BX3438" s="59"/>
      <c r="BY3438" s="59"/>
      <c r="BZ3438" s="59"/>
      <c r="CA3438" s="59"/>
      <c r="CB3438" s="59"/>
      <c r="CC3438" s="59"/>
      <c r="CD3438" s="59"/>
      <c r="CE3438" s="59"/>
    </row>
    <row r="3439" spans="1:83" x14ac:dyDescent="0.25">
      <c r="A3439" s="67" t="s">
        <v>983</v>
      </c>
      <c r="B3439" s="67" t="s">
        <v>983</v>
      </c>
      <c r="C3439" s="58">
        <v>42384</v>
      </c>
      <c r="D3439" s="58"/>
      <c r="E3439" s="58"/>
      <c r="F3439" s="59" t="s">
        <v>981</v>
      </c>
      <c r="G3439" s="59"/>
      <c r="H3439" s="59">
        <v>483.48</v>
      </c>
      <c r="I3439" s="59">
        <v>0.2161875</v>
      </c>
      <c r="J3439" s="59">
        <v>0.28865000000000002</v>
      </c>
      <c r="K3439" s="59">
        <v>0.29025000000000001</v>
      </c>
      <c r="L3439" s="59">
        <v>0.19952500000000001</v>
      </c>
      <c r="M3439" s="59">
        <v>0.29509999999999997</v>
      </c>
      <c r="N3439" s="59">
        <v>0.32345625</v>
      </c>
      <c r="O3439" s="59">
        <v>0.25085000000000002</v>
      </c>
      <c r="P3439" s="59"/>
      <c r="Q3439" s="59"/>
      <c r="R3439" s="59"/>
      <c r="S3439" s="59"/>
      <c r="T3439" s="59"/>
      <c r="U3439" s="59"/>
      <c r="V3439" s="59"/>
      <c r="W3439" s="59"/>
      <c r="X3439" s="59"/>
      <c r="Y3439" s="59"/>
      <c r="Z3439" s="59"/>
      <c r="AA3439" s="59"/>
      <c r="AB3439" s="59"/>
      <c r="AC3439" s="59"/>
      <c r="AD3439" s="59"/>
      <c r="AE3439" s="59"/>
      <c r="AF3439" s="59"/>
      <c r="AG3439" s="59"/>
      <c r="AH3439" s="59"/>
      <c r="AI3439" s="59"/>
      <c r="AJ3439" s="59"/>
      <c r="AK3439" s="59"/>
      <c r="AL3439" s="59"/>
      <c r="AM3439" s="59"/>
      <c r="AN3439" s="59"/>
      <c r="AO3439" s="59"/>
      <c r="AP3439" s="59"/>
      <c r="AQ3439" s="59"/>
      <c r="AR3439" s="59"/>
      <c r="AS3439" s="59"/>
      <c r="AT3439" s="59"/>
      <c r="AU3439" s="59"/>
      <c r="AV3439" s="59"/>
      <c r="AZ3439" s="59"/>
      <c r="BA3439" s="59"/>
      <c r="BB3439" s="59"/>
      <c r="BC3439" s="59"/>
      <c r="BD3439" s="59"/>
      <c r="BE3439" s="59"/>
      <c r="BF3439" s="59"/>
      <c r="BG3439" s="59"/>
      <c r="BH3439" s="59"/>
      <c r="BI3439" s="59"/>
      <c r="BJ3439" s="59"/>
      <c r="BK3439" s="59"/>
      <c r="BL3439" s="59"/>
      <c r="BM3439" s="59"/>
      <c r="BN3439" s="59"/>
      <c r="BO3439" s="59"/>
      <c r="BP3439" s="59"/>
      <c r="BQ3439" s="59"/>
      <c r="BR3439" s="59"/>
      <c r="BS3439" s="59"/>
      <c r="BT3439" s="59"/>
      <c r="BU3439" s="59"/>
      <c r="BV3439" s="59"/>
      <c r="BW3439" s="59"/>
      <c r="BX3439" s="59"/>
      <c r="BY3439" s="59"/>
      <c r="BZ3439" s="59"/>
      <c r="CA3439" s="59"/>
      <c r="CB3439" s="59"/>
      <c r="CC3439" s="59"/>
      <c r="CD3439" s="59"/>
      <c r="CE3439" s="59"/>
    </row>
    <row r="3440" spans="1:83" x14ac:dyDescent="0.25">
      <c r="A3440" s="67" t="s">
        <v>983</v>
      </c>
      <c r="B3440" s="67" t="s">
        <v>983</v>
      </c>
      <c r="C3440" s="58">
        <v>42385</v>
      </c>
      <c r="D3440" s="58"/>
      <c r="E3440" s="58"/>
      <c r="F3440" s="59" t="s">
        <v>981</v>
      </c>
      <c r="G3440" s="59"/>
      <c r="H3440" s="59">
        <v>481.84453124999999</v>
      </c>
      <c r="I3440" s="59">
        <v>0.21117812499999999</v>
      </c>
      <c r="J3440" s="59">
        <v>0.28463125</v>
      </c>
      <c r="K3440" s="59">
        <v>0.28919375000000003</v>
      </c>
      <c r="L3440" s="59">
        <v>0.19978124999999999</v>
      </c>
      <c r="M3440" s="59">
        <v>0.29514374999999998</v>
      </c>
      <c r="N3440" s="59">
        <v>0.32340000000000002</v>
      </c>
      <c r="O3440" s="59">
        <v>0.25072499999999998</v>
      </c>
      <c r="P3440" s="59"/>
      <c r="Q3440" s="59"/>
      <c r="R3440" s="59"/>
      <c r="S3440" s="59"/>
      <c r="T3440" s="59"/>
      <c r="U3440" s="59"/>
      <c r="V3440" s="59"/>
      <c r="W3440" s="59"/>
      <c r="X3440" s="59"/>
      <c r="Y3440" s="59"/>
      <c r="Z3440" s="59"/>
      <c r="AA3440" s="59"/>
      <c r="AB3440" s="59"/>
      <c r="AC3440" s="59"/>
      <c r="AD3440" s="59"/>
      <c r="AE3440" s="59"/>
      <c r="AF3440" s="59"/>
      <c r="AG3440" s="59"/>
      <c r="AH3440" s="59"/>
      <c r="AI3440" s="59"/>
      <c r="AJ3440" s="59"/>
      <c r="AK3440" s="59"/>
      <c r="AL3440" s="59"/>
      <c r="AM3440" s="59"/>
      <c r="AN3440" s="59"/>
      <c r="AO3440" s="59"/>
      <c r="AP3440" s="59"/>
      <c r="AQ3440" s="59"/>
      <c r="AR3440" s="59"/>
      <c r="AS3440" s="59"/>
      <c r="AT3440" s="59"/>
      <c r="AU3440" s="59"/>
      <c r="AV3440" s="59"/>
      <c r="AZ3440" s="59"/>
      <c r="BA3440" s="59"/>
      <c r="BB3440" s="59"/>
      <c r="BC3440" s="59"/>
      <c r="BD3440" s="59"/>
      <c r="BE3440" s="59"/>
      <c r="BF3440" s="59"/>
      <c r="BG3440" s="59"/>
      <c r="BH3440" s="59"/>
      <c r="BI3440" s="59"/>
      <c r="BJ3440" s="59"/>
      <c r="BK3440" s="59"/>
      <c r="BL3440" s="59"/>
      <c r="BM3440" s="59"/>
      <c r="BN3440" s="59"/>
      <c r="BO3440" s="59"/>
      <c r="BP3440" s="59"/>
      <c r="BQ3440" s="59"/>
      <c r="BR3440" s="59"/>
      <c r="BS3440" s="59"/>
      <c r="BT3440" s="59"/>
      <c r="BU3440" s="59"/>
      <c r="BV3440" s="59"/>
      <c r="BW3440" s="59"/>
      <c r="BX3440" s="59"/>
      <c r="BY3440" s="59"/>
      <c r="BZ3440" s="59"/>
      <c r="CA3440" s="59"/>
      <c r="CB3440" s="59"/>
      <c r="CC3440" s="59"/>
      <c r="CD3440" s="59"/>
      <c r="CE3440" s="59"/>
    </row>
    <row r="3441" spans="1:83" x14ac:dyDescent="0.25">
      <c r="A3441" s="67" t="s">
        <v>983</v>
      </c>
      <c r="B3441" s="67" t="s">
        <v>983</v>
      </c>
      <c r="C3441" s="58">
        <v>42386</v>
      </c>
      <c r="D3441" s="58"/>
      <c r="E3441" s="58"/>
      <c r="F3441" s="59" t="s">
        <v>981</v>
      </c>
      <c r="G3441" s="59"/>
      <c r="H3441" s="59">
        <v>480.68671875000001</v>
      </c>
      <c r="I3441" s="59">
        <v>0.20802187499999999</v>
      </c>
      <c r="J3441" s="59">
        <v>0.28151874999999998</v>
      </c>
      <c r="K3441" s="59">
        <v>0.28831250000000003</v>
      </c>
      <c r="L3441" s="59">
        <v>0.20018125000000001</v>
      </c>
      <c r="M3441" s="59">
        <v>0.29517500000000002</v>
      </c>
      <c r="N3441" s="59">
        <v>0.32328125000000002</v>
      </c>
      <c r="O3441" s="59">
        <v>0.25056875000000001</v>
      </c>
      <c r="P3441" s="59"/>
      <c r="Q3441" s="59"/>
      <c r="R3441" s="59"/>
      <c r="S3441" s="59"/>
      <c r="T3441" s="59"/>
      <c r="U3441" s="59"/>
      <c r="V3441" s="59"/>
      <c r="W3441" s="59"/>
      <c r="X3441" s="59"/>
      <c r="Y3441" s="59"/>
      <c r="Z3441" s="59"/>
      <c r="AA3441" s="59"/>
      <c r="AB3441" s="59"/>
      <c r="AC3441" s="59"/>
      <c r="AD3441" s="59"/>
      <c r="AE3441" s="59"/>
      <c r="AF3441" s="59"/>
      <c r="AG3441" s="59"/>
      <c r="AH3441" s="59"/>
      <c r="AI3441" s="59"/>
      <c r="AJ3441" s="59"/>
      <c r="AK3441" s="59"/>
      <c r="AL3441" s="59"/>
      <c r="AM3441" s="59"/>
      <c r="AN3441" s="59"/>
      <c r="AO3441" s="59"/>
      <c r="AP3441" s="59"/>
      <c r="AQ3441" s="59"/>
      <c r="AR3441" s="59"/>
      <c r="AS3441" s="59"/>
      <c r="AT3441" s="59"/>
      <c r="AU3441" s="59"/>
      <c r="AV3441" s="59"/>
      <c r="AZ3441" s="59"/>
      <c r="BA3441" s="59"/>
      <c r="BB3441" s="59"/>
      <c r="BC3441" s="59"/>
      <c r="BD3441" s="59"/>
      <c r="BE3441" s="59"/>
      <c r="BF3441" s="59"/>
      <c r="BG3441" s="59"/>
      <c r="BH3441" s="59"/>
      <c r="BI3441" s="59"/>
      <c r="BJ3441" s="59"/>
      <c r="BK3441" s="59"/>
      <c r="BL3441" s="59"/>
      <c r="BM3441" s="59"/>
      <c r="BN3441" s="59"/>
      <c r="BO3441" s="59"/>
      <c r="BP3441" s="59"/>
      <c r="BQ3441" s="59"/>
      <c r="BR3441" s="59"/>
      <c r="BS3441" s="59"/>
      <c r="BT3441" s="59"/>
      <c r="BU3441" s="59"/>
      <c r="BV3441" s="59"/>
      <c r="BW3441" s="59"/>
      <c r="BX3441" s="59"/>
      <c r="BY3441" s="59"/>
      <c r="BZ3441" s="59"/>
      <c r="CA3441" s="59"/>
      <c r="CB3441" s="59"/>
      <c r="CC3441" s="59"/>
      <c r="CD3441" s="59"/>
      <c r="CE3441" s="59"/>
    </row>
    <row r="3442" spans="1:83" x14ac:dyDescent="0.25">
      <c r="A3442" s="67" t="s">
        <v>983</v>
      </c>
      <c r="B3442" s="67" t="s">
        <v>983</v>
      </c>
      <c r="C3442" s="58">
        <v>42387</v>
      </c>
      <c r="D3442" s="58"/>
      <c r="E3442" s="58"/>
      <c r="F3442" s="59" t="s">
        <v>981</v>
      </c>
      <c r="G3442" s="59"/>
      <c r="H3442" s="59">
        <v>479.65031249999998</v>
      </c>
      <c r="I3442" s="59">
        <v>0.20561874999999999</v>
      </c>
      <c r="J3442" s="59">
        <v>0.27889999999999998</v>
      </c>
      <c r="K3442" s="59">
        <v>0.287275</v>
      </c>
      <c r="L3442" s="59">
        <v>0.20040625000000001</v>
      </c>
      <c r="M3442" s="59">
        <v>0.29528749999999998</v>
      </c>
      <c r="N3442" s="59">
        <v>0.32324375</v>
      </c>
      <c r="O3442" s="59">
        <v>0.25036249999999999</v>
      </c>
      <c r="P3442" s="59"/>
      <c r="Q3442" s="59"/>
      <c r="R3442" s="59"/>
      <c r="S3442" s="59"/>
      <c r="T3442" s="59"/>
      <c r="U3442" s="59"/>
      <c r="V3442" s="59"/>
      <c r="W3442" s="59"/>
      <c r="X3442" s="59"/>
      <c r="Y3442" s="59"/>
      <c r="Z3442" s="59"/>
      <c r="AA3442" s="59"/>
      <c r="AB3442" s="59"/>
      <c r="AC3442" s="59"/>
      <c r="AD3442" s="59"/>
      <c r="AE3442" s="59"/>
      <c r="AF3442" s="59"/>
      <c r="AG3442" s="59"/>
      <c r="AH3442" s="59"/>
      <c r="AI3442" s="59"/>
      <c r="AJ3442" s="59"/>
      <c r="AK3442" s="59"/>
      <c r="AL3442" s="59"/>
      <c r="AM3442" s="59"/>
      <c r="AN3442" s="59"/>
      <c r="AO3442" s="59"/>
      <c r="AP3442" s="59"/>
      <c r="AQ3442" s="59"/>
      <c r="AR3442" s="59"/>
      <c r="AS3442" s="59"/>
      <c r="AT3442" s="59"/>
      <c r="AU3442" s="59"/>
      <c r="AV3442" s="59"/>
      <c r="AZ3442" s="59"/>
      <c r="BA3442" s="59"/>
      <c r="BB3442" s="59"/>
      <c r="BC3442" s="59"/>
      <c r="BD3442" s="59"/>
      <c r="BE3442" s="59"/>
      <c r="BF3442" s="59"/>
      <c r="BG3442" s="59"/>
      <c r="BH3442" s="59"/>
      <c r="BI3442" s="59"/>
      <c r="BJ3442" s="59"/>
      <c r="BK3442" s="59"/>
      <c r="BL3442" s="59"/>
      <c r="BM3442" s="59"/>
      <c r="BN3442" s="59"/>
      <c r="BO3442" s="59"/>
      <c r="BP3442" s="59"/>
      <c r="BQ3442" s="59"/>
      <c r="BR3442" s="59"/>
      <c r="BS3442" s="59"/>
      <c r="BT3442" s="59"/>
      <c r="BU3442" s="59"/>
      <c r="BV3442" s="59"/>
      <c r="BW3442" s="59"/>
      <c r="BX3442" s="59"/>
      <c r="BY3442" s="59"/>
      <c r="BZ3442" s="59"/>
      <c r="CA3442" s="59"/>
      <c r="CB3442" s="59"/>
      <c r="CC3442" s="59"/>
      <c r="CD3442" s="59"/>
      <c r="CE3442" s="59"/>
    </row>
    <row r="3443" spans="1:83" x14ac:dyDescent="0.25">
      <c r="A3443" s="67" t="s">
        <v>983</v>
      </c>
      <c r="B3443" s="67" t="s">
        <v>983</v>
      </c>
      <c r="C3443" s="58">
        <v>42388</v>
      </c>
      <c r="D3443" s="58"/>
      <c r="E3443" s="58"/>
      <c r="F3443" s="59" t="s">
        <v>981</v>
      </c>
      <c r="G3443" s="59"/>
      <c r="H3443" s="59">
        <v>478.39640624999998</v>
      </c>
      <c r="I3443" s="59">
        <v>0.20284687500000001</v>
      </c>
      <c r="J3443" s="59">
        <v>0.27615000000000001</v>
      </c>
      <c r="K3443" s="59">
        <v>0.28601874999999999</v>
      </c>
      <c r="L3443" s="59">
        <v>0.200575</v>
      </c>
      <c r="M3443" s="59">
        <v>0.295325</v>
      </c>
      <c r="N3443" s="59">
        <v>0.323075</v>
      </c>
      <c r="O3443" s="59">
        <v>0.25016250000000001</v>
      </c>
      <c r="P3443" s="59"/>
      <c r="Q3443" s="59"/>
      <c r="R3443" s="59"/>
      <c r="S3443" s="59"/>
      <c r="T3443" s="59"/>
      <c r="U3443" s="59"/>
      <c r="V3443" s="59"/>
      <c r="W3443" s="59"/>
      <c r="X3443" s="59"/>
      <c r="Y3443" s="59"/>
      <c r="Z3443" s="59"/>
      <c r="AA3443" s="59"/>
      <c r="AB3443" s="59"/>
      <c r="AC3443" s="59"/>
      <c r="AD3443" s="59"/>
      <c r="AE3443" s="59">
        <v>8.6999999999999993</v>
      </c>
      <c r="AF3443" s="59">
        <v>0.50059174858432798</v>
      </c>
      <c r="AG3443" s="59">
        <v>0.105488282953381</v>
      </c>
      <c r="AH3443" s="59"/>
      <c r="AI3443" s="59"/>
      <c r="AJ3443" s="59"/>
      <c r="AK3443" s="59">
        <v>6.8</v>
      </c>
      <c r="AL3443" s="59">
        <v>8.6999999999999993</v>
      </c>
      <c r="AM3443" s="59"/>
      <c r="AN3443" s="59"/>
      <c r="AO3443" s="59"/>
      <c r="AP3443" s="59"/>
      <c r="AQ3443" s="59"/>
      <c r="AR3443" s="59"/>
      <c r="AS3443" s="59"/>
      <c r="AT3443" s="59"/>
      <c r="AU3443" s="59"/>
      <c r="AV3443" s="59"/>
      <c r="AZ3443" s="59"/>
      <c r="BA3443" s="59"/>
      <c r="BB3443" s="59"/>
      <c r="BC3443" s="59"/>
      <c r="BD3443" s="59"/>
      <c r="BE3443" s="59"/>
      <c r="BF3443" s="59"/>
      <c r="BG3443" s="59"/>
      <c r="BH3443" s="59"/>
      <c r="BI3443" s="59"/>
      <c r="BJ3443" s="59"/>
      <c r="BK3443" s="59"/>
      <c r="BL3443" s="59"/>
      <c r="BM3443" s="59"/>
      <c r="BN3443" s="59"/>
      <c r="BO3443" s="59"/>
      <c r="BP3443" s="59"/>
      <c r="BQ3443" s="59"/>
      <c r="BR3443" s="59"/>
      <c r="BS3443" s="59"/>
      <c r="BT3443" s="59"/>
      <c r="BU3443" s="59"/>
      <c r="BV3443" s="59"/>
      <c r="BW3443" s="59"/>
      <c r="BX3443" s="59"/>
      <c r="BY3443" s="59"/>
      <c r="BZ3443" s="59"/>
      <c r="CA3443" s="59"/>
      <c r="CB3443" s="59"/>
      <c r="CC3443" s="59"/>
      <c r="CD3443" s="59"/>
      <c r="CE3443" s="59"/>
    </row>
    <row r="3444" spans="1:83" x14ac:dyDescent="0.25">
      <c r="A3444" s="67" t="s">
        <v>983</v>
      </c>
      <c r="B3444" s="67" t="s">
        <v>983</v>
      </c>
      <c r="C3444" s="58">
        <v>42389</v>
      </c>
      <c r="D3444" s="58"/>
      <c r="E3444" s="58"/>
      <c r="F3444" s="59" t="s">
        <v>981</v>
      </c>
      <c r="G3444" s="59"/>
      <c r="H3444" s="59">
        <v>476.16843749999998</v>
      </c>
      <c r="I3444" s="59">
        <v>0.19914375000000001</v>
      </c>
      <c r="J3444" s="59">
        <v>0.27252500000000002</v>
      </c>
      <c r="K3444" s="59">
        <v>0.28325624999999999</v>
      </c>
      <c r="L3444" s="59">
        <v>0.20023125</v>
      </c>
      <c r="M3444" s="59">
        <v>0.29499999999999998</v>
      </c>
      <c r="N3444" s="59">
        <v>0.32287500000000002</v>
      </c>
      <c r="O3444" s="59">
        <v>0.25003124999999998</v>
      </c>
      <c r="P3444" s="59"/>
      <c r="Q3444" s="59"/>
      <c r="R3444" s="59"/>
      <c r="S3444" s="59"/>
      <c r="T3444" s="59"/>
      <c r="U3444" s="59"/>
      <c r="V3444" s="59"/>
      <c r="W3444" s="59"/>
      <c r="X3444" s="59"/>
      <c r="Y3444" s="59"/>
      <c r="Z3444" s="59"/>
      <c r="AA3444" s="59"/>
      <c r="AB3444" s="59"/>
      <c r="AC3444" s="59"/>
      <c r="AD3444" s="59"/>
      <c r="AE3444" s="59"/>
      <c r="AF3444" s="59"/>
      <c r="AG3444" s="59"/>
      <c r="AH3444" s="59"/>
      <c r="AI3444" s="59"/>
      <c r="AJ3444" s="59"/>
      <c r="AK3444" s="59"/>
      <c r="AL3444" s="59"/>
      <c r="AM3444" s="59"/>
      <c r="AN3444" s="59"/>
      <c r="AO3444" s="59"/>
      <c r="AP3444" s="59"/>
      <c r="AQ3444" s="59"/>
      <c r="AR3444" s="59"/>
      <c r="AS3444" s="59"/>
      <c r="AT3444" s="59"/>
      <c r="AU3444" s="59"/>
      <c r="AV3444" s="59"/>
      <c r="AZ3444" s="59"/>
      <c r="BA3444" s="59"/>
      <c r="BB3444" s="59"/>
      <c r="BC3444" s="59"/>
      <c r="BD3444" s="59"/>
      <c r="BE3444" s="59"/>
      <c r="BF3444" s="59"/>
      <c r="BG3444" s="59"/>
      <c r="BH3444" s="59"/>
      <c r="BI3444" s="59"/>
      <c r="BJ3444" s="59"/>
      <c r="BK3444" s="59"/>
      <c r="BL3444" s="59"/>
      <c r="BM3444" s="59"/>
      <c r="BN3444" s="59"/>
      <c r="BO3444" s="59"/>
      <c r="BP3444" s="59"/>
      <c r="BQ3444" s="59"/>
      <c r="BR3444" s="59"/>
      <c r="BS3444" s="59"/>
      <c r="BT3444" s="59"/>
      <c r="BU3444" s="59"/>
      <c r="BV3444" s="59"/>
      <c r="BW3444" s="59"/>
      <c r="BX3444" s="59"/>
      <c r="BY3444" s="59"/>
      <c r="BZ3444" s="59"/>
      <c r="CA3444" s="59"/>
      <c r="CB3444" s="59"/>
      <c r="CC3444" s="59"/>
      <c r="CD3444" s="59"/>
      <c r="CE3444" s="59"/>
    </row>
    <row r="3445" spans="1:83" x14ac:dyDescent="0.25">
      <c r="A3445" s="67" t="s">
        <v>983</v>
      </c>
      <c r="B3445" s="67" t="s">
        <v>983</v>
      </c>
      <c r="C3445" s="58">
        <v>42390</v>
      </c>
      <c r="D3445" s="58"/>
      <c r="E3445" s="58"/>
      <c r="F3445" s="59" t="s">
        <v>981</v>
      </c>
      <c r="G3445" s="59"/>
      <c r="H3445" s="59">
        <v>473.38875000000002</v>
      </c>
      <c r="I3445" s="59">
        <v>0.193825</v>
      </c>
      <c r="J3445" s="59">
        <v>0.26777499999999999</v>
      </c>
      <c r="K3445" s="59">
        <v>0.28014375000000002</v>
      </c>
      <c r="L3445" s="59">
        <v>0.19953124999999999</v>
      </c>
      <c r="M3445" s="59">
        <v>0.29492499999999999</v>
      </c>
      <c r="N3445" s="59">
        <v>0.32271875</v>
      </c>
      <c r="O3445" s="59">
        <v>0.24984375</v>
      </c>
      <c r="P3445" s="59"/>
      <c r="Q3445" s="59"/>
      <c r="R3445" s="59"/>
      <c r="S3445" s="59"/>
      <c r="T3445" s="59"/>
      <c r="U3445" s="59"/>
      <c r="V3445" s="59"/>
      <c r="W3445" s="59"/>
      <c r="X3445" s="59"/>
      <c r="Y3445" s="59"/>
      <c r="Z3445" s="59"/>
      <c r="AA3445" s="59"/>
      <c r="AB3445" s="59"/>
      <c r="AC3445" s="59"/>
      <c r="AD3445" s="59"/>
      <c r="AE3445" s="59"/>
      <c r="AF3445" s="59"/>
      <c r="AG3445" s="59"/>
      <c r="AH3445" s="59"/>
      <c r="AI3445" s="59"/>
      <c r="AJ3445" s="59"/>
      <c r="AK3445" s="59"/>
      <c r="AL3445" s="59"/>
      <c r="AM3445" s="59"/>
      <c r="AN3445" s="59"/>
      <c r="AO3445" s="59"/>
      <c r="AP3445" s="59"/>
      <c r="AQ3445" s="59"/>
      <c r="AR3445" s="59"/>
      <c r="AS3445" s="59"/>
      <c r="AT3445" s="59"/>
      <c r="AU3445" s="59"/>
      <c r="AV3445" s="59"/>
      <c r="AZ3445" s="59"/>
      <c r="BA3445" s="59"/>
      <c r="BB3445" s="59"/>
      <c r="BC3445" s="59"/>
      <c r="BD3445" s="59"/>
      <c r="BE3445" s="59"/>
      <c r="BF3445" s="59"/>
      <c r="BG3445" s="59"/>
      <c r="BH3445" s="59"/>
      <c r="BI3445" s="59"/>
      <c r="BJ3445" s="59"/>
      <c r="BK3445" s="59"/>
      <c r="BL3445" s="59"/>
      <c r="BM3445" s="59"/>
      <c r="BN3445" s="59"/>
      <c r="BO3445" s="59"/>
      <c r="BP3445" s="59"/>
      <c r="BQ3445" s="59"/>
      <c r="BR3445" s="59"/>
      <c r="BS3445" s="59"/>
      <c r="BT3445" s="59"/>
      <c r="BU3445" s="59"/>
      <c r="BV3445" s="59"/>
      <c r="BW3445" s="59"/>
      <c r="BX3445" s="59"/>
      <c r="BY3445" s="59"/>
      <c r="BZ3445" s="59"/>
      <c r="CA3445" s="59"/>
      <c r="CB3445" s="59"/>
      <c r="CC3445" s="59"/>
      <c r="CD3445" s="59"/>
      <c r="CE3445" s="59"/>
    </row>
    <row r="3446" spans="1:83" x14ac:dyDescent="0.25">
      <c r="A3446" s="67" t="s">
        <v>983</v>
      </c>
      <c r="B3446" s="67" t="s">
        <v>983</v>
      </c>
      <c r="C3446" s="58">
        <v>42391</v>
      </c>
      <c r="D3446" s="58"/>
      <c r="E3446" s="58"/>
      <c r="F3446" s="59" t="s">
        <v>981</v>
      </c>
      <c r="G3446" s="59"/>
      <c r="H3446" s="59">
        <v>470.65125</v>
      </c>
      <c r="I3446" s="59">
        <v>0.18860625</v>
      </c>
      <c r="J3446" s="59">
        <v>0.26299375000000003</v>
      </c>
      <c r="K3446" s="59">
        <v>0.27725624999999998</v>
      </c>
      <c r="L3446" s="59">
        <v>0.19893749999999999</v>
      </c>
      <c r="M3446" s="59">
        <v>0.29459999999999997</v>
      </c>
      <c r="N3446" s="59">
        <v>0.32259375000000001</v>
      </c>
      <c r="O3446" s="59">
        <v>0.24965000000000001</v>
      </c>
      <c r="P3446" s="59"/>
      <c r="Q3446" s="59"/>
      <c r="R3446" s="59"/>
      <c r="S3446" s="59"/>
      <c r="T3446" s="59"/>
      <c r="U3446" s="59"/>
      <c r="V3446" s="59"/>
      <c r="W3446" s="59"/>
      <c r="X3446" s="59"/>
      <c r="Y3446" s="59"/>
      <c r="Z3446" s="59"/>
      <c r="AA3446" s="59"/>
      <c r="AB3446" s="59"/>
      <c r="AC3446" s="59"/>
      <c r="AD3446" s="59"/>
      <c r="AE3446" s="59"/>
      <c r="AF3446" s="59">
        <v>0.39306664227317001</v>
      </c>
      <c r="AG3446" s="59">
        <v>4.7688555150676298E-2</v>
      </c>
      <c r="AH3446" s="59"/>
      <c r="AI3446" s="59"/>
      <c r="AJ3446" s="59"/>
      <c r="AK3446" s="59"/>
      <c r="AL3446" s="59"/>
      <c r="AM3446" s="59"/>
      <c r="AN3446" s="59"/>
      <c r="AO3446" s="59"/>
      <c r="AP3446" s="59"/>
      <c r="AQ3446" s="59"/>
      <c r="AR3446" s="59"/>
      <c r="AS3446" s="59"/>
      <c r="AT3446" s="59"/>
      <c r="AU3446" s="59"/>
      <c r="AV3446" s="59"/>
      <c r="AZ3446" s="59"/>
      <c r="BA3446" s="59"/>
      <c r="BB3446" s="59"/>
      <c r="BC3446" s="59"/>
      <c r="BD3446" s="59"/>
      <c r="BE3446" s="59"/>
      <c r="BF3446" s="59"/>
      <c r="BG3446" s="59"/>
      <c r="BH3446" s="59"/>
      <c r="BI3446" s="59"/>
      <c r="BJ3446" s="59"/>
      <c r="BK3446" s="59"/>
      <c r="BL3446" s="59"/>
      <c r="BM3446" s="59"/>
      <c r="BN3446" s="59"/>
      <c r="BO3446" s="59"/>
      <c r="BP3446" s="59"/>
      <c r="BQ3446" s="59"/>
      <c r="BR3446" s="59"/>
      <c r="BS3446" s="59"/>
      <c r="BT3446" s="59"/>
      <c r="BU3446" s="59"/>
      <c r="BV3446" s="59"/>
      <c r="BW3446" s="59"/>
      <c r="BX3446" s="59"/>
      <c r="BY3446" s="59"/>
      <c r="BZ3446" s="59"/>
      <c r="CA3446" s="59"/>
      <c r="CB3446" s="59"/>
      <c r="CC3446" s="59"/>
      <c r="CD3446" s="59"/>
      <c r="CE3446" s="59"/>
    </row>
    <row r="3447" spans="1:83" x14ac:dyDescent="0.25">
      <c r="A3447" s="67" t="s">
        <v>983</v>
      </c>
      <c r="B3447" s="67" t="s">
        <v>983</v>
      </c>
      <c r="C3447" s="58">
        <v>42392</v>
      </c>
      <c r="D3447" s="58"/>
      <c r="E3447" s="58"/>
      <c r="F3447" s="59" t="s">
        <v>981</v>
      </c>
      <c r="G3447" s="59"/>
      <c r="H3447" s="59">
        <v>468.55734374999997</v>
      </c>
      <c r="I3447" s="59">
        <v>0.18359687499999999</v>
      </c>
      <c r="J3447" s="59">
        <v>0.25881874999999999</v>
      </c>
      <c r="K3447" s="59">
        <v>0.27550625000000001</v>
      </c>
      <c r="L3447" s="59">
        <v>0.19863125000000001</v>
      </c>
      <c r="M3447" s="59">
        <v>0.29448750000000001</v>
      </c>
      <c r="N3447" s="59">
        <v>0.32245625</v>
      </c>
      <c r="O3447" s="59">
        <v>0.24956875000000001</v>
      </c>
      <c r="P3447" s="59"/>
      <c r="Q3447" s="59"/>
      <c r="R3447" s="59"/>
      <c r="S3447" s="59"/>
      <c r="T3447" s="59"/>
      <c r="U3447" s="59"/>
      <c r="V3447" s="59"/>
      <c r="W3447" s="59"/>
      <c r="X3447" s="59"/>
      <c r="Y3447" s="59"/>
      <c r="Z3447" s="59"/>
      <c r="AA3447" s="59"/>
      <c r="AB3447" s="59"/>
      <c r="AC3447" s="59"/>
      <c r="AD3447" s="59"/>
      <c r="AE3447" s="59"/>
      <c r="AF3447" s="59"/>
      <c r="AG3447" s="59"/>
      <c r="AH3447" s="59"/>
      <c r="AI3447" s="59"/>
      <c r="AJ3447" s="59"/>
      <c r="AK3447" s="59"/>
      <c r="AL3447" s="59"/>
      <c r="AM3447" s="59"/>
      <c r="AN3447" s="59"/>
      <c r="AO3447" s="59"/>
      <c r="AP3447" s="59"/>
      <c r="AQ3447" s="59"/>
      <c r="AR3447" s="59"/>
      <c r="AS3447" s="59"/>
      <c r="AT3447" s="59"/>
      <c r="AU3447" s="59"/>
      <c r="AV3447" s="59"/>
      <c r="AZ3447" s="59"/>
      <c r="BA3447" s="59"/>
      <c r="BB3447" s="59"/>
      <c r="BC3447" s="59"/>
      <c r="BD3447" s="59"/>
      <c r="BE3447" s="59"/>
      <c r="BF3447" s="59"/>
      <c r="BG3447" s="59"/>
      <c r="BH3447" s="59"/>
      <c r="BI3447" s="59"/>
      <c r="BJ3447" s="59"/>
      <c r="BK3447" s="59"/>
      <c r="BL3447" s="59"/>
      <c r="BM3447" s="59"/>
      <c r="BN3447" s="59"/>
      <c r="BO3447" s="59"/>
      <c r="BP3447" s="59"/>
      <c r="BQ3447" s="59"/>
      <c r="BR3447" s="59"/>
      <c r="BS3447" s="59"/>
      <c r="BT3447" s="59"/>
      <c r="BU3447" s="59"/>
      <c r="BV3447" s="59"/>
      <c r="BW3447" s="59"/>
      <c r="BX3447" s="59"/>
      <c r="BY3447" s="59"/>
      <c r="BZ3447" s="59"/>
      <c r="CA3447" s="59"/>
      <c r="CB3447" s="59"/>
      <c r="CC3447" s="59"/>
      <c r="CD3447" s="59"/>
      <c r="CE3447" s="59"/>
    </row>
    <row r="3448" spans="1:83" x14ac:dyDescent="0.25">
      <c r="A3448" s="67" t="s">
        <v>983</v>
      </c>
      <c r="B3448" s="67" t="s">
        <v>983</v>
      </c>
      <c r="C3448" s="58">
        <v>42393</v>
      </c>
      <c r="D3448" s="58"/>
      <c r="E3448" s="58"/>
      <c r="F3448" s="59" t="s">
        <v>981</v>
      </c>
      <c r="G3448" s="59"/>
      <c r="H3448" s="59">
        <v>467.19515625000003</v>
      </c>
      <c r="I3448" s="59">
        <v>0.179721875</v>
      </c>
      <c r="J3448" s="59">
        <v>0.25522499999999998</v>
      </c>
      <c r="K3448" s="59">
        <v>0.27461875000000002</v>
      </c>
      <c r="L3448" s="59">
        <v>0.19886875000000001</v>
      </c>
      <c r="M3448" s="59">
        <v>0.29462500000000003</v>
      </c>
      <c r="N3448" s="59">
        <v>0.32240000000000002</v>
      </c>
      <c r="O3448" s="59">
        <v>0.24933125</v>
      </c>
      <c r="P3448" s="59"/>
      <c r="Q3448" s="59"/>
      <c r="R3448" s="59"/>
      <c r="S3448" s="59"/>
      <c r="T3448" s="59"/>
      <c r="U3448" s="59"/>
      <c r="V3448" s="59"/>
      <c r="W3448" s="59"/>
      <c r="X3448" s="59"/>
      <c r="Y3448" s="59"/>
      <c r="Z3448" s="59"/>
      <c r="AA3448" s="59"/>
      <c r="AB3448" s="59"/>
      <c r="AC3448" s="59"/>
      <c r="AD3448" s="59"/>
      <c r="AE3448" s="59"/>
      <c r="AF3448" s="59"/>
      <c r="AG3448" s="59"/>
      <c r="AH3448" s="59"/>
      <c r="AI3448" s="59"/>
      <c r="AJ3448" s="59"/>
      <c r="AK3448" s="59"/>
      <c r="AL3448" s="59"/>
      <c r="AM3448" s="59"/>
      <c r="AN3448" s="59"/>
      <c r="AO3448" s="59"/>
      <c r="AP3448" s="59"/>
      <c r="AQ3448" s="59"/>
      <c r="AR3448" s="59"/>
      <c r="AS3448" s="59"/>
      <c r="AT3448" s="59"/>
      <c r="AU3448" s="59"/>
      <c r="AV3448" s="59"/>
      <c r="AZ3448" s="59"/>
      <c r="BA3448" s="59"/>
      <c r="BB3448" s="59"/>
      <c r="BC3448" s="59"/>
      <c r="BD3448" s="59"/>
      <c r="BE3448" s="59"/>
      <c r="BF3448" s="59"/>
      <c r="BG3448" s="59"/>
      <c r="BH3448" s="59"/>
      <c r="BI3448" s="59"/>
      <c r="BJ3448" s="59"/>
      <c r="BK3448" s="59"/>
      <c r="BL3448" s="59"/>
      <c r="BM3448" s="59"/>
      <c r="BN3448" s="59"/>
      <c r="BO3448" s="59"/>
      <c r="BP3448" s="59"/>
      <c r="BQ3448" s="59"/>
      <c r="BR3448" s="59"/>
      <c r="BS3448" s="59"/>
      <c r="BT3448" s="59"/>
      <c r="BU3448" s="59"/>
      <c r="BV3448" s="59"/>
      <c r="BW3448" s="59"/>
      <c r="BX3448" s="59"/>
      <c r="BY3448" s="59"/>
      <c r="BZ3448" s="59"/>
      <c r="CA3448" s="59"/>
      <c r="CB3448" s="59"/>
      <c r="CC3448" s="59"/>
      <c r="CD3448" s="59"/>
      <c r="CE3448" s="59"/>
    </row>
    <row r="3449" spans="1:83" x14ac:dyDescent="0.25">
      <c r="A3449" s="67" t="s">
        <v>983</v>
      </c>
      <c r="B3449" s="67" t="s">
        <v>983</v>
      </c>
      <c r="C3449" s="58">
        <v>42394</v>
      </c>
      <c r="D3449" s="58"/>
      <c r="E3449" s="58"/>
      <c r="F3449" s="59" t="s">
        <v>981</v>
      </c>
      <c r="G3449" s="59"/>
      <c r="H3449" s="59">
        <v>465.92484374999998</v>
      </c>
      <c r="I3449" s="59">
        <v>0.177221875</v>
      </c>
      <c r="J3449" s="59">
        <v>0.25218125000000002</v>
      </c>
      <c r="K3449" s="59">
        <v>0.27344374999999999</v>
      </c>
      <c r="L3449" s="59">
        <v>0.19861875000000001</v>
      </c>
      <c r="M3449" s="59">
        <v>0.29473749999999999</v>
      </c>
      <c r="N3449" s="59">
        <v>0.32239374999999998</v>
      </c>
      <c r="O3449" s="59">
        <v>0.24918750000000001</v>
      </c>
      <c r="P3449" s="59"/>
      <c r="Q3449" s="59"/>
      <c r="R3449" s="59"/>
      <c r="S3449" s="59"/>
      <c r="T3449" s="59"/>
      <c r="U3449" s="59"/>
      <c r="V3449" s="59"/>
      <c r="W3449" s="59"/>
      <c r="X3449" s="59"/>
      <c r="Y3449" s="59"/>
      <c r="Z3449" s="59"/>
      <c r="AA3449" s="59"/>
      <c r="AB3449" s="59"/>
      <c r="AC3449" s="59"/>
      <c r="AD3449" s="59"/>
      <c r="AE3449" s="59"/>
      <c r="AF3449" s="59">
        <v>0.46191844152389899</v>
      </c>
      <c r="AG3449" s="59">
        <v>2.1972203605186799E-2</v>
      </c>
      <c r="AH3449" s="59"/>
      <c r="AI3449" s="59"/>
      <c r="AJ3449" s="59"/>
      <c r="AK3449" s="59"/>
      <c r="AL3449" s="59"/>
      <c r="AM3449" s="59"/>
      <c r="AN3449" s="59"/>
      <c r="AO3449" s="59"/>
      <c r="AP3449" s="59"/>
      <c r="AQ3449" s="59"/>
      <c r="AR3449" s="59"/>
      <c r="AS3449" s="59"/>
      <c r="AT3449" s="59"/>
      <c r="AU3449" s="59"/>
      <c r="AV3449" s="59"/>
      <c r="AZ3449" s="59"/>
      <c r="BA3449" s="59"/>
      <c r="BB3449" s="59"/>
      <c r="BC3449" s="59"/>
      <c r="BD3449" s="59"/>
      <c r="BE3449" s="59"/>
      <c r="BF3449" s="59"/>
      <c r="BG3449" s="59"/>
      <c r="BH3449" s="59"/>
      <c r="BI3449" s="59"/>
      <c r="BJ3449" s="59"/>
      <c r="BK3449" s="59"/>
      <c r="BL3449" s="59"/>
      <c r="BM3449" s="59"/>
      <c r="BN3449" s="59"/>
      <c r="BO3449" s="59"/>
      <c r="BP3449" s="59"/>
      <c r="BQ3449" s="59"/>
      <c r="BR3449" s="59"/>
      <c r="BS3449" s="59"/>
      <c r="BT3449" s="59"/>
      <c r="BU3449" s="59"/>
      <c r="BV3449" s="59"/>
      <c r="BW3449" s="59"/>
      <c r="BX3449" s="59"/>
      <c r="BY3449" s="59"/>
      <c r="BZ3449" s="59"/>
      <c r="CA3449" s="59"/>
      <c r="CB3449" s="59"/>
      <c r="CC3449" s="59"/>
      <c r="CD3449" s="59"/>
      <c r="CE3449" s="59"/>
    </row>
    <row r="3450" spans="1:83" x14ac:dyDescent="0.25">
      <c r="A3450" s="67" t="s">
        <v>983</v>
      </c>
      <c r="B3450" s="67" t="s">
        <v>983</v>
      </c>
      <c r="C3450" s="58">
        <v>42395</v>
      </c>
      <c r="D3450" s="58"/>
      <c r="E3450" s="58"/>
      <c r="F3450" s="59" t="s">
        <v>981</v>
      </c>
      <c r="G3450" s="59"/>
      <c r="H3450" s="59">
        <v>465.04031250000003</v>
      </c>
      <c r="I3450" s="59">
        <v>0.17477500000000001</v>
      </c>
      <c r="J3450" s="59">
        <v>0.24964375</v>
      </c>
      <c r="K3450" s="59">
        <v>0.27249374999999998</v>
      </c>
      <c r="L3450" s="59">
        <v>0.19885625000000001</v>
      </c>
      <c r="M3450" s="59">
        <v>0.29498124999999997</v>
      </c>
      <c r="N3450" s="59">
        <v>0.32242500000000002</v>
      </c>
      <c r="O3450" s="59">
        <v>0.24916874999999999</v>
      </c>
      <c r="P3450" s="59"/>
      <c r="Q3450" s="59"/>
      <c r="R3450" s="59"/>
      <c r="S3450" s="59"/>
      <c r="T3450" s="59"/>
      <c r="U3450" s="59"/>
      <c r="V3450" s="59"/>
      <c r="W3450" s="59"/>
      <c r="X3450" s="59"/>
      <c r="Y3450" s="59"/>
      <c r="Z3450" s="59"/>
      <c r="AA3450" s="59"/>
      <c r="AB3450" s="59"/>
      <c r="AC3450" s="59"/>
      <c r="AD3450" s="59"/>
      <c r="AE3450" s="59"/>
      <c r="AF3450" s="59"/>
      <c r="AG3450" s="59"/>
      <c r="AH3450" s="59"/>
      <c r="AI3450" s="59"/>
      <c r="AJ3450" s="59"/>
      <c r="AK3450" s="59"/>
      <c r="AL3450" s="59"/>
      <c r="AM3450" s="59"/>
      <c r="AN3450" s="59"/>
      <c r="AO3450" s="59"/>
      <c r="AP3450" s="59"/>
      <c r="AQ3450" s="59"/>
      <c r="AR3450" s="59"/>
      <c r="AS3450" s="59"/>
      <c r="AT3450" s="59"/>
      <c r="AU3450" s="59"/>
      <c r="AV3450" s="59"/>
      <c r="AZ3450" s="59"/>
      <c r="BA3450" s="59"/>
      <c r="BB3450" s="59"/>
      <c r="BC3450" s="59"/>
      <c r="BD3450" s="59"/>
      <c r="BE3450" s="59"/>
      <c r="BF3450" s="59"/>
      <c r="BG3450" s="59"/>
      <c r="BH3450" s="59"/>
      <c r="BI3450" s="59"/>
      <c r="BJ3450" s="59"/>
      <c r="BK3450" s="59"/>
      <c r="BL3450" s="59"/>
      <c r="BM3450" s="59"/>
      <c r="BN3450" s="59"/>
      <c r="BO3450" s="59"/>
      <c r="BP3450" s="59"/>
      <c r="BQ3450" s="59"/>
      <c r="BR3450" s="59"/>
      <c r="BS3450" s="59"/>
      <c r="BT3450" s="59"/>
      <c r="BU3450" s="59"/>
      <c r="BV3450" s="59"/>
      <c r="BW3450" s="59"/>
      <c r="BX3450" s="59"/>
      <c r="BY3450" s="59"/>
      <c r="BZ3450" s="59"/>
      <c r="CA3450" s="59"/>
      <c r="CB3450" s="59"/>
      <c r="CC3450" s="59"/>
      <c r="CD3450" s="59"/>
      <c r="CE3450" s="59"/>
    </row>
    <row r="3451" spans="1:83" x14ac:dyDescent="0.25">
      <c r="A3451" s="67" t="s">
        <v>983</v>
      </c>
      <c r="B3451" s="67" t="s">
        <v>983</v>
      </c>
      <c r="C3451" s="58">
        <v>42396</v>
      </c>
      <c r="D3451" s="58"/>
      <c r="E3451" s="58"/>
      <c r="F3451" s="59" t="s">
        <v>981</v>
      </c>
      <c r="G3451" s="59"/>
      <c r="H3451" s="59">
        <v>464.14734375</v>
      </c>
      <c r="I3451" s="59">
        <v>0.173446875</v>
      </c>
      <c r="J3451" s="59">
        <v>0.24754375000000001</v>
      </c>
      <c r="K3451" s="59">
        <v>0.27131875</v>
      </c>
      <c r="L3451" s="59">
        <v>0.19873125</v>
      </c>
      <c r="M3451" s="59">
        <v>0.29501875</v>
      </c>
      <c r="N3451" s="59">
        <v>0.32255624999999999</v>
      </c>
      <c r="O3451" s="59">
        <v>0.24903749999999999</v>
      </c>
      <c r="P3451" s="59"/>
      <c r="Q3451" s="59"/>
      <c r="R3451" s="59"/>
      <c r="S3451" s="59">
        <v>1.4</v>
      </c>
      <c r="T3451" s="59"/>
      <c r="U3451" s="59"/>
      <c r="V3451" s="59"/>
      <c r="W3451" s="59"/>
      <c r="X3451" s="59"/>
      <c r="Y3451" s="59"/>
      <c r="Z3451" s="59"/>
      <c r="AA3451" s="59"/>
      <c r="AB3451" s="59"/>
      <c r="AC3451" s="59"/>
      <c r="AD3451" s="59"/>
      <c r="AE3451" s="59">
        <v>8.6999999999999993</v>
      </c>
      <c r="AF3451" s="59"/>
      <c r="AG3451" s="59"/>
      <c r="AH3451" s="59"/>
      <c r="AI3451" s="59"/>
      <c r="AJ3451" s="59"/>
      <c r="AK3451" s="59">
        <v>7.95</v>
      </c>
      <c r="AL3451" s="59">
        <v>8.6999999999999993</v>
      </c>
      <c r="AM3451" s="59"/>
      <c r="AN3451" s="59"/>
      <c r="AO3451" s="59"/>
      <c r="AP3451" s="59"/>
      <c r="AQ3451" s="59"/>
      <c r="AR3451" s="59"/>
      <c r="AS3451" s="59"/>
      <c r="AT3451" s="59"/>
      <c r="AU3451" s="59"/>
      <c r="AV3451" s="59"/>
      <c r="AZ3451" s="59"/>
      <c r="BA3451" s="59"/>
      <c r="BB3451" s="59"/>
      <c r="BC3451" s="59"/>
      <c r="BD3451" s="59"/>
      <c r="BE3451" s="59"/>
      <c r="BF3451" s="59"/>
      <c r="BG3451" s="59"/>
      <c r="BH3451" s="59"/>
      <c r="BI3451" s="59"/>
      <c r="BJ3451" s="59"/>
      <c r="BK3451" s="59"/>
      <c r="BL3451" s="59"/>
      <c r="BM3451" s="59"/>
      <c r="BN3451" s="59"/>
      <c r="BO3451" s="59"/>
      <c r="BP3451" s="59"/>
      <c r="BQ3451" s="59"/>
      <c r="BR3451" s="59"/>
      <c r="BS3451" s="59"/>
      <c r="BT3451" s="59"/>
      <c r="BU3451" s="59"/>
      <c r="BV3451" s="59"/>
      <c r="BW3451" s="59"/>
      <c r="BX3451" s="59"/>
      <c r="BY3451" s="59"/>
      <c r="BZ3451" s="59"/>
      <c r="CA3451" s="59"/>
      <c r="CB3451" s="59"/>
      <c r="CC3451" s="59"/>
      <c r="CD3451" s="59"/>
      <c r="CE3451" s="59"/>
    </row>
    <row r="3452" spans="1:83" x14ac:dyDescent="0.25">
      <c r="A3452" s="67" t="s">
        <v>983</v>
      </c>
      <c r="B3452" s="67" t="s">
        <v>983</v>
      </c>
      <c r="C3452" s="58">
        <v>42397</v>
      </c>
      <c r="D3452" s="58"/>
      <c r="E3452" s="58"/>
      <c r="F3452" s="59" t="s">
        <v>981</v>
      </c>
      <c r="G3452" s="59"/>
      <c r="H3452" s="59">
        <v>463.27640624999998</v>
      </c>
      <c r="I3452" s="59">
        <v>0.17251562500000001</v>
      </c>
      <c r="J3452" s="59">
        <v>0.24581875</v>
      </c>
      <c r="K3452" s="59">
        <v>0.27010624999999999</v>
      </c>
      <c r="L3452" s="59">
        <v>0.19848750000000001</v>
      </c>
      <c r="M3452" s="59">
        <v>0.29501250000000001</v>
      </c>
      <c r="N3452" s="59">
        <v>0.32248125</v>
      </c>
      <c r="O3452" s="59">
        <v>0.249</v>
      </c>
      <c r="P3452" s="59"/>
      <c r="Q3452" s="59"/>
      <c r="R3452" s="59"/>
      <c r="S3452" s="59"/>
      <c r="T3452" s="59"/>
      <c r="U3452" s="59"/>
      <c r="V3452" s="59"/>
      <c r="W3452" s="59"/>
      <c r="X3452" s="59"/>
      <c r="Y3452" s="59"/>
      <c r="Z3452" s="59"/>
      <c r="AA3452" s="59"/>
      <c r="AB3452" s="59"/>
      <c r="AC3452" s="59"/>
      <c r="AD3452" s="59"/>
      <c r="AE3452" s="59"/>
      <c r="AF3452" s="59"/>
      <c r="AG3452" s="59"/>
      <c r="AH3452" s="59"/>
      <c r="AI3452" s="59"/>
      <c r="AJ3452" s="59"/>
      <c r="AK3452" s="59"/>
      <c r="AL3452" s="59"/>
      <c r="AM3452" s="59"/>
      <c r="AN3452" s="59"/>
      <c r="AO3452" s="59"/>
      <c r="AP3452" s="59"/>
      <c r="AQ3452" s="59"/>
      <c r="AR3452" s="59"/>
      <c r="AS3452" s="59"/>
      <c r="AT3452" s="59"/>
      <c r="AU3452" s="59"/>
      <c r="AV3452" s="59"/>
      <c r="AZ3452" s="59"/>
      <c r="BA3452" s="59"/>
      <c r="BB3452" s="59"/>
      <c r="BC3452" s="59"/>
      <c r="BD3452" s="59"/>
      <c r="BE3452" s="59"/>
      <c r="BF3452" s="59"/>
      <c r="BG3452" s="59"/>
      <c r="BH3452" s="59"/>
      <c r="BI3452" s="59"/>
      <c r="BJ3452" s="59"/>
      <c r="BK3452" s="59"/>
      <c r="BL3452" s="59"/>
      <c r="BM3452" s="59"/>
      <c r="BN3452" s="59"/>
      <c r="BO3452" s="59"/>
      <c r="BP3452" s="59"/>
      <c r="BQ3452" s="59"/>
      <c r="BR3452" s="59"/>
      <c r="BS3452" s="59"/>
      <c r="BT3452" s="59"/>
      <c r="BU3452" s="59"/>
      <c r="BV3452" s="59"/>
      <c r="BW3452" s="59"/>
      <c r="BX3452" s="59"/>
      <c r="BY3452" s="59"/>
      <c r="BZ3452" s="59"/>
      <c r="CA3452" s="59"/>
      <c r="CB3452" s="59"/>
      <c r="CC3452" s="59"/>
      <c r="CD3452" s="59"/>
      <c r="CE3452" s="59"/>
    </row>
    <row r="3453" spans="1:83" x14ac:dyDescent="0.25">
      <c r="A3453" s="67" t="s">
        <v>983</v>
      </c>
      <c r="B3453" s="67" t="s">
        <v>983</v>
      </c>
      <c r="C3453" s="58">
        <v>42398</v>
      </c>
      <c r="D3453" s="58"/>
      <c r="E3453" s="58"/>
      <c r="F3453" s="59" t="s">
        <v>981</v>
      </c>
      <c r="G3453" s="59"/>
      <c r="H3453" s="59">
        <v>462.34265625</v>
      </c>
      <c r="I3453" s="59">
        <v>0.171684375</v>
      </c>
      <c r="J3453" s="59">
        <v>0.24433750000000001</v>
      </c>
      <c r="K3453" s="59">
        <v>0.26902500000000001</v>
      </c>
      <c r="L3453" s="59">
        <v>0.19809375000000001</v>
      </c>
      <c r="M3453" s="59">
        <v>0.29486250000000003</v>
      </c>
      <c r="N3453" s="59">
        <v>0.32241874999999998</v>
      </c>
      <c r="O3453" s="59">
        <v>0.24873124999999999</v>
      </c>
      <c r="P3453" s="59"/>
      <c r="Q3453" s="59"/>
      <c r="R3453" s="59"/>
      <c r="S3453" s="59"/>
      <c r="T3453" s="59"/>
      <c r="U3453" s="59"/>
      <c r="V3453" s="59"/>
      <c r="W3453" s="59"/>
      <c r="X3453" s="59"/>
      <c r="Y3453" s="59"/>
      <c r="Z3453" s="59"/>
      <c r="AA3453" s="59"/>
      <c r="AB3453" s="59"/>
      <c r="AC3453" s="59"/>
      <c r="AD3453" s="59"/>
      <c r="AE3453" s="59"/>
      <c r="AF3453" s="59"/>
      <c r="AG3453" s="59">
        <v>1.48287512571208E-2</v>
      </c>
      <c r="AH3453" s="59"/>
      <c r="AI3453" s="59"/>
      <c r="AJ3453" s="59"/>
      <c r="AK3453" s="59"/>
      <c r="AL3453" s="59"/>
      <c r="AM3453" s="59"/>
      <c r="AN3453" s="59"/>
      <c r="AO3453" s="59"/>
      <c r="AP3453" s="59"/>
      <c r="AQ3453" s="59"/>
      <c r="AR3453" s="59"/>
      <c r="AS3453" s="59"/>
      <c r="AT3453" s="59"/>
      <c r="AU3453" s="59"/>
      <c r="AV3453" s="59"/>
      <c r="AZ3453" s="59"/>
      <c r="BA3453" s="59"/>
      <c r="BB3453" s="59"/>
      <c r="BC3453" s="59"/>
      <c r="BD3453" s="59"/>
      <c r="BE3453" s="59"/>
      <c r="BF3453" s="59"/>
      <c r="BG3453" s="59"/>
      <c r="BH3453" s="59"/>
      <c r="BI3453" s="59"/>
      <c r="BJ3453" s="59"/>
      <c r="BK3453" s="59"/>
      <c r="BL3453" s="59"/>
      <c r="BM3453" s="59"/>
      <c r="BN3453" s="59"/>
      <c r="BO3453" s="59"/>
      <c r="BP3453" s="59"/>
      <c r="BQ3453" s="59"/>
      <c r="BR3453" s="59"/>
      <c r="BS3453" s="59"/>
      <c r="BT3453" s="59"/>
      <c r="BU3453" s="59"/>
      <c r="BV3453" s="59"/>
      <c r="BW3453" s="59"/>
      <c r="BX3453" s="59"/>
      <c r="BY3453" s="59"/>
      <c r="BZ3453" s="59"/>
      <c r="CA3453" s="59"/>
      <c r="CB3453" s="59"/>
      <c r="CC3453" s="59"/>
      <c r="CD3453" s="59"/>
      <c r="CE3453" s="59"/>
    </row>
    <row r="3454" spans="1:83" x14ac:dyDescent="0.25">
      <c r="A3454" s="67" t="s">
        <v>983</v>
      </c>
      <c r="B3454" s="67" t="s">
        <v>983</v>
      </c>
      <c r="C3454" s="58">
        <v>42399</v>
      </c>
      <c r="D3454" s="58"/>
      <c r="E3454" s="58"/>
      <c r="F3454" s="59" t="s">
        <v>981</v>
      </c>
      <c r="G3454" s="59"/>
      <c r="H3454" s="59">
        <v>461.48765624999999</v>
      </c>
      <c r="I3454" s="59">
        <v>0.16979687500000001</v>
      </c>
      <c r="J3454" s="59">
        <v>0.2427125</v>
      </c>
      <c r="K3454" s="59">
        <v>0.26832499999999998</v>
      </c>
      <c r="L3454" s="59">
        <v>0.19791875</v>
      </c>
      <c r="M3454" s="59">
        <v>0.29476249999999998</v>
      </c>
      <c r="N3454" s="59">
        <v>0.32220625000000003</v>
      </c>
      <c r="O3454" s="59">
        <v>0.24882499999999999</v>
      </c>
      <c r="P3454" s="59"/>
      <c r="Q3454" s="59"/>
      <c r="R3454" s="59"/>
      <c r="S3454" s="59"/>
      <c r="T3454" s="59"/>
      <c r="U3454" s="59"/>
      <c r="V3454" s="59"/>
      <c r="W3454" s="59"/>
      <c r="X3454" s="59"/>
      <c r="Y3454" s="59"/>
      <c r="Z3454" s="59"/>
      <c r="AA3454" s="59"/>
      <c r="AB3454" s="59"/>
      <c r="AC3454" s="59"/>
      <c r="AD3454" s="59"/>
      <c r="AE3454" s="59"/>
      <c r="AF3454" s="59"/>
      <c r="AG3454" s="59"/>
      <c r="AH3454" s="59"/>
      <c r="AI3454" s="59"/>
      <c r="AJ3454" s="59"/>
      <c r="AK3454" s="59"/>
      <c r="AL3454" s="59"/>
      <c r="AM3454" s="59"/>
      <c r="AN3454" s="59"/>
      <c r="AO3454" s="59"/>
      <c r="AP3454" s="59"/>
      <c r="AQ3454" s="59"/>
      <c r="AR3454" s="59"/>
      <c r="AS3454" s="59"/>
      <c r="AT3454" s="59"/>
      <c r="AU3454" s="59"/>
      <c r="AV3454" s="59"/>
      <c r="AZ3454" s="59"/>
      <c r="BA3454" s="59"/>
      <c r="BB3454" s="59"/>
      <c r="BC3454" s="59"/>
      <c r="BD3454" s="59"/>
      <c r="BE3454" s="59"/>
      <c r="BF3454" s="59"/>
      <c r="BG3454" s="59"/>
      <c r="BH3454" s="59"/>
      <c r="BI3454" s="59"/>
      <c r="BJ3454" s="59"/>
      <c r="BK3454" s="59"/>
      <c r="BL3454" s="59"/>
      <c r="BM3454" s="59"/>
      <c r="BN3454" s="59"/>
      <c r="BO3454" s="59"/>
      <c r="BP3454" s="59"/>
      <c r="BQ3454" s="59"/>
      <c r="BR3454" s="59"/>
      <c r="BS3454" s="59"/>
      <c r="BT3454" s="59"/>
      <c r="BU3454" s="59"/>
      <c r="BV3454" s="59"/>
      <c r="BW3454" s="59"/>
      <c r="BX3454" s="59"/>
      <c r="BY3454" s="59"/>
      <c r="BZ3454" s="59"/>
      <c r="CA3454" s="59"/>
      <c r="CB3454" s="59"/>
      <c r="CC3454" s="59"/>
      <c r="CD3454" s="59"/>
      <c r="CE3454" s="59"/>
    </row>
    <row r="3455" spans="1:83" x14ac:dyDescent="0.25">
      <c r="A3455" s="67" t="s">
        <v>983</v>
      </c>
      <c r="B3455" s="67" t="s">
        <v>983</v>
      </c>
      <c r="C3455" s="58">
        <v>42400</v>
      </c>
      <c r="D3455" s="58"/>
      <c r="E3455" s="58"/>
      <c r="F3455" s="59" t="s">
        <v>981</v>
      </c>
      <c r="G3455" s="59"/>
      <c r="H3455" s="59">
        <v>460.57781249999999</v>
      </c>
      <c r="I3455" s="59">
        <v>0.16847500000000001</v>
      </c>
      <c r="J3455" s="59">
        <v>0.24123125000000001</v>
      </c>
      <c r="K3455" s="59">
        <v>0.26739374999999999</v>
      </c>
      <c r="L3455" s="59">
        <v>0.19754374999999999</v>
      </c>
      <c r="M3455" s="59">
        <v>0.29469374999999998</v>
      </c>
      <c r="N3455" s="59">
        <v>0.32213124999999998</v>
      </c>
      <c r="O3455" s="59">
        <v>0.24864375</v>
      </c>
      <c r="P3455" s="59"/>
      <c r="Q3455" s="59"/>
      <c r="R3455" s="59"/>
      <c r="S3455" s="59"/>
      <c r="T3455" s="59"/>
      <c r="U3455" s="59"/>
      <c r="V3455" s="59"/>
      <c r="W3455" s="59"/>
      <c r="X3455" s="59"/>
      <c r="Y3455" s="59"/>
      <c r="Z3455" s="59"/>
      <c r="AA3455" s="59"/>
      <c r="AB3455" s="59"/>
      <c r="AC3455" s="59"/>
      <c r="AD3455" s="59"/>
      <c r="AE3455" s="59"/>
      <c r="AF3455" s="59"/>
      <c r="AG3455" s="59"/>
      <c r="AH3455" s="59"/>
      <c r="AI3455" s="59"/>
      <c r="AJ3455" s="59"/>
      <c r="AK3455" s="59"/>
      <c r="AL3455" s="59"/>
      <c r="AM3455" s="59"/>
      <c r="AN3455" s="59"/>
      <c r="AO3455" s="59"/>
      <c r="AP3455" s="59"/>
      <c r="AQ3455" s="59"/>
      <c r="AR3455" s="59"/>
      <c r="AS3455" s="59"/>
      <c r="AT3455" s="59"/>
      <c r="AU3455" s="59"/>
      <c r="AV3455" s="59"/>
      <c r="AZ3455" s="59"/>
      <c r="BA3455" s="59"/>
      <c r="BB3455" s="59"/>
      <c r="BC3455" s="59"/>
      <c r="BD3455" s="59"/>
      <c r="BE3455" s="59"/>
      <c r="BF3455" s="59"/>
      <c r="BG3455" s="59"/>
      <c r="BH3455" s="59"/>
      <c r="BI3455" s="59"/>
      <c r="BJ3455" s="59"/>
      <c r="BK3455" s="59"/>
      <c r="BL3455" s="59"/>
      <c r="BM3455" s="59"/>
      <c r="BN3455" s="59"/>
      <c r="BO3455" s="59"/>
      <c r="BP3455" s="59"/>
      <c r="BQ3455" s="59"/>
      <c r="BR3455" s="59"/>
      <c r="BS3455" s="59"/>
      <c r="BT3455" s="59"/>
      <c r="BU3455" s="59"/>
      <c r="BV3455" s="59"/>
      <c r="BW3455" s="59"/>
      <c r="BX3455" s="59"/>
      <c r="BY3455" s="59"/>
      <c r="BZ3455" s="59"/>
      <c r="CA3455" s="59"/>
      <c r="CB3455" s="59"/>
      <c r="CC3455" s="59"/>
      <c r="CD3455" s="59"/>
      <c r="CE3455" s="59"/>
    </row>
    <row r="3456" spans="1:83" x14ac:dyDescent="0.25">
      <c r="A3456" s="67" t="s">
        <v>983</v>
      </c>
      <c r="B3456" s="67" t="s">
        <v>983</v>
      </c>
      <c r="C3456" s="58">
        <v>42401</v>
      </c>
      <c r="D3456" s="58"/>
      <c r="E3456" s="58"/>
      <c r="F3456" s="59" t="s">
        <v>981</v>
      </c>
      <c r="G3456" s="59"/>
      <c r="H3456" s="59">
        <v>459.77484375</v>
      </c>
      <c r="I3456" s="59">
        <v>0.167134375</v>
      </c>
      <c r="J3456" s="59">
        <v>0.24014374999999999</v>
      </c>
      <c r="K3456" s="59">
        <v>0.26668124999999998</v>
      </c>
      <c r="L3456" s="59">
        <v>0.19731874999999999</v>
      </c>
      <c r="M3456" s="59">
        <v>0.29457499999999998</v>
      </c>
      <c r="N3456" s="59">
        <v>0.32193125</v>
      </c>
      <c r="O3456" s="59">
        <v>0.24843750000000001</v>
      </c>
      <c r="P3456" s="59"/>
      <c r="Q3456" s="59"/>
      <c r="R3456" s="59"/>
      <c r="S3456" s="59"/>
      <c r="T3456" s="59"/>
      <c r="U3456" s="59"/>
      <c r="V3456" s="59"/>
      <c r="W3456" s="59"/>
      <c r="X3456" s="59"/>
      <c r="Y3456" s="59"/>
      <c r="Z3456" s="59"/>
      <c r="AA3456" s="59"/>
      <c r="AB3456" s="59"/>
      <c r="AC3456" s="59"/>
      <c r="AD3456" s="59"/>
      <c r="AE3456" s="59"/>
      <c r="AF3456" s="59">
        <v>0.40771394432590202</v>
      </c>
      <c r="AG3456" s="59">
        <v>5.2224627509644104E-4</v>
      </c>
      <c r="AH3456" s="59"/>
      <c r="AI3456" s="59"/>
      <c r="AJ3456" s="59"/>
      <c r="AK3456" s="59"/>
      <c r="AL3456" s="59"/>
      <c r="AM3456" s="59"/>
      <c r="AN3456" s="59"/>
      <c r="AO3456" s="59"/>
      <c r="AP3456" s="59"/>
      <c r="AQ3456" s="59"/>
      <c r="AR3456" s="59"/>
      <c r="AS3456" s="59"/>
      <c r="AT3456" s="59"/>
      <c r="AU3456" s="59"/>
      <c r="AV3456" s="59"/>
      <c r="AZ3456" s="59"/>
      <c r="BA3456" s="59"/>
      <c r="BB3456" s="59"/>
      <c r="BC3456" s="59"/>
      <c r="BD3456" s="59"/>
      <c r="BE3456" s="59"/>
      <c r="BF3456" s="59"/>
      <c r="BG3456" s="59"/>
      <c r="BH3456" s="59"/>
      <c r="BI3456" s="59"/>
      <c r="BJ3456" s="59"/>
      <c r="BK3456" s="59"/>
      <c r="BL3456" s="59"/>
      <c r="BM3456" s="59"/>
      <c r="BN3456" s="59"/>
      <c r="BO3456" s="59"/>
      <c r="BP3456" s="59"/>
      <c r="BQ3456" s="59"/>
      <c r="BR3456" s="59"/>
      <c r="BS3456" s="59"/>
      <c r="BT3456" s="59"/>
      <c r="BU3456" s="59"/>
      <c r="BV3456" s="59"/>
      <c r="BW3456" s="59"/>
      <c r="BX3456" s="59"/>
      <c r="BY3456" s="59"/>
      <c r="BZ3456" s="59"/>
      <c r="CA3456" s="59"/>
      <c r="CB3456" s="59"/>
      <c r="CC3456" s="59"/>
      <c r="CD3456" s="59"/>
      <c r="CE3456" s="59"/>
    </row>
    <row r="3457" spans="1:83" x14ac:dyDescent="0.25">
      <c r="A3457" s="67" t="s">
        <v>983</v>
      </c>
      <c r="B3457" s="67" t="s">
        <v>983</v>
      </c>
      <c r="C3457" s="58">
        <v>42402</v>
      </c>
      <c r="D3457" s="58"/>
      <c r="E3457" s="58"/>
      <c r="F3457" s="59" t="s">
        <v>981</v>
      </c>
      <c r="G3457" s="59"/>
      <c r="H3457" s="59">
        <v>458.99531250000001</v>
      </c>
      <c r="I3457" s="59">
        <v>0.16555624999999999</v>
      </c>
      <c r="J3457" s="59">
        <v>0.23896249999999999</v>
      </c>
      <c r="K3457" s="59">
        <v>0.26607500000000001</v>
      </c>
      <c r="L3457" s="59">
        <v>0.19708125000000001</v>
      </c>
      <c r="M3457" s="59">
        <v>0.29443750000000002</v>
      </c>
      <c r="N3457" s="59">
        <v>0.32188125000000001</v>
      </c>
      <c r="O3457" s="59">
        <v>0.24825</v>
      </c>
      <c r="P3457" s="59"/>
      <c r="Q3457" s="59"/>
      <c r="R3457" s="59"/>
      <c r="S3457" s="59"/>
      <c r="T3457" s="59"/>
      <c r="U3457" s="59"/>
      <c r="V3457" s="59"/>
      <c r="W3457" s="59"/>
      <c r="X3457" s="59"/>
      <c r="Y3457" s="59"/>
      <c r="Z3457" s="59"/>
      <c r="AA3457" s="59"/>
      <c r="AB3457" s="59"/>
      <c r="AC3457" s="59"/>
      <c r="AD3457" s="59"/>
      <c r="AE3457" s="59"/>
      <c r="AF3457" s="59"/>
      <c r="AG3457" s="59"/>
      <c r="AH3457" s="59"/>
      <c r="AI3457" s="59"/>
      <c r="AJ3457" s="59"/>
      <c r="AK3457" s="59"/>
      <c r="AL3457" s="59"/>
      <c r="AM3457" s="59"/>
      <c r="AN3457" s="59"/>
      <c r="AO3457" s="59"/>
      <c r="AP3457" s="59"/>
      <c r="AQ3457" s="59"/>
      <c r="AR3457" s="59"/>
      <c r="AS3457" s="59"/>
      <c r="AT3457" s="59"/>
      <c r="AU3457" s="59"/>
      <c r="AV3457" s="59"/>
      <c r="AZ3457" s="59"/>
      <c r="BA3457" s="59"/>
      <c r="BB3457" s="59"/>
      <c r="BC3457" s="59"/>
      <c r="BD3457" s="59"/>
      <c r="BE3457" s="59"/>
      <c r="BF3457" s="59"/>
      <c r="BG3457" s="59"/>
      <c r="BH3457" s="59"/>
      <c r="BI3457" s="59"/>
      <c r="BJ3457" s="59"/>
      <c r="BK3457" s="59"/>
      <c r="BL3457" s="59"/>
      <c r="BM3457" s="59"/>
      <c r="BN3457" s="59"/>
      <c r="BO3457" s="59"/>
      <c r="BP3457" s="59"/>
      <c r="BQ3457" s="59"/>
      <c r="BR3457" s="59"/>
      <c r="BS3457" s="59"/>
      <c r="BT3457" s="59"/>
      <c r="BU3457" s="59"/>
      <c r="BV3457" s="59"/>
      <c r="BW3457" s="59"/>
      <c r="BX3457" s="59"/>
      <c r="BY3457" s="59"/>
      <c r="BZ3457" s="59"/>
      <c r="CA3457" s="59"/>
      <c r="CB3457" s="59"/>
      <c r="CC3457" s="59"/>
      <c r="CD3457" s="59"/>
      <c r="CE3457" s="59"/>
    </row>
    <row r="3458" spans="1:83" x14ac:dyDescent="0.25">
      <c r="A3458" s="67" t="s">
        <v>983</v>
      </c>
      <c r="B3458" s="67" t="s">
        <v>983</v>
      </c>
      <c r="C3458" s="58">
        <v>42403</v>
      </c>
      <c r="D3458" s="58"/>
      <c r="E3458" s="58"/>
      <c r="F3458" s="59" t="s">
        <v>981</v>
      </c>
      <c r="G3458" s="59"/>
      <c r="H3458" s="59">
        <v>458.42062499999997</v>
      </c>
      <c r="I3458" s="59">
        <v>0.16320625</v>
      </c>
      <c r="J3458" s="59">
        <v>0.23743125000000001</v>
      </c>
      <c r="K3458" s="59">
        <v>0.26582499999999998</v>
      </c>
      <c r="L3458" s="59">
        <v>0.19731874999999999</v>
      </c>
      <c r="M3458" s="59">
        <v>0.29464374999999998</v>
      </c>
      <c r="N3458" s="59">
        <v>0.3218375</v>
      </c>
      <c r="O3458" s="59">
        <v>0.24812500000000001</v>
      </c>
      <c r="P3458" s="59"/>
      <c r="Q3458" s="59"/>
      <c r="R3458" s="59"/>
      <c r="S3458" s="59"/>
      <c r="T3458" s="59"/>
      <c r="U3458" s="59"/>
      <c r="V3458" s="59"/>
      <c r="W3458" s="59"/>
      <c r="X3458" s="59"/>
      <c r="Y3458" s="59"/>
      <c r="Z3458" s="59"/>
      <c r="AA3458" s="59"/>
      <c r="AB3458" s="59"/>
      <c r="AC3458" s="59"/>
      <c r="AD3458" s="59"/>
      <c r="AE3458" s="59">
        <v>8.6999999999999993</v>
      </c>
      <c r="AF3458" s="59"/>
      <c r="AG3458" s="59"/>
      <c r="AH3458" s="59"/>
      <c r="AI3458" s="59"/>
      <c r="AJ3458" s="59"/>
      <c r="AK3458" s="59">
        <v>8.35</v>
      </c>
      <c r="AL3458" s="59">
        <v>8.6999999999999993</v>
      </c>
      <c r="AM3458" s="59"/>
      <c r="AN3458" s="59"/>
      <c r="AO3458" s="59"/>
      <c r="AP3458" s="59"/>
      <c r="AQ3458" s="59"/>
      <c r="AR3458" s="59"/>
      <c r="AS3458" s="59"/>
      <c r="AT3458" s="59"/>
      <c r="AU3458" s="59"/>
      <c r="AV3458" s="59"/>
      <c r="AZ3458" s="59"/>
      <c r="BA3458" s="59"/>
      <c r="BB3458" s="59"/>
      <c r="BC3458" s="59"/>
      <c r="BD3458" s="59"/>
      <c r="BE3458" s="59"/>
      <c r="BF3458" s="59"/>
      <c r="BG3458" s="59"/>
      <c r="BH3458" s="59"/>
      <c r="BI3458" s="59"/>
      <c r="BJ3458" s="59"/>
      <c r="BK3458" s="59"/>
      <c r="BL3458" s="59"/>
      <c r="BM3458" s="59"/>
      <c r="BN3458" s="59"/>
      <c r="BO3458" s="59"/>
      <c r="BP3458" s="59"/>
      <c r="BQ3458" s="59"/>
      <c r="BR3458" s="59"/>
      <c r="BS3458" s="59"/>
      <c r="BT3458" s="59"/>
      <c r="BU3458" s="59"/>
      <c r="BV3458" s="59"/>
      <c r="BW3458" s="59"/>
      <c r="BX3458" s="59"/>
      <c r="BY3458" s="59"/>
      <c r="BZ3458" s="59"/>
      <c r="CA3458" s="59"/>
      <c r="CB3458" s="59"/>
      <c r="CC3458" s="59"/>
      <c r="CD3458" s="59"/>
      <c r="CE3458" s="59"/>
    </row>
    <row r="3459" spans="1:83" x14ac:dyDescent="0.25">
      <c r="A3459" s="67" t="s">
        <v>983</v>
      </c>
      <c r="B3459" s="67" t="s">
        <v>983</v>
      </c>
      <c r="C3459" s="58">
        <v>42404</v>
      </c>
      <c r="D3459" s="58"/>
      <c r="E3459" s="58"/>
      <c r="F3459" s="59" t="s">
        <v>981</v>
      </c>
      <c r="G3459" s="59"/>
      <c r="H3459" s="59">
        <v>457.55953125000002</v>
      </c>
      <c r="I3459" s="59">
        <v>0.16134062499999999</v>
      </c>
      <c r="J3459" s="59">
        <v>0.23583124999999999</v>
      </c>
      <c r="K3459" s="59">
        <v>0.26510624999999999</v>
      </c>
      <c r="L3459" s="59">
        <v>0.19717499999999999</v>
      </c>
      <c r="M3459" s="59">
        <v>0.29455625000000002</v>
      </c>
      <c r="N3459" s="59">
        <v>0.32173125000000002</v>
      </c>
      <c r="O3459" s="59">
        <v>0.24804375000000001</v>
      </c>
      <c r="P3459" s="59"/>
      <c r="Q3459" s="59"/>
      <c r="R3459" s="59"/>
      <c r="S3459" s="59"/>
      <c r="T3459" s="59"/>
      <c r="U3459" s="59"/>
      <c r="V3459" s="59"/>
      <c r="W3459" s="59"/>
      <c r="X3459" s="59"/>
      <c r="Y3459" s="59"/>
      <c r="Z3459" s="59"/>
      <c r="AA3459" s="59"/>
      <c r="AB3459" s="59"/>
      <c r="AC3459" s="59"/>
      <c r="AD3459" s="59"/>
      <c r="AE3459" s="59"/>
      <c r="AF3459" s="59"/>
      <c r="AG3459" s="59"/>
      <c r="AH3459" s="59"/>
      <c r="AI3459" s="59"/>
      <c r="AJ3459" s="59"/>
      <c r="AK3459" s="59"/>
      <c r="AL3459" s="59"/>
      <c r="AM3459" s="59"/>
      <c r="AN3459" s="59"/>
      <c r="AO3459" s="59"/>
      <c r="AP3459" s="59"/>
      <c r="AQ3459" s="59"/>
      <c r="AR3459" s="59"/>
      <c r="AS3459" s="59"/>
      <c r="AT3459" s="59"/>
      <c r="AU3459" s="59"/>
      <c r="AV3459" s="59"/>
      <c r="AZ3459" s="59"/>
      <c r="BA3459" s="59"/>
      <c r="BB3459" s="59"/>
      <c r="BC3459" s="59"/>
      <c r="BD3459" s="59"/>
      <c r="BE3459" s="59"/>
      <c r="BF3459" s="59"/>
      <c r="BG3459" s="59"/>
      <c r="BH3459" s="59"/>
      <c r="BI3459" s="59"/>
      <c r="BJ3459" s="59"/>
      <c r="BK3459" s="59"/>
      <c r="BL3459" s="59"/>
      <c r="BM3459" s="59"/>
      <c r="BN3459" s="59"/>
      <c r="BO3459" s="59"/>
      <c r="BP3459" s="59"/>
      <c r="BQ3459" s="59"/>
      <c r="BR3459" s="59"/>
      <c r="BS3459" s="59"/>
      <c r="BT3459" s="59"/>
      <c r="BU3459" s="59"/>
      <c r="BV3459" s="59"/>
      <c r="BW3459" s="59"/>
      <c r="BX3459" s="59"/>
      <c r="BY3459" s="59"/>
      <c r="BZ3459" s="59"/>
      <c r="CA3459" s="59"/>
      <c r="CB3459" s="59"/>
      <c r="CC3459" s="59"/>
      <c r="CD3459" s="59"/>
      <c r="CE3459" s="59"/>
    </row>
    <row r="3460" spans="1:83" x14ac:dyDescent="0.25">
      <c r="A3460" s="67" t="s">
        <v>983</v>
      </c>
      <c r="B3460" s="67" t="s">
        <v>983</v>
      </c>
      <c r="C3460" s="58">
        <v>42405</v>
      </c>
      <c r="D3460" s="58"/>
      <c r="E3460" s="58"/>
      <c r="F3460" s="59" t="s">
        <v>981</v>
      </c>
      <c r="G3460" s="59"/>
      <c r="H3460" s="59">
        <v>456.82546875000003</v>
      </c>
      <c r="I3460" s="59">
        <v>0.15826562499999999</v>
      </c>
      <c r="J3460" s="59">
        <v>0.23377500000000001</v>
      </c>
      <c r="K3460" s="59">
        <v>0.26479999999999998</v>
      </c>
      <c r="L3460" s="59">
        <v>0.19743125</v>
      </c>
      <c r="M3460" s="59">
        <v>0.29473125</v>
      </c>
      <c r="N3460" s="59">
        <v>0.32181874999999999</v>
      </c>
      <c r="O3460" s="59">
        <v>0.24795</v>
      </c>
      <c r="P3460" s="59"/>
      <c r="Q3460" s="59"/>
      <c r="R3460" s="59"/>
      <c r="S3460" s="59"/>
      <c r="T3460" s="59"/>
      <c r="U3460" s="59"/>
      <c r="V3460" s="59"/>
      <c r="W3460" s="59"/>
      <c r="X3460" s="59"/>
      <c r="Y3460" s="59"/>
      <c r="Z3460" s="59"/>
      <c r="AA3460" s="59"/>
      <c r="AB3460" s="59"/>
      <c r="AC3460" s="59"/>
      <c r="AD3460" s="59"/>
      <c r="AE3460" s="59"/>
      <c r="AF3460" s="59"/>
      <c r="AG3460" s="59"/>
      <c r="AH3460" s="59"/>
      <c r="AI3460" s="59"/>
      <c r="AJ3460" s="59"/>
      <c r="AK3460" s="59"/>
      <c r="AL3460" s="59"/>
      <c r="AM3460" s="59"/>
      <c r="AN3460" s="59"/>
      <c r="AO3460" s="59"/>
      <c r="AP3460" s="59"/>
      <c r="AQ3460" s="59"/>
      <c r="AR3460" s="59"/>
      <c r="AS3460" s="59"/>
      <c r="AT3460" s="59"/>
      <c r="AU3460" s="59"/>
      <c r="AV3460" s="59"/>
      <c r="AZ3460" s="59"/>
      <c r="BA3460" s="59"/>
      <c r="BB3460" s="59"/>
      <c r="BC3460" s="59"/>
      <c r="BD3460" s="59"/>
      <c r="BE3460" s="59"/>
      <c r="BF3460" s="59"/>
      <c r="BG3460" s="59"/>
      <c r="BH3460" s="59"/>
      <c r="BI3460" s="59"/>
      <c r="BJ3460" s="59"/>
      <c r="BK3460" s="59"/>
      <c r="BL3460" s="59"/>
      <c r="BM3460" s="59"/>
      <c r="BN3460" s="59"/>
      <c r="BO3460" s="59"/>
      <c r="BP3460" s="59"/>
      <c r="BQ3460" s="59"/>
      <c r="BR3460" s="59"/>
      <c r="BS3460" s="59"/>
      <c r="BT3460" s="59"/>
      <c r="BU3460" s="59"/>
      <c r="BV3460" s="59"/>
      <c r="BW3460" s="59"/>
      <c r="BX3460" s="59"/>
      <c r="BY3460" s="59"/>
      <c r="BZ3460" s="59"/>
      <c r="CA3460" s="59"/>
      <c r="CB3460" s="59"/>
      <c r="CC3460" s="59"/>
      <c r="CD3460" s="59"/>
      <c r="CE3460" s="59"/>
    </row>
    <row r="3461" spans="1:83" x14ac:dyDescent="0.25">
      <c r="A3461" s="67" t="s">
        <v>983</v>
      </c>
      <c r="B3461" s="67" t="s">
        <v>983</v>
      </c>
      <c r="C3461" s="58">
        <v>42406</v>
      </c>
      <c r="D3461" s="58"/>
      <c r="E3461" s="58"/>
      <c r="F3461" s="59" t="s">
        <v>981</v>
      </c>
      <c r="G3461" s="59"/>
      <c r="H3461" s="59">
        <v>456.04734374999998</v>
      </c>
      <c r="I3461" s="59">
        <v>0.156465625</v>
      </c>
      <c r="J3461" s="59">
        <v>0.23173750000000001</v>
      </c>
      <c r="K3461" s="59">
        <v>0.26382499999999998</v>
      </c>
      <c r="L3461" s="59">
        <v>0.19744999999999999</v>
      </c>
      <c r="M3461" s="59">
        <v>0.29498750000000001</v>
      </c>
      <c r="N3461" s="59">
        <v>0.32195000000000001</v>
      </c>
      <c r="O3461" s="59">
        <v>0.24784375</v>
      </c>
      <c r="P3461" s="59"/>
      <c r="Q3461" s="59"/>
      <c r="R3461" s="59"/>
      <c r="S3461" s="59"/>
      <c r="T3461" s="59"/>
      <c r="U3461" s="59"/>
      <c r="V3461" s="59"/>
      <c r="W3461" s="59"/>
      <c r="X3461" s="59"/>
      <c r="Y3461" s="59"/>
      <c r="Z3461" s="59"/>
      <c r="AA3461" s="59"/>
      <c r="AB3461" s="59"/>
      <c r="AC3461" s="59"/>
      <c r="AD3461" s="59"/>
      <c r="AE3461" s="59"/>
      <c r="AF3461" s="59"/>
      <c r="AG3461" s="59"/>
      <c r="AH3461" s="59"/>
      <c r="AI3461" s="59"/>
      <c r="AJ3461" s="59"/>
      <c r="AK3461" s="59"/>
      <c r="AL3461" s="59"/>
      <c r="AM3461" s="59"/>
      <c r="AN3461" s="59"/>
      <c r="AO3461" s="59"/>
      <c r="AP3461" s="59"/>
      <c r="AQ3461" s="59"/>
      <c r="AR3461" s="59"/>
      <c r="AS3461" s="59"/>
      <c r="AT3461" s="59"/>
      <c r="AU3461" s="59"/>
      <c r="AV3461" s="59"/>
      <c r="AZ3461" s="59"/>
      <c r="BA3461" s="59"/>
      <c r="BB3461" s="59"/>
      <c r="BC3461" s="59"/>
      <c r="BD3461" s="59"/>
      <c r="BE3461" s="59"/>
      <c r="BF3461" s="59"/>
      <c r="BG3461" s="59"/>
      <c r="BH3461" s="59"/>
      <c r="BI3461" s="59"/>
      <c r="BJ3461" s="59"/>
      <c r="BK3461" s="59"/>
      <c r="BL3461" s="59"/>
      <c r="BM3461" s="59"/>
      <c r="BN3461" s="59"/>
      <c r="BO3461" s="59"/>
      <c r="BP3461" s="59"/>
      <c r="BQ3461" s="59"/>
      <c r="BR3461" s="59"/>
      <c r="BS3461" s="59"/>
      <c r="BT3461" s="59"/>
      <c r="BU3461" s="59"/>
      <c r="BV3461" s="59"/>
      <c r="BW3461" s="59"/>
      <c r="BX3461" s="59"/>
      <c r="BY3461" s="59"/>
      <c r="BZ3461" s="59"/>
      <c r="CA3461" s="59"/>
      <c r="CB3461" s="59"/>
      <c r="CC3461" s="59"/>
      <c r="CD3461" s="59"/>
      <c r="CE3461" s="59"/>
    </row>
    <row r="3462" spans="1:83" x14ac:dyDescent="0.25">
      <c r="A3462" s="67" t="s">
        <v>983</v>
      </c>
      <c r="B3462" s="67" t="s">
        <v>983</v>
      </c>
      <c r="C3462" s="58">
        <v>42407</v>
      </c>
      <c r="D3462" s="58"/>
      <c r="E3462" s="58"/>
      <c r="F3462" s="59" t="s">
        <v>981</v>
      </c>
      <c r="G3462" s="59"/>
      <c r="H3462" s="59">
        <v>455.23031250000003</v>
      </c>
      <c r="I3462" s="59">
        <v>0.15507499999999999</v>
      </c>
      <c r="J3462" s="59">
        <v>0.22994375</v>
      </c>
      <c r="K3462" s="59">
        <v>0.26291874999999998</v>
      </c>
      <c r="L3462" s="59">
        <v>0.19723750000000001</v>
      </c>
      <c r="M3462" s="59">
        <v>0.29505625000000002</v>
      </c>
      <c r="N3462" s="59">
        <v>0.32201249999999998</v>
      </c>
      <c r="O3462" s="59">
        <v>0.2477</v>
      </c>
      <c r="P3462" s="59"/>
      <c r="Q3462" s="59"/>
      <c r="R3462" s="59"/>
      <c r="S3462" s="59"/>
      <c r="T3462" s="59"/>
      <c r="U3462" s="59"/>
      <c r="V3462" s="59"/>
      <c r="W3462" s="59"/>
      <c r="X3462" s="59"/>
      <c r="Y3462" s="59"/>
      <c r="Z3462" s="59"/>
      <c r="AA3462" s="59"/>
      <c r="AB3462" s="59"/>
      <c r="AC3462" s="59"/>
      <c r="AD3462" s="59"/>
      <c r="AE3462" s="59"/>
      <c r="AF3462" s="59"/>
      <c r="AG3462" s="59"/>
      <c r="AH3462" s="59"/>
      <c r="AI3462" s="59"/>
      <c r="AJ3462" s="59"/>
      <c r="AK3462" s="59"/>
      <c r="AL3462" s="59"/>
      <c r="AM3462" s="59"/>
      <c r="AN3462" s="59"/>
      <c r="AO3462" s="59"/>
      <c r="AP3462" s="59"/>
      <c r="AQ3462" s="59"/>
      <c r="AR3462" s="59"/>
      <c r="AS3462" s="59"/>
      <c r="AT3462" s="59"/>
      <c r="AU3462" s="59"/>
      <c r="AV3462" s="59"/>
      <c r="AZ3462" s="59"/>
      <c r="BA3462" s="59"/>
      <c r="BB3462" s="59"/>
      <c r="BC3462" s="59"/>
      <c r="BD3462" s="59"/>
      <c r="BE3462" s="59"/>
      <c r="BF3462" s="59"/>
      <c r="BG3462" s="59"/>
      <c r="BH3462" s="59"/>
      <c r="BI3462" s="59"/>
      <c r="BJ3462" s="59"/>
      <c r="BK3462" s="59"/>
      <c r="BL3462" s="59"/>
      <c r="BM3462" s="59"/>
      <c r="BN3462" s="59"/>
      <c r="BO3462" s="59"/>
      <c r="BP3462" s="59"/>
      <c r="BQ3462" s="59"/>
      <c r="BR3462" s="59"/>
      <c r="BS3462" s="59"/>
      <c r="BT3462" s="59"/>
      <c r="BU3462" s="59"/>
      <c r="BV3462" s="59"/>
      <c r="BW3462" s="59"/>
      <c r="BX3462" s="59"/>
      <c r="BY3462" s="59"/>
      <c r="BZ3462" s="59"/>
      <c r="CA3462" s="59"/>
      <c r="CB3462" s="59"/>
      <c r="CC3462" s="59"/>
      <c r="CD3462" s="59"/>
      <c r="CE3462" s="59"/>
    </row>
    <row r="3463" spans="1:83" x14ac:dyDescent="0.25">
      <c r="A3463" s="67" t="s">
        <v>983</v>
      </c>
      <c r="B3463" s="67" t="s">
        <v>983</v>
      </c>
      <c r="C3463" s="58">
        <v>42408</v>
      </c>
      <c r="D3463" s="58"/>
      <c r="E3463" s="58"/>
      <c r="F3463" s="59" t="s">
        <v>981</v>
      </c>
      <c r="G3463" s="59"/>
      <c r="H3463" s="59">
        <v>454.50609374999999</v>
      </c>
      <c r="I3463" s="59">
        <v>0.15413437499999999</v>
      </c>
      <c r="J3463" s="59">
        <v>0.22863125000000001</v>
      </c>
      <c r="K3463" s="59">
        <v>0.26190625000000001</v>
      </c>
      <c r="L3463" s="59">
        <v>0.19708125000000001</v>
      </c>
      <c r="M3463" s="59">
        <v>0.29503125000000002</v>
      </c>
      <c r="N3463" s="59">
        <v>0.32199375000000002</v>
      </c>
      <c r="O3463" s="59">
        <v>0.24762500000000001</v>
      </c>
      <c r="P3463" s="59"/>
      <c r="Q3463" s="59"/>
      <c r="R3463" s="59"/>
      <c r="S3463" s="59"/>
      <c r="T3463" s="59"/>
      <c r="U3463" s="59"/>
      <c r="V3463" s="59"/>
      <c r="W3463" s="59"/>
      <c r="X3463" s="59"/>
      <c r="Y3463" s="59"/>
      <c r="Z3463" s="59"/>
      <c r="AA3463" s="59"/>
      <c r="AB3463" s="59"/>
      <c r="AC3463" s="59"/>
      <c r="AD3463" s="59"/>
      <c r="AE3463" s="59"/>
      <c r="AF3463" s="59"/>
      <c r="AG3463" s="59"/>
      <c r="AH3463" s="59"/>
      <c r="AI3463" s="59"/>
      <c r="AJ3463" s="59"/>
      <c r="AK3463" s="59"/>
      <c r="AL3463" s="59"/>
      <c r="AM3463" s="59"/>
      <c r="AN3463" s="59"/>
      <c r="AO3463" s="59"/>
      <c r="AP3463" s="59"/>
      <c r="AQ3463" s="59"/>
      <c r="AR3463" s="59"/>
      <c r="AS3463" s="59"/>
      <c r="AT3463" s="59"/>
      <c r="AU3463" s="59"/>
      <c r="AV3463" s="59"/>
      <c r="AZ3463" s="59"/>
      <c r="BA3463" s="59"/>
      <c r="BB3463" s="59"/>
      <c r="BC3463" s="59"/>
      <c r="BD3463" s="59"/>
      <c r="BE3463" s="59"/>
      <c r="BF3463" s="59"/>
      <c r="BG3463" s="59"/>
      <c r="BH3463" s="59"/>
      <c r="BI3463" s="59"/>
      <c r="BJ3463" s="59"/>
      <c r="BK3463" s="59"/>
      <c r="BL3463" s="59"/>
      <c r="BM3463" s="59"/>
      <c r="BN3463" s="59"/>
      <c r="BO3463" s="59"/>
      <c r="BP3463" s="59"/>
      <c r="BQ3463" s="59"/>
      <c r="BR3463" s="59"/>
      <c r="BS3463" s="59"/>
      <c r="BT3463" s="59"/>
      <c r="BU3463" s="59"/>
      <c r="BV3463" s="59"/>
      <c r="BW3463" s="59"/>
      <c r="BX3463" s="59"/>
      <c r="BY3463" s="59"/>
      <c r="BZ3463" s="59"/>
      <c r="CA3463" s="59"/>
      <c r="CB3463" s="59"/>
      <c r="CC3463" s="59"/>
      <c r="CD3463" s="59"/>
      <c r="CE3463" s="59"/>
    </row>
    <row r="3464" spans="1:83" x14ac:dyDescent="0.25">
      <c r="A3464" s="67" t="s">
        <v>983</v>
      </c>
      <c r="B3464" s="67" t="s">
        <v>983</v>
      </c>
      <c r="C3464" s="58">
        <v>42409</v>
      </c>
      <c r="D3464" s="58"/>
      <c r="E3464" s="58"/>
      <c r="F3464" s="59" t="s">
        <v>981</v>
      </c>
      <c r="G3464" s="59"/>
      <c r="H3464" s="59">
        <v>453.69468749999999</v>
      </c>
      <c r="I3464" s="59">
        <v>0.15236250000000001</v>
      </c>
      <c r="J3464" s="59">
        <v>0.22709375000000001</v>
      </c>
      <c r="K3464" s="59">
        <v>0.26111250000000003</v>
      </c>
      <c r="L3464" s="59">
        <v>0.19689999999999999</v>
      </c>
      <c r="M3464" s="59">
        <v>0.29504374999999999</v>
      </c>
      <c r="N3464" s="59">
        <v>0.32198749999999998</v>
      </c>
      <c r="O3464" s="59">
        <v>0.24754375000000001</v>
      </c>
      <c r="P3464" s="59"/>
      <c r="Q3464" s="59"/>
      <c r="R3464" s="59"/>
      <c r="S3464" s="59"/>
      <c r="T3464" s="59"/>
      <c r="U3464" s="59"/>
      <c r="V3464" s="59"/>
      <c r="W3464" s="59"/>
      <c r="X3464" s="59"/>
      <c r="Y3464" s="59"/>
      <c r="Z3464" s="59"/>
      <c r="AA3464" s="59"/>
      <c r="AB3464" s="59"/>
      <c r="AC3464" s="59"/>
      <c r="AD3464" s="59"/>
      <c r="AE3464" s="59"/>
      <c r="AF3464" s="59">
        <v>0.44366779551830798</v>
      </c>
      <c r="AG3464" s="59">
        <v>3.2715471493997797E-2</v>
      </c>
      <c r="AH3464" s="59"/>
      <c r="AI3464" s="59"/>
      <c r="AJ3464" s="59"/>
      <c r="AK3464" s="59"/>
      <c r="AL3464" s="59"/>
      <c r="AM3464" s="59"/>
      <c r="AN3464" s="59"/>
      <c r="AO3464" s="59"/>
      <c r="AP3464" s="59"/>
      <c r="AQ3464" s="59"/>
      <c r="AR3464" s="59"/>
      <c r="AS3464" s="59"/>
      <c r="AT3464" s="59"/>
      <c r="AU3464" s="59"/>
      <c r="AV3464" s="59"/>
      <c r="AZ3464" s="59"/>
      <c r="BA3464" s="59"/>
      <c r="BB3464" s="59"/>
      <c r="BC3464" s="59"/>
      <c r="BD3464" s="59"/>
      <c r="BE3464" s="59"/>
      <c r="BF3464" s="59"/>
      <c r="BG3464" s="59"/>
      <c r="BH3464" s="59"/>
      <c r="BI3464" s="59"/>
      <c r="BJ3464" s="59"/>
      <c r="BK3464" s="59"/>
      <c r="BL3464" s="59"/>
      <c r="BM3464" s="59"/>
      <c r="BN3464" s="59"/>
      <c r="BO3464" s="59"/>
      <c r="BP3464" s="59"/>
      <c r="BQ3464" s="59"/>
      <c r="BR3464" s="59"/>
      <c r="BS3464" s="59"/>
      <c r="BT3464" s="59"/>
      <c r="BU3464" s="59"/>
      <c r="BV3464" s="59"/>
      <c r="BW3464" s="59"/>
      <c r="BX3464" s="59"/>
      <c r="BY3464" s="59"/>
      <c r="BZ3464" s="59"/>
      <c r="CA3464" s="59"/>
      <c r="CB3464" s="59"/>
      <c r="CC3464" s="59"/>
      <c r="CD3464" s="59"/>
      <c r="CE3464" s="59"/>
    </row>
    <row r="3465" spans="1:83" x14ac:dyDescent="0.25">
      <c r="A3465" s="67" t="s">
        <v>983</v>
      </c>
      <c r="B3465" s="67" t="s">
        <v>983</v>
      </c>
      <c r="C3465" s="58">
        <v>42410</v>
      </c>
      <c r="D3465" s="58"/>
      <c r="E3465" s="58"/>
      <c r="F3465" s="59" t="s">
        <v>981</v>
      </c>
      <c r="G3465" s="59"/>
      <c r="H3465" s="59">
        <v>452.78203124999999</v>
      </c>
      <c r="I3465" s="59">
        <v>0.15095312499999999</v>
      </c>
      <c r="J3465" s="59">
        <v>0.22560625000000001</v>
      </c>
      <c r="K3465" s="59">
        <v>0.26006249999999997</v>
      </c>
      <c r="L3465" s="59">
        <v>0.19664375000000001</v>
      </c>
      <c r="M3465" s="59">
        <v>0.29494999999999999</v>
      </c>
      <c r="N3465" s="59">
        <v>0.32191249999999999</v>
      </c>
      <c r="O3465" s="59">
        <v>0.24742500000000001</v>
      </c>
      <c r="P3465" s="59"/>
      <c r="Q3465" s="59"/>
      <c r="R3465" s="59"/>
      <c r="S3465" s="59"/>
      <c r="T3465" s="59"/>
      <c r="U3465" s="59"/>
      <c r="V3465" s="59"/>
      <c r="W3465" s="59"/>
      <c r="X3465" s="59"/>
      <c r="Y3465" s="59"/>
      <c r="Z3465" s="59"/>
      <c r="AA3465" s="59"/>
      <c r="AB3465" s="59"/>
      <c r="AC3465" s="59"/>
      <c r="AD3465" s="59"/>
      <c r="AE3465" s="59"/>
      <c r="AF3465" s="59"/>
      <c r="AG3465" s="59"/>
      <c r="AH3465" s="59"/>
      <c r="AI3465" s="59"/>
      <c r="AJ3465" s="59"/>
      <c r="AK3465" s="59"/>
      <c r="AL3465" s="59"/>
      <c r="AM3465" s="59"/>
      <c r="AN3465" s="59"/>
      <c r="AO3465" s="59"/>
      <c r="AP3465" s="59"/>
      <c r="AQ3465" s="59"/>
      <c r="AR3465" s="59"/>
      <c r="AS3465" s="59"/>
      <c r="AT3465" s="59"/>
      <c r="AU3465" s="59"/>
      <c r="AV3465" s="59"/>
      <c r="AZ3465" s="59"/>
      <c r="BA3465" s="59"/>
      <c r="BB3465" s="59"/>
      <c r="BC3465" s="59"/>
      <c r="BD3465" s="59"/>
      <c r="BE3465" s="59"/>
      <c r="BF3465" s="59"/>
      <c r="BG3465" s="59"/>
      <c r="BH3465" s="59"/>
      <c r="BI3465" s="59"/>
      <c r="BJ3465" s="59"/>
      <c r="BK3465" s="59"/>
      <c r="BL3465" s="59"/>
      <c r="BM3465" s="59"/>
      <c r="BN3465" s="59"/>
      <c r="BO3465" s="59"/>
      <c r="BP3465" s="59"/>
      <c r="BQ3465" s="59"/>
      <c r="BR3465" s="59"/>
      <c r="BS3465" s="59"/>
      <c r="BT3465" s="59"/>
      <c r="BU3465" s="59"/>
      <c r="BV3465" s="59"/>
      <c r="BW3465" s="59"/>
      <c r="BX3465" s="59"/>
      <c r="BY3465" s="59"/>
      <c r="BZ3465" s="59"/>
      <c r="CA3465" s="59"/>
      <c r="CB3465" s="59"/>
      <c r="CC3465" s="59"/>
      <c r="CD3465" s="59"/>
      <c r="CE3465" s="59"/>
    </row>
    <row r="3466" spans="1:83" x14ac:dyDescent="0.25">
      <c r="A3466" s="67" t="s">
        <v>983</v>
      </c>
      <c r="B3466" s="67" t="s">
        <v>983</v>
      </c>
      <c r="C3466" s="58">
        <v>42411</v>
      </c>
      <c r="D3466" s="58"/>
      <c r="E3466" s="58"/>
      <c r="F3466" s="59" t="s">
        <v>981</v>
      </c>
      <c r="G3466" s="59"/>
      <c r="H3466" s="59">
        <v>452.16234374999999</v>
      </c>
      <c r="I3466" s="59">
        <v>0.149928125</v>
      </c>
      <c r="J3466" s="59">
        <v>0.22434999999999999</v>
      </c>
      <c r="K3466" s="59">
        <v>0.25937500000000002</v>
      </c>
      <c r="L3466" s="59">
        <v>0.19646250000000001</v>
      </c>
      <c r="M3466" s="59">
        <v>0.29500625000000003</v>
      </c>
      <c r="N3466" s="59">
        <v>0.32192500000000002</v>
      </c>
      <c r="O3466" s="59">
        <v>0.24729999999999999</v>
      </c>
      <c r="P3466" s="59"/>
      <c r="Q3466" s="59"/>
      <c r="R3466" s="59"/>
      <c r="S3466" s="59"/>
      <c r="T3466" s="59"/>
      <c r="U3466" s="59"/>
      <c r="V3466" s="59"/>
      <c r="W3466" s="59"/>
      <c r="X3466" s="59"/>
      <c r="Y3466" s="59"/>
      <c r="Z3466" s="59"/>
      <c r="AA3466" s="59"/>
      <c r="AB3466" s="59"/>
      <c r="AC3466" s="59"/>
      <c r="AD3466" s="59"/>
      <c r="AE3466" s="59"/>
      <c r="AF3466" s="59"/>
      <c r="AG3466" s="59"/>
      <c r="AH3466" s="59"/>
      <c r="AI3466" s="59"/>
      <c r="AJ3466" s="59"/>
      <c r="AK3466" s="59"/>
      <c r="AL3466" s="59"/>
      <c r="AM3466" s="59"/>
      <c r="AN3466" s="59"/>
      <c r="AO3466" s="59"/>
      <c r="AP3466" s="59"/>
      <c r="AQ3466" s="59"/>
      <c r="AR3466" s="59"/>
      <c r="AS3466" s="59"/>
      <c r="AT3466" s="59"/>
      <c r="AU3466" s="59"/>
      <c r="AV3466" s="59"/>
      <c r="AZ3466" s="59"/>
      <c r="BA3466" s="59"/>
      <c r="BB3466" s="59"/>
      <c r="BC3466" s="59"/>
      <c r="BD3466" s="59"/>
      <c r="BE3466" s="59"/>
      <c r="BF3466" s="59"/>
      <c r="BG3466" s="59"/>
      <c r="BH3466" s="59"/>
      <c r="BI3466" s="59"/>
      <c r="BJ3466" s="59"/>
      <c r="BK3466" s="59"/>
      <c r="BL3466" s="59"/>
      <c r="BM3466" s="59"/>
      <c r="BN3466" s="59"/>
      <c r="BO3466" s="59"/>
      <c r="BP3466" s="59"/>
      <c r="BQ3466" s="59"/>
      <c r="BR3466" s="59"/>
      <c r="BS3466" s="59"/>
      <c r="BT3466" s="59"/>
      <c r="BU3466" s="59"/>
      <c r="BV3466" s="59"/>
      <c r="BW3466" s="59"/>
      <c r="BX3466" s="59"/>
      <c r="BY3466" s="59"/>
      <c r="BZ3466" s="59"/>
      <c r="CA3466" s="59"/>
      <c r="CB3466" s="59"/>
      <c r="CC3466" s="59"/>
      <c r="CD3466" s="59"/>
      <c r="CE3466" s="59"/>
    </row>
    <row r="3467" spans="1:83" x14ac:dyDescent="0.25">
      <c r="A3467" s="67" t="s">
        <v>983</v>
      </c>
      <c r="B3467" s="67" t="s">
        <v>983</v>
      </c>
      <c r="C3467" s="58">
        <v>42412</v>
      </c>
      <c r="D3467" s="58"/>
      <c r="E3467" s="58"/>
      <c r="F3467" s="59" t="s">
        <v>981</v>
      </c>
      <c r="G3467" s="59"/>
      <c r="H3467" s="59">
        <v>451.53984374999999</v>
      </c>
      <c r="I3467" s="59">
        <v>0.14831562500000001</v>
      </c>
      <c r="J3467" s="59">
        <v>0.2233</v>
      </c>
      <c r="K3467" s="59">
        <v>0.25894374999999997</v>
      </c>
      <c r="L3467" s="59">
        <v>0.19623750000000001</v>
      </c>
      <c r="M3467" s="59">
        <v>0.29502499999999998</v>
      </c>
      <c r="N3467" s="59">
        <v>0.32190000000000002</v>
      </c>
      <c r="O3467" s="59">
        <v>0.24721874999999999</v>
      </c>
      <c r="P3467" s="59"/>
      <c r="Q3467" s="59"/>
      <c r="R3467" s="59"/>
      <c r="S3467" s="59"/>
      <c r="T3467" s="59"/>
      <c r="U3467" s="59"/>
      <c r="V3467" s="59"/>
      <c r="W3467" s="59"/>
      <c r="X3467" s="59"/>
      <c r="Y3467" s="59"/>
      <c r="Z3467" s="59"/>
      <c r="AA3467" s="59"/>
      <c r="AB3467" s="59"/>
      <c r="AC3467" s="59"/>
      <c r="AD3467" s="59"/>
      <c r="AE3467" s="59">
        <v>8.6999999999999993</v>
      </c>
      <c r="AF3467" s="59"/>
      <c r="AG3467" s="59"/>
      <c r="AH3467" s="59"/>
      <c r="AI3467" s="59"/>
      <c r="AJ3467" s="59"/>
      <c r="AK3467" s="59">
        <v>8.4499999999999993</v>
      </c>
      <c r="AL3467" s="59">
        <v>8.6999999999999993</v>
      </c>
      <c r="AM3467" s="59"/>
      <c r="AN3467" s="59"/>
      <c r="AO3467" s="59"/>
      <c r="AP3467" s="59"/>
      <c r="AQ3467" s="59"/>
      <c r="AR3467" s="59"/>
      <c r="AS3467" s="59"/>
      <c r="AT3467" s="59"/>
      <c r="AU3467" s="59"/>
      <c r="AV3467" s="59"/>
      <c r="AZ3467" s="59"/>
      <c r="BA3467" s="59"/>
      <c r="BB3467" s="59"/>
      <c r="BC3467" s="59"/>
      <c r="BD3467" s="59"/>
      <c r="BE3467" s="59"/>
      <c r="BF3467" s="59"/>
      <c r="BG3467" s="59"/>
      <c r="BH3467" s="59"/>
      <c r="BI3467" s="59"/>
      <c r="BJ3467" s="59"/>
      <c r="BK3467" s="59"/>
      <c r="BL3467" s="59"/>
      <c r="BM3467" s="59"/>
      <c r="BN3467" s="59"/>
      <c r="BO3467" s="59"/>
      <c r="BP3467" s="59"/>
      <c r="BQ3467" s="59"/>
      <c r="BR3467" s="59"/>
      <c r="BS3467" s="59"/>
      <c r="BT3467" s="59"/>
      <c r="BU3467" s="59"/>
      <c r="BV3467" s="59"/>
      <c r="BW3467" s="59"/>
      <c r="BX3467" s="59"/>
      <c r="BY3467" s="59"/>
      <c r="BZ3467" s="59"/>
      <c r="CA3467" s="59"/>
      <c r="CB3467" s="59"/>
      <c r="CC3467" s="59"/>
      <c r="CD3467" s="59"/>
      <c r="CE3467" s="59"/>
    </row>
    <row r="3468" spans="1:83" x14ac:dyDescent="0.25">
      <c r="A3468" s="67" t="s">
        <v>983</v>
      </c>
      <c r="B3468" s="67" t="s">
        <v>983</v>
      </c>
      <c r="C3468" s="58">
        <v>42413</v>
      </c>
      <c r="D3468" s="58"/>
      <c r="E3468" s="58"/>
      <c r="F3468" s="59" t="s">
        <v>981</v>
      </c>
      <c r="G3468" s="59"/>
      <c r="H3468" s="59">
        <v>450.89437500000003</v>
      </c>
      <c r="I3468" s="59">
        <v>0.14624999999999999</v>
      </c>
      <c r="J3468" s="59">
        <v>0.22175</v>
      </c>
      <c r="K3468" s="59">
        <v>0.25854375000000002</v>
      </c>
      <c r="L3468" s="59">
        <v>0.19635</v>
      </c>
      <c r="M3468" s="59">
        <v>0.29497499999999999</v>
      </c>
      <c r="N3468" s="59">
        <v>0.32190000000000002</v>
      </c>
      <c r="O3468" s="59">
        <v>0.2472125</v>
      </c>
      <c r="P3468" s="59"/>
      <c r="Q3468" s="59"/>
      <c r="R3468" s="59"/>
      <c r="S3468" s="59"/>
      <c r="T3468" s="59">
        <v>7.8088331999999996</v>
      </c>
      <c r="U3468" s="59">
        <v>610.90724999999998</v>
      </c>
      <c r="V3468" s="59">
        <v>468.70024999999998</v>
      </c>
      <c r="W3468" s="59"/>
      <c r="X3468" s="59"/>
      <c r="Y3468" s="59">
        <v>1.7867441649483999E-2</v>
      </c>
      <c r="Z3468" s="59">
        <v>4.7550000000000002E-2</v>
      </c>
      <c r="AA3468" s="59">
        <v>6.696212375</v>
      </c>
      <c r="AB3468" s="59">
        <v>7410.2885909312099</v>
      </c>
      <c r="AC3468" s="59"/>
      <c r="AD3468" s="59">
        <v>374.77175</v>
      </c>
      <c r="AE3468" s="59"/>
      <c r="AF3468" s="59"/>
      <c r="AG3468" s="59"/>
      <c r="AH3468" s="59"/>
      <c r="AI3468" s="59"/>
      <c r="AJ3468" s="59">
        <v>27.835750000000001</v>
      </c>
      <c r="AK3468" s="59"/>
      <c r="AL3468" s="59"/>
      <c r="AM3468" s="59"/>
      <c r="AN3468" s="59"/>
      <c r="AO3468" s="59"/>
      <c r="AP3468" s="59"/>
      <c r="AQ3468" s="59"/>
      <c r="AR3468" s="59"/>
      <c r="AS3468" s="59"/>
      <c r="AT3468" s="59" t="s">
        <v>74</v>
      </c>
      <c r="AU3468" s="59"/>
      <c r="AV3468" s="59"/>
      <c r="AZ3468" s="59"/>
      <c r="BA3468" s="59"/>
      <c r="BB3468" s="59"/>
      <c r="BC3468" s="59"/>
      <c r="BD3468" s="59"/>
      <c r="BE3468" s="59">
        <v>93.9285</v>
      </c>
      <c r="BF3468" s="59"/>
      <c r="BG3468" s="59"/>
      <c r="BH3468" s="59"/>
      <c r="BI3468" s="59"/>
      <c r="BJ3468" s="59">
        <v>114.37125</v>
      </c>
      <c r="BK3468" s="59">
        <v>277.08989384933602</v>
      </c>
      <c r="BL3468" s="59"/>
      <c r="BM3468" s="59"/>
      <c r="BN3468" s="59"/>
      <c r="BO3468" s="59"/>
      <c r="BP3468" s="59"/>
      <c r="BQ3468" s="59"/>
      <c r="BR3468" s="59"/>
      <c r="BS3468" s="59"/>
      <c r="BT3468" s="59"/>
      <c r="BU3468" s="59"/>
      <c r="BV3468" s="59"/>
      <c r="BW3468" s="59"/>
      <c r="BX3468" s="59"/>
      <c r="BY3468" s="59"/>
      <c r="BZ3468" s="59"/>
      <c r="CA3468" s="59"/>
      <c r="CB3468" s="59"/>
      <c r="CC3468" s="59"/>
      <c r="CD3468" s="59"/>
      <c r="CE3468" s="59"/>
    </row>
    <row r="3469" spans="1:83" x14ac:dyDescent="0.25">
      <c r="A3469" s="67" t="s">
        <v>983</v>
      </c>
      <c r="B3469" s="67" t="s">
        <v>983</v>
      </c>
      <c r="C3469" s="58">
        <v>42414</v>
      </c>
      <c r="D3469" s="58"/>
      <c r="E3469" s="58"/>
      <c r="F3469" s="59" t="s">
        <v>981</v>
      </c>
      <c r="G3469" s="59"/>
      <c r="H3469" s="59">
        <v>450.10359375000002</v>
      </c>
      <c r="I3469" s="59">
        <v>0.14525312500000001</v>
      </c>
      <c r="J3469" s="59">
        <v>0.22043750000000001</v>
      </c>
      <c r="K3469" s="59">
        <v>0.25748124999999999</v>
      </c>
      <c r="L3469" s="59">
        <v>0.19610625000000001</v>
      </c>
      <c r="M3469" s="59">
        <v>0.29509374999999999</v>
      </c>
      <c r="N3469" s="59">
        <v>0.32187500000000002</v>
      </c>
      <c r="O3469" s="59">
        <v>0.24694374999999999</v>
      </c>
      <c r="P3469" s="59"/>
      <c r="Q3469" s="59"/>
      <c r="R3469" s="59"/>
      <c r="S3469" s="59"/>
      <c r="T3469" s="59"/>
      <c r="U3469" s="59"/>
      <c r="V3469" s="59"/>
      <c r="W3469" s="59"/>
      <c r="X3469" s="59"/>
      <c r="Y3469" s="59"/>
      <c r="Z3469" s="59"/>
      <c r="AA3469" s="59"/>
      <c r="AB3469" s="59"/>
      <c r="AC3469" s="59"/>
      <c r="AD3469" s="59"/>
      <c r="AE3469" s="59"/>
      <c r="AF3469" s="59"/>
      <c r="AG3469" s="59"/>
      <c r="AH3469" s="59"/>
      <c r="AI3469" s="59"/>
      <c r="AJ3469" s="59"/>
      <c r="AK3469" s="59"/>
      <c r="AL3469" s="59"/>
      <c r="AM3469" s="59"/>
      <c r="AN3469" s="59"/>
      <c r="AO3469" s="59"/>
      <c r="AP3469" s="59"/>
      <c r="AQ3469" s="59"/>
      <c r="AR3469" s="59"/>
      <c r="AS3469" s="59"/>
      <c r="AT3469" s="59"/>
      <c r="AU3469" s="59"/>
      <c r="AV3469" s="59"/>
      <c r="AZ3469" s="59"/>
      <c r="BA3469" s="59"/>
      <c r="BB3469" s="59"/>
      <c r="BC3469" s="59"/>
      <c r="BD3469" s="59"/>
      <c r="BE3469" s="59"/>
      <c r="BF3469" s="59"/>
      <c r="BG3469" s="59"/>
      <c r="BH3469" s="59"/>
      <c r="BI3469" s="59"/>
      <c r="BJ3469" s="59"/>
      <c r="BK3469" s="59"/>
      <c r="BL3469" s="59"/>
      <c r="BM3469" s="59"/>
      <c r="BN3469" s="59"/>
      <c r="BO3469" s="59"/>
      <c r="BP3469" s="59"/>
      <c r="BQ3469" s="59"/>
      <c r="BR3469" s="59"/>
      <c r="BS3469" s="59"/>
      <c r="BT3469" s="59"/>
      <c r="BU3469" s="59"/>
      <c r="BV3469" s="59"/>
      <c r="BW3469" s="59"/>
      <c r="BX3469" s="59"/>
      <c r="BY3469" s="59"/>
      <c r="BZ3469" s="59"/>
      <c r="CA3469" s="59"/>
      <c r="CB3469" s="59"/>
      <c r="CC3469" s="59"/>
      <c r="CD3469" s="59"/>
      <c r="CE3469" s="59"/>
    </row>
    <row r="3470" spans="1:83" x14ac:dyDescent="0.25">
      <c r="A3470" s="67" t="s">
        <v>983</v>
      </c>
      <c r="B3470" s="67" t="s">
        <v>983</v>
      </c>
      <c r="C3470" s="58">
        <v>42415</v>
      </c>
      <c r="D3470" s="58"/>
      <c r="E3470" s="58"/>
      <c r="F3470" s="59" t="s">
        <v>981</v>
      </c>
      <c r="G3470" s="59"/>
      <c r="H3470" s="59">
        <v>449.26828124999997</v>
      </c>
      <c r="I3470" s="59">
        <v>0.14327812500000001</v>
      </c>
      <c r="J3470" s="59">
        <v>0.21918124999999999</v>
      </c>
      <c r="K3470" s="59">
        <v>0.25673125000000002</v>
      </c>
      <c r="L3470" s="59">
        <v>0.19589375000000001</v>
      </c>
      <c r="M3470" s="59">
        <v>0.29499999999999998</v>
      </c>
      <c r="N3470" s="59">
        <v>0.3218375</v>
      </c>
      <c r="O3470" s="59">
        <v>0.24686875</v>
      </c>
      <c r="P3470" s="59"/>
      <c r="Q3470" s="59"/>
      <c r="R3470" s="59"/>
      <c r="S3470" s="59"/>
      <c r="T3470" s="59"/>
      <c r="U3470" s="59"/>
      <c r="V3470" s="59"/>
      <c r="W3470" s="59"/>
      <c r="X3470" s="59"/>
      <c r="Y3470" s="59"/>
      <c r="Z3470" s="59"/>
      <c r="AA3470" s="59"/>
      <c r="AB3470" s="59"/>
      <c r="AC3470" s="59"/>
      <c r="AD3470" s="59"/>
      <c r="AE3470" s="59"/>
      <c r="AF3470" s="59"/>
      <c r="AG3470" s="59"/>
      <c r="AH3470" s="59"/>
      <c r="AI3470" s="59"/>
      <c r="AJ3470" s="59"/>
      <c r="AK3470" s="59"/>
      <c r="AL3470" s="59"/>
      <c r="AM3470" s="59"/>
      <c r="AN3470" s="59"/>
      <c r="AO3470" s="59"/>
      <c r="AP3470" s="59"/>
      <c r="AQ3470" s="59"/>
      <c r="AR3470" s="59"/>
      <c r="AS3470" s="59"/>
      <c r="AT3470" s="59"/>
      <c r="AU3470" s="59"/>
      <c r="AV3470" s="59"/>
      <c r="AZ3470" s="59"/>
      <c r="BA3470" s="59"/>
      <c r="BB3470" s="59"/>
      <c r="BC3470" s="59"/>
      <c r="BD3470" s="59"/>
      <c r="BE3470" s="59"/>
      <c r="BF3470" s="59"/>
      <c r="BG3470" s="59"/>
      <c r="BH3470" s="59"/>
      <c r="BI3470" s="59"/>
      <c r="BJ3470" s="59"/>
      <c r="BK3470" s="59"/>
      <c r="BL3470" s="59"/>
      <c r="BM3470" s="59"/>
      <c r="BN3470" s="59"/>
      <c r="BO3470" s="59"/>
      <c r="BP3470" s="59"/>
      <c r="BQ3470" s="59"/>
      <c r="BR3470" s="59"/>
      <c r="BS3470" s="59"/>
      <c r="BT3470" s="59"/>
      <c r="BU3470" s="59"/>
      <c r="BV3470" s="59"/>
      <c r="BW3470" s="59"/>
      <c r="BX3470" s="59"/>
      <c r="BY3470" s="59"/>
      <c r="BZ3470" s="59"/>
      <c r="CA3470" s="59"/>
      <c r="CB3470" s="59"/>
      <c r="CC3470" s="59"/>
      <c r="CD3470" s="59"/>
      <c r="CE3470" s="59"/>
    </row>
    <row r="3471" spans="1:83" x14ac:dyDescent="0.25">
      <c r="A3471" s="67" t="s">
        <v>983</v>
      </c>
      <c r="B3471" s="67" t="s">
        <v>983</v>
      </c>
      <c r="C3471" s="58">
        <v>42416</v>
      </c>
      <c r="D3471" s="58"/>
      <c r="E3471" s="58"/>
      <c r="F3471" s="59" t="s">
        <v>981</v>
      </c>
      <c r="G3471" s="59"/>
      <c r="H3471" s="59"/>
      <c r="I3471" s="59"/>
      <c r="J3471" s="59"/>
      <c r="K3471" s="59"/>
      <c r="L3471" s="59"/>
      <c r="M3471" s="59"/>
      <c r="N3471" s="59"/>
      <c r="O3471" s="59"/>
      <c r="P3471" s="59"/>
      <c r="Q3471" s="59"/>
      <c r="R3471" s="59"/>
      <c r="S3471" s="59"/>
      <c r="T3471" s="59"/>
      <c r="U3471" s="59"/>
      <c r="V3471" s="59"/>
      <c r="W3471" s="59"/>
      <c r="X3471" s="59"/>
      <c r="Y3471" s="59"/>
      <c r="Z3471" s="59"/>
      <c r="AA3471" s="59"/>
      <c r="AB3471" s="59"/>
      <c r="AC3471" s="59"/>
      <c r="AD3471" s="59"/>
      <c r="AE3471" s="59">
        <v>8.6999999999999993</v>
      </c>
      <c r="AF3471" s="59"/>
      <c r="AG3471" s="59"/>
      <c r="AH3471" s="59"/>
      <c r="AI3471" s="59"/>
      <c r="AJ3471" s="59"/>
      <c r="AK3471" s="59">
        <v>8.6999999999999993</v>
      </c>
      <c r="AL3471" s="59">
        <v>8.6999999999999993</v>
      </c>
      <c r="AM3471" s="59"/>
      <c r="AN3471" s="59"/>
      <c r="AO3471" s="59"/>
      <c r="AP3471" s="59"/>
      <c r="AQ3471" s="59"/>
      <c r="AR3471" s="59"/>
      <c r="AS3471" s="59"/>
      <c r="AT3471" s="59"/>
      <c r="AU3471" s="59"/>
      <c r="AV3471" s="59"/>
      <c r="AZ3471" s="59"/>
      <c r="BA3471" s="59"/>
      <c r="BB3471" s="59"/>
      <c r="BC3471" s="59"/>
      <c r="BD3471" s="59"/>
      <c r="BE3471" s="59"/>
      <c r="BF3471" s="59"/>
      <c r="BG3471" s="59"/>
      <c r="BH3471" s="59"/>
      <c r="BI3471" s="59"/>
      <c r="BJ3471" s="59"/>
      <c r="BK3471" s="59"/>
      <c r="BL3471" s="59"/>
      <c r="BM3471" s="59"/>
      <c r="BN3471" s="59"/>
      <c r="BO3471" s="59"/>
      <c r="BP3471" s="59"/>
      <c r="BQ3471" s="59"/>
      <c r="BR3471" s="59"/>
      <c r="BS3471" s="59"/>
      <c r="BT3471" s="59"/>
      <c r="BU3471" s="59"/>
      <c r="BV3471" s="59"/>
      <c r="BW3471" s="59"/>
      <c r="BX3471" s="59"/>
      <c r="BY3471" s="59"/>
      <c r="BZ3471" s="59"/>
      <c r="CA3471" s="59"/>
      <c r="CB3471" s="59"/>
      <c r="CC3471" s="59"/>
      <c r="CD3471" s="59"/>
      <c r="CE3471" s="59"/>
    </row>
    <row r="3472" spans="1:83" x14ac:dyDescent="0.25">
      <c r="A3472" s="67" t="s">
        <v>985</v>
      </c>
      <c r="B3472" s="67" t="s">
        <v>985</v>
      </c>
      <c r="C3472" s="58">
        <v>42284</v>
      </c>
      <c r="D3472" s="58"/>
      <c r="E3472" s="58"/>
      <c r="F3472" s="59" t="s">
        <v>981</v>
      </c>
      <c r="G3472" s="59"/>
      <c r="H3472" s="59"/>
      <c r="I3472" s="59"/>
      <c r="J3472" s="59"/>
      <c r="K3472" s="59"/>
      <c r="L3472" s="59"/>
      <c r="M3472" s="59"/>
      <c r="N3472" s="59"/>
      <c r="O3472" s="59"/>
      <c r="P3472" s="59"/>
      <c r="Q3472" s="59"/>
      <c r="R3472" s="59"/>
      <c r="S3472" s="59"/>
      <c r="T3472" s="59"/>
      <c r="U3472" s="59"/>
      <c r="V3472" s="59"/>
      <c r="W3472" s="59"/>
      <c r="X3472" s="59"/>
      <c r="Y3472" s="59"/>
      <c r="Z3472" s="59"/>
      <c r="AA3472" s="59"/>
      <c r="AB3472" s="59"/>
      <c r="AC3472" s="59"/>
      <c r="AD3472" s="59"/>
      <c r="AE3472" s="59">
        <v>2</v>
      </c>
      <c r="AF3472" s="59"/>
      <c r="AG3472" s="59"/>
      <c r="AH3472" s="59"/>
      <c r="AI3472" s="59"/>
      <c r="AJ3472" s="59"/>
      <c r="AK3472" s="59">
        <v>0</v>
      </c>
      <c r="AL3472" s="59">
        <v>1</v>
      </c>
      <c r="AM3472" s="59"/>
      <c r="AN3472" s="59"/>
      <c r="AO3472" s="59"/>
      <c r="AP3472" s="59"/>
      <c r="AQ3472" s="59"/>
      <c r="AR3472" s="59"/>
      <c r="AS3472" s="59"/>
      <c r="AT3472" s="59"/>
      <c r="AU3472" s="59"/>
      <c r="AV3472" s="59"/>
      <c r="AZ3472" s="59"/>
      <c r="BA3472" s="59"/>
      <c r="BB3472" s="59"/>
      <c r="BC3472" s="59"/>
      <c r="BD3472" s="59"/>
      <c r="BE3472" s="59"/>
      <c r="BF3472" s="59"/>
      <c r="BG3472" s="59"/>
      <c r="BH3472" s="59"/>
      <c r="BI3472" s="59"/>
      <c r="BJ3472" s="59"/>
      <c r="BK3472" s="59"/>
      <c r="BL3472" s="59"/>
      <c r="BM3472" s="59"/>
      <c r="BN3472" s="59"/>
      <c r="BO3472" s="59"/>
      <c r="BP3472" s="59"/>
      <c r="BQ3472" s="59"/>
      <c r="BR3472" s="59"/>
      <c r="BS3472" s="59"/>
      <c r="BT3472" s="59"/>
      <c r="BU3472" s="59"/>
      <c r="BV3472" s="59"/>
      <c r="BW3472" s="59"/>
      <c r="BX3472" s="59"/>
      <c r="BY3472" s="59"/>
      <c r="BZ3472" s="59"/>
      <c r="CA3472" s="59"/>
      <c r="CB3472" s="59"/>
      <c r="CC3472" s="59"/>
      <c r="CD3472" s="59"/>
      <c r="CE3472" s="59"/>
    </row>
    <row r="3473" spans="1:83" x14ac:dyDescent="0.25">
      <c r="A3473" s="67" t="s">
        <v>985</v>
      </c>
      <c r="B3473" s="67" t="s">
        <v>985</v>
      </c>
      <c r="C3473" s="58">
        <v>42286</v>
      </c>
      <c r="D3473" s="58"/>
      <c r="E3473" s="58"/>
      <c r="F3473" s="59" t="s">
        <v>981</v>
      </c>
      <c r="G3473" s="59"/>
      <c r="H3473" s="59"/>
      <c r="I3473" s="59"/>
      <c r="J3473" s="59"/>
      <c r="K3473" s="59"/>
      <c r="L3473" s="59"/>
      <c r="M3473" s="59"/>
      <c r="N3473" s="59"/>
      <c r="O3473" s="59"/>
      <c r="P3473" s="59"/>
      <c r="Q3473" s="59"/>
      <c r="R3473" s="59"/>
      <c r="S3473" s="59"/>
      <c r="T3473" s="59"/>
      <c r="U3473" s="59"/>
      <c r="V3473" s="59"/>
      <c r="W3473" s="59"/>
      <c r="X3473" s="59"/>
      <c r="Y3473" s="59"/>
      <c r="Z3473" s="59"/>
      <c r="AA3473" s="59"/>
      <c r="AB3473" s="59"/>
      <c r="AC3473" s="59"/>
      <c r="AD3473" s="59"/>
      <c r="AE3473" s="59"/>
      <c r="AF3473" s="59"/>
      <c r="AG3473" s="59">
        <v>0</v>
      </c>
      <c r="AH3473" s="59"/>
      <c r="AI3473" s="59"/>
      <c r="AJ3473" s="59"/>
      <c r="AK3473" s="59"/>
      <c r="AL3473" s="59"/>
      <c r="AM3473" s="59"/>
      <c r="AN3473" s="59"/>
      <c r="AO3473" s="59"/>
      <c r="AP3473" s="59"/>
      <c r="AQ3473" s="59"/>
      <c r="AR3473" s="59"/>
      <c r="AS3473" s="59"/>
      <c r="AT3473" s="59"/>
      <c r="AU3473" s="59"/>
      <c r="AV3473" s="59"/>
      <c r="AZ3473" s="59"/>
      <c r="BA3473" s="59"/>
      <c r="BB3473" s="59"/>
      <c r="BC3473" s="59"/>
      <c r="BD3473" s="59"/>
      <c r="BE3473" s="59"/>
      <c r="BF3473" s="59"/>
      <c r="BG3473" s="59"/>
      <c r="BH3473" s="59"/>
      <c r="BI3473" s="59"/>
      <c r="BJ3473" s="59"/>
      <c r="BK3473" s="59"/>
      <c r="BL3473" s="59"/>
      <c r="BM3473" s="59"/>
      <c r="BN3473" s="59"/>
      <c r="BO3473" s="59"/>
      <c r="BP3473" s="59"/>
      <c r="BQ3473" s="59"/>
      <c r="BR3473" s="59"/>
      <c r="BS3473" s="59"/>
      <c r="BT3473" s="59"/>
      <c r="BU3473" s="59"/>
      <c r="BV3473" s="59"/>
      <c r="BW3473" s="59"/>
      <c r="BX3473" s="59"/>
      <c r="BY3473" s="59"/>
      <c r="BZ3473" s="59"/>
      <c r="CA3473" s="59"/>
      <c r="CB3473" s="59"/>
      <c r="CC3473" s="59"/>
      <c r="CD3473" s="59"/>
      <c r="CE3473" s="59"/>
    </row>
    <row r="3474" spans="1:83" x14ac:dyDescent="0.25">
      <c r="A3474" s="67" t="s">
        <v>985</v>
      </c>
      <c r="B3474" s="67" t="s">
        <v>985</v>
      </c>
      <c r="C3474" s="58">
        <v>42289</v>
      </c>
      <c r="D3474" s="58"/>
      <c r="E3474" s="58"/>
      <c r="F3474" s="59" t="s">
        <v>981</v>
      </c>
      <c r="G3474" s="59"/>
      <c r="H3474" s="59"/>
      <c r="I3474" s="59"/>
      <c r="J3474" s="59"/>
      <c r="K3474" s="59"/>
      <c r="L3474" s="59"/>
      <c r="M3474" s="59"/>
      <c r="N3474" s="59"/>
      <c r="O3474" s="59"/>
      <c r="P3474" s="59"/>
      <c r="Q3474" s="59"/>
      <c r="R3474" s="59"/>
      <c r="S3474" s="59"/>
      <c r="T3474" s="59"/>
      <c r="U3474" s="59"/>
      <c r="V3474" s="59"/>
      <c r="W3474" s="59"/>
      <c r="X3474" s="59"/>
      <c r="Y3474" s="59"/>
      <c r="Z3474" s="59"/>
      <c r="AA3474" s="59"/>
      <c r="AB3474" s="59"/>
      <c r="AC3474" s="59"/>
      <c r="AD3474" s="59"/>
      <c r="AE3474" s="59">
        <v>3.3</v>
      </c>
      <c r="AF3474" s="59"/>
      <c r="AG3474" s="59">
        <v>6.8206990851704501E-3</v>
      </c>
      <c r="AH3474" s="59"/>
      <c r="AI3474" s="59"/>
      <c r="AJ3474" s="59"/>
      <c r="AK3474" s="59">
        <v>0</v>
      </c>
      <c r="AL3474" s="59">
        <v>2</v>
      </c>
      <c r="AM3474" s="59"/>
      <c r="AN3474" s="59"/>
      <c r="AO3474" s="59"/>
      <c r="AP3474" s="59"/>
      <c r="AQ3474" s="59"/>
      <c r="AR3474" s="59"/>
      <c r="AS3474" s="59"/>
      <c r="AT3474" s="59"/>
      <c r="AU3474" s="59"/>
      <c r="AV3474" s="59"/>
      <c r="AZ3474" s="59"/>
      <c r="BA3474" s="59"/>
      <c r="BB3474" s="59"/>
      <c r="BC3474" s="59"/>
      <c r="BD3474" s="59"/>
      <c r="BE3474" s="59"/>
      <c r="BF3474" s="59"/>
      <c r="BG3474" s="59"/>
      <c r="BH3474" s="59"/>
      <c r="BI3474" s="59"/>
      <c r="BJ3474" s="59"/>
      <c r="BK3474" s="59"/>
      <c r="BL3474" s="59"/>
      <c r="BM3474" s="59"/>
      <c r="BN3474" s="59"/>
      <c r="BO3474" s="59"/>
      <c r="BP3474" s="59"/>
      <c r="BQ3474" s="59"/>
      <c r="BR3474" s="59"/>
      <c r="BS3474" s="59"/>
      <c r="BT3474" s="59"/>
      <c r="BU3474" s="59"/>
      <c r="BV3474" s="59"/>
      <c r="BW3474" s="59"/>
      <c r="BX3474" s="59"/>
      <c r="BY3474" s="59"/>
      <c r="BZ3474" s="59"/>
      <c r="CA3474" s="59"/>
      <c r="CB3474" s="59"/>
      <c r="CC3474" s="59"/>
      <c r="CD3474" s="59"/>
      <c r="CE3474" s="59"/>
    </row>
    <row r="3475" spans="1:83" x14ac:dyDescent="0.25">
      <c r="A3475" s="67" t="s">
        <v>985</v>
      </c>
      <c r="B3475" s="67" t="s">
        <v>985</v>
      </c>
      <c r="C3475" s="58">
        <v>42291</v>
      </c>
      <c r="D3475" s="58"/>
      <c r="E3475" s="58"/>
      <c r="F3475" s="59" t="s">
        <v>981</v>
      </c>
      <c r="G3475" s="59"/>
      <c r="H3475" s="59">
        <v>462.65156250000001</v>
      </c>
      <c r="I3475" s="59">
        <v>0.17406874999999999</v>
      </c>
      <c r="J3475" s="59">
        <v>0.24641250000000001</v>
      </c>
      <c r="K3475" s="59">
        <v>0.25964375000000001</v>
      </c>
      <c r="L3475" s="59">
        <v>0.22544375</v>
      </c>
      <c r="M3475" s="59">
        <v>0.28404374999999998</v>
      </c>
      <c r="N3475" s="59">
        <v>0.29286875000000001</v>
      </c>
      <c r="O3475" s="59">
        <v>0.26993125000000001</v>
      </c>
      <c r="P3475" s="59"/>
      <c r="Q3475" s="59"/>
      <c r="R3475" s="59"/>
      <c r="S3475" s="59"/>
      <c r="T3475" s="59"/>
      <c r="U3475" s="59"/>
      <c r="V3475" s="59"/>
      <c r="W3475" s="59"/>
      <c r="X3475" s="59"/>
      <c r="Y3475" s="59"/>
      <c r="Z3475" s="59"/>
      <c r="AA3475" s="59"/>
      <c r="AB3475" s="59"/>
      <c r="AC3475" s="59"/>
      <c r="AD3475" s="59"/>
      <c r="AE3475" s="59"/>
      <c r="AF3475" s="59"/>
      <c r="AG3475" s="59"/>
      <c r="AH3475" s="59"/>
      <c r="AI3475" s="59"/>
      <c r="AJ3475" s="59"/>
      <c r="AK3475" s="59"/>
      <c r="AL3475" s="59"/>
      <c r="AM3475" s="59"/>
      <c r="AN3475" s="59"/>
      <c r="AO3475" s="59"/>
      <c r="AP3475" s="59"/>
      <c r="AQ3475" s="59"/>
      <c r="AR3475" s="59"/>
      <c r="AS3475" s="59"/>
      <c r="AT3475" s="59"/>
      <c r="AU3475" s="59"/>
      <c r="AV3475" s="59"/>
      <c r="AZ3475" s="59"/>
      <c r="BA3475" s="59"/>
      <c r="BB3475" s="59"/>
      <c r="BC3475" s="59"/>
      <c r="BD3475" s="59"/>
      <c r="BE3475" s="59"/>
      <c r="BF3475" s="59"/>
      <c r="BG3475" s="59"/>
      <c r="BH3475" s="59"/>
      <c r="BI3475" s="59"/>
      <c r="BJ3475" s="59"/>
      <c r="BK3475" s="59"/>
      <c r="BL3475" s="59"/>
      <c r="BM3475" s="59"/>
      <c r="BN3475" s="59"/>
      <c r="BO3475" s="59"/>
      <c r="BP3475" s="59"/>
      <c r="BQ3475" s="59"/>
      <c r="BR3475" s="59"/>
      <c r="BS3475" s="59"/>
      <c r="BT3475" s="59"/>
      <c r="BU3475" s="59"/>
      <c r="BV3475" s="59"/>
      <c r="BW3475" s="59"/>
      <c r="BX3475" s="59"/>
      <c r="BY3475" s="59"/>
      <c r="BZ3475" s="59"/>
      <c r="CA3475" s="59"/>
      <c r="CB3475" s="59"/>
      <c r="CC3475" s="59"/>
      <c r="CD3475" s="59"/>
      <c r="CE3475" s="59"/>
    </row>
    <row r="3476" spans="1:83" x14ac:dyDescent="0.25">
      <c r="A3476" s="67" t="s">
        <v>985</v>
      </c>
      <c r="B3476" s="67" t="s">
        <v>985</v>
      </c>
      <c r="C3476" s="58">
        <v>42292</v>
      </c>
      <c r="D3476" s="58"/>
      <c r="E3476" s="58"/>
      <c r="F3476" s="59" t="s">
        <v>981</v>
      </c>
      <c r="G3476" s="59"/>
      <c r="H3476" s="59">
        <v>461.76749999999998</v>
      </c>
      <c r="I3476" s="59">
        <v>0.16993749999999999</v>
      </c>
      <c r="J3476" s="59">
        <v>0.24453749999999999</v>
      </c>
      <c r="K3476" s="59">
        <v>0.25920625000000003</v>
      </c>
      <c r="L3476" s="59">
        <v>0.22555</v>
      </c>
      <c r="M3476" s="59">
        <v>0.28420000000000001</v>
      </c>
      <c r="N3476" s="59">
        <v>0.29299999999999998</v>
      </c>
      <c r="O3476" s="59">
        <v>0.27003125</v>
      </c>
      <c r="P3476" s="59"/>
      <c r="Q3476" s="59"/>
      <c r="R3476" s="59"/>
      <c r="S3476" s="59"/>
      <c r="T3476" s="59"/>
      <c r="U3476" s="59"/>
      <c r="V3476" s="59"/>
      <c r="W3476" s="59"/>
      <c r="X3476" s="59"/>
      <c r="Y3476" s="59"/>
      <c r="Z3476" s="59"/>
      <c r="AA3476" s="59"/>
      <c r="AB3476" s="59"/>
      <c r="AC3476" s="59"/>
      <c r="AD3476" s="59"/>
      <c r="AE3476" s="59"/>
      <c r="AF3476" s="59">
        <v>0.16014418643786499</v>
      </c>
      <c r="AG3476" s="59">
        <v>4.7387070469570802E-2</v>
      </c>
      <c r="AH3476" s="59"/>
      <c r="AI3476" s="59"/>
      <c r="AJ3476" s="59"/>
      <c r="AK3476" s="59"/>
      <c r="AL3476" s="59"/>
      <c r="AM3476" s="59"/>
      <c r="AN3476" s="59"/>
      <c r="AO3476" s="59"/>
      <c r="AP3476" s="59"/>
      <c r="AQ3476" s="59"/>
      <c r="AR3476" s="59"/>
      <c r="AS3476" s="59"/>
      <c r="AT3476" s="59"/>
      <c r="AU3476" s="59"/>
      <c r="AV3476" s="59"/>
      <c r="AZ3476" s="59"/>
      <c r="BA3476" s="59"/>
      <c r="BB3476" s="59"/>
      <c r="BC3476" s="59"/>
      <c r="BD3476" s="59"/>
      <c r="BE3476" s="59"/>
      <c r="BF3476" s="59"/>
      <c r="BG3476" s="59"/>
      <c r="BH3476" s="59"/>
      <c r="BI3476" s="59"/>
      <c r="BJ3476" s="59"/>
      <c r="BK3476" s="59"/>
      <c r="BL3476" s="59"/>
      <c r="BM3476" s="59"/>
      <c r="BN3476" s="59"/>
      <c r="BO3476" s="59"/>
      <c r="BP3476" s="59"/>
      <c r="BQ3476" s="59"/>
      <c r="BR3476" s="59"/>
      <c r="BS3476" s="59"/>
      <c r="BT3476" s="59"/>
      <c r="BU3476" s="59"/>
      <c r="BV3476" s="59"/>
      <c r="BW3476" s="59"/>
      <c r="BX3476" s="59"/>
      <c r="BY3476" s="59"/>
      <c r="BZ3476" s="59"/>
      <c r="CA3476" s="59"/>
      <c r="CB3476" s="59"/>
      <c r="CC3476" s="59"/>
      <c r="CD3476" s="59"/>
      <c r="CE3476" s="59"/>
    </row>
    <row r="3477" spans="1:83" x14ac:dyDescent="0.25">
      <c r="A3477" s="67" t="s">
        <v>985</v>
      </c>
      <c r="B3477" s="67" t="s">
        <v>985</v>
      </c>
      <c r="C3477" s="58">
        <v>42293</v>
      </c>
      <c r="D3477" s="58"/>
      <c r="E3477" s="58"/>
      <c r="F3477" s="59" t="s">
        <v>981</v>
      </c>
      <c r="G3477" s="59"/>
      <c r="H3477" s="59">
        <v>461.22234374999999</v>
      </c>
      <c r="I3477" s="59">
        <v>0.167265625</v>
      </c>
      <c r="J3477" s="59">
        <v>0.24308750000000001</v>
      </c>
      <c r="K3477" s="59">
        <v>0.25911250000000002</v>
      </c>
      <c r="L3477" s="59">
        <v>0.225575</v>
      </c>
      <c r="M3477" s="59">
        <v>0.28434375000000001</v>
      </c>
      <c r="N3477" s="59">
        <v>0.29304374999999999</v>
      </c>
      <c r="O3477" s="59">
        <v>0.27015624999999999</v>
      </c>
      <c r="P3477" s="59"/>
      <c r="Q3477" s="59"/>
      <c r="R3477" s="59"/>
      <c r="S3477" s="59"/>
      <c r="T3477" s="59"/>
      <c r="U3477" s="59"/>
      <c r="V3477" s="59"/>
      <c r="W3477" s="59"/>
      <c r="X3477" s="59"/>
      <c r="Y3477" s="59"/>
      <c r="Z3477" s="59"/>
      <c r="AA3477" s="59"/>
      <c r="AB3477" s="59"/>
      <c r="AC3477" s="59"/>
      <c r="AD3477" s="59"/>
      <c r="AE3477" s="59"/>
      <c r="AF3477" s="59"/>
      <c r="AG3477" s="59"/>
      <c r="AH3477" s="59"/>
      <c r="AI3477" s="59"/>
      <c r="AJ3477" s="59"/>
      <c r="AK3477" s="59"/>
      <c r="AL3477" s="59"/>
      <c r="AM3477" s="59"/>
      <c r="AN3477" s="59"/>
      <c r="AO3477" s="59"/>
      <c r="AP3477" s="59"/>
      <c r="AQ3477" s="59"/>
      <c r="AR3477" s="59"/>
      <c r="AS3477" s="59"/>
      <c r="AT3477" s="59"/>
      <c r="AU3477" s="59"/>
      <c r="AV3477" s="59"/>
      <c r="AZ3477" s="59"/>
      <c r="BA3477" s="59"/>
      <c r="BB3477" s="59"/>
      <c r="BC3477" s="59"/>
      <c r="BD3477" s="59"/>
      <c r="BE3477" s="59"/>
      <c r="BF3477" s="59"/>
      <c r="BG3477" s="59"/>
      <c r="BH3477" s="59"/>
      <c r="BI3477" s="59"/>
      <c r="BJ3477" s="59"/>
      <c r="BK3477" s="59"/>
      <c r="BL3477" s="59"/>
      <c r="BM3477" s="59"/>
      <c r="BN3477" s="59"/>
      <c r="BO3477" s="59"/>
      <c r="BP3477" s="59"/>
      <c r="BQ3477" s="59"/>
      <c r="BR3477" s="59"/>
      <c r="BS3477" s="59"/>
      <c r="BT3477" s="59"/>
      <c r="BU3477" s="59"/>
      <c r="BV3477" s="59"/>
      <c r="BW3477" s="59"/>
      <c r="BX3477" s="59"/>
      <c r="BY3477" s="59"/>
      <c r="BZ3477" s="59"/>
      <c r="CA3477" s="59"/>
      <c r="CB3477" s="59"/>
      <c r="CC3477" s="59"/>
      <c r="CD3477" s="59"/>
      <c r="CE3477" s="59"/>
    </row>
    <row r="3478" spans="1:83" x14ac:dyDescent="0.25">
      <c r="A3478" s="67" t="s">
        <v>985</v>
      </c>
      <c r="B3478" s="67" t="s">
        <v>985</v>
      </c>
      <c r="C3478" s="58">
        <v>42294</v>
      </c>
      <c r="D3478" s="58"/>
      <c r="E3478" s="58"/>
      <c r="F3478" s="59" t="s">
        <v>981</v>
      </c>
      <c r="G3478" s="59"/>
      <c r="H3478" s="59">
        <v>460.49296874999999</v>
      </c>
      <c r="I3478" s="59">
        <v>0.16378437500000001</v>
      </c>
      <c r="J3478" s="59">
        <v>0.24105625</v>
      </c>
      <c r="K3478" s="59">
        <v>0.2588375</v>
      </c>
      <c r="L3478" s="59">
        <v>0.22589999999999999</v>
      </c>
      <c r="M3478" s="59">
        <v>0.2845125</v>
      </c>
      <c r="N3478" s="59">
        <v>0.29315625000000001</v>
      </c>
      <c r="O3478" s="59">
        <v>0.27015</v>
      </c>
      <c r="P3478" s="59"/>
      <c r="Q3478" s="59"/>
      <c r="R3478" s="59"/>
      <c r="S3478" s="59"/>
      <c r="T3478" s="59"/>
      <c r="U3478" s="59"/>
      <c r="V3478" s="59"/>
      <c r="W3478" s="59"/>
      <c r="X3478" s="59"/>
      <c r="Y3478" s="59"/>
      <c r="Z3478" s="59"/>
      <c r="AA3478" s="59"/>
      <c r="AB3478" s="59"/>
      <c r="AC3478" s="59"/>
      <c r="AD3478" s="59"/>
      <c r="AE3478" s="59"/>
      <c r="AF3478" s="59"/>
      <c r="AG3478" s="59"/>
      <c r="AH3478" s="59"/>
      <c r="AI3478" s="59"/>
      <c r="AJ3478" s="59"/>
      <c r="AK3478" s="59"/>
      <c r="AL3478" s="59"/>
      <c r="AM3478" s="59"/>
      <c r="AN3478" s="59"/>
      <c r="AO3478" s="59"/>
      <c r="AP3478" s="59"/>
      <c r="AQ3478" s="59"/>
      <c r="AR3478" s="59"/>
      <c r="AS3478" s="59"/>
      <c r="AT3478" s="59"/>
      <c r="AU3478" s="59"/>
      <c r="AV3478" s="59"/>
      <c r="AZ3478" s="59"/>
      <c r="BA3478" s="59"/>
      <c r="BB3478" s="59"/>
      <c r="BC3478" s="59"/>
      <c r="BD3478" s="59"/>
      <c r="BE3478" s="59"/>
      <c r="BF3478" s="59"/>
      <c r="BG3478" s="59"/>
      <c r="BH3478" s="59"/>
      <c r="BI3478" s="59"/>
      <c r="BJ3478" s="59"/>
      <c r="BK3478" s="59"/>
      <c r="BL3478" s="59"/>
      <c r="BM3478" s="59"/>
      <c r="BN3478" s="59"/>
      <c r="BO3478" s="59"/>
      <c r="BP3478" s="59"/>
      <c r="BQ3478" s="59"/>
      <c r="BR3478" s="59"/>
      <c r="BS3478" s="59"/>
      <c r="BT3478" s="59"/>
      <c r="BU3478" s="59"/>
      <c r="BV3478" s="59"/>
      <c r="BW3478" s="59"/>
      <c r="BX3478" s="59"/>
      <c r="BY3478" s="59"/>
      <c r="BZ3478" s="59"/>
      <c r="CA3478" s="59"/>
      <c r="CB3478" s="59"/>
      <c r="CC3478" s="59"/>
      <c r="CD3478" s="59"/>
      <c r="CE3478" s="59"/>
    </row>
    <row r="3479" spans="1:83" x14ac:dyDescent="0.25">
      <c r="A3479" s="67" t="s">
        <v>985</v>
      </c>
      <c r="B3479" s="67" t="s">
        <v>985</v>
      </c>
      <c r="C3479" s="58">
        <v>42295</v>
      </c>
      <c r="D3479" s="58"/>
      <c r="E3479" s="58"/>
      <c r="F3479" s="59" t="s">
        <v>981</v>
      </c>
      <c r="G3479" s="59"/>
      <c r="H3479" s="59">
        <v>459.27796875000001</v>
      </c>
      <c r="I3479" s="59">
        <v>0.15856562499999999</v>
      </c>
      <c r="J3479" s="59">
        <v>0.23853750000000001</v>
      </c>
      <c r="K3479" s="59">
        <v>0.25808750000000003</v>
      </c>
      <c r="L3479" s="59">
        <v>0.22598124999999999</v>
      </c>
      <c r="M3479" s="59">
        <v>0.28469375000000002</v>
      </c>
      <c r="N3479" s="59">
        <v>0.29326875000000002</v>
      </c>
      <c r="O3479" s="59">
        <v>0.27034374999999999</v>
      </c>
      <c r="P3479" s="59"/>
      <c r="Q3479" s="59"/>
      <c r="R3479" s="59"/>
      <c r="S3479" s="59"/>
      <c r="T3479" s="59"/>
      <c r="U3479" s="59"/>
      <c r="V3479" s="59"/>
      <c r="W3479" s="59"/>
      <c r="X3479" s="59"/>
      <c r="Y3479" s="59"/>
      <c r="Z3479" s="59"/>
      <c r="AA3479" s="59"/>
      <c r="AB3479" s="59"/>
      <c r="AC3479" s="59"/>
      <c r="AD3479" s="59"/>
      <c r="AE3479" s="59"/>
      <c r="AF3479" s="59"/>
      <c r="AG3479" s="59"/>
      <c r="AH3479" s="59"/>
      <c r="AI3479" s="59"/>
      <c r="AJ3479" s="59"/>
      <c r="AK3479" s="59"/>
      <c r="AL3479" s="59"/>
      <c r="AM3479" s="59"/>
      <c r="AN3479" s="59"/>
      <c r="AO3479" s="59"/>
      <c r="AP3479" s="59"/>
      <c r="AQ3479" s="59"/>
      <c r="AR3479" s="59"/>
      <c r="AS3479" s="59"/>
      <c r="AT3479" s="59"/>
      <c r="AU3479" s="59"/>
      <c r="AV3479" s="59"/>
      <c r="AZ3479" s="59"/>
      <c r="BA3479" s="59"/>
      <c r="BB3479" s="59"/>
      <c r="BC3479" s="59"/>
      <c r="BD3479" s="59"/>
      <c r="BE3479" s="59"/>
      <c r="BF3479" s="59"/>
      <c r="BG3479" s="59"/>
      <c r="BH3479" s="59"/>
      <c r="BI3479" s="59"/>
      <c r="BJ3479" s="59"/>
      <c r="BK3479" s="59"/>
      <c r="BL3479" s="59"/>
      <c r="BM3479" s="59"/>
      <c r="BN3479" s="59"/>
      <c r="BO3479" s="59"/>
      <c r="BP3479" s="59"/>
      <c r="BQ3479" s="59"/>
      <c r="BR3479" s="59"/>
      <c r="BS3479" s="59"/>
      <c r="BT3479" s="59"/>
      <c r="BU3479" s="59"/>
      <c r="BV3479" s="59"/>
      <c r="BW3479" s="59"/>
      <c r="BX3479" s="59"/>
      <c r="BY3479" s="59"/>
      <c r="BZ3479" s="59"/>
      <c r="CA3479" s="59"/>
      <c r="CB3479" s="59"/>
      <c r="CC3479" s="59"/>
      <c r="CD3479" s="59"/>
      <c r="CE3479" s="59"/>
    </row>
    <row r="3480" spans="1:83" x14ac:dyDescent="0.25">
      <c r="A3480" s="67" t="s">
        <v>985</v>
      </c>
      <c r="B3480" s="67" t="s">
        <v>985</v>
      </c>
      <c r="C3480" s="58">
        <v>42296</v>
      </c>
      <c r="D3480" s="58"/>
      <c r="E3480" s="58"/>
      <c r="F3480" s="59" t="s">
        <v>981</v>
      </c>
      <c r="G3480" s="59"/>
      <c r="H3480" s="59">
        <v>458.05453125000003</v>
      </c>
      <c r="I3480" s="59">
        <v>0.153903125</v>
      </c>
      <c r="J3480" s="59">
        <v>0.23549375</v>
      </c>
      <c r="K3480" s="59">
        <v>0.25738749999999999</v>
      </c>
      <c r="L3480" s="59">
        <v>0.22620625</v>
      </c>
      <c r="M3480" s="59">
        <v>0.28485624999999998</v>
      </c>
      <c r="N3480" s="59">
        <v>0.29339999999999999</v>
      </c>
      <c r="O3480" s="59">
        <v>0.27029999999999998</v>
      </c>
      <c r="P3480" s="59"/>
      <c r="Q3480" s="59"/>
      <c r="R3480" s="59"/>
      <c r="S3480" s="59"/>
      <c r="T3480" s="59"/>
      <c r="U3480" s="59"/>
      <c r="V3480" s="59"/>
      <c r="W3480" s="59"/>
      <c r="X3480" s="59"/>
      <c r="Y3480" s="59"/>
      <c r="Z3480" s="59"/>
      <c r="AA3480" s="59"/>
      <c r="AB3480" s="59"/>
      <c r="AC3480" s="59"/>
      <c r="AD3480" s="59"/>
      <c r="AE3480" s="59"/>
      <c r="AF3480" s="59"/>
      <c r="AG3480" s="59"/>
      <c r="AH3480" s="59"/>
      <c r="AI3480" s="59"/>
      <c r="AJ3480" s="59"/>
      <c r="AK3480" s="59"/>
      <c r="AL3480" s="59"/>
      <c r="AM3480" s="59"/>
      <c r="AN3480" s="59"/>
      <c r="AO3480" s="59"/>
      <c r="AP3480" s="59"/>
      <c r="AQ3480" s="59"/>
      <c r="AR3480" s="59"/>
      <c r="AS3480" s="59"/>
      <c r="AT3480" s="59"/>
      <c r="AU3480" s="59"/>
      <c r="AV3480" s="59"/>
      <c r="AZ3480" s="59"/>
      <c r="BA3480" s="59"/>
      <c r="BB3480" s="59"/>
      <c r="BC3480" s="59"/>
      <c r="BD3480" s="59"/>
      <c r="BE3480" s="59"/>
      <c r="BF3480" s="59"/>
      <c r="BG3480" s="59"/>
      <c r="BH3480" s="59"/>
      <c r="BI3480" s="59"/>
      <c r="BJ3480" s="59"/>
      <c r="BK3480" s="59"/>
      <c r="BL3480" s="59"/>
      <c r="BM3480" s="59"/>
      <c r="BN3480" s="59"/>
      <c r="BO3480" s="59"/>
      <c r="BP3480" s="59"/>
      <c r="BQ3480" s="59"/>
      <c r="BR3480" s="59"/>
      <c r="BS3480" s="59"/>
      <c r="BT3480" s="59"/>
      <c r="BU3480" s="59"/>
      <c r="BV3480" s="59"/>
      <c r="BW3480" s="59"/>
      <c r="BX3480" s="59"/>
      <c r="BY3480" s="59"/>
      <c r="BZ3480" s="59"/>
      <c r="CA3480" s="59"/>
      <c r="CB3480" s="59"/>
      <c r="CC3480" s="59"/>
      <c r="CD3480" s="59"/>
      <c r="CE3480" s="59"/>
    </row>
    <row r="3481" spans="1:83" x14ac:dyDescent="0.25">
      <c r="A3481" s="67" t="s">
        <v>985</v>
      </c>
      <c r="B3481" s="67" t="s">
        <v>985</v>
      </c>
      <c r="C3481" s="58">
        <v>42297</v>
      </c>
      <c r="D3481" s="58"/>
      <c r="E3481" s="58"/>
      <c r="F3481" s="59" t="s">
        <v>981</v>
      </c>
      <c r="G3481" s="59"/>
      <c r="H3481" s="59">
        <v>456.63890624999999</v>
      </c>
      <c r="I3481" s="59">
        <v>0.14967187500000001</v>
      </c>
      <c r="J3481" s="59">
        <v>0.2323875</v>
      </c>
      <c r="K3481" s="59">
        <v>0.25613124999999998</v>
      </c>
      <c r="L3481" s="59">
        <v>0.22625000000000001</v>
      </c>
      <c r="M3481" s="59">
        <v>0.28490625000000003</v>
      </c>
      <c r="N3481" s="59">
        <v>0.29334375000000001</v>
      </c>
      <c r="O3481" s="59">
        <v>0.27046874999999998</v>
      </c>
      <c r="P3481" s="59"/>
      <c r="Q3481" s="59"/>
      <c r="R3481" s="59"/>
      <c r="S3481" s="59"/>
      <c r="T3481" s="59"/>
      <c r="U3481" s="59"/>
      <c r="V3481" s="59"/>
      <c r="W3481" s="59"/>
      <c r="X3481" s="59"/>
      <c r="Y3481" s="59"/>
      <c r="Z3481" s="59"/>
      <c r="AA3481" s="59"/>
      <c r="AB3481" s="59"/>
      <c r="AC3481" s="59"/>
      <c r="AD3481" s="59"/>
      <c r="AE3481" s="59">
        <v>4.55</v>
      </c>
      <c r="AF3481" s="59">
        <v>0.21535635271650699</v>
      </c>
      <c r="AG3481" s="59">
        <v>7.7081478624028602E-2</v>
      </c>
      <c r="AH3481" s="59"/>
      <c r="AI3481" s="59"/>
      <c r="AJ3481" s="59"/>
      <c r="AK3481" s="59">
        <v>0</v>
      </c>
      <c r="AL3481" s="59">
        <v>3.05</v>
      </c>
      <c r="AM3481" s="59"/>
      <c r="AN3481" s="59"/>
      <c r="AO3481" s="59"/>
      <c r="AP3481" s="59"/>
      <c r="AQ3481" s="59"/>
      <c r="AR3481" s="59"/>
      <c r="AS3481" s="59"/>
      <c r="AT3481" s="59"/>
      <c r="AU3481" s="59"/>
      <c r="AV3481" s="59"/>
      <c r="AZ3481" s="59"/>
      <c r="BA3481" s="59"/>
      <c r="BB3481" s="59"/>
      <c r="BC3481" s="59"/>
      <c r="BD3481" s="59"/>
      <c r="BE3481" s="59"/>
      <c r="BF3481" s="59"/>
      <c r="BG3481" s="59"/>
      <c r="BH3481" s="59"/>
      <c r="BI3481" s="59"/>
      <c r="BJ3481" s="59"/>
      <c r="BK3481" s="59"/>
      <c r="BL3481" s="59"/>
      <c r="BM3481" s="59"/>
      <c r="BN3481" s="59"/>
      <c r="BO3481" s="59"/>
      <c r="BP3481" s="59"/>
      <c r="BQ3481" s="59"/>
      <c r="BR3481" s="59"/>
      <c r="BS3481" s="59"/>
      <c r="BT3481" s="59"/>
      <c r="BU3481" s="59"/>
      <c r="BV3481" s="59"/>
      <c r="BW3481" s="59"/>
      <c r="BX3481" s="59"/>
      <c r="BY3481" s="59"/>
      <c r="BZ3481" s="59"/>
      <c r="CA3481" s="59"/>
      <c r="CB3481" s="59"/>
      <c r="CC3481" s="59"/>
      <c r="CD3481" s="59"/>
      <c r="CE3481" s="59"/>
    </row>
    <row r="3482" spans="1:83" x14ac:dyDescent="0.25">
      <c r="A3482" s="67" t="s">
        <v>985</v>
      </c>
      <c r="B3482" s="67" t="s">
        <v>985</v>
      </c>
      <c r="C3482" s="58">
        <v>42298</v>
      </c>
      <c r="D3482" s="58"/>
      <c r="E3482" s="58"/>
      <c r="F3482" s="59" t="s">
        <v>981</v>
      </c>
      <c r="G3482" s="59"/>
      <c r="H3482" s="59">
        <v>455.16281249999997</v>
      </c>
      <c r="I3482" s="59">
        <v>0.14490624999999999</v>
      </c>
      <c r="J3482" s="59">
        <v>0.22888749999999999</v>
      </c>
      <c r="K3482" s="59">
        <v>0.25509999999999999</v>
      </c>
      <c r="L3482" s="59">
        <v>0.22620000000000001</v>
      </c>
      <c r="M3482" s="59">
        <v>0.28501874999999999</v>
      </c>
      <c r="N3482" s="59">
        <v>0.29344999999999999</v>
      </c>
      <c r="O3482" s="59">
        <v>0.27054375000000003</v>
      </c>
      <c r="P3482" s="59"/>
      <c r="Q3482" s="59"/>
      <c r="R3482" s="59"/>
      <c r="S3482" s="59"/>
      <c r="T3482" s="59"/>
      <c r="U3482" s="59"/>
      <c r="V3482" s="59"/>
      <c r="W3482" s="59"/>
      <c r="X3482" s="59"/>
      <c r="Y3482" s="59"/>
      <c r="Z3482" s="59"/>
      <c r="AA3482" s="59"/>
      <c r="AB3482" s="59"/>
      <c r="AC3482" s="59"/>
      <c r="AD3482" s="59"/>
      <c r="AE3482" s="59"/>
      <c r="AF3482" s="59"/>
      <c r="AG3482" s="59"/>
      <c r="AH3482" s="59"/>
      <c r="AI3482" s="59"/>
      <c r="AJ3482" s="59"/>
      <c r="AK3482" s="59"/>
      <c r="AL3482" s="59"/>
      <c r="AM3482" s="59"/>
      <c r="AN3482" s="59"/>
      <c r="AO3482" s="59"/>
      <c r="AP3482" s="59"/>
      <c r="AQ3482" s="59"/>
      <c r="AR3482" s="59"/>
      <c r="AS3482" s="59"/>
      <c r="AT3482" s="59"/>
      <c r="AU3482" s="59"/>
      <c r="AV3482" s="59"/>
      <c r="AZ3482" s="59"/>
      <c r="BA3482" s="59"/>
      <c r="BB3482" s="59"/>
      <c r="BC3482" s="59"/>
      <c r="BD3482" s="59"/>
      <c r="BE3482" s="59"/>
      <c r="BF3482" s="59"/>
      <c r="BG3482" s="59"/>
      <c r="BH3482" s="59"/>
      <c r="BI3482" s="59"/>
      <c r="BJ3482" s="59"/>
      <c r="BK3482" s="59"/>
      <c r="BL3482" s="59"/>
      <c r="BM3482" s="59"/>
      <c r="BN3482" s="59"/>
      <c r="BO3482" s="59"/>
      <c r="BP3482" s="59"/>
      <c r="BQ3482" s="59"/>
      <c r="BR3482" s="59"/>
      <c r="BS3482" s="59"/>
      <c r="BT3482" s="59"/>
      <c r="BU3482" s="59"/>
      <c r="BV3482" s="59"/>
      <c r="BW3482" s="59"/>
      <c r="BX3482" s="59"/>
      <c r="BY3482" s="59"/>
      <c r="BZ3482" s="59"/>
      <c r="CA3482" s="59"/>
      <c r="CB3482" s="59"/>
      <c r="CC3482" s="59"/>
      <c r="CD3482" s="59"/>
      <c r="CE3482" s="59"/>
    </row>
    <row r="3483" spans="1:83" x14ac:dyDescent="0.25">
      <c r="A3483" s="67" t="s">
        <v>985</v>
      </c>
      <c r="B3483" s="67" t="s">
        <v>985</v>
      </c>
      <c r="C3483" s="58">
        <v>42299</v>
      </c>
      <c r="D3483" s="58"/>
      <c r="E3483" s="58"/>
      <c r="F3483" s="59" t="s">
        <v>981</v>
      </c>
      <c r="G3483" s="59"/>
      <c r="H3483" s="59">
        <v>454.00359374999999</v>
      </c>
      <c r="I3483" s="59">
        <v>0.14087812499999999</v>
      </c>
      <c r="J3483" s="59">
        <v>0.22586249999999999</v>
      </c>
      <c r="K3483" s="59">
        <v>0.25439374999999997</v>
      </c>
      <c r="L3483" s="59">
        <v>0.22630624999999999</v>
      </c>
      <c r="M3483" s="59">
        <v>0.28513125</v>
      </c>
      <c r="N3483" s="59">
        <v>0.29357499999999997</v>
      </c>
      <c r="O3483" s="59">
        <v>0.27056875000000002</v>
      </c>
      <c r="P3483" s="59"/>
      <c r="Q3483" s="59"/>
      <c r="R3483" s="59"/>
      <c r="S3483" s="59"/>
      <c r="T3483" s="59"/>
      <c r="U3483" s="59"/>
      <c r="V3483" s="59"/>
      <c r="W3483" s="59"/>
      <c r="X3483" s="59"/>
      <c r="Y3483" s="59"/>
      <c r="Z3483" s="59"/>
      <c r="AA3483" s="59"/>
      <c r="AB3483" s="59"/>
      <c r="AC3483" s="59"/>
      <c r="AD3483" s="59"/>
      <c r="AE3483" s="59"/>
      <c r="AF3483" s="59"/>
      <c r="AG3483" s="59">
        <v>0.122514762494684</v>
      </c>
      <c r="AH3483" s="59"/>
      <c r="AI3483" s="59"/>
      <c r="AJ3483" s="59"/>
      <c r="AK3483" s="59"/>
      <c r="AL3483" s="59"/>
      <c r="AM3483" s="59"/>
      <c r="AN3483" s="59"/>
      <c r="AO3483" s="59"/>
      <c r="AP3483" s="59"/>
      <c r="AQ3483" s="59"/>
      <c r="AR3483" s="59"/>
      <c r="AS3483" s="59"/>
      <c r="AT3483" s="59"/>
      <c r="AU3483" s="59"/>
      <c r="AV3483" s="59"/>
      <c r="AZ3483" s="59"/>
      <c r="BA3483" s="59"/>
      <c r="BB3483" s="59"/>
      <c r="BC3483" s="59"/>
      <c r="BD3483" s="59"/>
      <c r="BE3483" s="59"/>
      <c r="BF3483" s="59"/>
      <c r="BG3483" s="59"/>
      <c r="BH3483" s="59"/>
      <c r="BI3483" s="59"/>
      <c r="BJ3483" s="59"/>
      <c r="BK3483" s="59"/>
      <c r="BL3483" s="59"/>
      <c r="BM3483" s="59"/>
      <c r="BN3483" s="59"/>
      <c r="BO3483" s="59"/>
      <c r="BP3483" s="59"/>
      <c r="BQ3483" s="59"/>
      <c r="BR3483" s="59"/>
      <c r="BS3483" s="59"/>
      <c r="BT3483" s="59"/>
      <c r="BU3483" s="59"/>
      <c r="BV3483" s="59"/>
      <c r="BW3483" s="59"/>
      <c r="BX3483" s="59"/>
      <c r="BY3483" s="59"/>
      <c r="BZ3483" s="59"/>
      <c r="CA3483" s="59"/>
      <c r="CB3483" s="59"/>
      <c r="CC3483" s="59"/>
      <c r="CD3483" s="59"/>
      <c r="CE3483" s="59"/>
    </row>
    <row r="3484" spans="1:83" x14ac:dyDescent="0.25">
      <c r="A3484" s="67" t="s">
        <v>985</v>
      </c>
      <c r="B3484" s="67" t="s">
        <v>985</v>
      </c>
      <c r="C3484" s="58">
        <v>42300</v>
      </c>
      <c r="D3484" s="58"/>
      <c r="E3484" s="58"/>
      <c r="F3484" s="59" t="s">
        <v>981</v>
      </c>
      <c r="G3484" s="59"/>
      <c r="H3484" s="59">
        <v>453.00562500000001</v>
      </c>
      <c r="I3484" s="59">
        <v>0.138325</v>
      </c>
      <c r="J3484" s="59">
        <v>0.22289999999999999</v>
      </c>
      <c r="K3484" s="59">
        <v>0.25322499999999998</v>
      </c>
      <c r="L3484" s="59">
        <v>0.22650624999999999</v>
      </c>
      <c r="M3484" s="59">
        <v>0.28521875000000002</v>
      </c>
      <c r="N3484" s="59">
        <v>0.29376249999999998</v>
      </c>
      <c r="O3484" s="59">
        <v>0.27069375000000001</v>
      </c>
      <c r="P3484" s="59"/>
      <c r="Q3484" s="59"/>
      <c r="R3484" s="59"/>
      <c r="S3484" s="59"/>
      <c r="T3484" s="59"/>
      <c r="U3484" s="59"/>
      <c r="V3484" s="59"/>
      <c r="W3484" s="59"/>
      <c r="X3484" s="59"/>
      <c r="Y3484" s="59"/>
      <c r="Z3484" s="59"/>
      <c r="AA3484" s="59"/>
      <c r="AB3484" s="59"/>
      <c r="AC3484" s="59"/>
      <c r="AD3484" s="59"/>
      <c r="AE3484" s="59"/>
      <c r="AF3484" s="59"/>
      <c r="AG3484" s="59"/>
      <c r="AH3484" s="59"/>
      <c r="AI3484" s="59"/>
      <c r="AJ3484" s="59"/>
      <c r="AK3484" s="59"/>
      <c r="AL3484" s="59"/>
      <c r="AM3484" s="59"/>
      <c r="AN3484" s="59"/>
      <c r="AO3484" s="59"/>
      <c r="AP3484" s="59"/>
      <c r="AQ3484" s="59"/>
      <c r="AR3484" s="59"/>
      <c r="AS3484" s="59"/>
      <c r="AT3484" s="59"/>
      <c r="AU3484" s="59"/>
      <c r="AV3484" s="59"/>
      <c r="AZ3484" s="59"/>
      <c r="BA3484" s="59"/>
      <c r="BB3484" s="59"/>
      <c r="BC3484" s="59"/>
      <c r="BD3484" s="59"/>
      <c r="BE3484" s="59"/>
      <c r="BF3484" s="59"/>
      <c r="BG3484" s="59"/>
      <c r="BH3484" s="59"/>
      <c r="BI3484" s="59"/>
      <c r="BJ3484" s="59"/>
      <c r="BK3484" s="59"/>
      <c r="BL3484" s="59"/>
      <c r="BM3484" s="59"/>
      <c r="BN3484" s="59"/>
      <c r="BO3484" s="59"/>
      <c r="BP3484" s="59"/>
      <c r="BQ3484" s="59"/>
      <c r="BR3484" s="59"/>
      <c r="BS3484" s="59"/>
      <c r="BT3484" s="59"/>
      <c r="BU3484" s="59"/>
      <c r="BV3484" s="59"/>
      <c r="BW3484" s="59"/>
      <c r="BX3484" s="59"/>
      <c r="BY3484" s="59"/>
      <c r="BZ3484" s="59"/>
      <c r="CA3484" s="59"/>
      <c r="CB3484" s="59"/>
      <c r="CC3484" s="59"/>
      <c r="CD3484" s="59"/>
      <c r="CE3484" s="59"/>
    </row>
    <row r="3485" spans="1:83" x14ac:dyDescent="0.25">
      <c r="A3485" s="67" t="s">
        <v>985</v>
      </c>
      <c r="B3485" s="67" t="s">
        <v>985</v>
      </c>
      <c r="C3485" s="58">
        <v>42301</v>
      </c>
      <c r="D3485" s="58"/>
      <c r="E3485" s="58"/>
      <c r="F3485" s="59" t="s">
        <v>981</v>
      </c>
      <c r="G3485" s="59"/>
      <c r="H3485" s="59">
        <v>451.68890625</v>
      </c>
      <c r="I3485" s="59">
        <v>0.13537812499999999</v>
      </c>
      <c r="J3485" s="59">
        <v>0.21968124999999999</v>
      </c>
      <c r="K3485" s="59">
        <v>0.25163750000000001</v>
      </c>
      <c r="L3485" s="59">
        <v>0.22635</v>
      </c>
      <c r="M3485" s="59">
        <v>0.28544375</v>
      </c>
      <c r="N3485" s="59">
        <v>0.29379375000000002</v>
      </c>
      <c r="O3485" s="59">
        <v>0.27087499999999998</v>
      </c>
      <c r="P3485" s="59"/>
      <c r="Q3485" s="59"/>
      <c r="R3485" s="59"/>
      <c r="S3485" s="59"/>
      <c r="T3485" s="59"/>
      <c r="U3485" s="59"/>
      <c r="V3485" s="59"/>
      <c r="W3485" s="59"/>
      <c r="X3485" s="59"/>
      <c r="Y3485" s="59"/>
      <c r="Z3485" s="59"/>
      <c r="AA3485" s="59"/>
      <c r="AB3485" s="59"/>
      <c r="AC3485" s="59"/>
      <c r="AD3485" s="59"/>
      <c r="AE3485" s="59"/>
      <c r="AF3485" s="59"/>
      <c r="AG3485" s="59"/>
      <c r="AH3485" s="59"/>
      <c r="AI3485" s="59"/>
      <c r="AJ3485" s="59"/>
      <c r="AK3485" s="59"/>
      <c r="AL3485" s="59"/>
      <c r="AM3485" s="59"/>
      <c r="AN3485" s="59"/>
      <c r="AO3485" s="59"/>
      <c r="AP3485" s="59"/>
      <c r="AQ3485" s="59"/>
      <c r="AR3485" s="59"/>
      <c r="AS3485" s="59"/>
      <c r="AT3485" s="59"/>
      <c r="AU3485" s="59"/>
      <c r="AV3485" s="59"/>
      <c r="AZ3485" s="59"/>
      <c r="BA3485" s="59"/>
      <c r="BB3485" s="59"/>
      <c r="BC3485" s="59"/>
      <c r="BD3485" s="59"/>
      <c r="BE3485" s="59"/>
      <c r="BF3485" s="59"/>
      <c r="BG3485" s="59"/>
      <c r="BH3485" s="59"/>
      <c r="BI3485" s="59"/>
      <c r="BJ3485" s="59"/>
      <c r="BK3485" s="59"/>
      <c r="BL3485" s="59"/>
      <c r="BM3485" s="59"/>
      <c r="BN3485" s="59"/>
      <c r="BO3485" s="59"/>
      <c r="BP3485" s="59"/>
      <c r="BQ3485" s="59"/>
      <c r="BR3485" s="59"/>
      <c r="BS3485" s="59"/>
      <c r="BT3485" s="59"/>
      <c r="BU3485" s="59"/>
      <c r="BV3485" s="59"/>
      <c r="BW3485" s="59"/>
      <c r="BX3485" s="59"/>
      <c r="BY3485" s="59"/>
      <c r="BZ3485" s="59"/>
      <c r="CA3485" s="59"/>
      <c r="CB3485" s="59"/>
      <c r="CC3485" s="59"/>
      <c r="CD3485" s="59"/>
      <c r="CE3485" s="59"/>
    </row>
    <row r="3486" spans="1:83" x14ac:dyDescent="0.25">
      <c r="A3486" s="67" t="s">
        <v>985</v>
      </c>
      <c r="B3486" s="67" t="s">
        <v>985</v>
      </c>
      <c r="C3486" s="58">
        <v>42302</v>
      </c>
      <c r="D3486" s="58"/>
      <c r="E3486" s="58"/>
      <c r="F3486" s="59" t="s">
        <v>981</v>
      </c>
      <c r="G3486" s="59"/>
      <c r="H3486" s="59">
        <v>450.40406250000001</v>
      </c>
      <c r="I3486" s="59">
        <v>0.13267499999999999</v>
      </c>
      <c r="J3486" s="59">
        <v>0.21670624999999999</v>
      </c>
      <c r="K3486" s="59">
        <v>0.25018750000000001</v>
      </c>
      <c r="L3486" s="59">
        <v>0.22622500000000001</v>
      </c>
      <c r="M3486" s="59">
        <v>0.28542499999999998</v>
      </c>
      <c r="N3486" s="59">
        <v>0.29395624999999997</v>
      </c>
      <c r="O3486" s="59">
        <v>0.27086250000000001</v>
      </c>
      <c r="P3486" s="59"/>
      <c r="Q3486" s="59"/>
      <c r="R3486" s="59"/>
      <c r="S3486" s="59"/>
      <c r="T3486" s="59"/>
      <c r="U3486" s="59"/>
      <c r="V3486" s="59"/>
      <c r="W3486" s="59"/>
      <c r="X3486" s="59"/>
      <c r="Y3486" s="59"/>
      <c r="Z3486" s="59"/>
      <c r="AA3486" s="59"/>
      <c r="AB3486" s="59"/>
      <c r="AC3486" s="59"/>
      <c r="AD3486" s="59"/>
      <c r="AE3486" s="59"/>
      <c r="AF3486" s="59"/>
      <c r="AG3486" s="59"/>
      <c r="AH3486" s="59"/>
      <c r="AI3486" s="59"/>
      <c r="AJ3486" s="59"/>
      <c r="AK3486" s="59"/>
      <c r="AL3486" s="59"/>
      <c r="AM3486" s="59"/>
      <c r="AN3486" s="59"/>
      <c r="AO3486" s="59"/>
      <c r="AP3486" s="59"/>
      <c r="AQ3486" s="59"/>
      <c r="AR3486" s="59"/>
      <c r="AS3486" s="59"/>
      <c r="AT3486" s="59"/>
      <c r="AU3486" s="59"/>
      <c r="AV3486" s="59"/>
      <c r="AZ3486" s="59"/>
      <c r="BA3486" s="59"/>
      <c r="BB3486" s="59"/>
      <c r="BC3486" s="59"/>
      <c r="BD3486" s="59"/>
      <c r="BE3486" s="59"/>
      <c r="BF3486" s="59"/>
      <c r="BG3486" s="59"/>
      <c r="BH3486" s="59"/>
      <c r="BI3486" s="59"/>
      <c r="BJ3486" s="59"/>
      <c r="BK3486" s="59"/>
      <c r="BL3486" s="59"/>
      <c r="BM3486" s="59"/>
      <c r="BN3486" s="59"/>
      <c r="BO3486" s="59"/>
      <c r="BP3486" s="59"/>
      <c r="BQ3486" s="59"/>
      <c r="BR3486" s="59"/>
      <c r="BS3486" s="59"/>
      <c r="BT3486" s="59"/>
      <c r="BU3486" s="59"/>
      <c r="BV3486" s="59"/>
      <c r="BW3486" s="59"/>
      <c r="BX3486" s="59"/>
      <c r="BY3486" s="59"/>
      <c r="BZ3486" s="59"/>
      <c r="CA3486" s="59"/>
      <c r="CB3486" s="59"/>
      <c r="CC3486" s="59"/>
      <c r="CD3486" s="59"/>
      <c r="CE3486" s="59"/>
    </row>
    <row r="3487" spans="1:83" x14ac:dyDescent="0.25">
      <c r="A3487" s="67" t="s">
        <v>985</v>
      </c>
      <c r="B3487" s="67" t="s">
        <v>985</v>
      </c>
      <c r="C3487" s="58">
        <v>42303</v>
      </c>
      <c r="D3487" s="58"/>
      <c r="E3487" s="58"/>
      <c r="F3487" s="59" t="s">
        <v>981</v>
      </c>
      <c r="G3487" s="59"/>
      <c r="H3487" s="59">
        <v>448.861875</v>
      </c>
      <c r="I3487" s="59">
        <v>0.12969375</v>
      </c>
      <c r="J3487" s="59">
        <v>0.21333125</v>
      </c>
      <c r="K3487" s="59">
        <v>0.24829999999999999</v>
      </c>
      <c r="L3487" s="59">
        <v>0.22595000000000001</v>
      </c>
      <c r="M3487" s="59">
        <v>0.28543125000000003</v>
      </c>
      <c r="N3487" s="59">
        <v>0.29404374999999999</v>
      </c>
      <c r="O3487" s="59">
        <v>0.27096874999999998</v>
      </c>
      <c r="P3487" s="59"/>
      <c r="Q3487" s="59"/>
      <c r="R3487" s="59"/>
      <c r="S3487" s="59"/>
      <c r="T3487" s="59"/>
      <c r="U3487" s="59"/>
      <c r="V3487" s="59"/>
      <c r="W3487" s="59"/>
      <c r="X3487" s="59"/>
      <c r="Y3487" s="59"/>
      <c r="Z3487" s="59"/>
      <c r="AA3487" s="59"/>
      <c r="AB3487" s="59"/>
      <c r="AC3487" s="59"/>
      <c r="AD3487" s="59"/>
      <c r="AE3487" s="59"/>
      <c r="AF3487" s="59"/>
      <c r="AG3487" s="59"/>
      <c r="AH3487" s="59"/>
      <c r="AI3487" s="59"/>
      <c r="AJ3487" s="59"/>
      <c r="AK3487" s="59"/>
      <c r="AL3487" s="59"/>
      <c r="AM3487" s="59"/>
      <c r="AN3487" s="59"/>
      <c r="AO3487" s="59"/>
      <c r="AP3487" s="59"/>
      <c r="AQ3487" s="59"/>
      <c r="AR3487" s="59"/>
      <c r="AS3487" s="59"/>
      <c r="AT3487" s="59"/>
      <c r="AU3487" s="59"/>
      <c r="AV3487" s="59"/>
      <c r="AZ3487" s="59"/>
      <c r="BA3487" s="59"/>
      <c r="BB3487" s="59"/>
      <c r="BC3487" s="59"/>
      <c r="BD3487" s="59"/>
      <c r="BE3487" s="59"/>
      <c r="BF3487" s="59"/>
      <c r="BG3487" s="59"/>
      <c r="BH3487" s="59"/>
      <c r="BI3487" s="59"/>
      <c r="BJ3487" s="59"/>
      <c r="BK3487" s="59"/>
      <c r="BL3487" s="59"/>
      <c r="BM3487" s="59"/>
      <c r="BN3487" s="59"/>
      <c r="BO3487" s="59"/>
      <c r="BP3487" s="59"/>
      <c r="BQ3487" s="59"/>
      <c r="BR3487" s="59"/>
      <c r="BS3487" s="59"/>
      <c r="BT3487" s="59"/>
      <c r="BU3487" s="59"/>
      <c r="BV3487" s="59"/>
      <c r="BW3487" s="59"/>
      <c r="BX3487" s="59"/>
      <c r="BY3487" s="59"/>
      <c r="BZ3487" s="59"/>
      <c r="CA3487" s="59"/>
      <c r="CB3487" s="59"/>
      <c r="CC3487" s="59"/>
      <c r="CD3487" s="59"/>
      <c r="CE3487" s="59"/>
    </row>
    <row r="3488" spans="1:83" x14ac:dyDescent="0.25">
      <c r="A3488" s="67" t="s">
        <v>985</v>
      </c>
      <c r="B3488" s="67" t="s">
        <v>985</v>
      </c>
      <c r="C3488" s="58">
        <v>42304</v>
      </c>
      <c r="D3488" s="58"/>
      <c r="E3488" s="58"/>
      <c r="F3488" s="59" t="s">
        <v>981</v>
      </c>
      <c r="G3488" s="59"/>
      <c r="H3488" s="59">
        <v>447.78187500000001</v>
      </c>
      <c r="I3488" s="59">
        <v>0.12743750000000001</v>
      </c>
      <c r="J3488" s="59">
        <v>0.21099999999999999</v>
      </c>
      <c r="K3488" s="59">
        <v>0.24686250000000001</v>
      </c>
      <c r="L3488" s="59">
        <v>0.22585</v>
      </c>
      <c r="M3488" s="59">
        <v>0.28551874999999999</v>
      </c>
      <c r="N3488" s="59">
        <v>0.29404374999999999</v>
      </c>
      <c r="O3488" s="59">
        <v>0.27111249999999998</v>
      </c>
      <c r="P3488" s="59"/>
      <c r="Q3488" s="59"/>
      <c r="R3488" s="59"/>
      <c r="S3488" s="59"/>
      <c r="T3488" s="59"/>
      <c r="U3488" s="59"/>
      <c r="V3488" s="59"/>
      <c r="W3488" s="59"/>
      <c r="X3488" s="59"/>
      <c r="Y3488" s="59"/>
      <c r="Z3488" s="59"/>
      <c r="AA3488" s="59"/>
      <c r="AB3488" s="59"/>
      <c r="AC3488" s="59"/>
      <c r="AD3488" s="59"/>
      <c r="AE3488" s="59"/>
      <c r="AF3488" s="59"/>
      <c r="AG3488" s="59">
        <v>0.176218481947886</v>
      </c>
      <c r="AH3488" s="59"/>
      <c r="AI3488" s="59"/>
      <c r="AJ3488" s="59"/>
      <c r="AK3488" s="59"/>
      <c r="AL3488" s="59"/>
      <c r="AM3488" s="59"/>
      <c r="AN3488" s="59"/>
      <c r="AO3488" s="59"/>
      <c r="AP3488" s="59"/>
      <c r="AQ3488" s="59"/>
      <c r="AR3488" s="59"/>
      <c r="AS3488" s="59"/>
      <c r="AT3488" s="59"/>
      <c r="AU3488" s="59"/>
      <c r="AV3488" s="59"/>
      <c r="AZ3488" s="59"/>
      <c r="BA3488" s="59"/>
      <c r="BB3488" s="59"/>
      <c r="BC3488" s="59"/>
      <c r="BD3488" s="59"/>
      <c r="BE3488" s="59"/>
      <c r="BF3488" s="59"/>
      <c r="BG3488" s="59"/>
      <c r="BH3488" s="59"/>
      <c r="BI3488" s="59"/>
      <c r="BJ3488" s="59"/>
      <c r="BK3488" s="59"/>
      <c r="BL3488" s="59"/>
      <c r="BM3488" s="59"/>
      <c r="BN3488" s="59"/>
      <c r="BO3488" s="59"/>
      <c r="BP3488" s="59"/>
      <c r="BQ3488" s="59"/>
      <c r="BR3488" s="59"/>
      <c r="BS3488" s="59"/>
      <c r="BT3488" s="59"/>
      <c r="BU3488" s="59"/>
      <c r="BV3488" s="59"/>
      <c r="BW3488" s="59"/>
      <c r="BX3488" s="59"/>
      <c r="BY3488" s="59"/>
      <c r="BZ3488" s="59"/>
      <c r="CA3488" s="59"/>
      <c r="CB3488" s="59"/>
      <c r="CC3488" s="59"/>
      <c r="CD3488" s="59"/>
      <c r="CE3488" s="59"/>
    </row>
    <row r="3489" spans="1:83" x14ac:dyDescent="0.25">
      <c r="A3489" s="67" t="s">
        <v>985</v>
      </c>
      <c r="B3489" s="67" t="s">
        <v>985</v>
      </c>
      <c r="C3489" s="58">
        <v>42305</v>
      </c>
      <c r="D3489" s="58"/>
      <c r="E3489" s="58"/>
      <c r="F3489" s="59" t="s">
        <v>981</v>
      </c>
      <c r="G3489" s="59"/>
      <c r="H3489" s="59">
        <v>447.05015624999999</v>
      </c>
      <c r="I3489" s="59">
        <v>0.12723437500000001</v>
      </c>
      <c r="J3489" s="59">
        <v>0.209675</v>
      </c>
      <c r="K3489" s="59">
        <v>0.24545624999999999</v>
      </c>
      <c r="L3489" s="59">
        <v>0.22551874999999999</v>
      </c>
      <c r="M3489" s="59">
        <v>0.28558125000000001</v>
      </c>
      <c r="N3489" s="59">
        <v>0.29408125000000002</v>
      </c>
      <c r="O3489" s="59">
        <v>0.27107500000000001</v>
      </c>
      <c r="P3489" s="59"/>
      <c r="Q3489" s="59"/>
      <c r="R3489" s="59"/>
      <c r="S3489" s="59"/>
      <c r="T3489" s="59"/>
      <c r="U3489" s="59"/>
      <c r="V3489" s="59"/>
      <c r="W3489" s="59"/>
      <c r="X3489" s="59"/>
      <c r="Y3489" s="59"/>
      <c r="Z3489" s="59"/>
      <c r="AA3489" s="59"/>
      <c r="AB3489" s="59"/>
      <c r="AC3489" s="59"/>
      <c r="AD3489" s="59"/>
      <c r="AE3489" s="59"/>
      <c r="AF3489" s="59"/>
      <c r="AG3489" s="59"/>
      <c r="AH3489" s="59"/>
      <c r="AI3489" s="59"/>
      <c r="AJ3489" s="59"/>
      <c r="AK3489" s="59"/>
      <c r="AL3489" s="59"/>
      <c r="AM3489" s="59"/>
      <c r="AN3489" s="59"/>
      <c r="AO3489" s="59"/>
      <c r="AP3489" s="59"/>
      <c r="AQ3489" s="59"/>
      <c r="AR3489" s="59"/>
      <c r="AS3489" s="59"/>
      <c r="AT3489" s="59"/>
      <c r="AU3489" s="59"/>
      <c r="AV3489" s="59"/>
      <c r="AZ3489" s="59"/>
      <c r="BA3489" s="59"/>
      <c r="BB3489" s="59"/>
      <c r="BC3489" s="59"/>
      <c r="BD3489" s="59"/>
      <c r="BE3489" s="59"/>
      <c r="BF3489" s="59"/>
      <c r="BG3489" s="59"/>
      <c r="BH3489" s="59"/>
      <c r="BI3489" s="59"/>
      <c r="BJ3489" s="59"/>
      <c r="BK3489" s="59"/>
      <c r="BL3489" s="59"/>
      <c r="BM3489" s="59"/>
      <c r="BN3489" s="59"/>
      <c r="BO3489" s="59"/>
      <c r="BP3489" s="59"/>
      <c r="BQ3489" s="59"/>
      <c r="BR3489" s="59"/>
      <c r="BS3489" s="59"/>
      <c r="BT3489" s="59"/>
      <c r="BU3489" s="59"/>
      <c r="BV3489" s="59"/>
      <c r="BW3489" s="59"/>
      <c r="BX3489" s="59"/>
      <c r="BY3489" s="59"/>
      <c r="BZ3489" s="59"/>
      <c r="CA3489" s="59"/>
      <c r="CB3489" s="59"/>
      <c r="CC3489" s="59"/>
      <c r="CD3489" s="59"/>
      <c r="CE3489" s="59"/>
    </row>
    <row r="3490" spans="1:83" x14ac:dyDescent="0.25">
      <c r="A3490" s="67" t="s">
        <v>985</v>
      </c>
      <c r="B3490" s="67" t="s">
        <v>985</v>
      </c>
      <c r="C3490" s="58">
        <v>42306</v>
      </c>
      <c r="D3490" s="58"/>
      <c r="E3490" s="58"/>
      <c r="F3490" s="59" t="s">
        <v>981</v>
      </c>
      <c r="G3490" s="59"/>
      <c r="H3490" s="59">
        <v>446.2528125</v>
      </c>
      <c r="I3490" s="59">
        <v>0.12645000000000001</v>
      </c>
      <c r="J3490" s="59">
        <v>0.20850625</v>
      </c>
      <c r="K3490" s="59">
        <v>0.24400625000000001</v>
      </c>
      <c r="L3490" s="59">
        <v>0.22511875000000001</v>
      </c>
      <c r="M3490" s="59">
        <v>0.28558749999999999</v>
      </c>
      <c r="N3490" s="59">
        <v>0.29420625</v>
      </c>
      <c r="O3490" s="59">
        <v>0.27111249999999998</v>
      </c>
      <c r="P3490" s="59"/>
      <c r="Q3490" s="59"/>
      <c r="R3490" s="59"/>
      <c r="S3490" s="59"/>
      <c r="T3490" s="59">
        <v>1.6731304250000001</v>
      </c>
      <c r="U3490" s="59">
        <v>48.196249999999999</v>
      </c>
      <c r="V3490" s="59">
        <v>0</v>
      </c>
      <c r="W3490" s="59"/>
      <c r="X3490" s="59"/>
      <c r="Y3490" s="59"/>
      <c r="Z3490" s="59"/>
      <c r="AA3490" s="59"/>
      <c r="AB3490" s="59"/>
      <c r="AC3490" s="59"/>
      <c r="AD3490" s="59">
        <v>0</v>
      </c>
      <c r="AE3490" s="59">
        <v>6</v>
      </c>
      <c r="AF3490" s="59"/>
      <c r="AG3490" s="59"/>
      <c r="AH3490" s="59"/>
      <c r="AI3490" s="59"/>
      <c r="AJ3490" s="59">
        <v>0</v>
      </c>
      <c r="AK3490" s="59">
        <v>0</v>
      </c>
      <c r="AL3490" s="59">
        <v>4.95</v>
      </c>
      <c r="AM3490" s="59">
        <v>0.66249999999999998</v>
      </c>
      <c r="AN3490" s="59">
        <v>3.9311919717779198E-2</v>
      </c>
      <c r="AO3490" s="59">
        <v>1.43473765</v>
      </c>
      <c r="AP3490" s="59">
        <v>36.496250000000003</v>
      </c>
      <c r="AQ3490" s="59"/>
      <c r="AR3490" s="59"/>
      <c r="AS3490" s="59"/>
      <c r="AT3490" s="59"/>
      <c r="AU3490" s="59"/>
      <c r="AV3490" s="59"/>
      <c r="AZ3490" s="59"/>
      <c r="BA3490" s="59"/>
      <c r="BB3490" s="59"/>
      <c r="BC3490" s="59"/>
      <c r="BD3490" s="59"/>
      <c r="BE3490" s="59">
        <v>0</v>
      </c>
      <c r="BF3490" s="59"/>
      <c r="BG3490" s="59">
        <v>2.03754508547009E-2</v>
      </c>
      <c r="BH3490" s="59">
        <v>0.238392775</v>
      </c>
      <c r="BI3490" s="59"/>
      <c r="BJ3490" s="59">
        <v>11.7</v>
      </c>
      <c r="BK3490" s="59"/>
      <c r="BL3490" s="59"/>
      <c r="BM3490" s="59"/>
      <c r="BN3490" s="59"/>
      <c r="BO3490" s="59"/>
      <c r="BP3490" s="59"/>
      <c r="BQ3490" s="59"/>
      <c r="BR3490" s="59"/>
      <c r="BS3490" s="59"/>
      <c r="BT3490" s="59"/>
      <c r="BU3490" s="59"/>
      <c r="BV3490" s="59"/>
      <c r="BW3490" s="59"/>
      <c r="BX3490" s="59"/>
      <c r="BY3490" s="59"/>
      <c r="BZ3490" s="59"/>
      <c r="CA3490" s="59"/>
      <c r="CB3490" s="59"/>
      <c r="CC3490" s="59"/>
      <c r="CD3490" s="59"/>
      <c r="CE3490" s="59"/>
    </row>
    <row r="3491" spans="1:83" x14ac:dyDescent="0.25">
      <c r="A3491" s="67" t="s">
        <v>985</v>
      </c>
      <c r="B3491" s="67" t="s">
        <v>985</v>
      </c>
      <c r="C3491" s="58">
        <v>42307</v>
      </c>
      <c r="D3491" s="58"/>
      <c r="E3491" s="58"/>
      <c r="F3491" s="59" t="s">
        <v>981</v>
      </c>
      <c r="G3491" s="59"/>
      <c r="H3491" s="59">
        <v>444.71906250000001</v>
      </c>
      <c r="I3491" s="59">
        <v>0.1247625</v>
      </c>
      <c r="J3491" s="59">
        <v>0.20591875000000001</v>
      </c>
      <c r="K3491" s="59">
        <v>0.24155625</v>
      </c>
      <c r="L3491" s="59">
        <v>0.2245625</v>
      </c>
      <c r="M3491" s="59">
        <v>0.28544999999999998</v>
      </c>
      <c r="N3491" s="59">
        <v>0.29422500000000001</v>
      </c>
      <c r="O3491" s="59">
        <v>0.27126250000000002</v>
      </c>
      <c r="P3491" s="59"/>
      <c r="Q3491" s="59"/>
      <c r="R3491" s="59"/>
      <c r="S3491" s="59"/>
      <c r="T3491" s="59"/>
      <c r="U3491" s="59"/>
      <c r="V3491" s="59"/>
      <c r="W3491" s="59"/>
      <c r="X3491" s="59"/>
      <c r="Y3491" s="59"/>
      <c r="Z3491" s="59"/>
      <c r="AA3491" s="59"/>
      <c r="AB3491" s="59"/>
      <c r="AC3491" s="59"/>
      <c r="AD3491" s="59"/>
      <c r="AE3491" s="59"/>
      <c r="AF3491" s="59">
        <v>0.24226193645439001</v>
      </c>
      <c r="AG3491" s="59">
        <v>0.16147674406047999</v>
      </c>
      <c r="AH3491" s="59"/>
      <c r="AI3491" s="59"/>
      <c r="AJ3491" s="59"/>
      <c r="AK3491" s="59"/>
      <c r="AL3491" s="59"/>
      <c r="AM3491" s="59"/>
      <c r="AN3491" s="59"/>
      <c r="AO3491" s="59"/>
      <c r="AP3491" s="59"/>
      <c r="AQ3491" s="59"/>
      <c r="AR3491" s="59"/>
      <c r="AS3491" s="59"/>
      <c r="AT3491" s="59"/>
      <c r="AU3491" s="59"/>
      <c r="AV3491" s="59"/>
      <c r="AZ3491" s="59"/>
      <c r="BA3491" s="59"/>
      <c r="BB3491" s="59"/>
      <c r="BC3491" s="59"/>
      <c r="BD3491" s="59"/>
      <c r="BE3491" s="59"/>
      <c r="BF3491" s="59"/>
      <c r="BG3491" s="59"/>
      <c r="BH3491" s="59"/>
      <c r="BI3491" s="59"/>
      <c r="BJ3491" s="59"/>
      <c r="BK3491" s="59"/>
      <c r="BL3491" s="59"/>
      <c r="BM3491" s="59"/>
      <c r="BN3491" s="59"/>
      <c r="BO3491" s="59"/>
      <c r="BP3491" s="59"/>
      <c r="BQ3491" s="59"/>
      <c r="BR3491" s="59"/>
      <c r="BS3491" s="59"/>
      <c r="BT3491" s="59"/>
      <c r="BU3491" s="59"/>
      <c r="BV3491" s="59"/>
      <c r="BW3491" s="59"/>
      <c r="BX3491" s="59"/>
      <c r="BY3491" s="59"/>
      <c r="BZ3491" s="59"/>
      <c r="CA3491" s="59"/>
      <c r="CB3491" s="59"/>
      <c r="CC3491" s="59"/>
      <c r="CD3491" s="59"/>
      <c r="CE3491" s="59"/>
    </row>
    <row r="3492" spans="1:83" x14ac:dyDescent="0.25">
      <c r="A3492" s="67" t="s">
        <v>985</v>
      </c>
      <c r="B3492" s="67" t="s">
        <v>985</v>
      </c>
      <c r="C3492" s="58">
        <v>42308</v>
      </c>
      <c r="D3492" s="58"/>
      <c r="E3492" s="58"/>
      <c r="F3492" s="59" t="s">
        <v>981</v>
      </c>
      <c r="G3492" s="59"/>
      <c r="H3492" s="59">
        <v>443.24250000000001</v>
      </c>
      <c r="I3492" s="59">
        <v>0.122525</v>
      </c>
      <c r="J3492" s="59">
        <v>0.20305000000000001</v>
      </c>
      <c r="K3492" s="59">
        <v>0.23938124999999999</v>
      </c>
      <c r="L3492" s="59">
        <v>0.22428124999999999</v>
      </c>
      <c r="M3492" s="59">
        <v>0.28548125000000002</v>
      </c>
      <c r="N3492" s="59">
        <v>0.29422500000000001</v>
      </c>
      <c r="O3492" s="59">
        <v>0.27131875</v>
      </c>
      <c r="P3492" s="59"/>
      <c r="Q3492" s="59"/>
      <c r="R3492" s="59"/>
      <c r="S3492" s="59"/>
      <c r="T3492" s="59"/>
      <c r="U3492" s="59"/>
      <c r="V3492" s="59"/>
      <c r="W3492" s="59"/>
      <c r="X3492" s="59"/>
      <c r="Y3492" s="59"/>
      <c r="Z3492" s="59"/>
      <c r="AA3492" s="59"/>
      <c r="AB3492" s="59"/>
      <c r="AC3492" s="59"/>
      <c r="AD3492" s="59"/>
      <c r="AE3492" s="59"/>
      <c r="AF3492" s="59"/>
      <c r="AG3492" s="59"/>
      <c r="AH3492" s="59"/>
      <c r="AI3492" s="59"/>
      <c r="AJ3492" s="59"/>
      <c r="AK3492" s="59"/>
      <c r="AL3492" s="59"/>
      <c r="AM3492" s="59"/>
      <c r="AN3492" s="59"/>
      <c r="AO3492" s="59"/>
      <c r="AP3492" s="59"/>
      <c r="AQ3492" s="59"/>
      <c r="AR3492" s="59"/>
      <c r="AS3492" s="59"/>
      <c r="AT3492" s="59"/>
      <c r="AU3492" s="59"/>
      <c r="AV3492" s="59"/>
      <c r="AZ3492" s="59"/>
      <c r="BA3492" s="59"/>
      <c r="BB3492" s="59"/>
      <c r="BC3492" s="59"/>
      <c r="BD3492" s="59"/>
      <c r="BE3492" s="59"/>
      <c r="BF3492" s="59"/>
      <c r="BG3492" s="59"/>
      <c r="BH3492" s="59"/>
      <c r="BI3492" s="59"/>
      <c r="BJ3492" s="59"/>
      <c r="BK3492" s="59"/>
      <c r="BL3492" s="59"/>
      <c r="BM3492" s="59"/>
      <c r="BN3492" s="59"/>
      <c r="BO3492" s="59"/>
      <c r="BP3492" s="59"/>
      <c r="BQ3492" s="59"/>
      <c r="BR3492" s="59"/>
      <c r="BS3492" s="59"/>
      <c r="BT3492" s="59"/>
      <c r="BU3492" s="59"/>
      <c r="BV3492" s="59"/>
      <c r="BW3492" s="59"/>
      <c r="BX3492" s="59"/>
      <c r="BY3492" s="59"/>
      <c r="BZ3492" s="59"/>
      <c r="CA3492" s="59"/>
      <c r="CB3492" s="59"/>
      <c r="CC3492" s="59"/>
      <c r="CD3492" s="59"/>
      <c r="CE3492" s="59"/>
    </row>
    <row r="3493" spans="1:83" x14ac:dyDescent="0.25">
      <c r="A3493" s="67" t="s">
        <v>985</v>
      </c>
      <c r="B3493" s="67" t="s">
        <v>985</v>
      </c>
      <c r="C3493" s="58">
        <v>42309</v>
      </c>
      <c r="D3493" s="58"/>
      <c r="E3493" s="58"/>
      <c r="F3493" s="59" t="s">
        <v>981</v>
      </c>
      <c r="G3493" s="59"/>
      <c r="H3493" s="59">
        <v>441.72328125000001</v>
      </c>
      <c r="I3493" s="59">
        <v>0.12019687499999999</v>
      </c>
      <c r="J3493" s="59">
        <v>0.20017499999999999</v>
      </c>
      <c r="K3493" s="59">
        <v>0.23726875</v>
      </c>
      <c r="L3493" s="59">
        <v>0.22411875000000001</v>
      </c>
      <c r="M3493" s="59">
        <v>0.28533124999999998</v>
      </c>
      <c r="N3493" s="59">
        <v>0.29419374999999998</v>
      </c>
      <c r="O3493" s="59">
        <v>0.27131250000000001</v>
      </c>
      <c r="P3493" s="59"/>
      <c r="Q3493" s="59"/>
      <c r="R3493" s="59"/>
      <c r="S3493" s="59"/>
      <c r="T3493" s="59"/>
      <c r="U3493" s="59"/>
      <c r="V3493" s="59"/>
      <c r="W3493" s="59"/>
      <c r="X3493" s="59"/>
      <c r="Y3493" s="59"/>
      <c r="Z3493" s="59"/>
      <c r="AA3493" s="59"/>
      <c r="AB3493" s="59"/>
      <c r="AC3493" s="59"/>
      <c r="AD3493" s="59"/>
      <c r="AE3493" s="59"/>
      <c r="AF3493" s="59"/>
      <c r="AG3493" s="59"/>
      <c r="AH3493" s="59"/>
      <c r="AI3493" s="59"/>
      <c r="AJ3493" s="59"/>
      <c r="AK3493" s="59"/>
      <c r="AL3493" s="59"/>
      <c r="AM3493" s="59"/>
      <c r="AN3493" s="59"/>
      <c r="AO3493" s="59"/>
      <c r="AP3493" s="59"/>
      <c r="AQ3493" s="59"/>
      <c r="AR3493" s="59"/>
      <c r="AS3493" s="59"/>
      <c r="AT3493" s="59"/>
      <c r="AU3493" s="59"/>
      <c r="AV3493" s="59"/>
      <c r="AZ3493" s="59"/>
      <c r="BA3493" s="59"/>
      <c r="BB3493" s="59"/>
      <c r="BC3493" s="59"/>
      <c r="BD3493" s="59"/>
      <c r="BE3493" s="59"/>
      <c r="BF3493" s="59"/>
      <c r="BG3493" s="59"/>
      <c r="BH3493" s="59"/>
      <c r="BI3493" s="59"/>
      <c r="BJ3493" s="59"/>
      <c r="BK3493" s="59"/>
      <c r="BL3493" s="59"/>
      <c r="BM3493" s="59"/>
      <c r="BN3493" s="59"/>
      <c r="BO3493" s="59"/>
      <c r="BP3493" s="59"/>
      <c r="BQ3493" s="59"/>
      <c r="BR3493" s="59"/>
      <c r="BS3493" s="59"/>
      <c r="BT3493" s="59"/>
      <c r="BU3493" s="59"/>
      <c r="BV3493" s="59"/>
      <c r="BW3493" s="59"/>
      <c r="BX3493" s="59"/>
      <c r="BY3493" s="59"/>
      <c r="BZ3493" s="59"/>
      <c r="CA3493" s="59"/>
      <c r="CB3493" s="59"/>
      <c r="CC3493" s="59"/>
      <c r="CD3493" s="59"/>
      <c r="CE3493" s="59"/>
    </row>
    <row r="3494" spans="1:83" x14ac:dyDescent="0.25">
      <c r="A3494" s="67" t="s">
        <v>985</v>
      </c>
      <c r="B3494" s="67" t="s">
        <v>985</v>
      </c>
      <c r="C3494" s="58">
        <v>42310</v>
      </c>
      <c r="D3494" s="58"/>
      <c r="E3494" s="58"/>
      <c r="F3494" s="59" t="s">
        <v>981</v>
      </c>
      <c r="G3494" s="59"/>
      <c r="H3494" s="59">
        <v>447.79218750000001</v>
      </c>
      <c r="I3494" s="59">
        <v>0.16255625000000001</v>
      </c>
      <c r="J3494" s="59">
        <v>0.20106250000000001</v>
      </c>
      <c r="K3494" s="59">
        <v>0.23598749999999999</v>
      </c>
      <c r="L3494" s="59">
        <v>0.22388125</v>
      </c>
      <c r="M3494" s="59">
        <v>0.28530624999999998</v>
      </c>
      <c r="N3494" s="59">
        <v>0.29428124999999999</v>
      </c>
      <c r="O3494" s="59">
        <v>0.27137499999999998</v>
      </c>
      <c r="P3494" s="59"/>
      <c r="Q3494" s="59"/>
      <c r="R3494" s="59"/>
      <c r="S3494" s="59"/>
      <c r="T3494" s="59"/>
      <c r="U3494" s="59"/>
      <c r="V3494" s="59"/>
      <c r="W3494" s="59"/>
      <c r="X3494" s="59"/>
      <c r="Y3494" s="59"/>
      <c r="Z3494" s="59"/>
      <c r="AA3494" s="59"/>
      <c r="AB3494" s="59"/>
      <c r="AC3494" s="59"/>
      <c r="AD3494" s="59"/>
      <c r="AE3494" s="59"/>
      <c r="AF3494" s="59">
        <v>0.26966857873065703</v>
      </c>
      <c r="AG3494" s="59">
        <v>0.38130930355092701</v>
      </c>
      <c r="AH3494" s="59"/>
      <c r="AI3494" s="59"/>
      <c r="AJ3494" s="59"/>
      <c r="AK3494" s="59"/>
      <c r="AL3494" s="59"/>
      <c r="AM3494" s="59"/>
      <c r="AN3494" s="59"/>
      <c r="AO3494" s="59"/>
      <c r="AP3494" s="59"/>
      <c r="AQ3494" s="59"/>
      <c r="AR3494" s="59"/>
      <c r="AS3494" s="59"/>
      <c r="AT3494" s="59"/>
      <c r="AU3494" s="59"/>
      <c r="AV3494" s="59"/>
      <c r="AZ3494" s="59"/>
      <c r="BA3494" s="59"/>
      <c r="BB3494" s="59"/>
      <c r="BC3494" s="59"/>
      <c r="BD3494" s="59"/>
      <c r="BE3494" s="59"/>
      <c r="BF3494" s="59"/>
      <c r="BG3494" s="59"/>
      <c r="BH3494" s="59"/>
      <c r="BI3494" s="59"/>
      <c r="BJ3494" s="59"/>
      <c r="BK3494" s="59"/>
      <c r="BL3494" s="59"/>
      <c r="BM3494" s="59"/>
      <c r="BN3494" s="59"/>
      <c r="BO3494" s="59"/>
      <c r="BP3494" s="59"/>
      <c r="BQ3494" s="59"/>
      <c r="BR3494" s="59"/>
      <c r="BS3494" s="59"/>
      <c r="BT3494" s="59"/>
      <c r="BU3494" s="59"/>
      <c r="BV3494" s="59"/>
      <c r="BW3494" s="59"/>
      <c r="BX3494" s="59"/>
      <c r="BY3494" s="59"/>
      <c r="BZ3494" s="59"/>
      <c r="CA3494" s="59"/>
      <c r="CB3494" s="59"/>
      <c r="CC3494" s="59"/>
      <c r="CD3494" s="59"/>
      <c r="CE3494" s="59"/>
    </row>
    <row r="3495" spans="1:83" x14ac:dyDescent="0.25">
      <c r="A3495" s="67" t="s">
        <v>985</v>
      </c>
      <c r="B3495" s="67" t="s">
        <v>985</v>
      </c>
      <c r="C3495" s="58">
        <v>42311</v>
      </c>
      <c r="D3495" s="58"/>
      <c r="E3495" s="58"/>
      <c r="F3495" s="59" t="s">
        <v>981</v>
      </c>
      <c r="G3495" s="59"/>
      <c r="H3495" s="59">
        <v>445.75546874999998</v>
      </c>
      <c r="I3495" s="59">
        <v>0.152703125</v>
      </c>
      <c r="J3495" s="59">
        <v>0.20005000000000001</v>
      </c>
      <c r="K3495" s="59">
        <v>0.23473749999999999</v>
      </c>
      <c r="L3495" s="59">
        <v>0.22376874999999999</v>
      </c>
      <c r="M3495" s="59">
        <v>0.28536250000000002</v>
      </c>
      <c r="N3495" s="59">
        <v>0.29423749999999999</v>
      </c>
      <c r="O3495" s="59">
        <v>0.27136874999999999</v>
      </c>
      <c r="P3495" s="59"/>
      <c r="Q3495" s="59"/>
      <c r="R3495" s="59"/>
      <c r="S3495" s="59"/>
      <c r="T3495" s="59"/>
      <c r="U3495" s="59"/>
      <c r="V3495" s="59"/>
      <c r="W3495" s="59"/>
      <c r="X3495" s="59"/>
      <c r="Y3495" s="59"/>
      <c r="Z3495" s="59"/>
      <c r="AA3495" s="59"/>
      <c r="AB3495" s="59"/>
      <c r="AC3495" s="59"/>
      <c r="AD3495" s="59"/>
      <c r="AE3495" s="59"/>
      <c r="AF3495" s="59"/>
      <c r="AG3495" s="59"/>
      <c r="AH3495" s="59"/>
      <c r="AI3495" s="59"/>
      <c r="AJ3495" s="59"/>
      <c r="AK3495" s="59"/>
      <c r="AL3495" s="59"/>
      <c r="AM3495" s="59"/>
      <c r="AN3495" s="59"/>
      <c r="AO3495" s="59"/>
      <c r="AP3495" s="59"/>
      <c r="AQ3495" s="59"/>
      <c r="AR3495" s="59"/>
      <c r="AS3495" s="59"/>
      <c r="AT3495" s="59"/>
      <c r="AU3495" s="59"/>
      <c r="AV3495" s="59"/>
      <c r="AZ3495" s="59"/>
      <c r="BA3495" s="59"/>
      <c r="BB3495" s="59"/>
      <c r="BC3495" s="59"/>
      <c r="BD3495" s="59"/>
      <c r="BE3495" s="59"/>
      <c r="BF3495" s="59"/>
      <c r="BG3495" s="59"/>
      <c r="BH3495" s="59"/>
      <c r="BI3495" s="59"/>
      <c r="BJ3495" s="59"/>
      <c r="BK3495" s="59"/>
      <c r="BL3495" s="59"/>
      <c r="BM3495" s="59"/>
      <c r="BN3495" s="59"/>
      <c r="BO3495" s="59"/>
      <c r="BP3495" s="59"/>
      <c r="BQ3495" s="59"/>
      <c r="BR3495" s="59"/>
      <c r="BS3495" s="59"/>
      <c r="BT3495" s="59"/>
      <c r="BU3495" s="59"/>
      <c r="BV3495" s="59"/>
      <c r="BW3495" s="59"/>
      <c r="BX3495" s="59"/>
      <c r="BY3495" s="59"/>
      <c r="BZ3495" s="59"/>
      <c r="CA3495" s="59"/>
      <c r="CB3495" s="59"/>
      <c r="CC3495" s="59"/>
      <c r="CD3495" s="59"/>
      <c r="CE3495" s="59"/>
    </row>
    <row r="3496" spans="1:83" x14ac:dyDescent="0.25">
      <c r="A3496" s="67" t="s">
        <v>985</v>
      </c>
      <c r="B3496" s="67" t="s">
        <v>985</v>
      </c>
      <c r="C3496" s="58">
        <v>42312</v>
      </c>
      <c r="D3496" s="58"/>
      <c r="E3496" s="58"/>
      <c r="F3496" s="59" t="s">
        <v>981</v>
      </c>
      <c r="G3496" s="59"/>
      <c r="H3496" s="59">
        <v>444.34359375000003</v>
      </c>
      <c r="I3496" s="59">
        <v>0.14725312500000001</v>
      </c>
      <c r="J3496" s="59">
        <v>0.19952500000000001</v>
      </c>
      <c r="K3496" s="59">
        <v>0.2333375</v>
      </c>
      <c r="L3496" s="59">
        <v>0.22328124999999999</v>
      </c>
      <c r="M3496" s="59">
        <v>0.28536250000000002</v>
      </c>
      <c r="N3496" s="59">
        <v>0.29435</v>
      </c>
      <c r="O3496" s="59">
        <v>0.27142500000000003</v>
      </c>
      <c r="P3496" s="59"/>
      <c r="Q3496" s="59"/>
      <c r="R3496" s="59"/>
      <c r="S3496" s="59"/>
      <c r="T3496" s="59"/>
      <c r="U3496" s="59"/>
      <c r="V3496" s="59"/>
      <c r="W3496" s="59"/>
      <c r="X3496" s="59"/>
      <c r="Y3496" s="59"/>
      <c r="Z3496" s="59"/>
      <c r="AA3496" s="59"/>
      <c r="AB3496" s="59"/>
      <c r="AC3496" s="59"/>
      <c r="AD3496" s="59"/>
      <c r="AE3496" s="59"/>
      <c r="AF3496" s="59"/>
      <c r="AG3496" s="59"/>
      <c r="AH3496" s="59"/>
      <c r="AI3496" s="59"/>
      <c r="AJ3496" s="59"/>
      <c r="AK3496" s="59"/>
      <c r="AL3496" s="59"/>
      <c r="AM3496" s="59"/>
      <c r="AN3496" s="59"/>
      <c r="AO3496" s="59"/>
      <c r="AP3496" s="59"/>
      <c r="AQ3496" s="59"/>
      <c r="AR3496" s="59"/>
      <c r="AS3496" s="59"/>
      <c r="AT3496" s="59"/>
      <c r="AU3496" s="59"/>
      <c r="AV3496" s="59"/>
      <c r="AZ3496" s="59"/>
      <c r="BA3496" s="59"/>
      <c r="BB3496" s="59"/>
      <c r="BC3496" s="59"/>
      <c r="BD3496" s="59"/>
      <c r="BE3496" s="59"/>
      <c r="BF3496" s="59"/>
      <c r="BG3496" s="59"/>
      <c r="BH3496" s="59"/>
      <c r="BI3496" s="59"/>
      <c r="BJ3496" s="59"/>
      <c r="BK3496" s="59"/>
      <c r="BL3496" s="59"/>
      <c r="BM3496" s="59"/>
      <c r="BN3496" s="59"/>
      <c r="BO3496" s="59"/>
      <c r="BP3496" s="59"/>
      <c r="BQ3496" s="59"/>
      <c r="BR3496" s="59"/>
      <c r="BS3496" s="59"/>
      <c r="BT3496" s="59"/>
      <c r="BU3496" s="59"/>
      <c r="BV3496" s="59"/>
      <c r="BW3496" s="59"/>
      <c r="BX3496" s="59"/>
      <c r="BY3496" s="59"/>
      <c r="BZ3496" s="59"/>
      <c r="CA3496" s="59"/>
      <c r="CB3496" s="59"/>
      <c r="CC3496" s="59"/>
      <c r="CD3496" s="59"/>
      <c r="CE3496" s="59"/>
    </row>
    <row r="3497" spans="1:83" x14ac:dyDescent="0.25">
      <c r="A3497" s="67" t="s">
        <v>985</v>
      </c>
      <c r="B3497" s="67" t="s">
        <v>985</v>
      </c>
      <c r="C3497" s="58">
        <v>42313</v>
      </c>
      <c r="D3497" s="58"/>
      <c r="E3497" s="58"/>
      <c r="F3497" s="59" t="s">
        <v>981</v>
      </c>
      <c r="G3497" s="59"/>
      <c r="H3497" s="59">
        <v>442.84078125000002</v>
      </c>
      <c r="I3497" s="59">
        <v>0.142921875</v>
      </c>
      <c r="J3497" s="59">
        <v>0.19901250000000001</v>
      </c>
      <c r="K3497" s="59">
        <v>0.23141875000000001</v>
      </c>
      <c r="L3497" s="59">
        <v>0.22255625000000001</v>
      </c>
      <c r="M3497" s="59">
        <v>0.28529375000000001</v>
      </c>
      <c r="N3497" s="59">
        <v>0.29441250000000002</v>
      </c>
      <c r="O3497" s="59">
        <v>0.27148749999999999</v>
      </c>
      <c r="P3497" s="59"/>
      <c r="Q3497" s="59"/>
      <c r="R3497" s="59"/>
      <c r="S3497" s="59"/>
      <c r="T3497" s="59"/>
      <c r="U3497" s="59"/>
      <c r="V3497" s="59"/>
      <c r="W3497" s="59"/>
      <c r="X3497" s="59"/>
      <c r="Y3497" s="59"/>
      <c r="Z3497" s="59"/>
      <c r="AA3497" s="59"/>
      <c r="AB3497" s="59"/>
      <c r="AC3497" s="59"/>
      <c r="AD3497" s="59"/>
      <c r="AE3497" s="59"/>
      <c r="AF3497" s="59"/>
      <c r="AG3497" s="59">
        <v>0.101936879283614</v>
      </c>
      <c r="AH3497" s="59"/>
      <c r="AI3497" s="59"/>
      <c r="AJ3497" s="59"/>
      <c r="AK3497" s="59"/>
      <c r="AL3497" s="59"/>
      <c r="AM3497" s="59"/>
      <c r="AN3497" s="59"/>
      <c r="AO3497" s="59"/>
      <c r="AP3497" s="59"/>
      <c r="AQ3497" s="59"/>
      <c r="AR3497" s="59"/>
      <c r="AS3497" s="59"/>
      <c r="AT3497" s="59"/>
      <c r="AU3497" s="59"/>
      <c r="AV3497" s="59"/>
      <c r="AZ3497" s="59"/>
      <c r="BA3497" s="59"/>
      <c r="BB3497" s="59"/>
      <c r="BC3497" s="59"/>
      <c r="BD3497" s="59"/>
      <c r="BE3497" s="59"/>
      <c r="BF3497" s="59"/>
      <c r="BG3497" s="59"/>
      <c r="BH3497" s="59"/>
      <c r="BI3497" s="59"/>
      <c r="BJ3497" s="59"/>
      <c r="BK3497" s="59"/>
      <c r="BL3497" s="59"/>
      <c r="BM3497" s="59"/>
      <c r="BN3497" s="59"/>
      <c r="BO3497" s="59"/>
      <c r="BP3497" s="59"/>
      <c r="BQ3497" s="59"/>
      <c r="BR3497" s="59"/>
      <c r="BS3497" s="59"/>
      <c r="BT3497" s="59"/>
      <c r="BU3497" s="59"/>
      <c r="BV3497" s="59"/>
      <c r="BW3497" s="59"/>
      <c r="BX3497" s="59"/>
      <c r="BY3497" s="59"/>
      <c r="BZ3497" s="59"/>
      <c r="CA3497" s="59"/>
      <c r="CB3497" s="59"/>
      <c r="CC3497" s="59"/>
      <c r="CD3497" s="59"/>
      <c r="CE3497" s="59"/>
    </row>
    <row r="3498" spans="1:83" x14ac:dyDescent="0.25">
      <c r="A3498" s="67" t="s">
        <v>985</v>
      </c>
      <c r="B3498" s="67" t="s">
        <v>985</v>
      </c>
      <c r="C3498" s="58">
        <v>42314</v>
      </c>
      <c r="D3498" s="58"/>
      <c r="E3498" s="58"/>
      <c r="F3498" s="59" t="s">
        <v>981</v>
      </c>
      <c r="G3498" s="59"/>
      <c r="H3498" s="59">
        <v>441.38203125000001</v>
      </c>
      <c r="I3498" s="59">
        <v>0.13832187500000001</v>
      </c>
      <c r="J3498" s="59">
        <v>0.19827500000000001</v>
      </c>
      <c r="K3498" s="59">
        <v>0.23001250000000001</v>
      </c>
      <c r="L3498" s="59">
        <v>0.22204375000000001</v>
      </c>
      <c r="M3498" s="59">
        <v>0.28508125000000001</v>
      </c>
      <c r="N3498" s="59">
        <v>0.29436875000000001</v>
      </c>
      <c r="O3498" s="59">
        <v>0.27146874999999998</v>
      </c>
      <c r="P3498" s="59"/>
      <c r="Q3498" s="59"/>
      <c r="R3498" s="59"/>
      <c r="S3498" s="59"/>
      <c r="T3498" s="59"/>
      <c r="U3498" s="59"/>
      <c r="V3498" s="59"/>
      <c r="W3498" s="59"/>
      <c r="X3498" s="59"/>
      <c r="Y3498" s="59"/>
      <c r="Z3498" s="59"/>
      <c r="AA3498" s="59"/>
      <c r="AB3498" s="59"/>
      <c r="AC3498" s="59"/>
      <c r="AD3498" s="59"/>
      <c r="AE3498" s="59"/>
      <c r="AF3498" s="59"/>
      <c r="AG3498" s="59"/>
      <c r="AH3498" s="59"/>
      <c r="AI3498" s="59"/>
      <c r="AJ3498" s="59"/>
      <c r="AK3498" s="59"/>
      <c r="AL3498" s="59"/>
      <c r="AM3498" s="59"/>
      <c r="AN3498" s="59"/>
      <c r="AO3498" s="59"/>
      <c r="AP3498" s="59"/>
      <c r="AQ3498" s="59"/>
      <c r="AR3498" s="59"/>
      <c r="AS3498" s="59"/>
      <c r="AT3498" s="59"/>
      <c r="AU3498" s="59"/>
      <c r="AV3498" s="59"/>
      <c r="AZ3498" s="59"/>
      <c r="BA3498" s="59"/>
      <c r="BB3498" s="59"/>
      <c r="BC3498" s="59"/>
      <c r="BD3498" s="59"/>
      <c r="BE3498" s="59"/>
      <c r="BF3498" s="59"/>
      <c r="BG3498" s="59"/>
      <c r="BH3498" s="59"/>
      <c r="BI3498" s="59"/>
      <c r="BJ3498" s="59"/>
      <c r="BK3498" s="59"/>
      <c r="BL3498" s="59"/>
      <c r="BM3498" s="59"/>
      <c r="BN3498" s="59"/>
      <c r="BO3498" s="59"/>
      <c r="BP3498" s="59"/>
      <c r="BQ3498" s="59"/>
      <c r="BR3498" s="59"/>
      <c r="BS3498" s="59"/>
      <c r="BT3498" s="59"/>
      <c r="BU3498" s="59"/>
      <c r="BV3498" s="59"/>
      <c r="BW3498" s="59"/>
      <c r="BX3498" s="59"/>
      <c r="BY3498" s="59"/>
      <c r="BZ3498" s="59"/>
      <c r="CA3498" s="59"/>
      <c r="CB3498" s="59"/>
      <c r="CC3498" s="59"/>
      <c r="CD3498" s="59"/>
      <c r="CE3498" s="59"/>
    </row>
    <row r="3499" spans="1:83" x14ac:dyDescent="0.25">
      <c r="A3499" s="67" t="s">
        <v>985</v>
      </c>
      <c r="B3499" s="67" t="s">
        <v>985</v>
      </c>
      <c r="C3499" s="58">
        <v>42315</v>
      </c>
      <c r="D3499" s="58"/>
      <c r="E3499" s="58"/>
      <c r="F3499" s="59" t="s">
        <v>981</v>
      </c>
      <c r="G3499" s="59"/>
      <c r="H3499" s="59">
        <v>440.26359374999998</v>
      </c>
      <c r="I3499" s="59">
        <v>0.134528125</v>
      </c>
      <c r="J3499" s="59">
        <v>0.1976125</v>
      </c>
      <c r="K3499" s="59">
        <v>0.22898125</v>
      </c>
      <c r="L3499" s="59">
        <v>0.22162499999999999</v>
      </c>
      <c r="M3499" s="59">
        <v>0.28491250000000001</v>
      </c>
      <c r="N3499" s="59">
        <v>0.294375</v>
      </c>
      <c r="O3499" s="59">
        <v>0.27158125</v>
      </c>
      <c r="P3499" s="59"/>
      <c r="Q3499" s="59"/>
      <c r="R3499" s="59"/>
      <c r="S3499" s="59"/>
      <c r="T3499" s="59"/>
      <c r="U3499" s="59"/>
      <c r="V3499" s="59"/>
      <c r="W3499" s="59"/>
      <c r="X3499" s="59"/>
      <c r="Y3499" s="59"/>
      <c r="Z3499" s="59"/>
      <c r="AA3499" s="59"/>
      <c r="AB3499" s="59"/>
      <c r="AC3499" s="59"/>
      <c r="AD3499" s="59"/>
      <c r="AE3499" s="59"/>
      <c r="AF3499" s="59"/>
      <c r="AG3499" s="59"/>
      <c r="AH3499" s="59"/>
      <c r="AI3499" s="59"/>
      <c r="AJ3499" s="59"/>
      <c r="AK3499" s="59"/>
      <c r="AL3499" s="59"/>
      <c r="AM3499" s="59"/>
      <c r="AN3499" s="59"/>
      <c r="AO3499" s="59"/>
      <c r="AP3499" s="59"/>
      <c r="AQ3499" s="59"/>
      <c r="AR3499" s="59"/>
      <c r="AS3499" s="59"/>
      <c r="AT3499" s="59"/>
      <c r="AU3499" s="59"/>
      <c r="AV3499" s="59"/>
      <c r="AZ3499" s="59"/>
      <c r="BA3499" s="59"/>
      <c r="BB3499" s="59"/>
      <c r="BC3499" s="59"/>
      <c r="BD3499" s="59"/>
      <c r="BE3499" s="59"/>
      <c r="BF3499" s="59"/>
      <c r="BG3499" s="59"/>
      <c r="BH3499" s="59"/>
      <c r="BI3499" s="59"/>
      <c r="BJ3499" s="59"/>
      <c r="BK3499" s="59"/>
      <c r="BL3499" s="59"/>
      <c r="BM3499" s="59"/>
      <c r="BN3499" s="59"/>
      <c r="BO3499" s="59"/>
      <c r="BP3499" s="59"/>
      <c r="BQ3499" s="59"/>
      <c r="BR3499" s="59"/>
      <c r="BS3499" s="59"/>
      <c r="BT3499" s="59"/>
      <c r="BU3499" s="59"/>
      <c r="BV3499" s="59"/>
      <c r="BW3499" s="59"/>
      <c r="BX3499" s="59"/>
      <c r="BY3499" s="59"/>
      <c r="BZ3499" s="59"/>
      <c r="CA3499" s="59"/>
      <c r="CB3499" s="59"/>
      <c r="CC3499" s="59"/>
      <c r="CD3499" s="59"/>
      <c r="CE3499" s="59"/>
    </row>
    <row r="3500" spans="1:83" x14ac:dyDescent="0.25">
      <c r="A3500" s="67" t="s">
        <v>985</v>
      </c>
      <c r="B3500" s="67" t="s">
        <v>985</v>
      </c>
      <c r="C3500" s="58">
        <v>42316</v>
      </c>
      <c r="D3500" s="58"/>
      <c r="E3500" s="58"/>
      <c r="F3500" s="59" t="s">
        <v>981</v>
      </c>
      <c r="G3500" s="59"/>
      <c r="H3500" s="59">
        <v>439.239375</v>
      </c>
      <c r="I3500" s="59">
        <v>0.1315375</v>
      </c>
      <c r="J3500" s="59">
        <v>0.19645000000000001</v>
      </c>
      <c r="K3500" s="59">
        <v>0.2280625</v>
      </c>
      <c r="L3500" s="59">
        <v>0.22136875</v>
      </c>
      <c r="M3500" s="59">
        <v>0.28481875000000001</v>
      </c>
      <c r="N3500" s="59">
        <v>0.29430000000000001</v>
      </c>
      <c r="O3500" s="59">
        <v>0.27158749999999998</v>
      </c>
      <c r="P3500" s="59"/>
      <c r="Q3500" s="59"/>
      <c r="R3500" s="59"/>
      <c r="S3500" s="59"/>
      <c r="T3500" s="59"/>
      <c r="U3500" s="59"/>
      <c r="V3500" s="59"/>
      <c r="W3500" s="59"/>
      <c r="X3500" s="59"/>
      <c r="Y3500" s="59"/>
      <c r="Z3500" s="59"/>
      <c r="AA3500" s="59"/>
      <c r="AB3500" s="59"/>
      <c r="AC3500" s="59"/>
      <c r="AD3500" s="59"/>
      <c r="AE3500" s="59"/>
      <c r="AF3500" s="59"/>
      <c r="AG3500" s="59"/>
      <c r="AH3500" s="59"/>
      <c r="AI3500" s="59"/>
      <c r="AJ3500" s="59"/>
      <c r="AK3500" s="59"/>
      <c r="AL3500" s="59"/>
      <c r="AM3500" s="59"/>
      <c r="AN3500" s="59"/>
      <c r="AO3500" s="59"/>
      <c r="AP3500" s="59"/>
      <c r="AQ3500" s="59"/>
      <c r="AR3500" s="59"/>
      <c r="AS3500" s="59"/>
      <c r="AT3500" s="59"/>
      <c r="AU3500" s="59"/>
      <c r="AV3500" s="59"/>
      <c r="AZ3500" s="59"/>
      <c r="BA3500" s="59"/>
      <c r="BB3500" s="59"/>
      <c r="BC3500" s="59"/>
      <c r="BD3500" s="59"/>
      <c r="BE3500" s="59"/>
      <c r="BF3500" s="59"/>
      <c r="BG3500" s="59"/>
      <c r="BH3500" s="59"/>
      <c r="BI3500" s="59"/>
      <c r="BJ3500" s="59"/>
      <c r="BK3500" s="59"/>
      <c r="BL3500" s="59"/>
      <c r="BM3500" s="59"/>
      <c r="BN3500" s="59"/>
      <c r="BO3500" s="59"/>
      <c r="BP3500" s="59"/>
      <c r="BQ3500" s="59"/>
      <c r="BR3500" s="59"/>
      <c r="BS3500" s="59"/>
      <c r="BT3500" s="59"/>
      <c r="BU3500" s="59"/>
      <c r="BV3500" s="59"/>
      <c r="BW3500" s="59"/>
      <c r="BX3500" s="59"/>
      <c r="BY3500" s="59"/>
      <c r="BZ3500" s="59"/>
      <c r="CA3500" s="59"/>
      <c r="CB3500" s="59"/>
      <c r="CC3500" s="59"/>
      <c r="CD3500" s="59"/>
      <c r="CE3500" s="59"/>
    </row>
    <row r="3501" spans="1:83" x14ac:dyDescent="0.25">
      <c r="A3501" s="67" t="s">
        <v>985</v>
      </c>
      <c r="B3501" s="67" t="s">
        <v>985</v>
      </c>
      <c r="C3501" s="58">
        <v>42317</v>
      </c>
      <c r="D3501" s="58"/>
      <c r="E3501" s="58"/>
      <c r="F3501" s="59" t="s">
        <v>981</v>
      </c>
      <c r="G3501" s="59"/>
      <c r="H3501" s="59">
        <v>437.87390625</v>
      </c>
      <c r="I3501" s="59">
        <v>0.128003125</v>
      </c>
      <c r="J3501" s="59">
        <v>0.19490625</v>
      </c>
      <c r="K3501" s="59">
        <v>0.226325</v>
      </c>
      <c r="L3501" s="59">
        <v>0.22104375000000001</v>
      </c>
      <c r="M3501" s="59">
        <v>0.2848</v>
      </c>
      <c r="N3501" s="59">
        <v>0.29436875000000001</v>
      </c>
      <c r="O3501" s="59">
        <v>0.27158749999999998</v>
      </c>
      <c r="P3501" s="59"/>
      <c r="Q3501" s="59"/>
      <c r="R3501" s="59"/>
      <c r="S3501" s="59"/>
      <c r="T3501" s="59"/>
      <c r="U3501" s="59"/>
      <c r="V3501" s="59"/>
      <c r="W3501" s="59"/>
      <c r="X3501" s="59"/>
      <c r="Y3501" s="59"/>
      <c r="Z3501" s="59"/>
      <c r="AA3501" s="59"/>
      <c r="AB3501" s="59"/>
      <c r="AC3501" s="59"/>
      <c r="AD3501" s="59"/>
      <c r="AE3501" s="59"/>
      <c r="AF3501" s="59"/>
      <c r="AG3501" s="59"/>
      <c r="AH3501" s="59"/>
      <c r="AI3501" s="59"/>
      <c r="AJ3501" s="59"/>
      <c r="AK3501" s="59"/>
      <c r="AL3501" s="59"/>
      <c r="AM3501" s="59"/>
      <c r="AN3501" s="59"/>
      <c r="AO3501" s="59"/>
      <c r="AP3501" s="59"/>
      <c r="AQ3501" s="59"/>
      <c r="AR3501" s="59"/>
      <c r="AS3501" s="59"/>
      <c r="AT3501" s="59"/>
      <c r="AU3501" s="59"/>
      <c r="AV3501" s="59"/>
      <c r="AZ3501" s="59"/>
      <c r="BA3501" s="59"/>
      <c r="BB3501" s="59"/>
      <c r="BC3501" s="59"/>
      <c r="BD3501" s="59"/>
      <c r="BE3501" s="59"/>
      <c r="BF3501" s="59"/>
      <c r="BG3501" s="59"/>
      <c r="BH3501" s="59"/>
      <c r="BI3501" s="59"/>
      <c r="BJ3501" s="59"/>
      <c r="BK3501" s="59"/>
      <c r="BL3501" s="59"/>
      <c r="BM3501" s="59"/>
      <c r="BN3501" s="59"/>
      <c r="BO3501" s="59"/>
      <c r="BP3501" s="59"/>
      <c r="BQ3501" s="59"/>
      <c r="BR3501" s="59"/>
      <c r="BS3501" s="59"/>
      <c r="BT3501" s="59"/>
      <c r="BU3501" s="59"/>
      <c r="BV3501" s="59"/>
      <c r="BW3501" s="59"/>
      <c r="BX3501" s="59"/>
      <c r="BY3501" s="59"/>
      <c r="BZ3501" s="59"/>
      <c r="CA3501" s="59"/>
      <c r="CB3501" s="59"/>
      <c r="CC3501" s="59"/>
      <c r="CD3501" s="59"/>
      <c r="CE3501" s="59"/>
    </row>
    <row r="3502" spans="1:83" x14ac:dyDescent="0.25">
      <c r="A3502" s="67" t="s">
        <v>985</v>
      </c>
      <c r="B3502" s="67" t="s">
        <v>985</v>
      </c>
      <c r="C3502" s="58">
        <v>42318</v>
      </c>
      <c r="D3502" s="58"/>
      <c r="E3502" s="58"/>
      <c r="F3502" s="59" t="s">
        <v>981</v>
      </c>
      <c r="G3502" s="59"/>
      <c r="H3502" s="59">
        <v>436.35421874999997</v>
      </c>
      <c r="I3502" s="59">
        <v>0.124703125</v>
      </c>
      <c r="J3502" s="59">
        <v>0.19255</v>
      </c>
      <c r="K3502" s="59">
        <v>0.224525</v>
      </c>
      <c r="L3502" s="59">
        <v>0.22070000000000001</v>
      </c>
      <c r="M3502" s="59">
        <v>0.28473124999999999</v>
      </c>
      <c r="N3502" s="59">
        <v>0.29436875000000001</v>
      </c>
      <c r="O3502" s="59">
        <v>0.27156249999999998</v>
      </c>
      <c r="P3502" s="59"/>
      <c r="Q3502" s="59"/>
      <c r="R3502" s="59"/>
      <c r="S3502" s="59"/>
      <c r="T3502" s="59"/>
      <c r="U3502" s="59"/>
      <c r="V3502" s="59"/>
      <c r="W3502" s="59"/>
      <c r="X3502" s="59"/>
      <c r="Y3502" s="59"/>
      <c r="Z3502" s="59"/>
      <c r="AA3502" s="59"/>
      <c r="AB3502" s="59"/>
      <c r="AC3502" s="59"/>
      <c r="AD3502" s="59"/>
      <c r="AE3502" s="59">
        <v>8</v>
      </c>
      <c r="AF3502" s="59">
        <v>0.34842406967410899</v>
      </c>
      <c r="AG3502" s="59">
        <v>0.246489029919752</v>
      </c>
      <c r="AH3502" s="59"/>
      <c r="AI3502" s="59"/>
      <c r="AJ3502" s="59"/>
      <c r="AK3502" s="59">
        <v>0.5</v>
      </c>
      <c r="AL3502" s="59">
        <v>7</v>
      </c>
      <c r="AM3502" s="59"/>
      <c r="AN3502" s="59"/>
      <c r="AO3502" s="59"/>
      <c r="AP3502" s="59"/>
      <c r="AQ3502" s="59"/>
      <c r="AR3502" s="59"/>
      <c r="AS3502" s="59"/>
      <c r="AT3502" s="59"/>
      <c r="AU3502" s="59"/>
      <c r="AV3502" s="59"/>
      <c r="AZ3502" s="59"/>
      <c r="BA3502" s="59"/>
      <c r="BB3502" s="59"/>
      <c r="BC3502" s="59"/>
      <c r="BD3502" s="59"/>
      <c r="BE3502" s="59"/>
      <c r="BF3502" s="59"/>
      <c r="BG3502" s="59"/>
      <c r="BH3502" s="59"/>
      <c r="BI3502" s="59"/>
      <c r="BJ3502" s="59"/>
      <c r="BK3502" s="59"/>
      <c r="BL3502" s="59"/>
      <c r="BM3502" s="59"/>
      <c r="BN3502" s="59"/>
      <c r="BO3502" s="59"/>
      <c r="BP3502" s="59"/>
      <c r="BQ3502" s="59"/>
      <c r="BR3502" s="59"/>
      <c r="BS3502" s="59"/>
      <c r="BT3502" s="59"/>
      <c r="BU3502" s="59"/>
      <c r="BV3502" s="59"/>
      <c r="BW3502" s="59"/>
      <c r="BX3502" s="59"/>
      <c r="BY3502" s="59"/>
      <c r="BZ3502" s="59"/>
      <c r="CA3502" s="59"/>
      <c r="CB3502" s="59"/>
      <c r="CC3502" s="59"/>
      <c r="CD3502" s="59"/>
      <c r="CE3502" s="59"/>
    </row>
    <row r="3503" spans="1:83" x14ac:dyDescent="0.25">
      <c r="A3503" s="67" t="s">
        <v>985</v>
      </c>
      <c r="B3503" s="67" t="s">
        <v>985</v>
      </c>
      <c r="C3503" s="58">
        <v>42319</v>
      </c>
      <c r="D3503" s="58"/>
      <c r="E3503" s="58"/>
      <c r="F3503" s="59" t="s">
        <v>981</v>
      </c>
      <c r="G3503" s="59"/>
      <c r="H3503" s="59">
        <v>435.31171875000001</v>
      </c>
      <c r="I3503" s="59">
        <v>0.12145937499999999</v>
      </c>
      <c r="J3503" s="59">
        <v>0.19060625</v>
      </c>
      <c r="K3503" s="59">
        <v>0.22370625</v>
      </c>
      <c r="L3503" s="59">
        <v>0.22056875000000001</v>
      </c>
      <c r="M3503" s="59">
        <v>0.28470000000000001</v>
      </c>
      <c r="N3503" s="59">
        <v>0.29439375000000001</v>
      </c>
      <c r="O3503" s="59">
        <v>0.27163749999999998</v>
      </c>
      <c r="P3503" s="59"/>
      <c r="Q3503" s="59"/>
      <c r="R3503" s="59"/>
      <c r="S3503" s="59"/>
      <c r="T3503" s="59"/>
      <c r="U3503" s="59"/>
      <c r="V3503" s="59"/>
      <c r="W3503" s="59"/>
      <c r="X3503" s="59"/>
      <c r="Y3503" s="59"/>
      <c r="Z3503" s="59"/>
      <c r="AA3503" s="59"/>
      <c r="AB3503" s="59"/>
      <c r="AC3503" s="59"/>
      <c r="AD3503" s="59"/>
      <c r="AE3503" s="59"/>
      <c r="AF3503" s="59"/>
      <c r="AG3503" s="59"/>
      <c r="AH3503" s="59"/>
      <c r="AI3503" s="59"/>
      <c r="AJ3503" s="59"/>
      <c r="AK3503" s="59"/>
      <c r="AL3503" s="59"/>
      <c r="AM3503" s="59"/>
      <c r="AN3503" s="59"/>
      <c r="AO3503" s="59"/>
      <c r="AP3503" s="59"/>
      <c r="AQ3503" s="59"/>
      <c r="AR3503" s="59"/>
      <c r="AS3503" s="59"/>
      <c r="AT3503" s="59"/>
      <c r="AU3503" s="59"/>
      <c r="AV3503" s="59"/>
      <c r="AZ3503" s="59"/>
      <c r="BA3503" s="59"/>
      <c r="BB3503" s="59"/>
      <c r="BC3503" s="59"/>
      <c r="BD3503" s="59"/>
      <c r="BE3503" s="59"/>
      <c r="BF3503" s="59"/>
      <c r="BG3503" s="59"/>
      <c r="BH3503" s="59"/>
      <c r="BI3503" s="59"/>
      <c r="BJ3503" s="59"/>
      <c r="BK3503" s="59"/>
      <c r="BL3503" s="59"/>
      <c r="BM3503" s="59"/>
      <c r="BN3503" s="59"/>
      <c r="BO3503" s="59"/>
      <c r="BP3503" s="59"/>
      <c r="BQ3503" s="59"/>
      <c r="BR3503" s="59"/>
      <c r="BS3503" s="59"/>
      <c r="BT3503" s="59"/>
      <c r="BU3503" s="59"/>
      <c r="BV3503" s="59"/>
      <c r="BW3503" s="59"/>
      <c r="BX3503" s="59"/>
      <c r="BY3503" s="59"/>
      <c r="BZ3503" s="59"/>
      <c r="CA3503" s="59"/>
      <c r="CB3503" s="59"/>
      <c r="CC3503" s="59"/>
      <c r="CD3503" s="59"/>
      <c r="CE3503" s="59"/>
    </row>
    <row r="3504" spans="1:83" x14ac:dyDescent="0.25">
      <c r="A3504" s="67" t="s">
        <v>985</v>
      </c>
      <c r="B3504" s="67" t="s">
        <v>985</v>
      </c>
      <c r="C3504" s="58">
        <v>42320</v>
      </c>
      <c r="D3504" s="58"/>
      <c r="E3504" s="58"/>
      <c r="F3504" s="59" t="s">
        <v>981</v>
      </c>
      <c r="G3504" s="59"/>
      <c r="H3504" s="59">
        <v>434.25375000000003</v>
      </c>
      <c r="I3504" s="59">
        <v>0.12030625</v>
      </c>
      <c r="J3504" s="59">
        <v>0.18888125</v>
      </c>
      <c r="K3504" s="59">
        <v>0.22193125</v>
      </c>
      <c r="L3504" s="59">
        <v>0.22005625000000001</v>
      </c>
      <c r="M3504" s="59">
        <v>0.28474375000000002</v>
      </c>
      <c r="N3504" s="59">
        <v>0.29441875000000001</v>
      </c>
      <c r="O3504" s="59">
        <v>0.27176875</v>
      </c>
      <c r="P3504" s="59"/>
      <c r="Q3504" s="59"/>
      <c r="R3504" s="59"/>
      <c r="S3504" s="59"/>
      <c r="T3504" s="59"/>
      <c r="U3504" s="59"/>
      <c r="V3504" s="59"/>
      <c r="W3504" s="59"/>
      <c r="X3504" s="59"/>
      <c r="Y3504" s="59"/>
      <c r="Z3504" s="59"/>
      <c r="AA3504" s="59"/>
      <c r="AB3504" s="59"/>
      <c r="AC3504" s="59"/>
      <c r="AD3504" s="59"/>
      <c r="AE3504" s="59"/>
      <c r="AF3504" s="59">
        <v>0.35532694937643899</v>
      </c>
      <c r="AG3504" s="59">
        <v>0.246100008290286</v>
      </c>
      <c r="AH3504" s="59"/>
      <c r="AI3504" s="59"/>
      <c r="AJ3504" s="59"/>
      <c r="AK3504" s="59"/>
      <c r="AL3504" s="59"/>
      <c r="AM3504" s="59"/>
      <c r="AN3504" s="59"/>
      <c r="AO3504" s="59"/>
      <c r="AP3504" s="59"/>
      <c r="AQ3504" s="59"/>
      <c r="AR3504" s="59"/>
      <c r="AS3504" s="59"/>
      <c r="AT3504" s="59"/>
      <c r="AU3504" s="59"/>
      <c r="AV3504" s="59"/>
      <c r="AZ3504" s="59"/>
      <c r="BA3504" s="59"/>
      <c r="BB3504" s="59"/>
      <c r="BC3504" s="59"/>
      <c r="BD3504" s="59"/>
      <c r="BE3504" s="59"/>
      <c r="BF3504" s="59"/>
      <c r="BG3504" s="59"/>
      <c r="BH3504" s="59"/>
      <c r="BI3504" s="59"/>
      <c r="BJ3504" s="59"/>
      <c r="BK3504" s="59"/>
      <c r="BL3504" s="59"/>
      <c r="BM3504" s="59"/>
      <c r="BN3504" s="59"/>
      <c r="BO3504" s="59"/>
      <c r="BP3504" s="59"/>
      <c r="BQ3504" s="59"/>
      <c r="BR3504" s="59"/>
      <c r="BS3504" s="59"/>
      <c r="BT3504" s="59"/>
      <c r="BU3504" s="59"/>
      <c r="BV3504" s="59"/>
      <c r="BW3504" s="59"/>
      <c r="BX3504" s="59"/>
      <c r="BY3504" s="59"/>
      <c r="BZ3504" s="59"/>
      <c r="CA3504" s="59"/>
      <c r="CB3504" s="59"/>
      <c r="CC3504" s="59"/>
      <c r="CD3504" s="59"/>
      <c r="CE3504" s="59"/>
    </row>
    <row r="3505" spans="1:83" x14ac:dyDescent="0.25">
      <c r="A3505" s="67" t="s">
        <v>985</v>
      </c>
      <c r="B3505" s="67" t="s">
        <v>985</v>
      </c>
      <c r="C3505" s="58">
        <v>42321</v>
      </c>
      <c r="D3505" s="58"/>
      <c r="E3505" s="58"/>
      <c r="F3505" s="59" t="s">
        <v>981</v>
      </c>
      <c r="G3505" s="59"/>
      <c r="H3505" s="59">
        <v>432.6590625</v>
      </c>
      <c r="I3505" s="59">
        <v>0.11863124999999999</v>
      </c>
      <c r="J3505" s="59">
        <v>0.18693750000000001</v>
      </c>
      <c r="K3505" s="59">
        <v>0.21943124999999999</v>
      </c>
      <c r="L3505" s="59">
        <v>0.21906875000000001</v>
      </c>
      <c r="M3505" s="59">
        <v>0.28462500000000002</v>
      </c>
      <c r="N3505" s="59">
        <v>0.29448750000000001</v>
      </c>
      <c r="O3505" s="59">
        <v>0.27179999999999999</v>
      </c>
      <c r="P3505" s="59"/>
      <c r="Q3505" s="59"/>
      <c r="R3505" s="59"/>
      <c r="S3505" s="59"/>
      <c r="T3505" s="59"/>
      <c r="U3505" s="59"/>
      <c r="V3505" s="59"/>
      <c r="W3505" s="59"/>
      <c r="X3505" s="59"/>
      <c r="Y3505" s="59"/>
      <c r="Z3505" s="59"/>
      <c r="AA3505" s="59"/>
      <c r="AB3505" s="59"/>
      <c r="AC3505" s="59"/>
      <c r="AD3505" s="59"/>
      <c r="AE3505" s="59"/>
      <c r="AF3505" s="59"/>
      <c r="AG3505" s="59"/>
      <c r="AH3505" s="59"/>
      <c r="AI3505" s="59"/>
      <c r="AJ3505" s="59"/>
      <c r="AK3505" s="59"/>
      <c r="AL3505" s="59"/>
      <c r="AM3505" s="59"/>
      <c r="AN3505" s="59"/>
      <c r="AO3505" s="59"/>
      <c r="AP3505" s="59"/>
      <c r="AQ3505" s="59"/>
      <c r="AR3505" s="59"/>
      <c r="AS3505" s="59"/>
      <c r="AT3505" s="59"/>
      <c r="AU3505" s="59"/>
      <c r="AV3505" s="59"/>
      <c r="AZ3505" s="59"/>
      <c r="BA3505" s="59"/>
      <c r="BB3505" s="59"/>
      <c r="BC3505" s="59"/>
      <c r="BD3505" s="59"/>
      <c r="BE3505" s="59"/>
      <c r="BF3505" s="59"/>
      <c r="BG3505" s="59"/>
      <c r="BH3505" s="59"/>
      <c r="BI3505" s="59"/>
      <c r="BJ3505" s="59"/>
      <c r="BK3505" s="59"/>
      <c r="BL3505" s="59"/>
      <c r="BM3505" s="59"/>
      <c r="BN3505" s="59"/>
      <c r="BO3505" s="59"/>
      <c r="BP3505" s="59"/>
      <c r="BQ3505" s="59"/>
      <c r="BR3505" s="59"/>
      <c r="BS3505" s="59"/>
      <c r="BT3505" s="59"/>
      <c r="BU3505" s="59"/>
      <c r="BV3505" s="59"/>
      <c r="BW3505" s="59"/>
      <c r="BX3505" s="59"/>
      <c r="BY3505" s="59"/>
      <c r="BZ3505" s="59"/>
      <c r="CA3505" s="59"/>
      <c r="CB3505" s="59"/>
      <c r="CC3505" s="59"/>
      <c r="CD3505" s="59"/>
      <c r="CE3505" s="59"/>
    </row>
    <row r="3506" spans="1:83" x14ac:dyDescent="0.25">
      <c r="A3506" s="67" t="s">
        <v>985</v>
      </c>
      <c r="B3506" s="67" t="s">
        <v>985</v>
      </c>
      <c r="C3506" s="58">
        <v>42322</v>
      </c>
      <c r="D3506" s="58"/>
      <c r="E3506" s="58"/>
      <c r="F3506" s="59" t="s">
        <v>981</v>
      </c>
      <c r="G3506" s="59"/>
      <c r="H3506" s="59">
        <v>431.14453125</v>
      </c>
      <c r="I3506" s="59">
        <v>0.116665625</v>
      </c>
      <c r="J3506" s="59">
        <v>0.18459375</v>
      </c>
      <c r="K3506" s="59">
        <v>0.2174875</v>
      </c>
      <c r="L3506" s="59">
        <v>0.21836875</v>
      </c>
      <c r="M3506" s="59">
        <v>0.28441250000000001</v>
      </c>
      <c r="N3506" s="59">
        <v>0.2944</v>
      </c>
      <c r="O3506" s="59">
        <v>0.27184999999999998</v>
      </c>
      <c r="P3506" s="59"/>
      <c r="Q3506" s="59"/>
      <c r="R3506" s="59"/>
      <c r="S3506" s="59"/>
      <c r="T3506" s="59"/>
      <c r="U3506" s="59"/>
      <c r="V3506" s="59"/>
      <c r="W3506" s="59"/>
      <c r="X3506" s="59"/>
      <c r="Y3506" s="59"/>
      <c r="Z3506" s="59"/>
      <c r="AA3506" s="59"/>
      <c r="AB3506" s="59"/>
      <c r="AC3506" s="59"/>
      <c r="AD3506" s="59"/>
      <c r="AE3506" s="59"/>
      <c r="AF3506" s="59"/>
      <c r="AG3506" s="59"/>
      <c r="AH3506" s="59"/>
      <c r="AI3506" s="59"/>
      <c r="AJ3506" s="59"/>
      <c r="AK3506" s="59"/>
      <c r="AL3506" s="59"/>
      <c r="AM3506" s="59"/>
      <c r="AN3506" s="59"/>
      <c r="AO3506" s="59"/>
      <c r="AP3506" s="59"/>
      <c r="AQ3506" s="59"/>
      <c r="AR3506" s="59"/>
      <c r="AS3506" s="59"/>
      <c r="AT3506" s="59"/>
      <c r="AU3506" s="59"/>
      <c r="AV3506" s="59"/>
      <c r="AZ3506" s="59"/>
      <c r="BA3506" s="59"/>
      <c r="BB3506" s="59"/>
      <c r="BC3506" s="59"/>
      <c r="BD3506" s="59"/>
      <c r="BE3506" s="59"/>
      <c r="BF3506" s="59"/>
      <c r="BG3506" s="59"/>
      <c r="BH3506" s="59"/>
      <c r="BI3506" s="59"/>
      <c r="BJ3506" s="59"/>
      <c r="BK3506" s="59"/>
      <c r="BL3506" s="59"/>
      <c r="BM3506" s="59"/>
      <c r="BN3506" s="59"/>
      <c r="BO3506" s="59"/>
      <c r="BP3506" s="59"/>
      <c r="BQ3506" s="59"/>
      <c r="BR3506" s="59"/>
      <c r="BS3506" s="59"/>
      <c r="BT3506" s="59"/>
      <c r="BU3506" s="59"/>
      <c r="BV3506" s="59"/>
      <c r="BW3506" s="59"/>
      <c r="BX3506" s="59"/>
      <c r="BY3506" s="59"/>
      <c r="BZ3506" s="59"/>
      <c r="CA3506" s="59"/>
      <c r="CB3506" s="59"/>
      <c r="CC3506" s="59"/>
      <c r="CD3506" s="59"/>
      <c r="CE3506" s="59"/>
    </row>
    <row r="3507" spans="1:83" x14ac:dyDescent="0.25">
      <c r="A3507" s="67" t="s">
        <v>985</v>
      </c>
      <c r="B3507" s="67" t="s">
        <v>985</v>
      </c>
      <c r="C3507" s="58">
        <v>42323</v>
      </c>
      <c r="D3507" s="58"/>
      <c r="E3507" s="58"/>
      <c r="F3507" s="59" t="s">
        <v>981</v>
      </c>
      <c r="G3507" s="59"/>
      <c r="H3507" s="59">
        <v>429.91781250000003</v>
      </c>
      <c r="I3507" s="59">
        <v>0.11483125</v>
      </c>
      <c r="J3507" s="59">
        <v>0.18295</v>
      </c>
      <c r="K3507" s="59">
        <v>0.21589375</v>
      </c>
      <c r="L3507" s="59">
        <v>0.21773124999999999</v>
      </c>
      <c r="M3507" s="59">
        <v>0.28420624999999999</v>
      </c>
      <c r="N3507" s="59">
        <v>0.29443750000000002</v>
      </c>
      <c r="O3507" s="59">
        <v>0.27189999999999998</v>
      </c>
      <c r="P3507" s="59"/>
      <c r="Q3507" s="59"/>
      <c r="R3507" s="59"/>
      <c r="S3507" s="59"/>
      <c r="T3507" s="59"/>
      <c r="U3507" s="59"/>
      <c r="V3507" s="59"/>
      <c r="W3507" s="59"/>
      <c r="X3507" s="59"/>
      <c r="Y3507" s="59"/>
      <c r="Z3507" s="59"/>
      <c r="AA3507" s="59"/>
      <c r="AB3507" s="59"/>
      <c r="AC3507" s="59"/>
      <c r="AD3507" s="59"/>
      <c r="AE3507" s="59"/>
      <c r="AF3507" s="59"/>
      <c r="AG3507" s="59"/>
      <c r="AH3507" s="59"/>
      <c r="AI3507" s="59"/>
      <c r="AJ3507" s="59"/>
      <c r="AK3507" s="59"/>
      <c r="AL3507" s="59"/>
      <c r="AM3507" s="59"/>
      <c r="AN3507" s="59"/>
      <c r="AO3507" s="59"/>
      <c r="AP3507" s="59"/>
      <c r="AQ3507" s="59"/>
      <c r="AR3507" s="59"/>
      <c r="AS3507" s="59"/>
      <c r="AT3507" s="59"/>
      <c r="AU3507" s="59"/>
      <c r="AV3507" s="59"/>
      <c r="AZ3507" s="59"/>
      <c r="BA3507" s="59"/>
      <c r="BB3507" s="59"/>
      <c r="BC3507" s="59"/>
      <c r="BD3507" s="59"/>
      <c r="BE3507" s="59"/>
      <c r="BF3507" s="59"/>
      <c r="BG3507" s="59"/>
      <c r="BH3507" s="59"/>
      <c r="BI3507" s="59"/>
      <c r="BJ3507" s="59"/>
      <c r="BK3507" s="59"/>
      <c r="BL3507" s="59"/>
      <c r="BM3507" s="59"/>
      <c r="BN3507" s="59"/>
      <c r="BO3507" s="59"/>
      <c r="BP3507" s="59"/>
      <c r="BQ3507" s="59"/>
      <c r="BR3507" s="59"/>
      <c r="BS3507" s="59"/>
      <c r="BT3507" s="59"/>
      <c r="BU3507" s="59"/>
      <c r="BV3507" s="59"/>
      <c r="BW3507" s="59"/>
      <c r="BX3507" s="59"/>
      <c r="BY3507" s="59"/>
      <c r="BZ3507" s="59"/>
      <c r="CA3507" s="59"/>
      <c r="CB3507" s="59"/>
      <c r="CC3507" s="59"/>
      <c r="CD3507" s="59"/>
      <c r="CE3507" s="59"/>
    </row>
    <row r="3508" spans="1:83" x14ac:dyDescent="0.25">
      <c r="A3508" s="67" t="s">
        <v>985</v>
      </c>
      <c r="B3508" s="67" t="s">
        <v>985</v>
      </c>
      <c r="C3508" s="58">
        <v>42324</v>
      </c>
      <c r="D3508" s="58"/>
      <c r="E3508" s="58"/>
      <c r="F3508" s="59" t="s">
        <v>981</v>
      </c>
      <c r="G3508" s="59"/>
      <c r="H3508" s="59">
        <v>428.38593750000001</v>
      </c>
      <c r="I3508" s="59">
        <v>0.11345</v>
      </c>
      <c r="J3508" s="59">
        <v>0.18096875000000001</v>
      </c>
      <c r="K3508" s="59">
        <v>0.213675</v>
      </c>
      <c r="L3508" s="59">
        <v>0.21675</v>
      </c>
      <c r="M3508" s="59">
        <v>0.28399999999999997</v>
      </c>
      <c r="N3508" s="59">
        <v>0.29443124999999998</v>
      </c>
      <c r="O3508" s="59">
        <v>0.2718875</v>
      </c>
      <c r="P3508" s="59"/>
      <c r="Q3508" s="59"/>
      <c r="R3508" s="59"/>
      <c r="S3508" s="59"/>
      <c r="T3508" s="59"/>
      <c r="U3508" s="59"/>
      <c r="V3508" s="59"/>
      <c r="W3508" s="59"/>
      <c r="X3508" s="59"/>
      <c r="Y3508" s="59"/>
      <c r="Z3508" s="59"/>
      <c r="AA3508" s="59"/>
      <c r="AB3508" s="59"/>
      <c r="AC3508" s="59"/>
      <c r="AD3508" s="59"/>
      <c r="AE3508" s="59"/>
      <c r="AF3508" s="59"/>
      <c r="AG3508" s="59"/>
      <c r="AH3508" s="59"/>
      <c r="AI3508" s="59"/>
      <c r="AJ3508" s="59"/>
      <c r="AK3508" s="59"/>
      <c r="AL3508" s="59"/>
      <c r="AM3508" s="59"/>
      <c r="AN3508" s="59"/>
      <c r="AO3508" s="59"/>
      <c r="AP3508" s="59"/>
      <c r="AQ3508" s="59"/>
      <c r="AR3508" s="59"/>
      <c r="AS3508" s="59"/>
      <c r="AT3508" s="59"/>
      <c r="AU3508" s="59"/>
      <c r="AV3508" s="59"/>
      <c r="AZ3508" s="59"/>
      <c r="BA3508" s="59"/>
      <c r="BB3508" s="59"/>
      <c r="BC3508" s="59"/>
      <c r="BD3508" s="59"/>
      <c r="BE3508" s="59"/>
      <c r="BF3508" s="59"/>
      <c r="BG3508" s="59"/>
      <c r="BH3508" s="59"/>
      <c r="BI3508" s="59"/>
      <c r="BJ3508" s="59"/>
      <c r="BK3508" s="59"/>
      <c r="BL3508" s="59"/>
      <c r="BM3508" s="59"/>
      <c r="BN3508" s="59"/>
      <c r="BO3508" s="59"/>
      <c r="BP3508" s="59"/>
      <c r="BQ3508" s="59"/>
      <c r="BR3508" s="59"/>
      <c r="BS3508" s="59"/>
      <c r="BT3508" s="59"/>
      <c r="BU3508" s="59"/>
      <c r="BV3508" s="59"/>
      <c r="BW3508" s="59"/>
      <c r="BX3508" s="59"/>
      <c r="BY3508" s="59"/>
      <c r="BZ3508" s="59"/>
      <c r="CA3508" s="59"/>
      <c r="CB3508" s="59"/>
      <c r="CC3508" s="59"/>
      <c r="CD3508" s="59"/>
      <c r="CE3508" s="59"/>
    </row>
    <row r="3509" spans="1:83" x14ac:dyDescent="0.25">
      <c r="A3509" s="67" t="s">
        <v>985</v>
      </c>
      <c r="B3509" s="67" t="s">
        <v>985</v>
      </c>
      <c r="C3509" s="58">
        <v>42325</v>
      </c>
      <c r="D3509" s="58"/>
      <c r="E3509" s="58"/>
      <c r="F3509" s="59" t="s">
        <v>981</v>
      </c>
      <c r="G3509" s="59"/>
      <c r="H3509" s="59">
        <v>427.12687499999998</v>
      </c>
      <c r="I3509" s="59">
        <v>0.11119999999999999</v>
      </c>
      <c r="J3509" s="59">
        <v>0.17936250000000001</v>
      </c>
      <c r="K3509" s="59">
        <v>0.21238124999999999</v>
      </c>
      <c r="L3509" s="59">
        <v>0.21608749999999999</v>
      </c>
      <c r="M3509" s="59">
        <v>0.28382499999999999</v>
      </c>
      <c r="N3509" s="59">
        <v>0.29430000000000001</v>
      </c>
      <c r="O3509" s="59">
        <v>0.27188125000000002</v>
      </c>
      <c r="P3509" s="59"/>
      <c r="Q3509" s="59"/>
      <c r="R3509" s="59"/>
      <c r="S3509" s="59"/>
      <c r="T3509" s="59"/>
      <c r="U3509" s="59"/>
      <c r="V3509" s="59"/>
      <c r="W3509" s="59"/>
      <c r="X3509" s="59"/>
      <c r="Y3509" s="59"/>
      <c r="Z3509" s="59"/>
      <c r="AA3509" s="59"/>
      <c r="AB3509" s="59"/>
      <c r="AC3509" s="59"/>
      <c r="AD3509" s="59"/>
      <c r="AE3509" s="59"/>
      <c r="AF3509" s="59">
        <v>0.49246680354127698</v>
      </c>
      <c r="AG3509" s="59">
        <v>0.221476211820893</v>
      </c>
      <c r="AH3509" s="59"/>
      <c r="AI3509" s="59"/>
      <c r="AJ3509" s="59"/>
      <c r="AK3509" s="59"/>
      <c r="AL3509" s="59"/>
      <c r="AM3509" s="59"/>
      <c r="AN3509" s="59"/>
      <c r="AO3509" s="59"/>
      <c r="AP3509" s="59"/>
      <c r="AQ3509" s="59"/>
      <c r="AR3509" s="59"/>
      <c r="AS3509" s="59"/>
      <c r="AT3509" s="59"/>
      <c r="AU3509" s="59"/>
      <c r="AV3509" s="59"/>
      <c r="AZ3509" s="59"/>
      <c r="BA3509" s="59"/>
      <c r="BB3509" s="59"/>
      <c r="BC3509" s="59"/>
      <c r="BD3509" s="59"/>
      <c r="BE3509" s="59"/>
      <c r="BF3509" s="59"/>
      <c r="BG3509" s="59"/>
      <c r="BH3509" s="59"/>
      <c r="BI3509" s="59"/>
      <c r="BJ3509" s="59"/>
      <c r="BK3509" s="59"/>
      <c r="BL3509" s="59"/>
      <c r="BM3509" s="59"/>
      <c r="BN3509" s="59"/>
      <c r="BO3509" s="59"/>
      <c r="BP3509" s="59"/>
      <c r="BQ3509" s="59"/>
      <c r="BR3509" s="59"/>
      <c r="BS3509" s="59"/>
      <c r="BT3509" s="59"/>
      <c r="BU3509" s="59"/>
      <c r="BV3509" s="59"/>
      <c r="BW3509" s="59"/>
      <c r="BX3509" s="59"/>
      <c r="BY3509" s="59"/>
      <c r="BZ3509" s="59"/>
      <c r="CA3509" s="59"/>
      <c r="CB3509" s="59"/>
      <c r="CC3509" s="59"/>
      <c r="CD3509" s="59"/>
      <c r="CE3509" s="59"/>
    </row>
    <row r="3510" spans="1:83" x14ac:dyDescent="0.25">
      <c r="A3510" s="67" t="s">
        <v>985</v>
      </c>
      <c r="B3510" s="67" t="s">
        <v>985</v>
      </c>
      <c r="C3510" s="58">
        <v>42326</v>
      </c>
      <c r="D3510" s="58"/>
      <c r="E3510" s="58"/>
      <c r="F3510" s="59" t="s">
        <v>981</v>
      </c>
      <c r="G3510" s="59"/>
      <c r="H3510" s="59">
        <v>425.87203125000002</v>
      </c>
      <c r="I3510" s="59">
        <v>0.109846875</v>
      </c>
      <c r="J3510" s="59">
        <v>0.1779125</v>
      </c>
      <c r="K3510" s="59">
        <v>0.21073125000000001</v>
      </c>
      <c r="L3510" s="59">
        <v>0.21516250000000001</v>
      </c>
      <c r="M3510" s="59">
        <v>0.28363125</v>
      </c>
      <c r="N3510" s="59">
        <v>0.29430624999999999</v>
      </c>
      <c r="O3510" s="59">
        <v>0.27186250000000001</v>
      </c>
      <c r="P3510" s="59"/>
      <c r="Q3510" s="59"/>
      <c r="R3510" s="59"/>
      <c r="S3510" s="59"/>
      <c r="T3510" s="59"/>
      <c r="U3510" s="59"/>
      <c r="V3510" s="59"/>
      <c r="W3510" s="59"/>
      <c r="X3510" s="59"/>
      <c r="Y3510" s="59"/>
      <c r="Z3510" s="59"/>
      <c r="AA3510" s="59"/>
      <c r="AB3510" s="59"/>
      <c r="AC3510" s="59"/>
      <c r="AD3510" s="59"/>
      <c r="AE3510" s="59"/>
      <c r="AF3510" s="59"/>
      <c r="AG3510" s="59"/>
      <c r="AH3510" s="59"/>
      <c r="AI3510" s="59"/>
      <c r="AJ3510" s="59"/>
      <c r="AK3510" s="59"/>
      <c r="AL3510" s="59"/>
      <c r="AM3510" s="59"/>
      <c r="AN3510" s="59"/>
      <c r="AO3510" s="59"/>
      <c r="AP3510" s="59"/>
      <c r="AQ3510" s="59"/>
      <c r="AR3510" s="59"/>
      <c r="AS3510" s="59"/>
      <c r="AT3510" s="59"/>
      <c r="AU3510" s="59"/>
      <c r="AV3510" s="59"/>
      <c r="AZ3510" s="59"/>
      <c r="BA3510" s="59"/>
      <c r="BB3510" s="59"/>
      <c r="BC3510" s="59"/>
      <c r="BD3510" s="59"/>
      <c r="BE3510" s="59"/>
      <c r="BF3510" s="59"/>
      <c r="BG3510" s="59"/>
      <c r="BH3510" s="59"/>
      <c r="BI3510" s="59"/>
      <c r="BJ3510" s="59"/>
      <c r="BK3510" s="59"/>
      <c r="BL3510" s="59"/>
      <c r="BM3510" s="59"/>
      <c r="BN3510" s="59"/>
      <c r="BO3510" s="59"/>
      <c r="BP3510" s="59"/>
      <c r="BQ3510" s="59"/>
      <c r="BR3510" s="59"/>
      <c r="BS3510" s="59"/>
      <c r="BT3510" s="59"/>
      <c r="BU3510" s="59"/>
      <c r="BV3510" s="59"/>
      <c r="BW3510" s="59"/>
      <c r="BX3510" s="59"/>
      <c r="BY3510" s="59"/>
      <c r="BZ3510" s="59"/>
      <c r="CA3510" s="59"/>
      <c r="CB3510" s="59"/>
      <c r="CC3510" s="59"/>
      <c r="CD3510" s="59"/>
      <c r="CE3510" s="59"/>
    </row>
    <row r="3511" spans="1:83" x14ac:dyDescent="0.25">
      <c r="A3511" s="67" t="s">
        <v>985</v>
      </c>
      <c r="B3511" s="67" t="s">
        <v>985</v>
      </c>
      <c r="C3511" s="58">
        <v>42327</v>
      </c>
      <c r="D3511" s="58"/>
      <c r="E3511" s="58"/>
      <c r="F3511" s="59" t="s">
        <v>981</v>
      </c>
      <c r="G3511" s="59"/>
      <c r="H3511" s="59">
        <v>453.05390625000001</v>
      </c>
      <c r="I3511" s="59">
        <v>0.27185312499999997</v>
      </c>
      <c r="J3511" s="59">
        <v>0.20013125000000001</v>
      </c>
      <c r="K3511" s="59">
        <v>0.21018124999999999</v>
      </c>
      <c r="L3511" s="59">
        <v>0.21441250000000001</v>
      </c>
      <c r="M3511" s="59">
        <v>0.28344374999999999</v>
      </c>
      <c r="N3511" s="59">
        <v>0.29430000000000001</v>
      </c>
      <c r="O3511" s="59">
        <v>0.27184999999999998</v>
      </c>
      <c r="P3511" s="59"/>
      <c r="Q3511" s="59"/>
      <c r="R3511" s="59"/>
      <c r="S3511" s="59"/>
      <c r="T3511" s="59">
        <v>2.9438073249999999</v>
      </c>
      <c r="U3511" s="59">
        <v>188.768</v>
      </c>
      <c r="V3511" s="59">
        <v>0</v>
      </c>
      <c r="W3511" s="59"/>
      <c r="X3511" s="59"/>
      <c r="Y3511" s="59"/>
      <c r="Z3511" s="59"/>
      <c r="AA3511" s="59"/>
      <c r="AB3511" s="59"/>
      <c r="AC3511" s="59"/>
      <c r="AD3511" s="59">
        <v>0</v>
      </c>
      <c r="AE3511" s="59"/>
      <c r="AF3511" s="59"/>
      <c r="AG3511" s="59"/>
      <c r="AH3511" s="59"/>
      <c r="AI3511" s="59"/>
      <c r="AJ3511" s="59">
        <v>3.2669999999999999</v>
      </c>
      <c r="AK3511" s="59"/>
      <c r="AL3511" s="59"/>
      <c r="AM3511" s="59">
        <v>1.02</v>
      </c>
      <c r="AN3511" s="59">
        <v>3.0474127438848701E-2</v>
      </c>
      <c r="AO3511" s="59">
        <v>1.7977601999999999</v>
      </c>
      <c r="AP3511" s="59">
        <v>58.993000000000002</v>
      </c>
      <c r="AQ3511" s="59"/>
      <c r="AR3511" s="59"/>
      <c r="AS3511" s="59"/>
      <c r="AT3511" s="59"/>
      <c r="AU3511" s="59"/>
      <c r="AV3511" s="59"/>
      <c r="AZ3511" s="59"/>
      <c r="BA3511" s="59"/>
      <c r="BB3511" s="59"/>
      <c r="BC3511" s="59"/>
      <c r="BD3511" s="59"/>
      <c r="BE3511" s="59">
        <v>0</v>
      </c>
      <c r="BF3511" s="59"/>
      <c r="BG3511" s="59">
        <v>9.0590881604325404E-3</v>
      </c>
      <c r="BH3511" s="59">
        <v>1.1460471249999999</v>
      </c>
      <c r="BI3511" s="59"/>
      <c r="BJ3511" s="59">
        <v>126.508</v>
      </c>
      <c r="BK3511" s="59"/>
      <c r="BL3511" s="59"/>
      <c r="BM3511" s="59"/>
      <c r="BN3511" s="59"/>
      <c r="BO3511" s="59"/>
      <c r="BP3511" s="59"/>
      <c r="BQ3511" s="59"/>
      <c r="BR3511" s="59"/>
      <c r="BS3511" s="59"/>
      <c r="BT3511" s="59"/>
      <c r="BU3511" s="59"/>
      <c r="BV3511" s="59"/>
      <c r="BW3511" s="59"/>
      <c r="BX3511" s="59"/>
      <c r="BY3511" s="59"/>
      <c r="BZ3511" s="59"/>
      <c r="CA3511" s="59"/>
      <c r="CB3511" s="59"/>
      <c r="CC3511" s="59"/>
      <c r="CD3511" s="59"/>
      <c r="CE3511" s="59"/>
    </row>
    <row r="3512" spans="1:83" x14ac:dyDescent="0.25">
      <c r="A3512" s="67" t="s">
        <v>985</v>
      </c>
      <c r="B3512" s="67" t="s">
        <v>985</v>
      </c>
      <c r="C3512" s="58">
        <v>42328</v>
      </c>
      <c r="D3512" s="58"/>
      <c r="E3512" s="58"/>
      <c r="F3512" s="59" t="s">
        <v>981</v>
      </c>
      <c r="G3512" s="59"/>
      <c r="H3512" s="59">
        <v>447.58875</v>
      </c>
      <c r="I3512" s="59">
        <v>0.23757500000000001</v>
      </c>
      <c r="J3512" s="59">
        <v>0.20017499999999999</v>
      </c>
      <c r="K3512" s="59">
        <v>0.21038124999999999</v>
      </c>
      <c r="L3512" s="59">
        <v>0.21355625</v>
      </c>
      <c r="M3512" s="59">
        <v>0.28315625</v>
      </c>
      <c r="N3512" s="59">
        <v>0.29415625000000001</v>
      </c>
      <c r="O3512" s="59">
        <v>0.27183750000000001</v>
      </c>
      <c r="P3512" s="59"/>
      <c r="Q3512" s="59"/>
      <c r="R3512" s="59"/>
      <c r="S3512" s="59">
        <v>1.9</v>
      </c>
      <c r="T3512" s="59"/>
      <c r="U3512" s="59"/>
      <c r="V3512" s="59"/>
      <c r="W3512" s="59"/>
      <c r="X3512" s="59"/>
      <c r="Y3512" s="59"/>
      <c r="Z3512" s="59"/>
      <c r="AA3512" s="59"/>
      <c r="AB3512" s="59"/>
      <c r="AC3512" s="59"/>
      <c r="AD3512" s="59"/>
      <c r="AE3512" s="59">
        <v>8.4</v>
      </c>
      <c r="AF3512" s="59"/>
      <c r="AG3512" s="59">
        <v>0.37111802917640602</v>
      </c>
      <c r="AH3512" s="59"/>
      <c r="AI3512" s="59"/>
      <c r="AJ3512" s="59"/>
      <c r="AK3512" s="59">
        <v>1.75</v>
      </c>
      <c r="AL3512" s="59">
        <v>8.25</v>
      </c>
      <c r="AM3512" s="59"/>
      <c r="AN3512" s="59"/>
      <c r="AO3512" s="59"/>
      <c r="AP3512" s="59"/>
      <c r="AQ3512" s="59"/>
      <c r="AR3512" s="59"/>
      <c r="AS3512" s="59"/>
      <c r="AT3512" s="59"/>
      <c r="AU3512" s="59"/>
      <c r="AV3512" s="59"/>
      <c r="AZ3512" s="59"/>
      <c r="BA3512" s="59"/>
      <c r="BB3512" s="59"/>
      <c r="BC3512" s="59"/>
      <c r="BD3512" s="59"/>
      <c r="BE3512" s="59"/>
      <c r="BF3512" s="59"/>
      <c r="BG3512" s="59"/>
      <c r="BH3512" s="59"/>
      <c r="BI3512" s="59"/>
      <c r="BJ3512" s="59"/>
      <c r="BK3512" s="59"/>
      <c r="BL3512" s="59"/>
      <c r="BM3512" s="59"/>
      <c r="BN3512" s="59"/>
      <c r="BO3512" s="59"/>
      <c r="BP3512" s="59"/>
      <c r="BQ3512" s="59"/>
      <c r="BR3512" s="59"/>
      <c r="BS3512" s="59"/>
      <c r="BT3512" s="59"/>
      <c r="BU3512" s="59"/>
      <c r="BV3512" s="59"/>
      <c r="BW3512" s="59"/>
      <c r="BX3512" s="59"/>
      <c r="BY3512" s="59"/>
      <c r="BZ3512" s="59"/>
      <c r="CA3512" s="59"/>
      <c r="CB3512" s="59"/>
      <c r="CC3512" s="59"/>
      <c r="CD3512" s="59"/>
      <c r="CE3512" s="59"/>
    </row>
    <row r="3513" spans="1:83" x14ac:dyDescent="0.25">
      <c r="A3513" s="67" t="s">
        <v>985</v>
      </c>
      <c r="B3513" s="67" t="s">
        <v>985</v>
      </c>
      <c r="C3513" s="58">
        <v>42329</v>
      </c>
      <c r="D3513" s="58"/>
      <c r="E3513" s="58"/>
      <c r="F3513" s="59" t="s">
        <v>981</v>
      </c>
      <c r="G3513" s="59"/>
      <c r="H3513" s="59">
        <v>443.99437499999999</v>
      </c>
      <c r="I3513" s="59">
        <v>0.21479375000000001</v>
      </c>
      <c r="J3513" s="59">
        <v>0.19919375</v>
      </c>
      <c r="K3513" s="59">
        <v>0.210975</v>
      </c>
      <c r="L3513" s="59">
        <v>0.21308750000000001</v>
      </c>
      <c r="M3513" s="59">
        <v>0.28288750000000001</v>
      </c>
      <c r="N3513" s="59">
        <v>0.29415625000000001</v>
      </c>
      <c r="O3513" s="59">
        <v>0.27188125000000002</v>
      </c>
      <c r="P3513" s="59"/>
      <c r="Q3513" s="59"/>
      <c r="R3513" s="59"/>
      <c r="S3513" s="59"/>
      <c r="T3513" s="59"/>
      <c r="U3513" s="59"/>
      <c r="V3513" s="59"/>
      <c r="W3513" s="59"/>
      <c r="X3513" s="59"/>
      <c r="Y3513" s="59"/>
      <c r="Z3513" s="59"/>
      <c r="AA3513" s="59"/>
      <c r="AB3513" s="59"/>
      <c r="AC3513" s="59"/>
      <c r="AD3513" s="59"/>
      <c r="AE3513" s="59"/>
      <c r="AF3513" s="59"/>
      <c r="AG3513" s="59"/>
      <c r="AH3513" s="59"/>
      <c r="AI3513" s="59"/>
      <c r="AJ3513" s="59"/>
      <c r="AK3513" s="59"/>
      <c r="AL3513" s="59"/>
      <c r="AM3513" s="59"/>
      <c r="AN3513" s="59"/>
      <c r="AO3513" s="59"/>
      <c r="AP3513" s="59"/>
      <c r="AQ3513" s="59"/>
      <c r="AR3513" s="59"/>
      <c r="AS3513" s="59"/>
      <c r="AT3513" s="59"/>
      <c r="AU3513" s="59"/>
      <c r="AV3513" s="59"/>
      <c r="AZ3513" s="59"/>
      <c r="BA3513" s="59"/>
      <c r="BB3513" s="59"/>
      <c r="BC3513" s="59"/>
      <c r="BD3513" s="59"/>
      <c r="BE3513" s="59"/>
      <c r="BF3513" s="59"/>
      <c r="BG3513" s="59"/>
      <c r="BH3513" s="59"/>
      <c r="BI3513" s="59"/>
      <c r="BJ3513" s="59"/>
      <c r="BK3513" s="59"/>
      <c r="BL3513" s="59"/>
      <c r="BM3513" s="59"/>
      <c r="BN3513" s="59"/>
      <c r="BO3513" s="59"/>
      <c r="BP3513" s="59"/>
      <c r="BQ3513" s="59"/>
      <c r="BR3513" s="59"/>
      <c r="BS3513" s="59"/>
      <c r="BT3513" s="59"/>
      <c r="BU3513" s="59"/>
      <c r="BV3513" s="59"/>
      <c r="BW3513" s="59"/>
      <c r="BX3513" s="59"/>
      <c r="BY3513" s="59"/>
      <c r="BZ3513" s="59"/>
      <c r="CA3513" s="59"/>
      <c r="CB3513" s="59"/>
      <c r="CC3513" s="59"/>
      <c r="CD3513" s="59"/>
      <c r="CE3513" s="59"/>
    </row>
    <row r="3514" spans="1:83" x14ac:dyDescent="0.25">
      <c r="A3514" s="67" t="s">
        <v>985</v>
      </c>
      <c r="B3514" s="67" t="s">
        <v>985</v>
      </c>
      <c r="C3514" s="58">
        <v>42330</v>
      </c>
      <c r="D3514" s="58"/>
      <c r="E3514" s="58"/>
      <c r="F3514" s="59" t="s">
        <v>981</v>
      </c>
      <c r="G3514" s="59"/>
      <c r="H3514" s="59">
        <v>441.13734375000001</v>
      </c>
      <c r="I3514" s="59">
        <v>0.197421875</v>
      </c>
      <c r="J3514" s="59">
        <v>0.19861875000000001</v>
      </c>
      <c r="K3514" s="59">
        <v>0.21125625000000001</v>
      </c>
      <c r="L3514" s="59">
        <v>0.21262500000000001</v>
      </c>
      <c r="M3514" s="59">
        <v>0.28256249999999999</v>
      </c>
      <c r="N3514" s="59">
        <v>0.2940875</v>
      </c>
      <c r="O3514" s="59">
        <v>0.27190625000000002</v>
      </c>
      <c r="P3514" s="59"/>
      <c r="Q3514" s="59"/>
      <c r="R3514" s="59"/>
      <c r="S3514" s="59"/>
      <c r="T3514" s="59"/>
      <c r="U3514" s="59"/>
      <c r="V3514" s="59"/>
      <c r="W3514" s="59"/>
      <c r="X3514" s="59"/>
      <c r="Y3514" s="59"/>
      <c r="Z3514" s="59"/>
      <c r="AA3514" s="59"/>
      <c r="AB3514" s="59"/>
      <c r="AC3514" s="59"/>
      <c r="AD3514" s="59"/>
      <c r="AE3514" s="59"/>
      <c r="AF3514" s="59"/>
      <c r="AG3514" s="59"/>
      <c r="AH3514" s="59"/>
      <c r="AI3514" s="59"/>
      <c r="AJ3514" s="59"/>
      <c r="AK3514" s="59"/>
      <c r="AL3514" s="59"/>
      <c r="AM3514" s="59"/>
      <c r="AN3514" s="59"/>
      <c r="AO3514" s="59"/>
      <c r="AP3514" s="59"/>
      <c r="AQ3514" s="59"/>
      <c r="AR3514" s="59"/>
      <c r="AS3514" s="59"/>
      <c r="AT3514" s="59"/>
      <c r="AU3514" s="59"/>
      <c r="AV3514" s="59"/>
      <c r="AZ3514" s="59"/>
      <c r="BA3514" s="59"/>
      <c r="BB3514" s="59"/>
      <c r="BC3514" s="59"/>
      <c r="BD3514" s="59"/>
      <c r="BE3514" s="59"/>
      <c r="BF3514" s="59"/>
      <c r="BG3514" s="59"/>
      <c r="BH3514" s="59"/>
      <c r="BI3514" s="59"/>
      <c r="BJ3514" s="59"/>
      <c r="BK3514" s="59"/>
      <c r="BL3514" s="59"/>
      <c r="BM3514" s="59"/>
      <c r="BN3514" s="59"/>
      <c r="BO3514" s="59"/>
      <c r="BP3514" s="59"/>
      <c r="BQ3514" s="59"/>
      <c r="BR3514" s="59"/>
      <c r="BS3514" s="59"/>
      <c r="BT3514" s="59"/>
      <c r="BU3514" s="59"/>
      <c r="BV3514" s="59"/>
      <c r="BW3514" s="59"/>
      <c r="BX3514" s="59"/>
      <c r="BY3514" s="59"/>
      <c r="BZ3514" s="59"/>
      <c r="CA3514" s="59"/>
      <c r="CB3514" s="59"/>
      <c r="CC3514" s="59"/>
      <c r="CD3514" s="59"/>
      <c r="CE3514" s="59"/>
    </row>
    <row r="3515" spans="1:83" x14ac:dyDescent="0.25">
      <c r="A3515" s="67" t="s">
        <v>985</v>
      </c>
      <c r="B3515" s="67" t="s">
        <v>985</v>
      </c>
      <c r="C3515" s="58">
        <v>42331</v>
      </c>
      <c r="D3515" s="58"/>
      <c r="E3515" s="58"/>
      <c r="F3515" s="59" t="s">
        <v>981</v>
      </c>
      <c r="G3515" s="59"/>
      <c r="H3515" s="59">
        <v>437.90203124999999</v>
      </c>
      <c r="I3515" s="59">
        <v>0.18068437500000001</v>
      </c>
      <c r="J3515" s="59">
        <v>0.19697500000000001</v>
      </c>
      <c r="K3515" s="59">
        <v>0.2109125</v>
      </c>
      <c r="L3515" s="59">
        <v>0.21178125</v>
      </c>
      <c r="M3515" s="59">
        <v>0.2823</v>
      </c>
      <c r="N3515" s="59">
        <v>0.29396250000000002</v>
      </c>
      <c r="O3515" s="59">
        <v>0.2718875</v>
      </c>
      <c r="P3515" s="59"/>
      <c r="Q3515" s="59"/>
      <c r="R3515" s="59"/>
      <c r="S3515" s="59"/>
      <c r="T3515" s="59"/>
      <c r="U3515" s="59"/>
      <c r="V3515" s="59"/>
      <c r="W3515" s="59"/>
      <c r="X3515" s="59"/>
      <c r="Y3515" s="59"/>
      <c r="Z3515" s="59"/>
      <c r="AA3515" s="59"/>
      <c r="AB3515" s="59"/>
      <c r="AC3515" s="59"/>
      <c r="AD3515" s="59"/>
      <c r="AE3515" s="59"/>
      <c r="AF3515" s="59">
        <v>0.38340645460874601</v>
      </c>
      <c r="AG3515" s="59">
        <v>0.20156073641012701</v>
      </c>
      <c r="AH3515" s="59"/>
      <c r="AI3515" s="59"/>
      <c r="AJ3515" s="59"/>
      <c r="AK3515" s="59"/>
      <c r="AL3515" s="59"/>
      <c r="AM3515" s="59"/>
      <c r="AN3515" s="59"/>
      <c r="AO3515" s="59"/>
      <c r="AP3515" s="59"/>
      <c r="AQ3515" s="59"/>
      <c r="AR3515" s="59"/>
      <c r="AS3515" s="59"/>
      <c r="AT3515" s="59"/>
      <c r="AU3515" s="59"/>
      <c r="AV3515" s="59"/>
      <c r="AZ3515" s="59"/>
      <c r="BA3515" s="59"/>
      <c r="BB3515" s="59"/>
      <c r="BC3515" s="59"/>
      <c r="BD3515" s="59"/>
      <c r="BE3515" s="59"/>
      <c r="BF3515" s="59"/>
      <c r="BG3515" s="59"/>
      <c r="BH3515" s="59"/>
      <c r="BI3515" s="59"/>
      <c r="BJ3515" s="59"/>
      <c r="BK3515" s="59"/>
      <c r="BL3515" s="59"/>
      <c r="BM3515" s="59"/>
      <c r="BN3515" s="59"/>
      <c r="BO3515" s="59"/>
      <c r="BP3515" s="59"/>
      <c r="BQ3515" s="59"/>
      <c r="BR3515" s="59"/>
      <c r="BS3515" s="59"/>
      <c r="BT3515" s="59"/>
      <c r="BU3515" s="59"/>
      <c r="BV3515" s="59"/>
      <c r="BW3515" s="59"/>
      <c r="BX3515" s="59"/>
      <c r="BY3515" s="59"/>
      <c r="BZ3515" s="59"/>
      <c r="CA3515" s="59"/>
      <c r="CB3515" s="59"/>
      <c r="CC3515" s="59"/>
      <c r="CD3515" s="59"/>
      <c r="CE3515" s="59"/>
    </row>
    <row r="3516" spans="1:83" x14ac:dyDescent="0.25">
      <c r="A3516" s="67" t="s">
        <v>985</v>
      </c>
      <c r="B3516" s="67" t="s">
        <v>985</v>
      </c>
      <c r="C3516" s="58">
        <v>42332</v>
      </c>
      <c r="D3516" s="58"/>
      <c r="E3516" s="58"/>
      <c r="F3516" s="59" t="s">
        <v>981</v>
      </c>
      <c r="G3516" s="59"/>
      <c r="H3516" s="59">
        <v>434.86453125000003</v>
      </c>
      <c r="I3516" s="59">
        <v>0.16493437499999999</v>
      </c>
      <c r="J3516" s="59">
        <v>0.19491249999999999</v>
      </c>
      <c r="K3516" s="59">
        <v>0.21076875</v>
      </c>
      <c r="L3516" s="59">
        <v>0.21105625</v>
      </c>
      <c r="M3516" s="59">
        <v>0.2820125</v>
      </c>
      <c r="N3516" s="59">
        <v>0.29388124999999998</v>
      </c>
      <c r="O3516" s="59">
        <v>0.27190625000000002</v>
      </c>
      <c r="P3516" s="59"/>
      <c r="Q3516" s="59"/>
      <c r="R3516" s="59"/>
      <c r="S3516" s="59"/>
      <c r="T3516" s="59"/>
      <c r="U3516" s="59"/>
      <c r="V3516" s="59"/>
      <c r="W3516" s="59"/>
      <c r="X3516" s="59"/>
      <c r="Y3516" s="59"/>
      <c r="Z3516" s="59"/>
      <c r="AA3516" s="59"/>
      <c r="AB3516" s="59"/>
      <c r="AC3516" s="59"/>
      <c r="AD3516" s="59"/>
      <c r="AE3516" s="59"/>
      <c r="AF3516" s="59"/>
      <c r="AG3516" s="59"/>
      <c r="AH3516" s="59"/>
      <c r="AI3516" s="59"/>
      <c r="AJ3516" s="59"/>
      <c r="AK3516" s="59"/>
      <c r="AL3516" s="59"/>
      <c r="AM3516" s="59"/>
      <c r="AN3516" s="59"/>
      <c r="AO3516" s="59"/>
      <c r="AP3516" s="59"/>
      <c r="AQ3516" s="59"/>
      <c r="AR3516" s="59"/>
      <c r="AS3516" s="59"/>
      <c r="AT3516" s="59"/>
      <c r="AU3516" s="59"/>
      <c r="AV3516" s="59"/>
      <c r="AZ3516" s="59"/>
      <c r="BA3516" s="59"/>
      <c r="BB3516" s="59"/>
      <c r="BC3516" s="59"/>
      <c r="BD3516" s="59"/>
      <c r="BE3516" s="59"/>
      <c r="BF3516" s="59"/>
      <c r="BG3516" s="59"/>
      <c r="BH3516" s="59"/>
      <c r="BI3516" s="59"/>
      <c r="BJ3516" s="59"/>
      <c r="BK3516" s="59"/>
      <c r="BL3516" s="59"/>
      <c r="BM3516" s="59"/>
      <c r="BN3516" s="59"/>
      <c r="BO3516" s="59"/>
      <c r="BP3516" s="59"/>
      <c r="BQ3516" s="59"/>
      <c r="BR3516" s="59"/>
      <c r="BS3516" s="59"/>
      <c r="BT3516" s="59"/>
      <c r="BU3516" s="59"/>
      <c r="BV3516" s="59"/>
      <c r="BW3516" s="59"/>
      <c r="BX3516" s="59"/>
      <c r="BY3516" s="59"/>
      <c r="BZ3516" s="59"/>
      <c r="CA3516" s="59"/>
      <c r="CB3516" s="59"/>
      <c r="CC3516" s="59"/>
      <c r="CD3516" s="59"/>
      <c r="CE3516" s="59"/>
    </row>
    <row r="3517" spans="1:83" x14ac:dyDescent="0.25">
      <c r="A3517" s="67" t="s">
        <v>985</v>
      </c>
      <c r="B3517" s="67" t="s">
        <v>985</v>
      </c>
      <c r="C3517" s="58">
        <v>42333</v>
      </c>
      <c r="D3517" s="58"/>
      <c r="E3517" s="58"/>
      <c r="F3517" s="59" t="s">
        <v>981</v>
      </c>
      <c r="G3517" s="59"/>
      <c r="H3517" s="59">
        <v>431.8021875</v>
      </c>
      <c r="I3517" s="59">
        <v>0.15090000000000001</v>
      </c>
      <c r="J3517" s="59">
        <v>0.19218125</v>
      </c>
      <c r="K3517" s="59">
        <v>0.21003749999999999</v>
      </c>
      <c r="L3517" s="59">
        <v>0.21018124999999999</v>
      </c>
      <c r="M3517" s="59">
        <v>0.281775</v>
      </c>
      <c r="N3517" s="59">
        <v>0.293875</v>
      </c>
      <c r="O3517" s="59">
        <v>0.27193125000000001</v>
      </c>
      <c r="P3517" s="59"/>
      <c r="Q3517" s="59"/>
      <c r="R3517" s="59"/>
      <c r="S3517" s="59"/>
      <c r="T3517" s="59"/>
      <c r="U3517" s="59"/>
      <c r="V3517" s="59"/>
      <c r="W3517" s="59"/>
      <c r="X3517" s="59"/>
      <c r="Y3517" s="59"/>
      <c r="Z3517" s="59"/>
      <c r="AA3517" s="59"/>
      <c r="AB3517" s="59"/>
      <c r="AC3517" s="59"/>
      <c r="AD3517" s="59"/>
      <c r="AE3517" s="59">
        <v>8.4</v>
      </c>
      <c r="AF3517" s="59"/>
      <c r="AG3517" s="59"/>
      <c r="AH3517" s="59"/>
      <c r="AI3517" s="59"/>
      <c r="AJ3517" s="59"/>
      <c r="AK3517" s="59">
        <v>2.0499999999999998</v>
      </c>
      <c r="AL3517" s="59">
        <v>8.4</v>
      </c>
      <c r="AM3517" s="59"/>
      <c r="AN3517" s="59"/>
      <c r="AO3517" s="59"/>
      <c r="AP3517" s="59"/>
      <c r="AQ3517" s="59"/>
      <c r="AR3517" s="59"/>
      <c r="AS3517" s="59"/>
      <c r="AT3517" s="59"/>
      <c r="AU3517" s="59"/>
      <c r="AV3517" s="59"/>
      <c r="AZ3517" s="59"/>
      <c r="BA3517" s="59"/>
      <c r="BB3517" s="59"/>
      <c r="BC3517" s="59"/>
      <c r="BD3517" s="59"/>
      <c r="BE3517" s="59"/>
      <c r="BF3517" s="59"/>
      <c r="BG3517" s="59"/>
      <c r="BH3517" s="59"/>
      <c r="BI3517" s="59"/>
      <c r="BJ3517" s="59"/>
      <c r="BK3517" s="59"/>
      <c r="BL3517" s="59"/>
      <c r="BM3517" s="59"/>
      <c r="BN3517" s="59"/>
      <c r="BO3517" s="59"/>
      <c r="BP3517" s="59"/>
      <c r="BQ3517" s="59"/>
      <c r="BR3517" s="59"/>
      <c r="BS3517" s="59"/>
      <c r="BT3517" s="59"/>
      <c r="BU3517" s="59"/>
      <c r="BV3517" s="59"/>
      <c r="BW3517" s="59"/>
      <c r="BX3517" s="59"/>
      <c r="BY3517" s="59"/>
      <c r="BZ3517" s="59"/>
      <c r="CA3517" s="59"/>
      <c r="CB3517" s="59"/>
      <c r="CC3517" s="59"/>
      <c r="CD3517" s="59"/>
      <c r="CE3517" s="59"/>
    </row>
    <row r="3518" spans="1:83" x14ac:dyDescent="0.25">
      <c r="A3518" s="67" t="s">
        <v>985</v>
      </c>
      <c r="B3518" s="67" t="s">
        <v>985</v>
      </c>
      <c r="C3518" s="58">
        <v>42334</v>
      </c>
      <c r="D3518" s="58"/>
      <c r="E3518" s="58"/>
      <c r="F3518" s="59" t="s">
        <v>981</v>
      </c>
      <c r="G3518" s="59"/>
      <c r="H3518" s="59">
        <v>428.89921874999999</v>
      </c>
      <c r="I3518" s="59">
        <v>0.13904687499999999</v>
      </c>
      <c r="J3518" s="59">
        <v>0.18901875000000001</v>
      </c>
      <c r="K3518" s="59">
        <v>0.208925</v>
      </c>
      <c r="L3518" s="59">
        <v>0.20935000000000001</v>
      </c>
      <c r="M3518" s="59">
        <v>0.28163125</v>
      </c>
      <c r="N3518" s="59">
        <v>0.29380000000000001</v>
      </c>
      <c r="O3518" s="59">
        <v>0.27192499999999997</v>
      </c>
      <c r="P3518" s="59"/>
      <c r="Q3518" s="59"/>
      <c r="R3518" s="59"/>
      <c r="S3518" s="59"/>
      <c r="T3518" s="59"/>
      <c r="U3518" s="59"/>
      <c r="V3518" s="59"/>
      <c r="W3518" s="59"/>
      <c r="X3518" s="59"/>
      <c r="Y3518" s="59"/>
      <c r="Z3518" s="59"/>
      <c r="AA3518" s="59"/>
      <c r="AB3518" s="59"/>
      <c r="AC3518" s="59"/>
      <c r="AD3518" s="59"/>
      <c r="AE3518" s="59"/>
      <c r="AF3518" s="59"/>
      <c r="AG3518" s="59"/>
      <c r="AH3518" s="59"/>
      <c r="AI3518" s="59"/>
      <c r="AJ3518" s="59"/>
      <c r="AK3518" s="59"/>
      <c r="AL3518" s="59"/>
      <c r="AM3518" s="59"/>
      <c r="AN3518" s="59"/>
      <c r="AO3518" s="59"/>
      <c r="AP3518" s="59"/>
      <c r="AQ3518" s="59"/>
      <c r="AR3518" s="59"/>
      <c r="AS3518" s="59"/>
      <c r="AT3518" s="59"/>
      <c r="AU3518" s="59"/>
      <c r="AV3518" s="59"/>
      <c r="AZ3518" s="59"/>
      <c r="BA3518" s="59"/>
      <c r="BB3518" s="59"/>
      <c r="BC3518" s="59"/>
      <c r="BD3518" s="59"/>
      <c r="BE3518" s="59"/>
      <c r="BF3518" s="59"/>
      <c r="BG3518" s="59"/>
      <c r="BH3518" s="59"/>
      <c r="BI3518" s="59"/>
      <c r="BJ3518" s="59"/>
      <c r="BK3518" s="59"/>
      <c r="BL3518" s="59"/>
      <c r="BM3518" s="59"/>
      <c r="BN3518" s="59"/>
      <c r="BO3518" s="59"/>
      <c r="BP3518" s="59"/>
      <c r="BQ3518" s="59"/>
      <c r="BR3518" s="59"/>
      <c r="BS3518" s="59"/>
      <c r="BT3518" s="59"/>
      <c r="BU3518" s="59"/>
      <c r="BV3518" s="59"/>
      <c r="BW3518" s="59"/>
      <c r="BX3518" s="59"/>
      <c r="BY3518" s="59"/>
      <c r="BZ3518" s="59"/>
      <c r="CA3518" s="59"/>
      <c r="CB3518" s="59"/>
      <c r="CC3518" s="59"/>
      <c r="CD3518" s="59"/>
      <c r="CE3518" s="59"/>
    </row>
    <row r="3519" spans="1:83" x14ac:dyDescent="0.25">
      <c r="A3519" s="67" t="s">
        <v>985</v>
      </c>
      <c r="B3519" s="67" t="s">
        <v>985</v>
      </c>
      <c r="C3519" s="58">
        <v>42335</v>
      </c>
      <c r="D3519" s="58"/>
      <c r="E3519" s="58"/>
      <c r="F3519" s="59" t="s">
        <v>981</v>
      </c>
      <c r="G3519" s="59"/>
      <c r="H3519" s="59">
        <v>427.08375000000001</v>
      </c>
      <c r="I3519" s="59">
        <v>0.13143125</v>
      </c>
      <c r="J3519" s="59">
        <v>0.18670624999999999</v>
      </c>
      <c r="K3519" s="59">
        <v>0.2084</v>
      </c>
      <c r="L3519" s="59">
        <v>0.20880000000000001</v>
      </c>
      <c r="M3519" s="59">
        <v>0.28156874999999998</v>
      </c>
      <c r="N3519" s="59">
        <v>0.29386875000000001</v>
      </c>
      <c r="O3519" s="59">
        <v>0.27190625000000002</v>
      </c>
      <c r="P3519" s="59"/>
      <c r="Q3519" s="59"/>
      <c r="R3519" s="59"/>
      <c r="S3519" s="59"/>
      <c r="T3519" s="59"/>
      <c r="U3519" s="59"/>
      <c r="V3519" s="59"/>
      <c r="W3519" s="59"/>
      <c r="X3519" s="59"/>
      <c r="Y3519" s="59"/>
      <c r="Z3519" s="59"/>
      <c r="AA3519" s="59"/>
      <c r="AB3519" s="59"/>
      <c r="AC3519" s="59"/>
      <c r="AD3519" s="59"/>
      <c r="AE3519" s="59"/>
      <c r="AF3519" s="59"/>
      <c r="AG3519" s="59"/>
      <c r="AH3519" s="59"/>
      <c r="AI3519" s="59"/>
      <c r="AJ3519" s="59"/>
      <c r="AK3519" s="59"/>
      <c r="AL3519" s="59"/>
      <c r="AM3519" s="59"/>
      <c r="AN3519" s="59"/>
      <c r="AO3519" s="59"/>
      <c r="AP3519" s="59"/>
      <c r="AQ3519" s="59"/>
      <c r="AR3519" s="59"/>
      <c r="AS3519" s="59"/>
      <c r="AT3519" s="59"/>
      <c r="AU3519" s="59"/>
      <c r="AV3519" s="59"/>
      <c r="AZ3519" s="59"/>
      <c r="BA3519" s="59"/>
      <c r="BB3519" s="59"/>
      <c r="BC3519" s="59"/>
      <c r="BD3519" s="59"/>
      <c r="BE3519" s="59"/>
      <c r="BF3519" s="59"/>
      <c r="BG3519" s="59"/>
      <c r="BH3519" s="59"/>
      <c r="BI3519" s="59"/>
      <c r="BJ3519" s="59"/>
      <c r="BK3519" s="59"/>
      <c r="BL3519" s="59"/>
      <c r="BM3519" s="59"/>
      <c r="BN3519" s="59"/>
      <c r="BO3519" s="59"/>
      <c r="BP3519" s="59"/>
      <c r="BQ3519" s="59"/>
      <c r="BR3519" s="59"/>
      <c r="BS3519" s="59"/>
      <c r="BT3519" s="59"/>
      <c r="BU3519" s="59"/>
      <c r="BV3519" s="59"/>
      <c r="BW3519" s="59"/>
      <c r="BX3519" s="59"/>
      <c r="BY3519" s="59"/>
      <c r="BZ3519" s="59"/>
      <c r="CA3519" s="59"/>
      <c r="CB3519" s="59"/>
      <c r="CC3519" s="59"/>
      <c r="CD3519" s="59"/>
      <c r="CE3519" s="59"/>
    </row>
    <row r="3520" spans="1:83" x14ac:dyDescent="0.25">
      <c r="A3520" s="67" t="s">
        <v>985</v>
      </c>
      <c r="B3520" s="67" t="s">
        <v>985</v>
      </c>
      <c r="C3520" s="58">
        <v>42336</v>
      </c>
      <c r="D3520" s="58"/>
      <c r="E3520" s="58"/>
      <c r="F3520" s="59" t="s">
        <v>981</v>
      </c>
      <c r="G3520" s="59"/>
      <c r="H3520" s="59">
        <v>424.43953125000002</v>
      </c>
      <c r="I3520" s="59">
        <v>0.124946875</v>
      </c>
      <c r="J3520" s="59">
        <v>0.18341250000000001</v>
      </c>
      <c r="K3520" s="59">
        <v>0.20580625</v>
      </c>
      <c r="L3520" s="59">
        <v>0.20760000000000001</v>
      </c>
      <c r="M3520" s="59">
        <v>0.28143125000000002</v>
      </c>
      <c r="N3520" s="59">
        <v>0.29389999999999999</v>
      </c>
      <c r="O3520" s="59">
        <v>0.27188125000000002</v>
      </c>
      <c r="P3520" s="59"/>
      <c r="Q3520" s="59"/>
      <c r="R3520" s="59"/>
      <c r="S3520" s="59"/>
      <c r="T3520" s="59"/>
      <c r="U3520" s="59"/>
      <c r="V3520" s="59"/>
      <c r="W3520" s="59"/>
      <c r="X3520" s="59"/>
      <c r="Y3520" s="59"/>
      <c r="Z3520" s="59"/>
      <c r="AA3520" s="59"/>
      <c r="AB3520" s="59"/>
      <c r="AC3520" s="59"/>
      <c r="AD3520" s="59"/>
      <c r="AE3520" s="59"/>
      <c r="AF3520" s="59"/>
      <c r="AG3520" s="59"/>
      <c r="AH3520" s="59"/>
      <c r="AI3520" s="59"/>
      <c r="AJ3520" s="59"/>
      <c r="AK3520" s="59"/>
      <c r="AL3520" s="59"/>
      <c r="AM3520" s="59"/>
      <c r="AN3520" s="59"/>
      <c r="AO3520" s="59"/>
      <c r="AP3520" s="59"/>
      <c r="AQ3520" s="59"/>
      <c r="AR3520" s="59"/>
      <c r="AS3520" s="59"/>
      <c r="AT3520" s="59"/>
      <c r="AU3520" s="59"/>
      <c r="AV3520" s="59"/>
      <c r="AZ3520" s="59"/>
      <c r="BA3520" s="59"/>
      <c r="BB3520" s="59"/>
      <c r="BC3520" s="59"/>
      <c r="BD3520" s="59"/>
      <c r="BE3520" s="59"/>
      <c r="BF3520" s="59"/>
      <c r="BG3520" s="59"/>
      <c r="BH3520" s="59"/>
      <c r="BI3520" s="59"/>
      <c r="BJ3520" s="59"/>
      <c r="BK3520" s="59"/>
      <c r="BL3520" s="59"/>
      <c r="BM3520" s="59"/>
      <c r="BN3520" s="59"/>
      <c r="BO3520" s="59"/>
      <c r="BP3520" s="59"/>
      <c r="BQ3520" s="59"/>
      <c r="BR3520" s="59"/>
      <c r="BS3520" s="59"/>
      <c r="BT3520" s="59"/>
      <c r="BU3520" s="59"/>
      <c r="BV3520" s="59"/>
      <c r="BW3520" s="59"/>
      <c r="BX3520" s="59"/>
      <c r="BY3520" s="59"/>
      <c r="BZ3520" s="59"/>
      <c r="CA3520" s="59"/>
      <c r="CB3520" s="59"/>
      <c r="CC3520" s="59"/>
      <c r="CD3520" s="59"/>
      <c r="CE3520" s="59"/>
    </row>
    <row r="3521" spans="1:83" x14ac:dyDescent="0.25">
      <c r="A3521" s="67" t="s">
        <v>985</v>
      </c>
      <c r="B3521" s="67" t="s">
        <v>985</v>
      </c>
      <c r="C3521" s="58">
        <v>42337</v>
      </c>
      <c r="D3521" s="58"/>
      <c r="E3521" s="58"/>
      <c r="F3521" s="59" t="s">
        <v>981</v>
      </c>
      <c r="G3521" s="59"/>
      <c r="H3521" s="59">
        <v>422.89453125</v>
      </c>
      <c r="I3521" s="59">
        <v>0.120609375</v>
      </c>
      <c r="J3521" s="59">
        <v>0.18115000000000001</v>
      </c>
      <c r="K3521" s="59">
        <v>0.20470625000000001</v>
      </c>
      <c r="L3521" s="59">
        <v>0.20698749999999999</v>
      </c>
      <c r="M3521" s="59">
        <v>0.28121249999999998</v>
      </c>
      <c r="N3521" s="59">
        <v>0.29392499999999999</v>
      </c>
      <c r="O3521" s="59">
        <v>0.2719375</v>
      </c>
      <c r="P3521" s="59"/>
      <c r="Q3521" s="59"/>
      <c r="R3521" s="59"/>
      <c r="S3521" s="59"/>
      <c r="T3521" s="59"/>
      <c r="U3521" s="59"/>
      <c r="V3521" s="59"/>
      <c r="W3521" s="59"/>
      <c r="X3521" s="59"/>
      <c r="Y3521" s="59"/>
      <c r="Z3521" s="59"/>
      <c r="AA3521" s="59"/>
      <c r="AB3521" s="59"/>
      <c r="AC3521" s="59"/>
      <c r="AD3521" s="59"/>
      <c r="AE3521" s="59"/>
      <c r="AF3521" s="59"/>
      <c r="AG3521" s="59"/>
      <c r="AH3521" s="59"/>
      <c r="AI3521" s="59"/>
      <c r="AJ3521" s="59"/>
      <c r="AK3521" s="59"/>
      <c r="AL3521" s="59"/>
      <c r="AM3521" s="59"/>
      <c r="AN3521" s="59"/>
      <c r="AO3521" s="59"/>
      <c r="AP3521" s="59"/>
      <c r="AQ3521" s="59"/>
      <c r="AR3521" s="59"/>
      <c r="AS3521" s="59"/>
      <c r="AT3521" s="59"/>
      <c r="AU3521" s="59"/>
      <c r="AV3521" s="59"/>
      <c r="AZ3521" s="59"/>
      <c r="BA3521" s="59"/>
      <c r="BB3521" s="59"/>
      <c r="BC3521" s="59"/>
      <c r="BD3521" s="59"/>
      <c r="BE3521" s="59"/>
      <c r="BF3521" s="59"/>
      <c r="BG3521" s="59"/>
      <c r="BH3521" s="59"/>
      <c r="BI3521" s="59"/>
      <c r="BJ3521" s="59"/>
      <c r="BK3521" s="59"/>
      <c r="BL3521" s="59"/>
      <c r="BM3521" s="59"/>
      <c r="BN3521" s="59"/>
      <c r="BO3521" s="59"/>
      <c r="BP3521" s="59"/>
      <c r="BQ3521" s="59"/>
      <c r="BR3521" s="59"/>
      <c r="BS3521" s="59"/>
      <c r="BT3521" s="59"/>
      <c r="BU3521" s="59"/>
      <c r="BV3521" s="59"/>
      <c r="BW3521" s="59"/>
      <c r="BX3521" s="59"/>
      <c r="BY3521" s="59"/>
      <c r="BZ3521" s="59"/>
      <c r="CA3521" s="59"/>
      <c r="CB3521" s="59"/>
      <c r="CC3521" s="59"/>
      <c r="CD3521" s="59"/>
      <c r="CE3521" s="59"/>
    </row>
    <row r="3522" spans="1:83" x14ac:dyDescent="0.25">
      <c r="A3522" s="67" t="s">
        <v>985</v>
      </c>
      <c r="B3522" s="67" t="s">
        <v>985</v>
      </c>
      <c r="C3522" s="58">
        <v>42338</v>
      </c>
      <c r="D3522" s="58"/>
      <c r="E3522" s="58"/>
      <c r="F3522" s="59" t="s">
        <v>981</v>
      </c>
      <c r="G3522" s="59"/>
      <c r="H3522" s="59">
        <v>421.56328124999999</v>
      </c>
      <c r="I3522" s="59">
        <v>0.118284375</v>
      </c>
      <c r="J3522" s="59">
        <v>0.1794375</v>
      </c>
      <c r="K3522" s="59">
        <v>0.20323749999999999</v>
      </c>
      <c r="L3522" s="59">
        <v>0.20622499999999999</v>
      </c>
      <c r="M3522" s="59">
        <v>0.28102500000000002</v>
      </c>
      <c r="N3522" s="59">
        <v>0.29391875000000001</v>
      </c>
      <c r="O3522" s="59">
        <v>0.27194374999999998</v>
      </c>
      <c r="P3522" s="59"/>
      <c r="Q3522" s="59"/>
      <c r="R3522" s="59"/>
      <c r="S3522" s="59"/>
      <c r="T3522" s="59"/>
      <c r="U3522" s="59"/>
      <c r="V3522" s="59"/>
      <c r="W3522" s="59"/>
      <c r="X3522" s="59"/>
      <c r="Y3522" s="59"/>
      <c r="Z3522" s="59"/>
      <c r="AA3522" s="59"/>
      <c r="AB3522" s="59"/>
      <c r="AC3522" s="59"/>
      <c r="AD3522" s="59"/>
      <c r="AE3522" s="59"/>
      <c r="AF3522" s="59">
        <v>0.34059559588807198</v>
      </c>
      <c r="AG3522" s="59">
        <v>0.15077168369923999</v>
      </c>
      <c r="AH3522" s="59"/>
      <c r="AI3522" s="59"/>
      <c r="AJ3522" s="59"/>
      <c r="AK3522" s="59"/>
      <c r="AL3522" s="59"/>
      <c r="AM3522" s="59"/>
      <c r="AN3522" s="59"/>
      <c r="AO3522" s="59"/>
      <c r="AP3522" s="59"/>
      <c r="AQ3522" s="59"/>
      <c r="AR3522" s="59"/>
      <c r="AS3522" s="59"/>
      <c r="AT3522" s="59"/>
      <c r="AU3522" s="59"/>
      <c r="AV3522" s="59"/>
      <c r="AZ3522" s="59"/>
      <c r="BA3522" s="59"/>
      <c r="BB3522" s="59"/>
      <c r="BC3522" s="59"/>
      <c r="BD3522" s="59"/>
      <c r="BE3522" s="59"/>
      <c r="BF3522" s="59"/>
      <c r="BG3522" s="59"/>
      <c r="BH3522" s="59"/>
      <c r="BI3522" s="59"/>
      <c r="BJ3522" s="59"/>
      <c r="BK3522" s="59"/>
      <c r="BL3522" s="59"/>
      <c r="BM3522" s="59"/>
      <c r="BN3522" s="59"/>
      <c r="BO3522" s="59"/>
      <c r="BP3522" s="59"/>
      <c r="BQ3522" s="59"/>
      <c r="BR3522" s="59"/>
      <c r="BS3522" s="59"/>
      <c r="BT3522" s="59"/>
      <c r="BU3522" s="59"/>
      <c r="BV3522" s="59"/>
      <c r="BW3522" s="59"/>
      <c r="BX3522" s="59"/>
      <c r="BY3522" s="59"/>
      <c r="BZ3522" s="59"/>
      <c r="CA3522" s="59"/>
      <c r="CB3522" s="59"/>
      <c r="CC3522" s="59"/>
      <c r="CD3522" s="59"/>
      <c r="CE3522" s="59"/>
    </row>
    <row r="3523" spans="1:83" x14ac:dyDescent="0.25">
      <c r="A3523" s="67" t="s">
        <v>985</v>
      </c>
      <c r="B3523" s="67" t="s">
        <v>985</v>
      </c>
      <c r="C3523" s="58">
        <v>42339</v>
      </c>
      <c r="D3523" s="58"/>
      <c r="E3523" s="58"/>
      <c r="F3523" s="59" t="s">
        <v>981</v>
      </c>
      <c r="G3523" s="59"/>
      <c r="H3523" s="59">
        <v>420.33749999999998</v>
      </c>
      <c r="I3523" s="59">
        <v>0.11598124999999999</v>
      </c>
      <c r="J3523" s="59">
        <v>0.17828125</v>
      </c>
      <c r="K3523" s="59">
        <v>0.20227500000000001</v>
      </c>
      <c r="L3523" s="59">
        <v>0.20519999999999999</v>
      </c>
      <c r="M3523" s="59">
        <v>0.28056249999999999</v>
      </c>
      <c r="N3523" s="59">
        <v>0.29388750000000002</v>
      </c>
      <c r="O3523" s="59">
        <v>0.27206875000000003</v>
      </c>
      <c r="P3523" s="59"/>
      <c r="Q3523" s="59"/>
      <c r="R3523" s="59"/>
      <c r="S3523" s="59"/>
      <c r="T3523" s="59"/>
      <c r="U3523" s="59"/>
      <c r="V3523" s="59"/>
      <c r="W3523" s="59"/>
      <c r="X3523" s="59"/>
      <c r="Y3523" s="59"/>
      <c r="Z3523" s="59"/>
      <c r="AA3523" s="59"/>
      <c r="AB3523" s="59"/>
      <c r="AC3523" s="59"/>
      <c r="AD3523" s="59"/>
      <c r="AE3523" s="59"/>
      <c r="AF3523" s="59"/>
      <c r="AG3523" s="59"/>
      <c r="AH3523" s="59"/>
      <c r="AI3523" s="59"/>
      <c r="AJ3523" s="59"/>
      <c r="AK3523" s="59"/>
      <c r="AL3523" s="59"/>
      <c r="AM3523" s="59"/>
      <c r="AN3523" s="59"/>
      <c r="AO3523" s="59"/>
      <c r="AP3523" s="59"/>
      <c r="AQ3523" s="59"/>
      <c r="AR3523" s="59"/>
      <c r="AS3523" s="59"/>
      <c r="AT3523" s="59"/>
      <c r="AU3523" s="59"/>
      <c r="AV3523" s="59"/>
      <c r="AZ3523" s="59"/>
      <c r="BA3523" s="59"/>
      <c r="BB3523" s="59"/>
      <c r="BC3523" s="59"/>
      <c r="BD3523" s="59"/>
      <c r="BE3523" s="59"/>
      <c r="BF3523" s="59"/>
      <c r="BG3523" s="59"/>
      <c r="BH3523" s="59"/>
      <c r="BI3523" s="59"/>
      <c r="BJ3523" s="59"/>
      <c r="BK3523" s="59"/>
      <c r="BL3523" s="59"/>
      <c r="BM3523" s="59"/>
      <c r="BN3523" s="59"/>
      <c r="BO3523" s="59"/>
      <c r="BP3523" s="59"/>
      <c r="BQ3523" s="59"/>
      <c r="BR3523" s="59"/>
      <c r="BS3523" s="59"/>
      <c r="BT3523" s="59"/>
      <c r="BU3523" s="59"/>
      <c r="BV3523" s="59"/>
      <c r="BW3523" s="59"/>
      <c r="BX3523" s="59"/>
      <c r="BY3523" s="59"/>
      <c r="BZ3523" s="59"/>
      <c r="CA3523" s="59"/>
      <c r="CB3523" s="59"/>
      <c r="CC3523" s="59"/>
      <c r="CD3523" s="59"/>
      <c r="CE3523" s="59"/>
    </row>
    <row r="3524" spans="1:83" x14ac:dyDescent="0.25">
      <c r="A3524" s="67" t="s">
        <v>985</v>
      </c>
      <c r="B3524" s="67" t="s">
        <v>985</v>
      </c>
      <c r="C3524" s="58">
        <v>42340</v>
      </c>
      <c r="D3524" s="58"/>
      <c r="E3524" s="58"/>
      <c r="F3524" s="59" t="s">
        <v>981</v>
      </c>
      <c r="G3524" s="59"/>
      <c r="H3524" s="59">
        <v>417.53578125000001</v>
      </c>
      <c r="I3524" s="59">
        <v>0.111284375</v>
      </c>
      <c r="J3524" s="59">
        <v>0.1753875</v>
      </c>
      <c r="K3524" s="59">
        <v>0.19939999999999999</v>
      </c>
      <c r="L3524" s="59">
        <v>0.2031</v>
      </c>
      <c r="M3524" s="59">
        <v>0.27994999999999998</v>
      </c>
      <c r="N3524" s="59">
        <v>0.29394375</v>
      </c>
      <c r="O3524" s="59">
        <v>0.27205625</v>
      </c>
      <c r="P3524" s="59"/>
      <c r="Q3524" s="59"/>
      <c r="R3524" s="59"/>
      <c r="S3524" s="59"/>
      <c r="T3524" s="59"/>
      <c r="U3524" s="59"/>
      <c r="V3524" s="59"/>
      <c r="W3524" s="59"/>
      <c r="X3524" s="59"/>
      <c r="Y3524" s="59"/>
      <c r="Z3524" s="59"/>
      <c r="AA3524" s="59"/>
      <c r="AB3524" s="59"/>
      <c r="AC3524" s="59"/>
      <c r="AD3524" s="59"/>
      <c r="AE3524" s="59">
        <v>8.4</v>
      </c>
      <c r="AF3524" s="59"/>
      <c r="AG3524" s="59"/>
      <c r="AH3524" s="59"/>
      <c r="AI3524" s="59"/>
      <c r="AJ3524" s="59"/>
      <c r="AK3524" s="59">
        <v>3.05</v>
      </c>
      <c r="AL3524" s="59">
        <v>8.4</v>
      </c>
      <c r="AM3524" s="59"/>
      <c r="AN3524" s="59"/>
      <c r="AO3524" s="59"/>
      <c r="AP3524" s="59"/>
      <c r="AQ3524" s="59"/>
      <c r="AR3524" s="59"/>
      <c r="AS3524" s="59"/>
      <c r="AT3524" s="59"/>
      <c r="AU3524" s="59"/>
      <c r="AV3524" s="59"/>
      <c r="AZ3524" s="59"/>
      <c r="BA3524" s="59"/>
      <c r="BB3524" s="59"/>
      <c r="BC3524" s="59"/>
      <c r="BD3524" s="59"/>
      <c r="BE3524" s="59"/>
      <c r="BF3524" s="59"/>
      <c r="BG3524" s="59"/>
      <c r="BH3524" s="59"/>
      <c r="BI3524" s="59"/>
      <c r="BJ3524" s="59"/>
      <c r="BK3524" s="59"/>
      <c r="BL3524" s="59"/>
      <c r="BM3524" s="59"/>
      <c r="BN3524" s="59"/>
      <c r="BO3524" s="59"/>
      <c r="BP3524" s="59"/>
      <c r="BQ3524" s="59"/>
      <c r="BR3524" s="59"/>
      <c r="BS3524" s="59"/>
      <c r="BT3524" s="59"/>
      <c r="BU3524" s="59"/>
      <c r="BV3524" s="59"/>
      <c r="BW3524" s="59"/>
      <c r="BX3524" s="59"/>
      <c r="BY3524" s="59"/>
      <c r="BZ3524" s="59"/>
      <c r="CA3524" s="59"/>
      <c r="CB3524" s="59"/>
      <c r="CC3524" s="59"/>
      <c r="CD3524" s="59"/>
      <c r="CE3524" s="59"/>
    </row>
    <row r="3525" spans="1:83" x14ac:dyDescent="0.25">
      <c r="A3525" s="67" t="s">
        <v>985</v>
      </c>
      <c r="B3525" s="67" t="s">
        <v>985</v>
      </c>
      <c r="C3525" s="58">
        <v>42341</v>
      </c>
      <c r="D3525" s="58"/>
      <c r="E3525" s="58"/>
      <c r="F3525" s="59" t="s">
        <v>981</v>
      </c>
      <c r="G3525" s="59"/>
      <c r="H3525" s="59">
        <v>416.08078124999997</v>
      </c>
      <c r="I3525" s="59">
        <v>0.107034375</v>
      </c>
      <c r="J3525" s="59">
        <v>0.1733875</v>
      </c>
      <c r="K3525" s="59">
        <v>0.19871249999999999</v>
      </c>
      <c r="L3525" s="59">
        <v>0.20251875</v>
      </c>
      <c r="M3525" s="59">
        <v>0.27960625</v>
      </c>
      <c r="N3525" s="59">
        <v>0.293875</v>
      </c>
      <c r="O3525" s="59">
        <v>0.27201249999999999</v>
      </c>
      <c r="P3525" s="59"/>
      <c r="Q3525" s="59"/>
      <c r="R3525" s="59"/>
      <c r="S3525" s="59"/>
      <c r="T3525" s="59">
        <v>4.1552485250000002</v>
      </c>
      <c r="U3525" s="59">
        <v>319.52699999999999</v>
      </c>
      <c r="V3525" s="59">
        <v>88.61</v>
      </c>
      <c r="W3525" s="59"/>
      <c r="X3525" s="59"/>
      <c r="Y3525" s="59"/>
      <c r="Z3525" s="59"/>
      <c r="AA3525" s="59"/>
      <c r="AB3525" s="59"/>
      <c r="AC3525" s="59"/>
      <c r="AD3525" s="59">
        <v>0</v>
      </c>
      <c r="AE3525" s="59"/>
      <c r="AF3525" s="59"/>
      <c r="AG3525" s="59"/>
      <c r="AH3525" s="59">
        <v>1.24642436844667E-2</v>
      </c>
      <c r="AI3525" s="59">
        <v>7.0432325000000004E-2</v>
      </c>
      <c r="AJ3525" s="59">
        <v>5.6507500000000004</v>
      </c>
      <c r="AK3525" s="59"/>
      <c r="AL3525" s="59"/>
      <c r="AM3525" s="59">
        <v>0.76249999999999996</v>
      </c>
      <c r="AN3525" s="59">
        <v>2.7901878559153499E-2</v>
      </c>
      <c r="AO3525" s="59">
        <v>1.2420660750000001</v>
      </c>
      <c r="AP3525" s="59">
        <v>44.515500000000003</v>
      </c>
      <c r="AQ3525" s="59"/>
      <c r="AR3525" s="59"/>
      <c r="AS3525" s="59"/>
      <c r="AT3525" s="59"/>
      <c r="AU3525" s="59"/>
      <c r="AV3525" s="59"/>
      <c r="AZ3525" s="59"/>
      <c r="BA3525" s="59"/>
      <c r="BB3525" s="59"/>
      <c r="BC3525" s="59">
        <v>1.4942340999999999</v>
      </c>
      <c r="BD3525" s="59"/>
      <c r="BE3525" s="59">
        <v>88.61</v>
      </c>
      <c r="BF3525" s="59">
        <v>1.6863041417447201E-2</v>
      </c>
      <c r="BG3525" s="59">
        <v>7.4606386142242803E-3</v>
      </c>
      <c r="BH3525" s="59">
        <v>1.3485160249999999</v>
      </c>
      <c r="BI3525" s="59"/>
      <c r="BJ3525" s="59">
        <v>180.75075000000001</v>
      </c>
      <c r="BK3525" s="59"/>
      <c r="BL3525" s="59"/>
      <c r="BM3525" s="59"/>
      <c r="BN3525" s="59"/>
      <c r="BO3525" s="59"/>
      <c r="BP3525" s="59"/>
      <c r="BQ3525" s="59"/>
      <c r="BR3525" s="59"/>
      <c r="BS3525" s="59"/>
      <c r="BT3525" s="59"/>
      <c r="BU3525" s="59"/>
      <c r="BV3525" s="59"/>
      <c r="BW3525" s="59"/>
      <c r="BX3525" s="59"/>
      <c r="BY3525" s="59"/>
      <c r="BZ3525" s="59"/>
      <c r="CA3525" s="59"/>
      <c r="CB3525" s="59"/>
      <c r="CC3525" s="59"/>
      <c r="CD3525" s="59"/>
      <c r="CE3525" s="59"/>
    </row>
    <row r="3526" spans="1:83" x14ac:dyDescent="0.25">
      <c r="A3526" s="67" t="s">
        <v>985</v>
      </c>
      <c r="B3526" s="67" t="s">
        <v>985</v>
      </c>
      <c r="C3526" s="58">
        <v>42342</v>
      </c>
      <c r="D3526" s="58"/>
      <c r="E3526" s="58"/>
      <c r="F3526" s="59" t="s">
        <v>981</v>
      </c>
      <c r="G3526" s="59"/>
      <c r="H3526" s="59">
        <v>414.08906250000001</v>
      </c>
      <c r="I3526" s="59">
        <v>0.10476874999999999</v>
      </c>
      <c r="J3526" s="59">
        <v>0.1711</v>
      </c>
      <c r="K3526" s="59">
        <v>0.19636875000000001</v>
      </c>
      <c r="L3526" s="59">
        <v>0.20117499999999999</v>
      </c>
      <c r="M3526" s="59">
        <v>0.27904374999999998</v>
      </c>
      <c r="N3526" s="59">
        <v>0.29371249999999999</v>
      </c>
      <c r="O3526" s="59">
        <v>0.27206249999999998</v>
      </c>
      <c r="P3526" s="59"/>
      <c r="Q3526" s="59"/>
      <c r="R3526" s="59"/>
      <c r="S3526" s="59"/>
      <c r="T3526" s="59"/>
      <c r="U3526" s="59"/>
      <c r="V3526" s="59"/>
      <c r="W3526" s="59"/>
      <c r="X3526" s="59"/>
      <c r="Y3526" s="59"/>
      <c r="Z3526" s="59"/>
      <c r="AA3526" s="59"/>
      <c r="AB3526" s="59"/>
      <c r="AC3526" s="59"/>
      <c r="AD3526" s="59"/>
      <c r="AE3526" s="59"/>
      <c r="AF3526" s="59">
        <v>0.38520338238876001</v>
      </c>
      <c r="AG3526" s="59">
        <v>0.116883831483674</v>
      </c>
      <c r="AH3526" s="59"/>
      <c r="AI3526" s="59"/>
      <c r="AJ3526" s="59"/>
      <c r="AK3526" s="59"/>
      <c r="AL3526" s="59"/>
      <c r="AM3526" s="59"/>
      <c r="AN3526" s="59"/>
      <c r="AO3526" s="59"/>
      <c r="AP3526" s="59"/>
      <c r="AQ3526" s="59"/>
      <c r="AR3526" s="59"/>
      <c r="AS3526" s="59"/>
      <c r="AT3526" s="59"/>
      <c r="AU3526" s="59"/>
      <c r="AV3526" s="59"/>
      <c r="AZ3526" s="59"/>
      <c r="BA3526" s="59"/>
      <c r="BB3526" s="59"/>
      <c r="BC3526" s="59"/>
      <c r="BD3526" s="59"/>
      <c r="BE3526" s="59"/>
      <c r="BF3526" s="59"/>
      <c r="BG3526" s="59"/>
      <c r="BH3526" s="59"/>
      <c r="BI3526" s="59"/>
      <c r="BJ3526" s="59"/>
      <c r="BK3526" s="59"/>
      <c r="BL3526" s="59"/>
      <c r="BM3526" s="59"/>
      <c r="BN3526" s="59"/>
      <c r="BO3526" s="59"/>
      <c r="BP3526" s="59"/>
      <c r="BQ3526" s="59"/>
      <c r="BR3526" s="59"/>
      <c r="BS3526" s="59"/>
      <c r="BT3526" s="59"/>
      <c r="BU3526" s="59"/>
      <c r="BV3526" s="59"/>
      <c r="BW3526" s="59"/>
      <c r="BX3526" s="59"/>
      <c r="BY3526" s="59"/>
      <c r="BZ3526" s="59"/>
      <c r="CA3526" s="59"/>
      <c r="CB3526" s="59"/>
      <c r="CC3526" s="59"/>
      <c r="CD3526" s="59"/>
      <c r="CE3526" s="59"/>
    </row>
    <row r="3527" spans="1:83" x14ac:dyDescent="0.25">
      <c r="A3527" s="67" t="s">
        <v>985</v>
      </c>
      <c r="B3527" s="67" t="s">
        <v>985</v>
      </c>
      <c r="C3527" s="58">
        <v>42343</v>
      </c>
      <c r="D3527" s="58"/>
      <c r="E3527" s="58"/>
      <c r="F3527" s="59" t="s">
        <v>981</v>
      </c>
      <c r="G3527" s="59"/>
      <c r="H3527" s="59">
        <v>412.43531250000001</v>
      </c>
      <c r="I3527" s="59">
        <v>0.10216875</v>
      </c>
      <c r="J3527" s="59">
        <v>0.16898750000000001</v>
      </c>
      <c r="K3527" s="59">
        <v>0.19488749999999999</v>
      </c>
      <c r="L3527" s="59">
        <v>0.19985625000000001</v>
      </c>
      <c r="M3527" s="59">
        <v>0.27856874999999998</v>
      </c>
      <c r="N3527" s="59">
        <v>0.29378749999999998</v>
      </c>
      <c r="O3527" s="59">
        <v>0.27210624999999999</v>
      </c>
      <c r="P3527" s="59"/>
      <c r="Q3527" s="59"/>
      <c r="R3527" s="59"/>
      <c r="S3527" s="59"/>
      <c r="T3527" s="59"/>
      <c r="U3527" s="59"/>
      <c r="V3527" s="59"/>
      <c r="W3527" s="59"/>
      <c r="X3527" s="59"/>
      <c r="Y3527" s="59"/>
      <c r="Z3527" s="59"/>
      <c r="AA3527" s="59"/>
      <c r="AB3527" s="59"/>
      <c r="AC3527" s="59"/>
      <c r="AD3527" s="59"/>
      <c r="AE3527" s="59"/>
      <c r="AF3527" s="59"/>
      <c r="AG3527" s="59"/>
      <c r="AH3527" s="59"/>
      <c r="AI3527" s="59"/>
      <c r="AJ3527" s="59"/>
      <c r="AK3527" s="59"/>
      <c r="AL3527" s="59"/>
      <c r="AM3527" s="59"/>
      <c r="AN3527" s="59"/>
      <c r="AO3527" s="59"/>
      <c r="AP3527" s="59"/>
      <c r="AQ3527" s="59"/>
      <c r="AR3527" s="59"/>
      <c r="AS3527" s="59"/>
      <c r="AT3527" s="59"/>
      <c r="AU3527" s="59"/>
      <c r="AV3527" s="59"/>
      <c r="AZ3527" s="59"/>
      <c r="BA3527" s="59"/>
      <c r="BB3527" s="59"/>
      <c r="BC3527" s="59"/>
      <c r="BD3527" s="59"/>
      <c r="BE3527" s="59"/>
      <c r="BF3527" s="59"/>
      <c r="BG3527" s="59"/>
      <c r="BH3527" s="59"/>
      <c r="BI3527" s="59"/>
      <c r="BJ3527" s="59"/>
      <c r="BK3527" s="59"/>
      <c r="BL3527" s="59"/>
      <c r="BM3527" s="59"/>
      <c r="BN3527" s="59"/>
      <c r="BO3527" s="59"/>
      <c r="BP3527" s="59"/>
      <c r="BQ3527" s="59"/>
      <c r="BR3527" s="59"/>
      <c r="BS3527" s="59"/>
      <c r="BT3527" s="59"/>
      <c r="BU3527" s="59"/>
      <c r="BV3527" s="59"/>
      <c r="BW3527" s="59"/>
      <c r="BX3527" s="59"/>
      <c r="BY3527" s="59"/>
      <c r="BZ3527" s="59"/>
      <c r="CA3527" s="59"/>
      <c r="CB3527" s="59"/>
      <c r="CC3527" s="59"/>
      <c r="CD3527" s="59"/>
      <c r="CE3527" s="59"/>
    </row>
    <row r="3528" spans="1:83" x14ac:dyDescent="0.25">
      <c r="A3528" s="67" t="s">
        <v>985</v>
      </c>
      <c r="B3528" s="67" t="s">
        <v>985</v>
      </c>
      <c r="C3528" s="58">
        <v>42344</v>
      </c>
      <c r="D3528" s="58"/>
      <c r="E3528" s="58"/>
      <c r="F3528" s="59" t="s">
        <v>981</v>
      </c>
      <c r="G3528" s="59"/>
      <c r="H3528" s="59">
        <v>411.00749999999999</v>
      </c>
      <c r="I3528" s="59">
        <v>9.9387500000000004E-2</v>
      </c>
      <c r="J3528" s="59">
        <v>0.1670625</v>
      </c>
      <c r="K3528" s="59">
        <v>0.19366875</v>
      </c>
      <c r="L3528" s="59">
        <v>0.19919999999999999</v>
      </c>
      <c r="M3528" s="59">
        <v>0.27819375000000002</v>
      </c>
      <c r="N3528" s="59">
        <v>0.29365000000000002</v>
      </c>
      <c r="O3528" s="59">
        <v>0.27208749999999998</v>
      </c>
      <c r="P3528" s="59"/>
      <c r="Q3528" s="59"/>
      <c r="R3528" s="59"/>
      <c r="S3528" s="59"/>
      <c r="T3528" s="59"/>
      <c r="U3528" s="59"/>
      <c r="V3528" s="59"/>
      <c r="W3528" s="59"/>
      <c r="X3528" s="59"/>
      <c r="Y3528" s="59"/>
      <c r="Z3528" s="59"/>
      <c r="AA3528" s="59"/>
      <c r="AB3528" s="59"/>
      <c r="AC3528" s="59"/>
      <c r="AD3528" s="59"/>
      <c r="AE3528" s="59"/>
      <c r="AF3528" s="59"/>
      <c r="AG3528" s="59"/>
      <c r="AH3528" s="59"/>
      <c r="AI3528" s="59"/>
      <c r="AJ3528" s="59"/>
      <c r="AK3528" s="59"/>
      <c r="AL3528" s="59"/>
      <c r="AM3528" s="59"/>
      <c r="AN3528" s="59"/>
      <c r="AO3528" s="59"/>
      <c r="AP3528" s="59"/>
      <c r="AQ3528" s="59"/>
      <c r="AR3528" s="59"/>
      <c r="AS3528" s="59"/>
      <c r="AT3528" s="59"/>
      <c r="AU3528" s="59"/>
      <c r="AV3528" s="59"/>
      <c r="AZ3528" s="59"/>
      <c r="BA3528" s="59"/>
      <c r="BB3528" s="59"/>
      <c r="BC3528" s="59"/>
      <c r="BD3528" s="59"/>
      <c r="BE3528" s="59"/>
      <c r="BF3528" s="59"/>
      <c r="BG3528" s="59"/>
      <c r="BH3528" s="59"/>
      <c r="BI3528" s="59"/>
      <c r="BJ3528" s="59"/>
      <c r="BK3528" s="59"/>
      <c r="BL3528" s="59"/>
      <c r="BM3528" s="59"/>
      <c r="BN3528" s="59"/>
      <c r="BO3528" s="59"/>
      <c r="BP3528" s="59"/>
      <c r="BQ3528" s="59"/>
      <c r="BR3528" s="59"/>
      <c r="BS3528" s="59"/>
      <c r="BT3528" s="59"/>
      <c r="BU3528" s="59"/>
      <c r="BV3528" s="59"/>
      <c r="BW3528" s="59"/>
      <c r="BX3528" s="59"/>
      <c r="BY3528" s="59"/>
      <c r="BZ3528" s="59"/>
      <c r="CA3528" s="59"/>
      <c r="CB3528" s="59"/>
      <c r="CC3528" s="59"/>
      <c r="CD3528" s="59"/>
      <c r="CE3528" s="59"/>
    </row>
    <row r="3529" spans="1:83" x14ac:dyDescent="0.25">
      <c r="A3529" s="67" t="s">
        <v>985</v>
      </c>
      <c r="B3529" s="67" t="s">
        <v>985</v>
      </c>
      <c r="C3529" s="58">
        <v>42345</v>
      </c>
      <c r="D3529" s="58"/>
      <c r="E3529" s="58"/>
      <c r="F3529" s="59" t="s">
        <v>981</v>
      </c>
      <c r="G3529" s="59"/>
      <c r="H3529" s="59">
        <v>409.53796875</v>
      </c>
      <c r="I3529" s="59">
        <v>9.8040625000000006E-2</v>
      </c>
      <c r="J3529" s="59">
        <v>0.16550000000000001</v>
      </c>
      <c r="K3529" s="59">
        <v>0.19186875</v>
      </c>
      <c r="L3529" s="59">
        <v>0.19801874999999999</v>
      </c>
      <c r="M3529" s="59">
        <v>0.27779375000000001</v>
      </c>
      <c r="N3529" s="59">
        <v>0.29354374999999999</v>
      </c>
      <c r="O3529" s="59">
        <v>0.27213124999999999</v>
      </c>
      <c r="P3529" s="59"/>
      <c r="Q3529" s="59"/>
      <c r="R3529" s="59"/>
      <c r="S3529" s="59"/>
      <c r="T3529" s="59"/>
      <c r="U3529" s="59"/>
      <c r="V3529" s="59"/>
      <c r="W3529" s="59"/>
      <c r="X3529" s="59"/>
      <c r="Y3529" s="59"/>
      <c r="Z3529" s="59"/>
      <c r="AA3529" s="59"/>
      <c r="AB3529" s="59"/>
      <c r="AC3529" s="59"/>
      <c r="AD3529" s="59"/>
      <c r="AE3529" s="59"/>
      <c r="AF3529" s="59">
        <v>0.29032253993518198</v>
      </c>
      <c r="AG3529" s="59">
        <v>0.123236378865778</v>
      </c>
      <c r="AH3529" s="59"/>
      <c r="AI3529" s="59"/>
      <c r="AJ3529" s="59"/>
      <c r="AK3529" s="59"/>
      <c r="AL3529" s="59"/>
      <c r="AM3529" s="59"/>
      <c r="AN3529" s="59"/>
      <c r="AO3529" s="59"/>
      <c r="AP3529" s="59"/>
      <c r="AQ3529" s="59"/>
      <c r="AR3529" s="59"/>
      <c r="AS3529" s="59"/>
      <c r="AT3529" s="59"/>
      <c r="AU3529" s="59"/>
      <c r="AV3529" s="59"/>
      <c r="AZ3529" s="59"/>
      <c r="BA3529" s="59"/>
      <c r="BB3529" s="59"/>
      <c r="BC3529" s="59"/>
      <c r="BD3529" s="59"/>
      <c r="BE3529" s="59"/>
      <c r="BF3529" s="59"/>
      <c r="BG3529" s="59"/>
      <c r="BH3529" s="59"/>
      <c r="BI3529" s="59"/>
      <c r="BJ3529" s="59"/>
      <c r="BK3529" s="59"/>
      <c r="BL3529" s="59"/>
      <c r="BM3529" s="59"/>
      <c r="BN3529" s="59"/>
      <c r="BO3529" s="59"/>
      <c r="BP3529" s="59"/>
      <c r="BQ3529" s="59"/>
      <c r="BR3529" s="59"/>
      <c r="BS3529" s="59"/>
      <c r="BT3529" s="59"/>
      <c r="BU3529" s="59"/>
      <c r="BV3529" s="59"/>
      <c r="BW3529" s="59"/>
      <c r="BX3529" s="59"/>
      <c r="BY3529" s="59"/>
      <c r="BZ3529" s="59"/>
      <c r="CA3529" s="59"/>
      <c r="CB3529" s="59"/>
      <c r="CC3529" s="59"/>
      <c r="CD3529" s="59"/>
      <c r="CE3529" s="59"/>
    </row>
    <row r="3530" spans="1:83" x14ac:dyDescent="0.25">
      <c r="A3530" s="67" t="s">
        <v>985</v>
      </c>
      <c r="B3530" s="67" t="s">
        <v>985</v>
      </c>
      <c r="C3530" s="58">
        <v>42346</v>
      </c>
      <c r="D3530" s="58"/>
      <c r="E3530" s="58"/>
      <c r="F3530" s="59" t="s">
        <v>981</v>
      </c>
      <c r="G3530" s="59"/>
      <c r="H3530" s="59">
        <v>407.99671875000001</v>
      </c>
      <c r="I3530" s="59">
        <v>9.6590624999999999E-2</v>
      </c>
      <c r="J3530" s="59">
        <v>0.16386249999999999</v>
      </c>
      <c r="K3530" s="59">
        <v>0.19016875</v>
      </c>
      <c r="L3530" s="59">
        <v>0.19666875</v>
      </c>
      <c r="M3530" s="59">
        <v>0.27712500000000001</v>
      </c>
      <c r="N3530" s="59">
        <v>0.2935625</v>
      </c>
      <c r="O3530" s="59">
        <v>0.27223750000000002</v>
      </c>
      <c r="P3530" s="59"/>
      <c r="Q3530" s="59"/>
      <c r="R3530" s="59"/>
      <c r="S3530" s="59"/>
      <c r="T3530" s="59"/>
      <c r="U3530" s="59"/>
      <c r="V3530" s="59"/>
      <c r="W3530" s="59"/>
      <c r="X3530" s="59"/>
      <c r="Y3530" s="59"/>
      <c r="Z3530" s="59"/>
      <c r="AA3530" s="59"/>
      <c r="AB3530" s="59"/>
      <c r="AC3530" s="59"/>
      <c r="AD3530" s="59"/>
      <c r="AE3530" s="59">
        <v>8.4</v>
      </c>
      <c r="AF3530" s="59"/>
      <c r="AG3530" s="59"/>
      <c r="AH3530" s="59"/>
      <c r="AI3530" s="59"/>
      <c r="AJ3530" s="59"/>
      <c r="AK3530" s="59">
        <v>4.05</v>
      </c>
      <c r="AL3530" s="59">
        <v>8.4</v>
      </c>
      <c r="AM3530" s="59"/>
      <c r="AN3530" s="59"/>
      <c r="AO3530" s="59"/>
      <c r="AP3530" s="59"/>
      <c r="AQ3530" s="59"/>
      <c r="AR3530" s="59"/>
      <c r="AS3530" s="59"/>
      <c r="AT3530" s="59"/>
      <c r="AU3530" s="59"/>
      <c r="AV3530" s="59"/>
      <c r="AZ3530" s="59"/>
      <c r="BA3530" s="59"/>
      <c r="BB3530" s="59"/>
      <c r="BC3530" s="59"/>
      <c r="BD3530" s="59"/>
      <c r="BE3530" s="59"/>
      <c r="BF3530" s="59"/>
      <c r="BG3530" s="59"/>
      <c r="BH3530" s="59"/>
      <c r="BI3530" s="59"/>
      <c r="BJ3530" s="59"/>
      <c r="BK3530" s="59"/>
      <c r="BL3530" s="59"/>
      <c r="BM3530" s="59"/>
      <c r="BN3530" s="59"/>
      <c r="BO3530" s="59"/>
      <c r="BP3530" s="59"/>
      <c r="BQ3530" s="59"/>
      <c r="BR3530" s="59"/>
      <c r="BS3530" s="59"/>
      <c r="BT3530" s="59"/>
      <c r="BU3530" s="59"/>
      <c r="BV3530" s="59"/>
      <c r="BW3530" s="59"/>
      <c r="BX3530" s="59"/>
      <c r="BY3530" s="59"/>
      <c r="BZ3530" s="59"/>
      <c r="CA3530" s="59"/>
      <c r="CB3530" s="59"/>
      <c r="CC3530" s="59"/>
      <c r="CD3530" s="59"/>
      <c r="CE3530" s="59"/>
    </row>
    <row r="3531" spans="1:83" x14ac:dyDescent="0.25">
      <c r="A3531" s="67" t="s">
        <v>985</v>
      </c>
      <c r="B3531" s="67" t="s">
        <v>985</v>
      </c>
      <c r="C3531" s="58">
        <v>42347</v>
      </c>
      <c r="D3531" s="58"/>
      <c r="E3531" s="58"/>
      <c r="F3531" s="59" t="s">
        <v>981</v>
      </c>
      <c r="G3531" s="59"/>
      <c r="H3531" s="59">
        <v>406.52390624999998</v>
      </c>
      <c r="I3531" s="59">
        <v>9.4603124999999996E-2</v>
      </c>
      <c r="J3531" s="59">
        <v>0.16261875000000001</v>
      </c>
      <c r="K3531" s="59">
        <v>0.18898124999999999</v>
      </c>
      <c r="L3531" s="59">
        <v>0.19554374999999999</v>
      </c>
      <c r="M3531" s="59">
        <v>0.27641874999999999</v>
      </c>
      <c r="N3531" s="59">
        <v>0.29330624999999999</v>
      </c>
      <c r="O3531" s="59">
        <v>0.27221875000000001</v>
      </c>
      <c r="P3531" s="59"/>
      <c r="Q3531" s="59"/>
      <c r="R3531" s="59"/>
      <c r="S3531" s="59"/>
      <c r="T3531" s="59"/>
      <c r="U3531" s="59"/>
      <c r="V3531" s="59"/>
      <c r="W3531" s="59"/>
      <c r="X3531" s="59"/>
      <c r="Y3531" s="59"/>
      <c r="Z3531" s="59"/>
      <c r="AA3531" s="59"/>
      <c r="AB3531" s="59"/>
      <c r="AC3531" s="59"/>
      <c r="AD3531" s="59"/>
      <c r="AE3531" s="59"/>
      <c r="AF3531" s="59"/>
      <c r="AG3531" s="59"/>
      <c r="AH3531" s="59"/>
      <c r="AI3531" s="59"/>
      <c r="AJ3531" s="59"/>
      <c r="AK3531" s="59"/>
      <c r="AL3531" s="59"/>
      <c r="AM3531" s="59"/>
      <c r="AN3531" s="59"/>
      <c r="AO3531" s="59"/>
      <c r="AP3531" s="59"/>
      <c r="AQ3531" s="59"/>
      <c r="AR3531" s="59"/>
      <c r="AS3531" s="59"/>
      <c r="AT3531" s="59"/>
      <c r="AU3531" s="59"/>
      <c r="AV3531" s="59"/>
      <c r="AZ3531" s="59"/>
      <c r="BA3531" s="59"/>
      <c r="BB3531" s="59"/>
      <c r="BC3531" s="59"/>
      <c r="BD3531" s="59"/>
      <c r="BE3531" s="59"/>
      <c r="BF3531" s="59"/>
      <c r="BG3531" s="59"/>
      <c r="BH3531" s="59"/>
      <c r="BI3531" s="59"/>
      <c r="BJ3531" s="59"/>
      <c r="BK3531" s="59"/>
      <c r="BL3531" s="59"/>
      <c r="BM3531" s="59"/>
      <c r="BN3531" s="59"/>
      <c r="BO3531" s="59"/>
      <c r="BP3531" s="59"/>
      <c r="BQ3531" s="59"/>
      <c r="BR3531" s="59"/>
      <c r="BS3531" s="59"/>
      <c r="BT3531" s="59"/>
      <c r="BU3531" s="59"/>
      <c r="BV3531" s="59"/>
      <c r="BW3531" s="59"/>
      <c r="BX3531" s="59"/>
      <c r="BY3531" s="59"/>
      <c r="BZ3531" s="59"/>
      <c r="CA3531" s="59"/>
      <c r="CB3531" s="59"/>
      <c r="CC3531" s="59"/>
      <c r="CD3531" s="59"/>
      <c r="CE3531" s="59"/>
    </row>
    <row r="3532" spans="1:83" x14ac:dyDescent="0.25">
      <c r="A3532" s="67" t="s">
        <v>985</v>
      </c>
      <c r="B3532" s="67" t="s">
        <v>985</v>
      </c>
      <c r="C3532" s="58">
        <v>42348</v>
      </c>
      <c r="D3532" s="58"/>
      <c r="E3532" s="58"/>
      <c r="F3532" s="59" t="s">
        <v>981</v>
      </c>
      <c r="G3532" s="59"/>
      <c r="H3532" s="59">
        <v>404.38499999999999</v>
      </c>
      <c r="I3532" s="59">
        <v>9.3018749999999997E-2</v>
      </c>
      <c r="J3532" s="59">
        <v>0.16054375000000001</v>
      </c>
      <c r="K3532" s="59">
        <v>0.18662500000000001</v>
      </c>
      <c r="L3532" s="59">
        <v>0.19363125</v>
      </c>
      <c r="M3532" s="59">
        <v>0.27553749999999999</v>
      </c>
      <c r="N3532" s="59">
        <v>0.29312500000000002</v>
      </c>
      <c r="O3532" s="59">
        <v>0.27224999999999999</v>
      </c>
      <c r="P3532" s="59"/>
      <c r="Q3532" s="59"/>
      <c r="R3532" s="59"/>
      <c r="S3532" s="59"/>
      <c r="T3532" s="59"/>
      <c r="U3532" s="59"/>
      <c r="V3532" s="59"/>
      <c r="W3532" s="59"/>
      <c r="X3532" s="59"/>
      <c r="Y3532" s="59"/>
      <c r="Z3532" s="59"/>
      <c r="AA3532" s="59"/>
      <c r="AB3532" s="59"/>
      <c r="AC3532" s="59"/>
      <c r="AD3532" s="59"/>
      <c r="AE3532" s="59"/>
      <c r="AF3532" s="59"/>
      <c r="AG3532" s="59"/>
      <c r="AH3532" s="59"/>
      <c r="AI3532" s="59"/>
      <c r="AJ3532" s="59"/>
      <c r="AK3532" s="59"/>
      <c r="AL3532" s="59"/>
      <c r="AM3532" s="59"/>
      <c r="AN3532" s="59"/>
      <c r="AO3532" s="59"/>
      <c r="AP3532" s="59"/>
      <c r="AQ3532" s="59"/>
      <c r="AR3532" s="59"/>
      <c r="AS3532" s="59"/>
      <c r="AT3532" s="59"/>
      <c r="AU3532" s="59"/>
      <c r="AV3532" s="59"/>
      <c r="AZ3532" s="59"/>
      <c r="BA3532" s="59"/>
      <c r="BB3532" s="59"/>
      <c r="BC3532" s="59"/>
      <c r="BD3532" s="59"/>
      <c r="BE3532" s="59"/>
      <c r="BF3532" s="59"/>
      <c r="BG3532" s="59"/>
      <c r="BH3532" s="59"/>
      <c r="BI3532" s="59"/>
      <c r="BJ3532" s="59"/>
      <c r="BK3532" s="59"/>
      <c r="BL3532" s="59"/>
      <c r="BM3532" s="59"/>
      <c r="BN3532" s="59"/>
      <c r="BO3532" s="59"/>
      <c r="BP3532" s="59"/>
      <c r="BQ3532" s="59"/>
      <c r="BR3532" s="59"/>
      <c r="BS3532" s="59"/>
      <c r="BT3532" s="59"/>
      <c r="BU3532" s="59"/>
      <c r="BV3532" s="59"/>
      <c r="BW3532" s="59"/>
      <c r="BX3532" s="59"/>
      <c r="BY3532" s="59"/>
      <c r="BZ3532" s="59"/>
      <c r="CA3532" s="59"/>
      <c r="CB3532" s="59"/>
      <c r="CC3532" s="59"/>
      <c r="CD3532" s="59"/>
      <c r="CE3532" s="59"/>
    </row>
    <row r="3533" spans="1:83" x14ac:dyDescent="0.25">
      <c r="A3533" s="67" t="s">
        <v>985</v>
      </c>
      <c r="B3533" s="67" t="s">
        <v>985</v>
      </c>
      <c r="C3533" s="58">
        <v>42349</v>
      </c>
      <c r="D3533" s="58"/>
      <c r="E3533" s="58"/>
      <c r="F3533" s="59" t="s">
        <v>981</v>
      </c>
      <c r="G3533" s="59"/>
      <c r="H3533" s="59">
        <v>403.04250000000002</v>
      </c>
      <c r="I3533" s="59">
        <v>9.0281249999999993E-2</v>
      </c>
      <c r="J3533" s="59">
        <v>0.15905625000000001</v>
      </c>
      <c r="K3533" s="59">
        <v>0.18586875</v>
      </c>
      <c r="L3533" s="59">
        <v>0.19288125</v>
      </c>
      <c r="M3533" s="59">
        <v>0.27485625000000002</v>
      </c>
      <c r="N3533" s="59">
        <v>0.29294999999999999</v>
      </c>
      <c r="O3533" s="59">
        <v>0.27224999999999999</v>
      </c>
      <c r="P3533" s="59"/>
      <c r="Q3533" s="59"/>
      <c r="R3533" s="59"/>
      <c r="S3533" s="59"/>
      <c r="T3533" s="59"/>
      <c r="U3533" s="59"/>
      <c r="V3533" s="59"/>
      <c r="W3533" s="59"/>
      <c r="X3533" s="59"/>
      <c r="Y3533" s="59"/>
      <c r="Z3533" s="59"/>
      <c r="AA3533" s="59"/>
      <c r="AB3533" s="59"/>
      <c r="AC3533" s="59"/>
      <c r="AD3533" s="59"/>
      <c r="AE3533" s="59"/>
      <c r="AF3533" s="59">
        <v>0.47609792137163298</v>
      </c>
      <c r="AG3533" s="59">
        <v>0.136865471886184</v>
      </c>
      <c r="AH3533" s="59"/>
      <c r="AI3533" s="59"/>
      <c r="AJ3533" s="59"/>
      <c r="AK3533" s="59"/>
      <c r="AL3533" s="59"/>
      <c r="AM3533" s="59"/>
      <c r="AN3533" s="59"/>
      <c r="AO3533" s="59"/>
      <c r="AP3533" s="59"/>
      <c r="AQ3533" s="59"/>
      <c r="AR3533" s="59"/>
      <c r="AS3533" s="59"/>
      <c r="AT3533" s="59"/>
      <c r="AU3533" s="59"/>
      <c r="AV3533" s="59"/>
      <c r="AZ3533" s="59"/>
      <c r="BA3533" s="59"/>
      <c r="BB3533" s="59"/>
      <c r="BC3533" s="59"/>
      <c r="BD3533" s="59"/>
      <c r="BE3533" s="59"/>
      <c r="BF3533" s="59"/>
      <c r="BG3533" s="59"/>
      <c r="BH3533" s="59"/>
      <c r="BI3533" s="59"/>
      <c r="BJ3533" s="59"/>
      <c r="BK3533" s="59"/>
      <c r="BL3533" s="59"/>
      <c r="BM3533" s="59"/>
      <c r="BN3533" s="59"/>
      <c r="BO3533" s="59"/>
      <c r="BP3533" s="59"/>
      <c r="BQ3533" s="59"/>
      <c r="BR3533" s="59"/>
      <c r="BS3533" s="59"/>
      <c r="BT3533" s="59"/>
      <c r="BU3533" s="59"/>
      <c r="BV3533" s="59"/>
      <c r="BW3533" s="59"/>
      <c r="BX3533" s="59"/>
      <c r="BY3533" s="59"/>
      <c r="BZ3533" s="59"/>
      <c r="CA3533" s="59"/>
      <c r="CB3533" s="59"/>
      <c r="CC3533" s="59"/>
      <c r="CD3533" s="59"/>
      <c r="CE3533" s="59"/>
    </row>
    <row r="3534" spans="1:83" x14ac:dyDescent="0.25">
      <c r="A3534" s="67" t="s">
        <v>985</v>
      </c>
      <c r="B3534" s="67" t="s">
        <v>985</v>
      </c>
      <c r="C3534" s="58">
        <v>42350</v>
      </c>
      <c r="D3534" s="58"/>
      <c r="E3534" s="58"/>
      <c r="F3534" s="59" t="s">
        <v>981</v>
      </c>
      <c r="G3534" s="59"/>
      <c r="H3534" s="59">
        <v>401.77875</v>
      </c>
      <c r="I3534" s="59">
        <v>8.9387499999999995E-2</v>
      </c>
      <c r="J3534" s="59">
        <v>0.15763750000000001</v>
      </c>
      <c r="K3534" s="59">
        <v>0.18431875</v>
      </c>
      <c r="L3534" s="59">
        <v>0.19196250000000001</v>
      </c>
      <c r="M3534" s="59">
        <v>0.27424999999999999</v>
      </c>
      <c r="N3534" s="59">
        <v>0.29289999999999999</v>
      </c>
      <c r="O3534" s="59">
        <v>0.27231875</v>
      </c>
      <c r="P3534" s="59"/>
      <c r="Q3534" s="59"/>
      <c r="R3534" s="59"/>
      <c r="S3534" s="59"/>
      <c r="T3534" s="59"/>
      <c r="U3534" s="59"/>
      <c r="V3534" s="59"/>
      <c r="W3534" s="59"/>
      <c r="X3534" s="59"/>
      <c r="Y3534" s="59"/>
      <c r="Z3534" s="59"/>
      <c r="AA3534" s="59"/>
      <c r="AB3534" s="59"/>
      <c r="AC3534" s="59"/>
      <c r="AD3534" s="59"/>
      <c r="AE3534" s="59"/>
      <c r="AF3534" s="59"/>
      <c r="AG3534" s="59"/>
      <c r="AH3534" s="59"/>
      <c r="AI3534" s="59"/>
      <c r="AJ3534" s="59"/>
      <c r="AK3534" s="59"/>
      <c r="AL3534" s="59"/>
      <c r="AM3534" s="59"/>
      <c r="AN3534" s="59"/>
      <c r="AO3534" s="59"/>
      <c r="AP3534" s="59"/>
      <c r="AQ3534" s="59"/>
      <c r="AR3534" s="59"/>
      <c r="AS3534" s="59"/>
      <c r="AT3534" s="59"/>
      <c r="AU3534" s="59"/>
      <c r="AV3534" s="59"/>
      <c r="AZ3534" s="59"/>
      <c r="BA3534" s="59"/>
      <c r="BB3534" s="59"/>
      <c r="BC3534" s="59"/>
      <c r="BD3534" s="59"/>
      <c r="BE3534" s="59"/>
      <c r="BF3534" s="59"/>
      <c r="BG3534" s="59"/>
      <c r="BH3534" s="59"/>
      <c r="BI3534" s="59"/>
      <c r="BJ3534" s="59"/>
      <c r="BK3534" s="59"/>
      <c r="BL3534" s="59"/>
      <c r="BM3534" s="59"/>
      <c r="BN3534" s="59"/>
      <c r="BO3534" s="59"/>
      <c r="BP3534" s="59"/>
      <c r="BQ3534" s="59"/>
      <c r="BR3534" s="59"/>
      <c r="BS3534" s="59"/>
      <c r="BT3534" s="59"/>
      <c r="BU3534" s="59"/>
      <c r="BV3534" s="59"/>
      <c r="BW3534" s="59"/>
      <c r="BX3534" s="59"/>
      <c r="BY3534" s="59"/>
      <c r="BZ3534" s="59"/>
      <c r="CA3534" s="59"/>
      <c r="CB3534" s="59"/>
      <c r="CC3534" s="59"/>
      <c r="CD3534" s="59"/>
      <c r="CE3534" s="59"/>
    </row>
    <row r="3535" spans="1:83" x14ac:dyDescent="0.25">
      <c r="A3535" s="67" t="s">
        <v>985</v>
      </c>
      <c r="B3535" s="67" t="s">
        <v>985</v>
      </c>
      <c r="C3535" s="58">
        <v>42351</v>
      </c>
      <c r="D3535" s="58"/>
      <c r="E3535" s="58"/>
      <c r="F3535" s="59" t="s">
        <v>981</v>
      </c>
      <c r="G3535" s="59"/>
      <c r="H3535" s="59">
        <v>400.47046875000001</v>
      </c>
      <c r="I3535" s="59">
        <v>8.6909374999999997E-2</v>
      </c>
      <c r="J3535" s="59">
        <v>0.15603125000000001</v>
      </c>
      <c r="K3535" s="59">
        <v>0.18340624999999999</v>
      </c>
      <c r="L3535" s="59">
        <v>0.19136875</v>
      </c>
      <c r="M3535" s="59">
        <v>0.27368749999999997</v>
      </c>
      <c r="N3535" s="59">
        <v>0.29276249999999998</v>
      </c>
      <c r="O3535" s="59">
        <v>0.27220624999999998</v>
      </c>
      <c r="P3535" s="59"/>
      <c r="Q3535" s="59"/>
      <c r="R3535" s="59"/>
      <c r="S3535" s="59"/>
      <c r="T3535" s="59"/>
      <c r="U3535" s="59"/>
      <c r="V3535" s="59"/>
      <c r="W3535" s="59"/>
      <c r="X3535" s="59"/>
      <c r="Y3535" s="59"/>
      <c r="Z3535" s="59"/>
      <c r="AA3535" s="59"/>
      <c r="AB3535" s="59"/>
      <c r="AC3535" s="59"/>
      <c r="AD3535" s="59"/>
      <c r="AE3535" s="59"/>
      <c r="AF3535" s="59"/>
      <c r="AG3535" s="59"/>
      <c r="AH3535" s="59"/>
      <c r="AI3535" s="59"/>
      <c r="AJ3535" s="59"/>
      <c r="AK3535" s="59"/>
      <c r="AL3535" s="59"/>
      <c r="AM3535" s="59"/>
      <c r="AN3535" s="59"/>
      <c r="AO3535" s="59"/>
      <c r="AP3535" s="59"/>
      <c r="AQ3535" s="59"/>
      <c r="AR3535" s="59"/>
      <c r="AS3535" s="59"/>
      <c r="AT3535" s="59"/>
      <c r="AU3535" s="59"/>
      <c r="AV3535" s="59"/>
      <c r="AZ3535" s="59"/>
      <c r="BA3535" s="59"/>
      <c r="BB3535" s="59"/>
      <c r="BC3535" s="59"/>
      <c r="BD3535" s="59"/>
      <c r="BE3535" s="59"/>
      <c r="BF3535" s="59"/>
      <c r="BG3535" s="59"/>
      <c r="BH3535" s="59"/>
      <c r="BI3535" s="59"/>
      <c r="BJ3535" s="59"/>
      <c r="BK3535" s="59"/>
      <c r="BL3535" s="59"/>
      <c r="BM3535" s="59"/>
      <c r="BN3535" s="59"/>
      <c r="BO3535" s="59"/>
      <c r="BP3535" s="59"/>
      <c r="BQ3535" s="59"/>
      <c r="BR3535" s="59"/>
      <c r="BS3535" s="59"/>
      <c r="BT3535" s="59"/>
      <c r="BU3535" s="59"/>
      <c r="BV3535" s="59"/>
      <c r="BW3535" s="59"/>
      <c r="BX3535" s="59"/>
      <c r="BY3535" s="59"/>
      <c r="BZ3535" s="59"/>
      <c r="CA3535" s="59"/>
      <c r="CB3535" s="59"/>
      <c r="CC3535" s="59"/>
      <c r="CD3535" s="59"/>
      <c r="CE3535" s="59"/>
    </row>
    <row r="3536" spans="1:83" x14ac:dyDescent="0.25">
      <c r="A3536" s="67" t="s">
        <v>985</v>
      </c>
      <c r="B3536" s="67" t="s">
        <v>985</v>
      </c>
      <c r="C3536" s="58">
        <v>42352</v>
      </c>
      <c r="D3536" s="58"/>
      <c r="E3536" s="58"/>
      <c r="F3536" s="59" t="s">
        <v>981</v>
      </c>
      <c r="G3536" s="59"/>
      <c r="H3536" s="59">
        <v>398.52468750000003</v>
      </c>
      <c r="I3536" s="59">
        <v>8.6718749999999997E-2</v>
      </c>
      <c r="J3536" s="59">
        <v>0.15454999999999999</v>
      </c>
      <c r="K3536" s="59">
        <v>0.18093124999999999</v>
      </c>
      <c r="L3536" s="59">
        <v>0.18938125</v>
      </c>
      <c r="M3536" s="59">
        <v>0.27273750000000002</v>
      </c>
      <c r="N3536" s="59">
        <v>0.29259374999999999</v>
      </c>
      <c r="O3536" s="59">
        <v>0.27213749999999998</v>
      </c>
      <c r="P3536" s="59"/>
      <c r="Q3536" s="59"/>
      <c r="R3536" s="59"/>
      <c r="S3536" s="59"/>
      <c r="T3536" s="59"/>
      <c r="U3536" s="59"/>
      <c r="V3536" s="59"/>
      <c r="W3536" s="59"/>
      <c r="X3536" s="59"/>
      <c r="Y3536" s="59"/>
      <c r="Z3536" s="59"/>
      <c r="AA3536" s="59"/>
      <c r="AB3536" s="59"/>
      <c r="AC3536" s="59"/>
      <c r="AD3536" s="59"/>
      <c r="AE3536" s="59"/>
      <c r="AF3536" s="59">
        <v>0.35335865581353398</v>
      </c>
      <c r="AG3536" s="59">
        <v>9.2725630137243095E-2</v>
      </c>
      <c r="AH3536" s="59"/>
      <c r="AI3536" s="59"/>
      <c r="AJ3536" s="59"/>
      <c r="AK3536" s="59"/>
      <c r="AL3536" s="59"/>
      <c r="AM3536" s="59"/>
      <c r="AN3536" s="59"/>
      <c r="AO3536" s="59"/>
      <c r="AP3536" s="59"/>
      <c r="AQ3536" s="59"/>
      <c r="AR3536" s="59"/>
      <c r="AS3536" s="59"/>
      <c r="AT3536" s="59"/>
      <c r="AU3536" s="59"/>
      <c r="AV3536" s="59"/>
      <c r="AZ3536" s="59"/>
      <c r="BA3536" s="59"/>
      <c r="BB3536" s="59"/>
      <c r="BC3536" s="59"/>
      <c r="BD3536" s="59"/>
      <c r="BE3536" s="59"/>
      <c r="BF3536" s="59"/>
      <c r="BG3536" s="59"/>
      <c r="BH3536" s="59"/>
      <c r="BI3536" s="59"/>
      <c r="BJ3536" s="59"/>
      <c r="BK3536" s="59"/>
      <c r="BL3536" s="59"/>
      <c r="BM3536" s="59"/>
      <c r="BN3536" s="59"/>
      <c r="BO3536" s="59"/>
      <c r="BP3536" s="59"/>
      <c r="BQ3536" s="59"/>
      <c r="BR3536" s="59"/>
      <c r="BS3536" s="59"/>
      <c r="BT3536" s="59"/>
      <c r="BU3536" s="59"/>
      <c r="BV3536" s="59"/>
      <c r="BW3536" s="59"/>
      <c r="BX3536" s="59"/>
      <c r="BY3536" s="59"/>
      <c r="BZ3536" s="59"/>
      <c r="CA3536" s="59"/>
      <c r="CB3536" s="59"/>
      <c r="CC3536" s="59"/>
      <c r="CD3536" s="59"/>
      <c r="CE3536" s="59"/>
    </row>
    <row r="3537" spans="1:83" x14ac:dyDescent="0.25">
      <c r="A3537" s="67" t="s">
        <v>985</v>
      </c>
      <c r="B3537" s="67" t="s">
        <v>985</v>
      </c>
      <c r="C3537" s="58">
        <v>42353</v>
      </c>
      <c r="D3537" s="58"/>
      <c r="E3537" s="58"/>
      <c r="F3537" s="59" t="s">
        <v>981</v>
      </c>
      <c r="G3537" s="59"/>
      <c r="H3537" s="59">
        <v>397.08749999999998</v>
      </c>
      <c r="I3537" s="59">
        <v>8.5312499999999999E-2</v>
      </c>
      <c r="J3537" s="59">
        <v>0.1535125</v>
      </c>
      <c r="K3537" s="59">
        <v>0.1799125</v>
      </c>
      <c r="L3537" s="59">
        <v>0.18795624999999999</v>
      </c>
      <c r="M3537" s="59">
        <v>0.27189999999999998</v>
      </c>
      <c r="N3537" s="59">
        <v>0.29226875000000002</v>
      </c>
      <c r="O3537" s="59">
        <v>0.272175</v>
      </c>
      <c r="P3537" s="59"/>
      <c r="Q3537" s="59"/>
      <c r="R3537" s="59"/>
      <c r="S3537" s="59"/>
      <c r="T3537" s="59">
        <v>5.3241825499999997</v>
      </c>
      <c r="U3537" s="59">
        <v>395.09075000000001</v>
      </c>
      <c r="V3537" s="59">
        <v>147.44499999999999</v>
      </c>
      <c r="W3537" s="59"/>
      <c r="X3537" s="59"/>
      <c r="Y3537" s="59"/>
      <c r="Z3537" s="59"/>
      <c r="AA3537" s="59"/>
      <c r="AB3537" s="59"/>
      <c r="AC3537" s="59"/>
      <c r="AD3537" s="59">
        <v>0</v>
      </c>
      <c r="AE3537" s="59"/>
      <c r="AF3537" s="59"/>
      <c r="AG3537" s="59"/>
      <c r="AH3537" s="59">
        <v>7.1645785838238803E-3</v>
      </c>
      <c r="AI3537" s="59">
        <v>5.2639949999999998E-2</v>
      </c>
      <c r="AJ3537" s="59">
        <v>7.3472499999999998</v>
      </c>
      <c r="AK3537" s="59"/>
      <c r="AL3537" s="59"/>
      <c r="AM3537" s="59">
        <v>0.51249999999999996</v>
      </c>
      <c r="AN3537" s="59">
        <v>2.4430700542994899E-2</v>
      </c>
      <c r="AO3537" s="59">
        <v>0.84473422499999995</v>
      </c>
      <c r="AP3537" s="59">
        <v>34.576749999999997</v>
      </c>
      <c r="AQ3537" s="59"/>
      <c r="AR3537" s="59"/>
      <c r="AS3537" s="59"/>
      <c r="AT3537" s="59"/>
      <c r="AU3537" s="59"/>
      <c r="AV3537" s="59"/>
      <c r="AZ3537" s="59"/>
      <c r="BA3537" s="59"/>
      <c r="BB3537" s="59"/>
      <c r="BC3537" s="59">
        <v>3.1536762</v>
      </c>
      <c r="BD3537" s="59"/>
      <c r="BE3537" s="59">
        <v>147.44499999999999</v>
      </c>
      <c r="BF3537" s="59">
        <v>2.1388831089558798E-2</v>
      </c>
      <c r="BG3537" s="59">
        <v>6.1886124097233304E-3</v>
      </c>
      <c r="BH3537" s="59">
        <v>1.273132175</v>
      </c>
      <c r="BI3537" s="59"/>
      <c r="BJ3537" s="59">
        <v>205.72174999999999</v>
      </c>
      <c r="BK3537" s="59"/>
      <c r="BL3537" s="59"/>
      <c r="BM3537" s="59"/>
      <c r="BN3537" s="59"/>
      <c r="BO3537" s="59"/>
      <c r="BP3537" s="59"/>
      <c r="BQ3537" s="59"/>
      <c r="BR3537" s="59"/>
      <c r="BS3537" s="59"/>
      <c r="BT3537" s="59"/>
      <c r="BU3537" s="59"/>
      <c r="BV3537" s="59"/>
      <c r="BW3537" s="59"/>
      <c r="BX3537" s="59"/>
      <c r="BY3537" s="59"/>
      <c r="BZ3537" s="59"/>
      <c r="CA3537" s="59"/>
      <c r="CB3537" s="59"/>
      <c r="CC3537" s="59"/>
      <c r="CD3537" s="59"/>
      <c r="CE3537" s="59"/>
    </row>
    <row r="3538" spans="1:83" x14ac:dyDescent="0.25">
      <c r="A3538" s="67" t="s">
        <v>985</v>
      </c>
      <c r="B3538" s="67" t="s">
        <v>985</v>
      </c>
      <c r="C3538" s="58">
        <v>42354</v>
      </c>
      <c r="D3538" s="58"/>
      <c r="E3538" s="58"/>
      <c r="F3538" s="59" t="s">
        <v>981</v>
      </c>
      <c r="G3538" s="59"/>
      <c r="H3538" s="59">
        <v>396.22546875</v>
      </c>
      <c r="I3538" s="59">
        <v>8.3684375000000005E-2</v>
      </c>
      <c r="J3538" s="59">
        <v>0.15239374999999999</v>
      </c>
      <c r="K3538" s="59">
        <v>0.1792</v>
      </c>
      <c r="L3538" s="59">
        <v>0.187775</v>
      </c>
      <c r="M3538" s="59">
        <v>0.2714625</v>
      </c>
      <c r="N3538" s="59">
        <v>0.29215000000000002</v>
      </c>
      <c r="O3538" s="59">
        <v>0.27212500000000001</v>
      </c>
      <c r="P3538" s="59"/>
      <c r="Q3538" s="59"/>
      <c r="R3538" s="59"/>
      <c r="S3538" s="59"/>
      <c r="T3538" s="59"/>
      <c r="U3538" s="59"/>
      <c r="V3538" s="59"/>
      <c r="W3538" s="59"/>
      <c r="X3538" s="59"/>
      <c r="Y3538" s="59"/>
      <c r="Z3538" s="59"/>
      <c r="AA3538" s="59"/>
      <c r="AB3538" s="59"/>
      <c r="AC3538" s="59"/>
      <c r="AD3538" s="59"/>
      <c r="AE3538" s="59">
        <v>8.4</v>
      </c>
      <c r="AF3538" s="59"/>
      <c r="AG3538" s="59"/>
      <c r="AH3538" s="59"/>
      <c r="AI3538" s="59"/>
      <c r="AJ3538" s="59"/>
      <c r="AK3538" s="59">
        <v>4.75</v>
      </c>
      <c r="AL3538" s="59">
        <v>8.4</v>
      </c>
      <c r="AM3538" s="59"/>
      <c r="AN3538" s="59"/>
      <c r="AO3538" s="59"/>
      <c r="AP3538" s="59"/>
      <c r="AQ3538" s="59"/>
      <c r="AR3538" s="59"/>
      <c r="AS3538" s="59"/>
      <c r="AT3538" s="59"/>
      <c r="AU3538" s="59"/>
      <c r="AV3538" s="59"/>
      <c r="AZ3538" s="59"/>
      <c r="BA3538" s="59"/>
      <c r="BB3538" s="59"/>
      <c r="BC3538" s="59"/>
      <c r="BD3538" s="59"/>
      <c r="BE3538" s="59"/>
      <c r="BF3538" s="59"/>
      <c r="BG3538" s="59"/>
      <c r="BH3538" s="59"/>
      <c r="BI3538" s="59"/>
      <c r="BJ3538" s="59"/>
      <c r="BK3538" s="59"/>
      <c r="BL3538" s="59"/>
      <c r="BM3538" s="59"/>
      <c r="BN3538" s="59"/>
      <c r="BO3538" s="59"/>
      <c r="BP3538" s="59"/>
      <c r="BQ3538" s="59"/>
      <c r="BR3538" s="59"/>
      <c r="BS3538" s="59"/>
      <c r="BT3538" s="59"/>
      <c r="BU3538" s="59"/>
      <c r="BV3538" s="59"/>
      <c r="BW3538" s="59"/>
      <c r="BX3538" s="59"/>
      <c r="BY3538" s="59"/>
      <c r="BZ3538" s="59"/>
      <c r="CA3538" s="59"/>
      <c r="CB3538" s="59"/>
      <c r="CC3538" s="59"/>
      <c r="CD3538" s="59"/>
      <c r="CE3538" s="59"/>
    </row>
    <row r="3539" spans="1:83" x14ac:dyDescent="0.25">
      <c r="A3539" s="67" t="s">
        <v>985</v>
      </c>
      <c r="B3539" s="67" t="s">
        <v>985</v>
      </c>
      <c r="C3539" s="58">
        <v>42355</v>
      </c>
      <c r="D3539" s="58"/>
      <c r="E3539" s="58"/>
      <c r="F3539" s="59" t="s">
        <v>981</v>
      </c>
      <c r="G3539" s="59"/>
      <c r="H3539" s="59">
        <v>395.31281250000001</v>
      </c>
      <c r="I3539" s="59">
        <v>8.2781250000000001E-2</v>
      </c>
      <c r="J3539" s="59">
        <v>0.1514625</v>
      </c>
      <c r="K3539" s="59">
        <v>0.17836874999999999</v>
      </c>
      <c r="L3539" s="59">
        <v>0.18733125</v>
      </c>
      <c r="M3539" s="59">
        <v>0.27079375</v>
      </c>
      <c r="N3539" s="59">
        <v>0.29197499999999998</v>
      </c>
      <c r="O3539" s="59">
        <v>0.27211875000000002</v>
      </c>
      <c r="P3539" s="59"/>
      <c r="Q3539" s="59"/>
      <c r="R3539" s="59"/>
      <c r="S3539" s="59"/>
      <c r="T3539" s="59"/>
      <c r="U3539" s="59"/>
      <c r="V3539" s="59"/>
      <c r="W3539" s="59"/>
      <c r="X3539" s="59"/>
      <c r="Y3539" s="59"/>
      <c r="Z3539" s="59"/>
      <c r="AA3539" s="59"/>
      <c r="AB3539" s="59"/>
      <c r="AC3539" s="59"/>
      <c r="AD3539" s="59"/>
      <c r="AE3539" s="59"/>
      <c r="AF3539" s="59"/>
      <c r="AG3539" s="59"/>
      <c r="AH3539" s="59"/>
      <c r="AI3539" s="59"/>
      <c r="AJ3539" s="59"/>
      <c r="AK3539" s="59"/>
      <c r="AL3539" s="59"/>
      <c r="AM3539" s="59"/>
      <c r="AN3539" s="59"/>
      <c r="AO3539" s="59"/>
      <c r="AP3539" s="59"/>
      <c r="AQ3539" s="59"/>
      <c r="AR3539" s="59"/>
      <c r="AS3539" s="59"/>
      <c r="AT3539" s="59"/>
      <c r="AU3539" s="59"/>
      <c r="AV3539" s="59"/>
      <c r="AZ3539" s="59"/>
      <c r="BA3539" s="59"/>
      <c r="BB3539" s="59"/>
      <c r="BC3539" s="59"/>
      <c r="BD3539" s="59"/>
      <c r="BE3539" s="59"/>
      <c r="BF3539" s="59"/>
      <c r="BG3539" s="59"/>
      <c r="BH3539" s="59"/>
      <c r="BI3539" s="59"/>
      <c r="BJ3539" s="59"/>
      <c r="BK3539" s="59"/>
      <c r="BL3539" s="59"/>
      <c r="BM3539" s="59"/>
      <c r="BN3539" s="59"/>
      <c r="BO3539" s="59"/>
      <c r="BP3539" s="59"/>
      <c r="BQ3539" s="59"/>
      <c r="BR3539" s="59"/>
      <c r="BS3539" s="59"/>
      <c r="BT3539" s="59"/>
      <c r="BU3539" s="59"/>
      <c r="BV3539" s="59"/>
      <c r="BW3539" s="59"/>
      <c r="BX3539" s="59"/>
      <c r="BY3539" s="59"/>
      <c r="BZ3539" s="59"/>
      <c r="CA3539" s="59"/>
      <c r="CB3539" s="59"/>
      <c r="CC3539" s="59"/>
      <c r="CD3539" s="59"/>
      <c r="CE3539" s="59"/>
    </row>
    <row r="3540" spans="1:83" x14ac:dyDescent="0.25">
      <c r="A3540" s="67" t="s">
        <v>985</v>
      </c>
      <c r="B3540" s="67" t="s">
        <v>985</v>
      </c>
      <c r="C3540" s="58">
        <v>42356</v>
      </c>
      <c r="D3540" s="58"/>
      <c r="E3540" s="58"/>
      <c r="F3540" s="59" t="s">
        <v>981</v>
      </c>
      <c r="G3540" s="59"/>
      <c r="H3540" s="59">
        <v>394.00312500000001</v>
      </c>
      <c r="I3540" s="59">
        <v>8.2368750000000004E-2</v>
      </c>
      <c r="J3540" s="59">
        <v>0.15070625000000001</v>
      </c>
      <c r="K3540" s="59">
        <v>0.17709374999999999</v>
      </c>
      <c r="L3540" s="59">
        <v>0.1860125</v>
      </c>
      <c r="M3540" s="59">
        <v>0.26994374999999998</v>
      </c>
      <c r="N3540" s="59">
        <v>0.29171249999999999</v>
      </c>
      <c r="O3540" s="59">
        <v>0.27204374999999997</v>
      </c>
      <c r="P3540" s="59"/>
      <c r="Q3540" s="59"/>
      <c r="R3540" s="59"/>
      <c r="S3540" s="59"/>
      <c r="T3540" s="59"/>
      <c r="U3540" s="59"/>
      <c r="V3540" s="59"/>
      <c r="W3540" s="59"/>
      <c r="X3540" s="59"/>
      <c r="Y3540" s="59"/>
      <c r="Z3540" s="59"/>
      <c r="AA3540" s="59"/>
      <c r="AB3540" s="59"/>
      <c r="AC3540" s="59"/>
      <c r="AD3540" s="59"/>
      <c r="AE3540" s="59"/>
      <c r="AF3540" s="59"/>
      <c r="AG3540" s="59"/>
      <c r="AH3540" s="59"/>
      <c r="AI3540" s="59"/>
      <c r="AJ3540" s="59"/>
      <c r="AK3540" s="59"/>
      <c r="AL3540" s="59"/>
      <c r="AM3540" s="59"/>
      <c r="AN3540" s="59"/>
      <c r="AO3540" s="59"/>
      <c r="AP3540" s="59"/>
      <c r="AQ3540" s="59"/>
      <c r="AR3540" s="59"/>
      <c r="AS3540" s="59"/>
      <c r="AT3540" s="59"/>
      <c r="AU3540" s="59"/>
      <c r="AV3540" s="59"/>
      <c r="AZ3540" s="59"/>
      <c r="BA3540" s="59"/>
      <c r="BB3540" s="59"/>
      <c r="BC3540" s="59"/>
      <c r="BD3540" s="59"/>
      <c r="BE3540" s="59"/>
      <c r="BF3540" s="59"/>
      <c r="BG3540" s="59"/>
      <c r="BH3540" s="59"/>
      <c r="BI3540" s="59"/>
      <c r="BJ3540" s="59"/>
      <c r="BK3540" s="59"/>
      <c r="BL3540" s="59"/>
      <c r="BM3540" s="59"/>
      <c r="BN3540" s="59"/>
      <c r="BO3540" s="59"/>
      <c r="BP3540" s="59"/>
      <c r="BQ3540" s="59"/>
      <c r="BR3540" s="59"/>
      <c r="BS3540" s="59"/>
      <c r="BT3540" s="59"/>
      <c r="BU3540" s="59"/>
      <c r="BV3540" s="59"/>
      <c r="BW3540" s="59"/>
      <c r="BX3540" s="59"/>
      <c r="BY3540" s="59"/>
      <c r="BZ3540" s="59"/>
      <c r="CA3540" s="59"/>
      <c r="CB3540" s="59"/>
      <c r="CC3540" s="59"/>
      <c r="CD3540" s="59"/>
      <c r="CE3540" s="59"/>
    </row>
    <row r="3541" spans="1:83" x14ac:dyDescent="0.25">
      <c r="A3541" s="67" t="s">
        <v>985</v>
      </c>
      <c r="B3541" s="67" t="s">
        <v>985</v>
      </c>
      <c r="C3541" s="58">
        <v>42357</v>
      </c>
      <c r="D3541" s="58"/>
      <c r="E3541" s="58"/>
      <c r="F3541" s="59" t="s">
        <v>981</v>
      </c>
      <c r="G3541" s="59"/>
      <c r="H3541" s="59">
        <v>393.10078125000001</v>
      </c>
      <c r="I3541" s="59">
        <v>8.0934375000000003E-2</v>
      </c>
      <c r="J3541" s="59">
        <v>0.1497125</v>
      </c>
      <c r="K3541" s="59">
        <v>0.1767</v>
      </c>
      <c r="L3541" s="59">
        <v>0.185475</v>
      </c>
      <c r="M3541" s="59">
        <v>0.2693625</v>
      </c>
      <c r="N3541" s="59">
        <v>0.29149375</v>
      </c>
      <c r="O3541" s="59">
        <v>0.27198125000000001</v>
      </c>
      <c r="P3541" s="59"/>
      <c r="Q3541" s="59"/>
      <c r="R3541" s="59"/>
      <c r="S3541" s="59"/>
      <c r="T3541" s="59"/>
      <c r="U3541" s="59"/>
      <c r="V3541" s="59"/>
      <c r="W3541" s="59"/>
      <c r="X3541" s="59"/>
      <c r="Y3541" s="59"/>
      <c r="Z3541" s="59"/>
      <c r="AA3541" s="59"/>
      <c r="AB3541" s="59"/>
      <c r="AC3541" s="59"/>
      <c r="AD3541" s="59"/>
      <c r="AE3541" s="59"/>
      <c r="AF3541" s="59"/>
      <c r="AG3541" s="59"/>
      <c r="AH3541" s="59"/>
      <c r="AI3541" s="59"/>
      <c r="AJ3541" s="59"/>
      <c r="AK3541" s="59"/>
      <c r="AL3541" s="59"/>
      <c r="AM3541" s="59"/>
      <c r="AN3541" s="59"/>
      <c r="AO3541" s="59"/>
      <c r="AP3541" s="59"/>
      <c r="AQ3541" s="59"/>
      <c r="AR3541" s="59"/>
      <c r="AS3541" s="59"/>
      <c r="AT3541" s="59"/>
      <c r="AU3541" s="59"/>
      <c r="AV3541" s="59"/>
      <c r="AZ3541" s="59"/>
      <c r="BA3541" s="59"/>
      <c r="BB3541" s="59"/>
      <c r="BC3541" s="59"/>
      <c r="BD3541" s="59"/>
      <c r="BE3541" s="59"/>
      <c r="BF3541" s="59"/>
      <c r="BG3541" s="59"/>
      <c r="BH3541" s="59"/>
      <c r="BI3541" s="59"/>
      <c r="BJ3541" s="59"/>
      <c r="BK3541" s="59"/>
      <c r="BL3541" s="59"/>
      <c r="BM3541" s="59"/>
      <c r="BN3541" s="59"/>
      <c r="BO3541" s="59"/>
      <c r="BP3541" s="59"/>
      <c r="BQ3541" s="59"/>
      <c r="BR3541" s="59"/>
      <c r="BS3541" s="59"/>
      <c r="BT3541" s="59"/>
      <c r="BU3541" s="59"/>
      <c r="BV3541" s="59"/>
      <c r="BW3541" s="59"/>
      <c r="BX3541" s="59"/>
      <c r="BY3541" s="59"/>
      <c r="BZ3541" s="59"/>
      <c r="CA3541" s="59"/>
      <c r="CB3541" s="59"/>
      <c r="CC3541" s="59"/>
      <c r="CD3541" s="59"/>
      <c r="CE3541" s="59"/>
    </row>
    <row r="3542" spans="1:83" x14ac:dyDescent="0.25">
      <c r="A3542" s="67" t="s">
        <v>985</v>
      </c>
      <c r="B3542" s="67" t="s">
        <v>985</v>
      </c>
      <c r="C3542" s="58">
        <v>42358</v>
      </c>
      <c r="D3542" s="58"/>
      <c r="E3542" s="58"/>
      <c r="F3542" s="59" t="s">
        <v>981</v>
      </c>
      <c r="G3542" s="59"/>
      <c r="H3542" s="59">
        <v>392.11828125</v>
      </c>
      <c r="I3542" s="59">
        <v>8.0259374999999994E-2</v>
      </c>
      <c r="J3542" s="59">
        <v>0.1489625</v>
      </c>
      <c r="K3542" s="59">
        <v>0.17583124999999999</v>
      </c>
      <c r="L3542" s="59">
        <v>0.18471874999999999</v>
      </c>
      <c r="M3542" s="59">
        <v>0.26871875000000001</v>
      </c>
      <c r="N3542" s="59">
        <v>0.29128749999999998</v>
      </c>
      <c r="O3542" s="59">
        <v>0.27189374999999999</v>
      </c>
      <c r="P3542" s="59"/>
      <c r="Q3542" s="59"/>
      <c r="R3542" s="59"/>
      <c r="S3542" s="59"/>
      <c r="T3542" s="59"/>
      <c r="U3542" s="59"/>
      <c r="V3542" s="59"/>
      <c r="W3542" s="59"/>
      <c r="X3542" s="59"/>
      <c r="Y3542" s="59"/>
      <c r="Z3542" s="59"/>
      <c r="AA3542" s="59"/>
      <c r="AB3542" s="59"/>
      <c r="AC3542" s="59"/>
      <c r="AD3542" s="59"/>
      <c r="AE3542" s="59"/>
      <c r="AF3542" s="59"/>
      <c r="AG3542" s="59"/>
      <c r="AH3542" s="59"/>
      <c r="AI3542" s="59"/>
      <c r="AJ3542" s="59"/>
      <c r="AK3542" s="59"/>
      <c r="AL3542" s="59"/>
      <c r="AM3542" s="59"/>
      <c r="AN3542" s="59"/>
      <c r="AO3542" s="59"/>
      <c r="AP3542" s="59"/>
      <c r="AQ3542" s="59"/>
      <c r="AR3542" s="59"/>
      <c r="AS3542" s="59"/>
      <c r="AT3542" s="59"/>
      <c r="AU3542" s="59"/>
      <c r="AV3542" s="59"/>
      <c r="AZ3542" s="59"/>
      <c r="BA3542" s="59"/>
      <c r="BB3542" s="59"/>
      <c r="BC3542" s="59"/>
      <c r="BD3542" s="59"/>
      <c r="BE3542" s="59"/>
      <c r="BF3542" s="59"/>
      <c r="BG3542" s="59"/>
      <c r="BH3542" s="59"/>
      <c r="BI3542" s="59"/>
      <c r="BJ3542" s="59"/>
      <c r="BK3542" s="59"/>
      <c r="BL3542" s="59"/>
      <c r="BM3542" s="59"/>
      <c r="BN3542" s="59"/>
      <c r="BO3542" s="59"/>
      <c r="BP3542" s="59"/>
      <c r="BQ3542" s="59"/>
      <c r="BR3542" s="59"/>
      <c r="BS3542" s="59"/>
      <c r="BT3542" s="59"/>
      <c r="BU3542" s="59"/>
      <c r="BV3542" s="59"/>
      <c r="BW3542" s="59"/>
      <c r="BX3542" s="59"/>
      <c r="BY3542" s="59"/>
      <c r="BZ3542" s="59"/>
      <c r="CA3542" s="59"/>
      <c r="CB3542" s="59"/>
      <c r="CC3542" s="59"/>
      <c r="CD3542" s="59"/>
      <c r="CE3542" s="59"/>
    </row>
    <row r="3543" spans="1:83" x14ac:dyDescent="0.25">
      <c r="A3543" s="67" t="s">
        <v>985</v>
      </c>
      <c r="B3543" s="67" t="s">
        <v>985</v>
      </c>
      <c r="C3543" s="58">
        <v>42359</v>
      </c>
      <c r="D3543" s="58"/>
      <c r="E3543" s="58"/>
      <c r="F3543" s="59" t="s">
        <v>981</v>
      </c>
      <c r="G3543" s="59"/>
      <c r="H3543" s="59">
        <v>390.19640625</v>
      </c>
      <c r="I3543" s="59">
        <v>8.0428125000000003E-2</v>
      </c>
      <c r="J3543" s="59">
        <v>0.14848125000000001</v>
      </c>
      <c r="K3543" s="59">
        <v>0.1739125</v>
      </c>
      <c r="L3543" s="59">
        <v>0.18210000000000001</v>
      </c>
      <c r="M3543" s="59">
        <v>0.26741874999999998</v>
      </c>
      <c r="N3543" s="59">
        <v>0.29093124999999997</v>
      </c>
      <c r="O3543" s="59">
        <v>0.27183750000000001</v>
      </c>
      <c r="P3543" s="59"/>
      <c r="Q3543" s="59"/>
      <c r="R3543" s="59"/>
      <c r="S3543" s="59"/>
      <c r="T3543" s="59"/>
      <c r="U3543" s="59"/>
      <c r="V3543" s="59"/>
      <c r="W3543" s="59"/>
      <c r="X3543" s="59"/>
      <c r="Y3543" s="59"/>
      <c r="Z3543" s="59"/>
      <c r="AA3543" s="59"/>
      <c r="AB3543" s="59"/>
      <c r="AC3543" s="59"/>
      <c r="AD3543" s="59"/>
      <c r="AE3543" s="59"/>
      <c r="AF3543" s="59">
        <v>0.28588337830714</v>
      </c>
      <c r="AG3543" s="59">
        <v>0.14851229734250901</v>
      </c>
      <c r="AH3543" s="59"/>
      <c r="AI3543" s="59"/>
      <c r="AJ3543" s="59"/>
      <c r="AK3543" s="59"/>
      <c r="AL3543" s="59"/>
      <c r="AM3543" s="59"/>
      <c r="AN3543" s="59"/>
      <c r="AO3543" s="59"/>
      <c r="AP3543" s="59"/>
      <c r="AQ3543" s="59"/>
      <c r="AR3543" s="59"/>
      <c r="AS3543" s="59"/>
      <c r="AT3543" s="59"/>
      <c r="AU3543" s="59"/>
      <c r="AV3543" s="59"/>
      <c r="AZ3543" s="59"/>
      <c r="BA3543" s="59"/>
      <c r="BB3543" s="59"/>
      <c r="BC3543" s="59"/>
      <c r="BD3543" s="59"/>
      <c r="BE3543" s="59"/>
      <c r="BF3543" s="59"/>
      <c r="BG3543" s="59"/>
      <c r="BH3543" s="59"/>
      <c r="BI3543" s="59"/>
      <c r="BJ3543" s="59"/>
      <c r="BK3543" s="59"/>
      <c r="BL3543" s="59"/>
      <c r="BM3543" s="59"/>
      <c r="BN3543" s="59"/>
      <c r="BO3543" s="59"/>
      <c r="BP3543" s="59"/>
      <c r="BQ3543" s="59"/>
      <c r="BR3543" s="59"/>
      <c r="BS3543" s="59"/>
      <c r="BT3543" s="59"/>
      <c r="BU3543" s="59"/>
      <c r="BV3543" s="59"/>
      <c r="BW3543" s="59"/>
      <c r="BX3543" s="59"/>
      <c r="BY3543" s="59"/>
      <c r="BZ3543" s="59"/>
      <c r="CA3543" s="59"/>
      <c r="CB3543" s="59"/>
      <c r="CC3543" s="59"/>
      <c r="CD3543" s="59"/>
      <c r="CE3543" s="59"/>
    </row>
    <row r="3544" spans="1:83" x14ac:dyDescent="0.25">
      <c r="A3544" s="67" t="s">
        <v>985</v>
      </c>
      <c r="B3544" s="67" t="s">
        <v>985</v>
      </c>
      <c r="C3544" s="58">
        <v>42360</v>
      </c>
      <c r="D3544" s="58"/>
      <c r="E3544" s="58"/>
      <c r="F3544" s="59" t="s">
        <v>981</v>
      </c>
      <c r="G3544" s="59"/>
      <c r="H3544" s="59">
        <v>389.63015625000003</v>
      </c>
      <c r="I3544" s="59">
        <v>7.6978124999999994E-2</v>
      </c>
      <c r="J3544" s="59">
        <v>0.14728125</v>
      </c>
      <c r="K3544" s="59">
        <v>0.17435624999999999</v>
      </c>
      <c r="L3544" s="59">
        <v>0.18285625</v>
      </c>
      <c r="M3544" s="59">
        <v>0.26711249999999997</v>
      </c>
      <c r="N3544" s="59">
        <v>0.29054374999999999</v>
      </c>
      <c r="O3544" s="59">
        <v>0.27176875</v>
      </c>
      <c r="P3544" s="59"/>
      <c r="Q3544" s="59"/>
      <c r="R3544" s="59"/>
      <c r="S3544" s="59"/>
      <c r="T3544" s="59"/>
      <c r="U3544" s="59"/>
      <c r="V3544" s="59"/>
      <c r="W3544" s="59"/>
      <c r="X3544" s="59"/>
      <c r="Y3544" s="59"/>
      <c r="Z3544" s="59"/>
      <c r="AA3544" s="59"/>
      <c r="AB3544" s="59"/>
      <c r="AC3544" s="59"/>
      <c r="AD3544" s="59"/>
      <c r="AE3544" s="59">
        <v>8.4</v>
      </c>
      <c r="AF3544" s="59"/>
      <c r="AG3544" s="59"/>
      <c r="AH3544" s="59"/>
      <c r="AI3544" s="59"/>
      <c r="AJ3544" s="59"/>
      <c r="AK3544" s="59">
        <v>5.2</v>
      </c>
      <c r="AL3544" s="59">
        <v>8.4</v>
      </c>
      <c r="AM3544" s="59"/>
      <c r="AN3544" s="59"/>
      <c r="AO3544" s="59"/>
      <c r="AP3544" s="59"/>
      <c r="AQ3544" s="59"/>
      <c r="AR3544" s="59"/>
      <c r="AS3544" s="59"/>
      <c r="AT3544" s="59"/>
      <c r="AU3544" s="59"/>
      <c r="AV3544" s="59"/>
      <c r="AZ3544" s="59"/>
      <c r="BA3544" s="59"/>
      <c r="BB3544" s="59"/>
      <c r="BC3544" s="59"/>
      <c r="BD3544" s="59"/>
      <c r="BE3544" s="59"/>
      <c r="BF3544" s="59"/>
      <c r="BG3544" s="59"/>
      <c r="BH3544" s="59"/>
      <c r="BI3544" s="59"/>
      <c r="BJ3544" s="59"/>
      <c r="BK3544" s="59"/>
      <c r="BL3544" s="59"/>
      <c r="BM3544" s="59"/>
      <c r="BN3544" s="59"/>
      <c r="BO3544" s="59"/>
      <c r="BP3544" s="59"/>
      <c r="BQ3544" s="59"/>
      <c r="BR3544" s="59"/>
      <c r="BS3544" s="59"/>
      <c r="BT3544" s="59"/>
      <c r="BU3544" s="59"/>
      <c r="BV3544" s="59"/>
      <c r="BW3544" s="59"/>
      <c r="BX3544" s="59"/>
      <c r="BY3544" s="59"/>
      <c r="BZ3544" s="59"/>
      <c r="CA3544" s="59"/>
      <c r="CB3544" s="59"/>
      <c r="CC3544" s="59"/>
      <c r="CD3544" s="59"/>
      <c r="CE3544" s="59"/>
    </row>
    <row r="3545" spans="1:83" x14ac:dyDescent="0.25">
      <c r="A3545" s="67" t="s">
        <v>985</v>
      </c>
      <c r="B3545" s="67" t="s">
        <v>985</v>
      </c>
      <c r="C3545" s="58">
        <v>42361</v>
      </c>
      <c r="D3545" s="58"/>
      <c r="E3545" s="58"/>
      <c r="F3545" s="59" t="s">
        <v>981</v>
      </c>
      <c r="G3545" s="59"/>
      <c r="H3545" s="59">
        <v>388.50140625</v>
      </c>
      <c r="I3545" s="59">
        <v>7.6759375000000005E-2</v>
      </c>
      <c r="J3545" s="59">
        <v>0.1461375</v>
      </c>
      <c r="K3545" s="59">
        <v>0.17281250000000001</v>
      </c>
      <c r="L3545" s="59">
        <v>0.18208750000000001</v>
      </c>
      <c r="M3545" s="59">
        <v>0.26654375000000002</v>
      </c>
      <c r="N3545" s="59">
        <v>0.29035</v>
      </c>
      <c r="O3545" s="59">
        <v>0.27176250000000002</v>
      </c>
      <c r="P3545" s="59"/>
      <c r="Q3545" s="59"/>
      <c r="R3545" s="59"/>
      <c r="S3545" s="59"/>
      <c r="T3545" s="59"/>
      <c r="U3545" s="59"/>
      <c r="V3545" s="59"/>
      <c r="W3545" s="59"/>
      <c r="X3545" s="59"/>
      <c r="Y3545" s="59"/>
      <c r="Z3545" s="59"/>
      <c r="AA3545" s="59"/>
      <c r="AB3545" s="59"/>
      <c r="AC3545" s="59"/>
      <c r="AD3545" s="59"/>
      <c r="AE3545" s="59"/>
      <c r="AF3545" s="59"/>
      <c r="AG3545" s="59"/>
      <c r="AH3545" s="59"/>
      <c r="AI3545" s="59"/>
      <c r="AJ3545" s="59"/>
      <c r="AK3545" s="59"/>
      <c r="AL3545" s="59"/>
      <c r="AM3545" s="59"/>
      <c r="AN3545" s="59"/>
      <c r="AO3545" s="59"/>
      <c r="AP3545" s="59"/>
      <c r="AQ3545" s="59"/>
      <c r="AR3545" s="59"/>
      <c r="AS3545" s="59"/>
      <c r="AT3545" s="59"/>
      <c r="AU3545" s="59"/>
      <c r="AV3545" s="59"/>
      <c r="AZ3545" s="59"/>
      <c r="BA3545" s="59"/>
      <c r="BB3545" s="59"/>
      <c r="BC3545" s="59"/>
      <c r="BD3545" s="59"/>
      <c r="BE3545" s="59"/>
      <c r="BF3545" s="59"/>
      <c r="BG3545" s="59"/>
      <c r="BH3545" s="59"/>
      <c r="BI3545" s="59"/>
      <c r="BJ3545" s="59"/>
      <c r="BK3545" s="59"/>
      <c r="BL3545" s="59"/>
      <c r="BM3545" s="59"/>
      <c r="BN3545" s="59"/>
      <c r="BO3545" s="59"/>
      <c r="BP3545" s="59"/>
      <c r="BQ3545" s="59"/>
      <c r="BR3545" s="59"/>
      <c r="BS3545" s="59"/>
      <c r="BT3545" s="59"/>
      <c r="BU3545" s="59"/>
      <c r="BV3545" s="59"/>
      <c r="BW3545" s="59"/>
      <c r="BX3545" s="59"/>
      <c r="BY3545" s="59"/>
      <c r="BZ3545" s="59"/>
      <c r="CA3545" s="59"/>
      <c r="CB3545" s="59"/>
      <c r="CC3545" s="59"/>
      <c r="CD3545" s="59"/>
      <c r="CE3545" s="59"/>
    </row>
    <row r="3546" spans="1:83" x14ac:dyDescent="0.25">
      <c r="A3546" s="67" t="s">
        <v>985</v>
      </c>
      <c r="B3546" s="67" t="s">
        <v>985</v>
      </c>
      <c r="C3546" s="58">
        <v>42362</v>
      </c>
      <c r="D3546" s="58"/>
      <c r="E3546" s="58"/>
      <c r="F3546" s="59" t="s">
        <v>981</v>
      </c>
      <c r="G3546" s="59"/>
      <c r="H3546" s="59">
        <v>401.22843749999998</v>
      </c>
      <c r="I3546" s="59">
        <v>0.16221874999999999</v>
      </c>
      <c r="J3546" s="59">
        <v>0.14863750000000001</v>
      </c>
      <c r="K3546" s="59">
        <v>0.17274999999999999</v>
      </c>
      <c r="L3546" s="59">
        <v>0.181475</v>
      </c>
      <c r="M3546" s="59">
        <v>0.26600000000000001</v>
      </c>
      <c r="N3546" s="59">
        <v>0.29015000000000002</v>
      </c>
      <c r="O3546" s="59">
        <v>0.27162500000000001</v>
      </c>
      <c r="P3546" s="59"/>
      <c r="Q3546" s="59"/>
      <c r="R3546" s="59"/>
      <c r="S3546" s="59"/>
      <c r="T3546" s="59"/>
      <c r="U3546" s="59"/>
      <c r="V3546" s="59"/>
      <c r="W3546" s="59"/>
      <c r="X3546" s="59"/>
      <c r="Y3546" s="59"/>
      <c r="Z3546" s="59"/>
      <c r="AA3546" s="59"/>
      <c r="AB3546" s="59"/>
      <c r="AC3546" s="59"/>
      <c r="AD3546" s="59"/>
      <c r="AE3546" s="59"/>
      <c r="AF3546" s="59"/>
      <c r="AG3546" s="59"/>
      <c r="AH3546" s="59"/>
      <c r="AI3546" s="59"/>
      <c r="AJ3546" s="59"/>
      <c r="AK3546" s="59"/>
      <c r="AL3546" s="59"/>
      <c r="AM3546" s="59"/>
      <c r="AN3546" s="59"/>
      <c r="AO3546" s="59"/>
      <c r="AP3546" s="59"/>
      <c r="AQ3546" s="59"/>
      <c r="AR3546" s="59"/>
      <c r="AS3546" s="59"/>
      <c r="AT3546" s="59"/>
      <c r="AU3546" s="59"/>
      <c r="AV3546" s="59"/>
      <c r="AZ3546" s="59"/>
      <c r="BA3546" s="59"/>
      <c r="BB3546" s="59"/>
      <c r="BC3546" s="59"/>
      <c r="BD3546" s="59"/>
      <c r="BE3546" s="59"/>
      <c r="BF3546" s="59"/>
      <c r="BG3546" s="59"/>
      <c r="BH3546" s="59"/>
      <c r="BI3546" s="59"/>
      <c r="BJ3546" s="59"/>
      <c r="BK3546" s="59"/>
      <c r="BL3546" s="59"/>
      <c r="BM3546" s="59"/>
      <c r="BN3546" s="59"/>
      <c r="BO3546" s="59"/>
      <c r="BP3546" s="59"/>
      <c r="BQ3546" s="59"/>
      <c r="BR3546" s="59"/>
      <c r="BS3546" s="59"/>
      <c r="BT3546" s="59"/>
      <c r="BU3546" s="59"/>
      <c r="BV3546" s="59"/>
      <c r="BW3546" s="59"/>
      <c r="BX3546" s="59"/>
      <c r="BY3546" s="59"/>
      <c r="BZ3546" s="59"/>
      <c r="CA3546" s="59"/>
      <c r="CB3546" s="59"/>
      <c r="CC3546" s="59"/>
      <c r="CD3546" s="59"/>
      <c r="CE3546" s="59"/>
    </row>
    <row r="3547" spans="1:83" x14ac:dyDescent="0.25">
      <c r="A3547" s="67" t="s">
        <v>985</v>
      </c>
      <c r="B3547" s="67" t="s">
        <v>985</v>
      </c>
      <c r="C3547" s="58">
        <v>42363</v>
      </c>
      <c r="D3547" s="58"/>
      <c r="E3547" s="58"/>
      <c r="F3547" s="59" t="s">
        <v>981</v>
      </c>
      <c r="G3547" s="59"/>
      <c r="H3547" s="59">
        <v>399.31687499999998</v>
      </c>
      <c r="I3547" s="59">
        <v>0.14923125000000001</v>
      </c>
      <c r="J3547" s="59">
        <v>0.15038124999999999</v>
      </c>
      <c r="K3547" s="59">
        <v>0.17306874999999999</v>
      </c>
      <c r="L3547" s="59">
        <v>0.18140000000000001</v>
      </c>
      <c r="M3547" s="59">
        <v>0.26539374999999998</v>
      </c>
      <c r="N3547" s="59">
        <v>0.289825</v>
      </c>
      <c r="O3547" s="59">
        <v>0.27156249999999998</v>
      </c>
      <c r="P3547" s="59"/>
      <c r="Q3547" s="59"/>
      <c r="R3547" s="59"/>
      <c r="S3547" s="59"/>
      <c r="T3547" s="59"/>
      <c r="U3547" s="59"/>
      <c r="V3547" s="59"/>
      <c r="W3547" s="59"/>
      <c r="X3547" s="59"/>
      <c r="Y3547" s="59"/>
      <c r="Z3547" s="59"/>
      <c r="AA3547" s="59"/>
      <c r="AB3547" s="59"/>
      <c r="AC3547" s="59"/>
      <c r="AD3547" s="59"/>
      <c r="AE3547" s="59"/>
      <c r="AF3547" s="59"/>
      <c r="AG3547" s="59"/>
      <c r="AH3547" s="59"/>
      <c r="AI3547" s="59"/>
      <c r="AJ3547" s="59"/>
      <c r="AK3547" s="59"/>
      <c r="AL3547" s="59"/>
      <c r="AM3547" s="59"/>
      <c r="AN3547" s="59"/>
      <c r="AO3547" s="59"/>
      <c r="AP3547" s="59"/>
      <c r="AQ3547" s="59"/>
      <c r="AR3547" s="59"/>
      <c r="AS3547" s="59"/>
      <c r="AT3547" s="59"/>
      <c r="AU3547" s="59"/>
      <c r="AV3547" s="59"/>
      <c r="AZ3547" s="59"/>
      <c r="BA3547" s="59"/>
      <c r="BB3547" s="59"/>
      <c r="BC3547" s="59"/>
      <c r="BD3547" s="59"/>
      <c r="BE3547" s="59"/>
      <c r="BF3547" s="59"/>
      <c r="BG3547" s="59"/>
      <c r="BH3547" s="59"/>
      <c r="BI3547" s="59"/>
      <c r="BJ3547" s="59"/>
      <c r="BK3547" s="59"/>
      <c r="BL3547" s="59"/>
      <c r="BM3547" s="59"/>
      <c r="BN3547" s="59"/>
      <c r="BO3547" s="59"/>
      <c r="BP3547" s="59"/>
      <c r="BQ3547" s="59"/>
      <c r="BR3547" s="59"/>
      <c r="BS3547" s="59"/>
      <c r="BT3547" s="59"/>
      <c r="BU3547" s="59"/>
      <c r="BV3547" s="59"/>
      <c r="BW3547" s="59"/>
      <c r="BX3547" s="59"/>
      <c r="BY3547" s="59"/>
      <c r="BZ3547" s="59"/>
      <c r="CA3547" s="59"/>
      <c r="CB3547" s="59"/>
      <c r="CC3547" s="59"/>
      <c r="CD3547" s="59"/>
      <c r="CE3547" s="59"/>
    </row>
    <row r="3548" spans="1:83" x14ac:dyDescent="0.25">
      <c r="A3548" s="67" t="s">
        <v>985</v>
      </c>
      <c r="B3548" s="67" t="s">
        <v>985</v>
      </c>
      <c r="C3548" s="58">
        <v>42364</v>
      </c>
      <c r="D3548" s="58"/>
      <c r="E3548" s="58"/>
      <c r="F3548" s="59" t="s">
        <v>981</v>
      </c>
      <c r="G3548" s="59"/>
      <c r="H3548" s="59">
        <v>397.95984375</v>
      </c>
      <c r="I3548" s="59">
        <v>0.13974062500000001</v>
      </c>
      <c r="J3548" s="59">
        <v>0.151425</v>
      </c>
      <c r="K3548" s="59">
        <v>0.17351249999999999</v>
      </c>
      <c r="L3548" s="59">
        <v>0.18151249999999999</v>
      </c>
      <c r="M3548" s="59">
        <v>0.26490625000000001</v>
      </c>
      <c r="N3548" s="59">
        <v>0.28954374999999999</v>
      </c>
      <c r="O3548" s="59">
        <v>0.27147500000000002</v>
      </c>
      <c r="P3548" s="59"/>
      <c r="Q3548" s="59"/>
      <c r="R3548" s="59"/>
      <c r="S3548" s="59"/>
      <c r="T3548" s="59"/>
      <c r="U3548" s="59"/>
      <c r="V3548" s="59"/>
      <c r="W3548" s="59"/>
      <c r="X3548" s="59"/>
      <c r="Y3548" s="59"/>
      <c r="Z3548" s="59"/>
      <c r="AA3548" s="59"/>
      <c r="AB3548" s="59"/>
      <c r="AC3548" s="59"/>
      <c r="AD3548" s="59"/>
      <c r="AE3548" s="59"/>
      <c r="AF3548" s="59"/>
      <c r="AG3548" s="59"/>
      <c r="AH3548" s="59"/>
      <c r="AI3548" s="59"/>
      <c r="AJ3548" s="59"/>
      <c r="AK3548" s="59"/>
      <c r="AL3548" s="59"/>
      <c r="AM3548" s="59"/>
      <c r="AN3548" s="59"/>
      <c r="AO3548" s="59"/>
      <c r="AP3548" s="59"/>
      <c r="AQ3548" s="59"/>
      <c r="AR3548" s="59"/>
      <c r="AS3548" s="59"/>
      <c r="AT3548" s="59"/>
      <c r="AU3548" s="59"/>
      <c r="AV3548" s="59"/>
      <c r="AZ3548" s="59"/>
      <c r="BA3548" s="59"/>
      <c r="BB3548" s="59"/>
      <c r="BC3548" s="59"/>
      <c r="BD3548" s="59"/>
      <c r="BE3548" s="59"/>
      <c r="BF3548" s="59"/>
      <c r="BG3548" s="59"/>
      <c r="BH3548" s="59"/>
      <c r="BI3548" s="59"/>
      <c r="BJ3548" s="59"/>
      <c r="BK3548" s="59"/>
      <c r="BL3548" s="59"/>
      <c r="BM3548" s="59"/>
      <c r="BN3548" s="59"/>
      <c r="BO3548" s="59"/>
      <c r="BP3548" s="59"/>
      <c r="BQ3548" s="59"/>
      <c r="BR3548" s="59"/>
      <c r="BS3548" s="59"/>
      <c r="BT3548" s="59"/>
      <c r="BU3548" s="59"/>
      <c r="BV3548" s="59"/>
      <c r="BW3548" s="59"/>
      <c r="BX3548" s="59"/>
      <c r="BY3548" s="59"/>
      <c r="BZ3548" s="59"/>
      <c r="CA3548" s="59"/>
      <c r="CB3548" s="59"/>
      <c r="CC3548" s="59"/>
      <c r="CD3548" s="59"/>
      <c r="CE3548" s="59"/>
    </row>
    <row r="3549" spans="1:83" x14ac:dyDescent="0.25">
      <c r="A3549" s="67" t="s">
        <v>985</v>
      </c>
      <c r="B3549" s="67" t="s">
        <v>985</v>
      </c>
      <c r="C3549" s="58">
        <v>42365</v>
      </c>
      <c r="D3549" s="58"/>
      <c r="E3549" s="58"/>
      <c r="F3549" s="59" t="s">
        <v>981</v>
      </c>
      <c r="G3549" s="59"/>
      <c r="H3549" s="59">
        <v>396.76875000000001</v>
      </c>
      <c r="I3549" s="59">
        <v>0.1323125</v>
      </c>
      <c r="J3549" s="59">
        <v>0.15215000000000001</v>
      </c>
      <c r="K3549" s="59">
        <v>0.17378750000000001</v>
      </c>
      <c r="L3549" s="59">
        <v>0.1814625</v>
      </c>
      <c r="M3549" s="59">
        <v>0.26440000000000002</v>
      </c>
      <c r="N3549" s="59">
        <v>0.28926875000000002</v>
      </c>
      <c r="O3549" s="59">
        <v>0.2714125</v>
      </c>
      <c r="P3549" s="59"/>
      <c r="Q3549" s="59"/>
      <c r="R3549" s="59"/>
      <c r="S3549" s="59"/>
      <c r="T3549" s="59"/>
      <c r="U3549" s="59"/>
      <c r="V3549" s="59"/>
      <c r="W3549" s="59"/>
      <c r="X3549" s="59"/>
      <c r="Y3549" s="59"/>
      <c r="Z3549" s="59"/>
      <c r="AA3549" s="59"/>
      <c r="AB3549" s="59"/>
      <c r="AC3549" s="59"/>
      <c r="AD3549" s="59"/>
      <c r="AE3549" s="59"/>
      <c r="AF3549" s="59"/>
      <c r="AG3549" s="59"/>
      <c r="AH3549" s="59"/>
      <c r="AI3549" s="59"/>
      <c r="AJ3549" s="59"/>
      <c r="AK3549" s="59"/>
      <c r="AL3549" s="59"/>
      <c r="AM3549" s="59"/>
      <c r="AN3549" s="59"/>
      <c r="AO3549" s="59"/>
      <c r="AP3549" s="59"/>
      <c r="AQ3549" s="59"/>
      <c r="AR3549" s="59"/>
      <c r="AS3549" s="59"/>
      <c r="AT3549" s="59"/>
      <c r="AU3549" s="59"/>
      <c r="AV3549" s="59"/>
      <c r="AZ3549" s="59"/>
      <c r="BA3549" s="59"/>
      <c r="BB3549" s="59"/>
      <c r="BC3549" s="59"/>
      <c r="BD3549" s="59"/>
      <c r="BE3549" s="59"/>
      <c r="BF3549" s="59"/>
      <c r="BG3549" s="59"/>
      <c r="BH3549" s="59"/>
      <c r="BI3549" s="59"/>
      <c r="BJ3549" s="59"/>
      <c r="BK3549" s="59"/>
      <c r="BL3549" s="59"/>
      <c r="BM3549" s="59"/>
      <c r="BN3549" s="59"/>
      <c r="BO3549" s="59"/>
      <c r="BP3549" s="59"/>
      <c r="BQ3549" s="59"/>
      <c r="BR3549" s="59"/>
      <c r="BS3549" s="59"/>
      <c r="BT3549" s="59"/>
      <c r="BU3549" s="59"/>
      <c r="BV3549" s="59"/>
      <c r="BW3549" s="59"/>
      <c r="BX3549" s="59"/>
      <c r="BY3549" s="59"/>
      <c r="BZ3549" s="59"/>
      <c r="CA3549" s="59"/>
      <c r="CB3549" s="59"/>
      <c r="CC3549" s="59"/>
      <c r="CD3549" s="59"/>
      <c r="CE3549" s="59"/>
    </row>
    <row r="3550" spans="1:83" x14ac:dyDescent="0.25">
      <c r="A3550" s="67" t="s">
        <v>985</v>
      </c>
      <c r="B3550" s="67" t="s">
        <v>985</v>
      </c>
      <c r="C3550" s="58">
        <v>42366</v>
      </c>
      <c r="D3550" s="58"/>
      <c r="E3550" s="58"/>
      <c r="F3550" s="59" t="s">
        <v>981</v>
      </c>
      <c r="G3550" s="59"/>
      <c r="H3550" s="59">
        <v>395.78343749999999</v>
      </c>
      <c r="I3550" s="59">
        <v>0.12642500000000001</v>
      </c>
      <c r="J3550" s="59">
        <v>0.15309375</v>
      </c>
      <c r="K3550" s="59">
        <v>0.17414375000000001</v>
      </c>
      <c r="L3550" s="59">
        <v>0.18136250000000001</v>
      </c>
      <c r="M3550" s="59">
        <v>0.26373124999999997</v>
      </c>
      <c r="N3550" s="59">
        <v>0.28898750000000001</v>
      </c>
      <c r="O3550" s="59">
        <v>0.27129375</v>
      </c>
      <c r="P3550" s="59"/>
      <c r="Q3550" s="59"/>
      <c r="R3550" s="59"/>
      <c r="S3550" s="59"/>
      <c r="T3550" s="59"/>
      <c r="U3550" s="59"/>
      <c r="V3550" s="59"/>
      <c r="W3550" s="59"/>
      <c r="X3550" s="59"/>
      <c r="Y3550" s="59"/>
      <c r="Z3550" s="59"/>
      <c r="AA3550" s="59"/>
      <c r="AB3550" s="59"/>
      <c r="AC3550" s="59"/>
      <c r="AD3550" s="59"/>
      <c r="AE3550" s="59"/>
      <c r="AF3550" s="59"/>
      <c r="AG3550" s="59"/>
      <c r="AH3550" s="59"/>
      <c r="AI3550" s="59"/>
      <c r="AJ3550" s="59"/>
      <c r="AK3550" s="59"/>
      <c r="AL3550" s="59"/>
      <c r="AM3550" s="59"/>
      <c r="AN3550" s="59"/>
      <c r="AO3550" s="59"/>
      <c r="AP3550" s="59"/>
      <c r="AQ3550" s="59"/>
      <c r="AR3550" s="59"/>
      <c r="AS3550" s="59"/>
      <c r="AT3550" s="59"/>
      <c r="AU3550" s="59"/>
      <c r="AV3550" s="59"/>
      <c r="AZ3550" s="59"/>
      <c r="BA3550" s="59"/>
      <c r="BB3550" s="59"/>
      <c r="BC3550" s="59"/>
      <c r="BD3550" s="59"/>
      <c r="BE3550" s="59"/>
      <c r="BF3550" s="59"/>
      <c r="BG3550" s="59"/>
      <c r="BH3550" s="59"/>
      <c r="BI3550" s="59"/>
      <c r="BJ3550" s="59"/>
      <c r="BK3550" s="59"/>
      <c r="BL3550" s="59"/>
      <c r="BM3550" s="59"/>
      <c r="BN3550" s="59"/>
      <c r="BO3550" s="59"/>
      <c r="BP3550" s="59"/>
      <c r="BQ3550" s="59"/>
      <c r="BR3550" s="59"/>
      <c r="BS3550" s="59"/>
      <c r="BT3550" s="59"/>
      <c r="BU3550" s="59"/>
      <c r="BV3550" s="59"/>
      <c r="BW3550" s="59"/>
      <c r="BX3550" s="59"/>
      <c r="BY3550" s="59"/>
      <c r="BZ3550" s="59"/>
      <c r="CA3550" s="59"/>
      <c r="CB3550" s="59"/>
      <c r="CC3550" s="59"/>
      <c r="CD3550" s="59"/>
      <c r="CE3550" s="59"/>
    </row>
    <row r="3551" spans="1:83" x14ac:dyDescent="0.25">
      <c r="A3551" s="67" t="s">
        <v>985</v>
      </c>
      <c r="B3551" s="67" t="s">
        <v>985</v>
      </c>
      <c r="C3551" s="58">
        <v>42367</v>
      </c>
      <c r="D3551" s="58"/>
      <c r="E3551" s="58"/>
      <c r="F3551" s="59" t="s">
        <v>981</v>
      </c>
      <c r="G3551" s="59"/>
      <c r="H3551" s="59">
        <v>394.78640625000003</v>
      </c>
      <c r="I3551" s="59">
        <v>0.120796875</v>
      </c>
      <c r="J3551" s="59">
        <v>0.15359999999999999</v>
      </c>
      <c r="K3551" s="59">
        <v>0.17456874999999999</v>
      </c>
      <c r="L3551" s="59">
        <v>0.18112500000000001</v>
      </c>
      <c r="M3551" s="59">
        <v>0.26316875000000001</v>
      </c>
      <c r="N3551" s="59">
        <v>0.28866249999999999</v>
      </c>
      <c r="O3551" s="59">
        <v>0.27123124999999998</v>
      </c>
      <c r="P3551" s="59"/>
      <c r="Q3551" s="59"/>
      <c r="R3551" s="59"/>
      <c r="S3551" s="59"/>
      <c r="T3551" s="59"/>
      <c r="U3551" s="59"/>
      <c r="V3551" s="59"/>
      <c r="W3551" s="59"/>
      <c r="X3551" s="59"/>
      <c r="Y3551" s="59"/>
      <c r="Z3551" s="59"/>
      <c r="AA3551" s="59"/>
      <c r="AB3551" s="59"/>
      <c r="AC3551" s="59"/>
      <c r="AD3551" s="59"/>
      <c r="AE3551" s="59"/>
      <c r="AF3551" s="59"/>
      <c r="AG3551" s="59"/>
      <c r="AH3551" s="59"/>
      <c r="AI3551" s="59"/>
      <c r="AJ3551" s="59"/>
      <c r="AK3551" s="59"/>
      <c r="AL3551" s="59"/>
      <c r="AM3551" s="59"/>
      <c r="AN3551" s="59"/>
      <c r="AO3551" s="59"/>
      <c r="AP3551" s="59"/>
      <c r="AQ3551" s="59"/>
      <c r="AR3551" s="59"/>
      <c r="AS3551" s="59"/>
      <c r="AT3551" s="59"/>
      <c r="AU3551" s="59"/>
      <c r="AV3551" s="59"/>
      <c r="AZ3551" s="59"/>
      <c r="BA3551" s="59"/>
      <c r="BB3551" s="59"/>
      <c r="BC3551" s="59"/>
      <c r="BD3551" s="59"/>
      <c r="BE3551" s="59"/>
      <c r="BF3551" s="59"/>
      <c r="BG3551" s="59"/>
      <c r="BH3551" s="59"/>
      <c r="BI3551" s="59"/>
      <c r="BJ3551" s="59"/>
      <c r="BK3551" s="59"/>
      <c r="BL3551" s="59"/>
      <c r="BM3551" s="59"/>
      <c r="BN3551" s="59"/>
      <c r="BO3551" s="59"/>
      <c r="BP3551" s="59"/>
      <c r="BQ3551" s="59"/>
      <c r="BR3551" s="59"/>
      <c r="BS3551" s="59"/>
      <c r="BT3551" s="59"/>
      <c r="BU3551" s="59"/>
      <c r="BV3551" s="59"/>
      <c r="BW3551" s="59"/>
      <c r="BX3551" s="59"/>
      <c r="BY3551" s="59"/>
      <c r="BZ3551" s="59"/>
      <c r="CA3551" s="59"/>
      <c r="CB3551" s="59"/>
      <c r="CC3551" s="59"/>
      <c r="CD3551" s="59"/>
      <c r="CE3551" s="59"/>
    </row>
    <row r="3552" spans="1:83" x14ac:dyDescent="0.25">
      <c r="A3552" s="67" t="s">
        <v>985</v>
      </c>
      <c r="B3552" s="67" t="s">
        <v>985</v>
      </c>
      <c r="C3552" s="58">
        <v>42368</v>
      </c>
      <c r="D3552" s="58"/>
      <c r="E3552" s="58"/>
      <c r="F3552" s="59" t="s">
        <v>981</v>
      </c>
      <c r="G3552" s="59"/>
      <c r="H3552" s="59">
        <v>393.69984375000001</v>
      </c>
      <c r="I3552" s="59">
        <v>0.11592187499999999</v>
      </c>
      <c r="J3552" s="59">
        <v>0.15239374999999999</v>
      </c>
      <c r="K3552" s="59">
        <v>0.17426875</v>
      </c>
      <c r="L3552" s="59">
        <v>0.18140000000000001</v>
      </c>
      <c r="M3552" s="59">
        <v>0.26287500000000003</v>
      </c>
      <c r="N3552" s="59">
        <v>0.28846875</v>
      </c>
      <c r="O3552" s="59">
        <v>0.27116249999999997</v>
      </c>
      <c r="P3552" s="59"/>
      <c r="Q3552" s="59"/>
      <c r="R3552" s="59"/>
      <c r="S3552" s="59"/>
      <c r="T3552" s="59"/>
      <c r="U3552" s="59"/>
      <c r="V3552" s="59"/>
      <c r="W3552" s="59"/>
      <c r="X3552" s="59"/>
      <c r="Y3552" s="59"/>
      <c r="Z3552" s="59"/>
      <c r="AA3552" s="59"/>
      <c r="AB3552" s="59"/>
      <c r="AC3552" s="59"/>
      <c r="AD3552" s="59"/>
      <c r="AE3552" s="59">
        <v>8.4</v>
      </c>
      <c r="AF3552" s="59">
        <v>0.38675153890161401</v>
      </c>
      <c r="AG3552" s="59">
        <v>9.1176226636224503E-2</v>
      </c>
      <c r="AH3552" s="59"/>
      <c r="AI3552" s="59"/>
      <c r="AJ3552" s="59"/>
      <c r="AK3552" s="59">
        <v>6</v>
      </c>
      <c r="AL3552" s="59">
        <v>8.4</v>
      </c>
      <c r="AM3552" s="59"/>
      <c r="AN3552" s="59"/>
      <c r="AO3552" s="59"/>
      <c r="AP3552" s="59"/>
      <c r="AQ3552" s="59"/>
      <c r="AR3552" s="59"/>
      <c r="AS3552" s="59"/>
      <c r="AT3552" s="59"/>
      <c r="AU3552" s="59"/>
      <c r="AV3552" s="59"/>
      <c r="AZ3552" s="59"/>
      <c r="BA3552" s="59"/>
      <c r="BB3552" s="59"/>
      <c r="BC3552" s="59"/>
      <c r="BD3552" s="59"/>
      <c r="BE3552" s="59"/>
      <c r="BF3552" s="59"/>
      <c r="BG3552" s="59"/>
      <c r="BH3552" s="59"/>
      <c r="BI3552" s="59"/>
      <c r="BJ3552" s="59"/>
      <c r="BK3552" s="59"/>
      <c r="BL3552" s="59"/>
      <c r="BM3552" s="59"/>
      <c r="BN3552" s="59"/>
      <c r="BO3552" s="59"/>
      <c r="BP3552" s="59"/>
      <c r="BQ3552" s="59"/>
      <c r="BR3552" s="59"/>
      <c r="BS3552" s="59"/>
      <c r="BT3552" s="59"/>
      <c r="BU3552" s="59"/>
      <c r="BV3552" s="59"/>
      <c r="BW3552" s="59"/>
      <c r="BX3552" s="59"/>
      <c r="BY3552" s="59"/>
      <c r="BZ3552" s="59"/>
      <c r="CA3552" s="59"/>
      <c r="CB3552" s="59"/>
      <c r="CC3552" s="59"/>
      <c r="CD3552" s="59"/>
      <c r="CE3552" s="59"/>
    </row>
    <row r="3553" spans="1:83" x14ac:dyDescent="0.25">
      <c r="A3553" s="67" t="s">
        <v>985</v>
      </c>
      <c r="B3553" s="67" t="s">
        <v>985</v>
      </c>
      <c r="C3553" s="58">
        <v>42369</v>
      </c>
      <c r="D3553" s="58"/>
      <c r="E3553" s="58"/>
      <c r="F3553" s="59" t="s">
        <v>981</v>
      </c>
      <c r="G3553" s="59"/>
      <c r="H3553" s="59">
        <v>392.88703125000001</v>
      </c>
      <c r="I3553" s="59">
        <v>0.11327187499999999</v>
      </c>
      <c r="J3553" s="59">
        <v>0.15307499999999999</v>
      </c>
      <c r="K3553" s="59">
        <v>0.17407500000000001</v>
      </c>
      <c r="L3553" s="59">
        <v>0.18079999999999999</v>
      </c>
      <c r="M3553" s="59">
        <v>0.26231874999999999</v>
      </c>
      <c r="N3553" s="59">
        <v>0.28825000000000001</v>
      </c>
      <c r="O3553" s="59">
        <v>0.27100625</v>
      </c>
      <c r="P3553" s="59"/>
      <c r="Q3553" s="59"/>
      <c r="R3553" s="59"/>
      <c r="S3553" s="59"/>
      <c r="T3553" s="59"/>
      <c r="U3553" s="59"/>
      <c r="V3553" s="59"/>
      <c r="W3553" s="59"/>
      <c r="X3553" s="59"/>
      <c r="Y3553" s="59"/>
      <c r="Z3553" s="59"/>
      <c r="AA3553" s="59"/>
      <c r="AB3553" s="59"/>
      <c r="AC3553" s="59"/>
      <c r="AD3553" s="59"/>
      <c r="AE3553" s="59"/>
      <c r="AF3553" s="59"/>
      <c r="AG3553" s="59"/>
      <c r="AH3553" s="59"/>
      <c r="AI3553" s="59"/>
      <c r="AJ3553" s="59"/>
      <c r="AK3553" s="59"/>
      <c r="AL3553" s="59"/>
      <c r="AM3553" s="59"/>
      <c r="AN3553" s="59"/>
      <c r="AO3553" s="59"/>
      <c r="AP3553" s="59"/>
      <c r="AQ3553" s="59"/>
      <c r="AR3553" s="59"/>
      <c r="AS3553" s="59"/>
      <c r="AT3553" s="59"/>
      <c r="AU3553" s="59"/>
      <c r="AV3553" s="59"/>
      <c r="AZ3553" s="59"/>
      <c r="BA3553" s="59"/>
      <c r="BB3553" s="59"/>
      <c r="BC3553" s="59"/>
      <c r="BD3553" s="59"/>
      <c r="BE3553" s="59"/>
      <c r="BF3553" s="59"/>
      <c r="BG3553" s="59"/>
      <c r="BH3553" s="59"/>
      <c r="BI3553" s="59"/>
      <c r="BJ3553" s="59"/>
      <c r="BK3553" s="59"/>
      <c r="BL3553" s="59"/>
      <c r="BM3553" s="59"/>
      <c r="BN3553" s="59"/>
      <c r="BO3553" s="59"/>
      <c r="BP3553" s="59"/>
      <c r="BQ3553" s="59"/>
      <c r="BR3553" s="59"/>
      <c r="BS3553" s="59"/>
      <c r="BT3553" s="59"/>
      <c r="BU3553" s="59"/>
      <c r="BV3553" s="59"/>
      <c r="BW3553" s="59"/>
      <c r="BX3553" s="59"/>
      <c r="BY3553" s="59"/>
      <c r="BZ3553" s="59"/>
      <c r="CA3553" s="59"/>
      <c r="CB3553" s="59"/>
      <c r="CC3553" s="59"/>
      <c r="CD3553" s="59"/>
      <c r="CE3553" s="59"/>
    </row>
    <row r="3554" spans="1:83" x14ac:dyDescent="0.25">
      <c r="A3554" s="67" t="s">
        <v>985</v>
      </c>
      <c r="B3554" s="67" t="s">
        <v>985</v>
      </c>
      <c r="C3554" s="58">
        <v>42370</v>
      </c>
      <c r="D3554" s="58"/>
      <c r="E3554" s="58"/>
      <c r="F3554" s="59" t="s">
        <v>981</v>
      </c>
      <c r="G3554" s="59"/>
      <c r="H3554" s="59">
        <v>391.99265624999998</v>
      </c>
      <c r="I3554" s="59">
        <v>0.109921875</v>
      </c>
      <c r="J3554" s="59">
        <v>0.1535125</v>
      </c>
      <c r="K3554" s="59">
        <v>0.17452500000000001</v>
      </c>
      <c r="L3554" s="59">
        <v>0.18002499999999999</v>
      </c>
      <c r="M3554" s="59">
        <v>0.26152500000000001</v>
      </c>
      <c r="N3554" s="59">
        <v>0.28789999999999999</v>
      </c>
      <c r="O3554" s="59">
        <v>0.27095000000000002</v>
      </c>
      <c r="P3554" s="59"/>
      <c r="Q3554" s="59"/>
      <c r="R3554" s="59"/>
      <c r="S3554" s="59"/>
      <c r="T3554" s="59"/>
      <c r="U3554" s="59"/>
      <c r="V3554" s="59"/>
      <c r="W3554" s="59"/>
      <c r="X3554" s="59"/>
      <c r="Y3554" s="59"/>
      <c r="Z3554" s="59"/>
      <c r="AA3554" s="59"/>
      <c r="AB3554" s="59"/>
      <c r="AC3554" s="59"/>
      <c r="AD3554" s="59"/>
      <c r="AE3554" s="59"/>
      <c r="AF3554" s="59"/>
      <c r="AG3554" s="59"/>
      <c r="AH3554" s="59"/>
      <c r="AI3554" s="59"/>
      <c r="AJ3554" s="59"/>
      <c r="AK3554" s="59"/>
      <c r="AL3554" s="59"/>
      <c r="AM3554" s="59"/>
      <c r="AN3554" s="59"/>
      <c r="AO3554" s="59"/>
      <c r="AP3554" s="59"/>
      <c r="AQ3554" s="59"/>
      <c r="AR3554" s="59"/>
      <c r="AS3554" s="59"/>
      <c r="AT3554" s="59"/>
      <c r="AU3554" s="59"/>
      <c r="AV3554" s="59"/>
      <c r="AZ3554" s="59"/>
      <c r="BA3554" s="59"/>
      <c r="BB3554" s="59"/>
      <c r="BC3554" s="59"/>
      <c r="BD3554" s="59"/>
      <c r="BE3554" s="59"/>
      <c r="BF3554" s="59"/>
      <c r="BG3554" s="59"/>
      <c r="BH3554" s="59"/>
      <c r="BI3554" s="59"/>
      <c r="BJ3554" s="59"/>
      <c r="BK3554" s="59"/>
      <c r="BL3554" s="59"/>
      <c r="BM3554" s="59"/>
      <c r="BN3554" s="59"/>
      <c r="BO3554" s="59"/>
      <c r="BP3554" s="59"/>
      <c r="BQ3554" s="59"/>
      <c r="BR3554" s="59"/>
      <c r="BS3554" s="59"/>
      <c r="BT3554" s="59"/>
      <c r="BU3554" s="59"/>
      <c r="BV3554" s="59"/>
      <c r="BW3554" s="59"/>
      <c r="BX3554" s="59"/>
      <c r="BY3554" s="59"/>
      <c r="BZ3554" s="59"/>
      <c r="CA3554" s="59"/>
      <c r="CB3554" s="59"/>
      <c r="CC3554" s="59"/>
      <c r="CD3554" s="59"/>
      <c r="CE3554" s="59"/>
    </row>
    <row r="3555" spans="1:83" x14ac:dyDescent="0.25">
      <c r="A3555" s="67" t="s">
        <v>985</v>
      </c>
      <c r="B3555" s="67" t="s">
        <v>985</v>
      </c>
      <c r="C3555" s="58">
        <v>42371</v>
      </c>
      <c r="D3555" s="58"/>
      <c r="E3555" s="58"/>
      <c r="F3555" s="59" t="s">
        <v>981</v>
      </c>
      <c r="G3555" s="59"/>
      <c r="H3555" s="59">
        <v>391.56656249999997</v>
      </c>
      <c r="I3555" s="59">
        <v>0.106225</v>
      </c>
      <c r="J3555" s="59">
        <v>0.15261875</v>
      </c>
      <c r="K3555" s="59">
        <v>0.17507500000000001</v>
      </c>
      <c r="L3555" s="59">
        <v>0.18078125</v>
      </c>
      <c r="M3555" s="59">
        <v>0.26135625000000001</v>
      </c>
      <c r="N3555" s="59">
        <v>0.28765000000000002</v>
      </c>
      <c r="O3555" s="59">
        <v>0.2709375</v>
      </c>
      <c r="P3555" s="59"/>
      <c r="Q3555" s="59"/>
      <c r="R3555" s="59"/>
      <c r="S3555" s="59"/>
      <c r="T3555" s="59"/>
      <c r="U3555" s="59"/>
      <c r="V3555" s="59"/>
      <c r="W3555" s="59"/>
      <c r="X3555" s="59"/>
      <c r="Y3555" s="59"/>
      <c r="Z3555" s="59"/>
      <c r="AA3555" s="59"/>
      <c r="AB3555" s="59"/>
      <c r="AC3555" s="59"/>
      <c r="AD3555" s="59"/>
      <c r="AE3555" s="59"/>
      <c r="AF3555" s="59"/>
      <c r="AG3555" s="59"/>
      <c r="AH3555" s="59"/>
      <c r="AI3555" s="59"/>
      <c r="AJ3555" s="59"/>
      <c r="AK3555" s="59"/>
      <c r="AL3555" s="59"/>
      <c r="AM3555" s="59"/>
      <c r="AN3555" s="59"/>
      <c r="AO3555" s="59"/>
      <c r="AP3555" s="59"/>
      <c r="AQ3555" s="59"/>
      <c r="AR3555" s="59"/>
      <c r="AS3555" s="59"/>
      <c r="AT3555" s="59"/>
      <c r="AU3555" s="59"/>
      <c r="AV3555" s="59"/>
      <c r="AZ3555" s="59"/>
      <c r="BA3555" s="59"/>
      <c r="BB3555" s="59"/>
      <c r="BC3555" s="59"/>
      <c r="BD3555" s="59"/>
      <c r="BE3555" s="59"/>
      <c r="BF3555" s="59"/>
      <c r="BG3555" s="59"/>
      <c r="BH3555" s="59"/>
      <c r="BI3555" s="59"/>
      <c r="BJ3555" s="59"/>
      <c r="BK3555" s="59"/>
      <c r="BL3555" s="59"/>
      <c r="BM3555" s="59"/>
      <c r="BN3555" s="59"/>
      <c r="BO3555" s="59"/>
      <c r="BP3555" s="59"/>
      <c r="BQ3555" s="59"/>
      <c r="BR3555" s="59"/>
      <c r="BS3555" s="59"/>
      <c r="BT3555" s="59"/>
      <c r="BU3555" s="59"/>
      <c r="BV3555" s="59"/>
      <c r="BW3555" s="59"/>
      <c r="BX3555" s="59"/>
      <c r="BY3555" s="59"/>
      <c r="BZ3555" s="59"/>
      <c r="CA3555" s="59"/>
      <c r="CB3555" s="59"/>
      <c r="CC3555" s="59"/>
      <c r="CD3555" s="59"/>
      <c r="CE3555" s="59"/>
    </row>
    <row r="3556" spans="1:83" x14ac:dyDescent="0.25">
      <c r="A3556" s="67" t="s">
        <v>985</v>
      </c>
      <c r="B3556" s="67" t="s">
        <v>985</v>
      </c>
      <c r="C3556" s="58">
        <v>42372</v>
      </c>
      <c r="D3556" s="58"/>
      <c r="E3556" s="58"/>
      <c r="F3556" s="59" t="s">
        <v>981</v>
      </c>
      <c r="G3556" s="59"/>
      <c r="H3556" s="59">
        <v>390.93374999999997</v>
      </c>
      <c r="I3556" s="59">
        <v>0.1034875</v>
      </c>
      <c r="J3556" s="59">
        <v>0.15138750000000001</v>
      </c>
      <c r="K3556" s="59">
        <v>0.17447499999999999</v>
      </c>
      <c r="L3556" s="59">
        <v>0.18129999999999999</v>
      </c>
      <c r="M3556" s="59">
        <v>0.26141874999999998</v>
      </c>
      <c r="N3556" s="59">
        <v>0.28757500000000003</v>
      </c>
      <c r="O3556" s="59">
        <v>0.27090625000000002</v>
      </c>
      <c r="P3556" s="59"/>
      <c r="Q3556" s="59"/>
      <c r="R3556" s="59"/>
      <c r="S3556" s="59"/>
      <c r="T3556" s="59"/>
      <c r="U3556" s="59"/>
      <c r="V3556" s="59"/>
      <c r="W3556" s="59"/>
      <c r="X3556" s="59"/>
      <c r="Y3556" s="59"/>
      <c r="Z3556" s="59"/>
      <c r="AA3556" s="59"/>
      <c r="AB3556" s="59"/>
      <c r="AC3556" s="59"/>
      <c r="AD3556" s="59"/>
      <c r="AE3556" s="59"/>
      <c r="AF3556" s="59"/>
      <c r="AG3556" s="59"/>
      <c r="AH3556" s="59"/>
      <c r="AI3556" s="59"/>
      <c r="AJ3556" s="59"/>
      <c r="AK3556" s="59"/>
      <c r="AL3556" s="59"/>
      <c r="AM3556" s="59"/>
      <c r="AN3556" s="59"/>
      <c r="AO3556" s="59"/>
      <c r="AP3556" s="59"/>
      <c r="AQ3556" s="59"/>
      <c r="AR3556" s="59"/>
      <c r="AS3556" s="59"/>
      <c r="AT3556" s="59"/>
      <c r="AU3556" s="59"/>
      <c r="AV3556" s="59"/>
      <c r="AZ3556" s="59"/>
      <c r="BA3556" s="59"/>
      <c r="BB3556" s="59"/>
      <c r="BC3556" s="59"/>
      <c r="BD3556" s="59"/>
      <c r="BE3556" s="59"/>
      <c r="BF3556" s="59"/>
      <c r="BG3556" s="59"/>
      <c r="BH3556" s="59"/>
      <c r="BI3556" s="59"/>
      <c r="BJ3556" s="59"/>
      <c r="BK3556" s="59"/>
      <c r="BL3556" s="59"/>
      <c r="BM3556" s="59"/>
      <c r="BN3556" s="59"/>
      <c r="BO3556" s="59"/>
      <c r="BP3556" s="59"/>
      <c r="BQ3556" s="59"/>
      <c r="BR3556" s="59"/>
      <c r="BS3556" s="59"/>
      <c r="BT3556" s="59"/>
      <c r="BU3556" s="59"/>
      <c r="BV3556" s="59"/>
      <c r="BW3556" s="59"/>
      <c r="BX3556" s="59"/>
      <c r="BY3556" s="59"/>
      <c r="BZ3556" s="59"/>
      <c r="CA3556" s="59"/>
      <c r="CB3556" s="59"/>
      <c r="CC3556" s="59"/>
      <c r="CD3556" s="59"/>
      <c r="CE3556" s="59"/>
    </row>
    <row r="3557" spans="1:83" x14ac:dyDescent="0.25">
      <c r="A3557" s="67" t="s">
        <v>985</v>
      </c>
      <c r="B3557" s="67" t="s">
        <v>985</v>
      </c>
      <c r="C3557" s="58">
        <v>42373</v>
      </c>
      <c r="D3557" s="58"/>
      <c r="E3557" s="58"/>
      <c r="F3557" s="59" t="s">
        <v>981</v>
      </c>
      <c r="G3557" s="59"/>
      <c r="H3557" s="59">
        <v>389.926875</v>
      </c>
      <c r="I3557" s="59">
        <v>0.10224999999999999</v>
      </c>
      <c r="J3557" s="59">
        <v>0.151</v>
      </c>
      <c r="K3557" s="59">
        <v>0.17344999999999999</v>
      </c>
      <c r="L3557" s="59">
        <v>0.18060000000000001</v>
      </c>
      <c r="M3557" s="59">
        <v>0.26088749999999999</v>
      </c>
      <c r="N3557" s="59">
        <v>0.28738750000000002</v>
      </c>
      <c r="O3557" s="59">
        <v>0.27080625000000003</v>
      </c>
      <c r="P3557" s="59"/>
      <c r="Q3557" s="59"/>
      <c r="R3557" s="59"/>
      <c r="S3557" s="59"/>
      <c r="T3557" s="59"/>
      <c r="U3557" s="59"/>
      <c r="V3557" s="59"/>
      <c r="W3557" s="59"/>
      <c r="X3557" s="59"/>
      <c r="Y3557" s="59"/>
      <c r="Z3557" s="59"/>
      <c r="AA3557" s="59"/>
      <c r="AB3557" s="59"/>
      <c r="AC3557" s="59"/>
      <c r="AD3557" s="59"/>
      <c r="AE3557" s="59"/>
      <c r="AF3557" s="59"/>
      <c r="AG3557" s="59"/>
      <c r="AH3557" s="59"/>
      <c r="AI3557" s="59"/>
      <c r="AJ3557" s="59"/>
      <c r="AK3557" s="59"/>
      <c r="AL3557" s="59"/>
      <c r="AM3557" s="59"/>
      <c r="AN3557" s="59"/>
      <c r="AO3557" s="59"/>
      <c r="AP3557" s="59"/>
      <c r="AQ3557" s="59"/>
      <c r="AR3557" s="59"/>
      <c r="AS3557" s="59"/>
      <c r="AT3557" s="59"/>
      <c r="AU3557" s="59"/>
      <c r="AV3557" s="59"/>
      <c r="AZ3557" s="59"/>
      <c r="BA3557" s="59"/>
      <c r="BB3557" s="59"/>
      <c r="BC3557" s="59"/>
      <c r="BD3557" s="59"/>
      <c r="BE3557" s="59"/>
      <c r="BF3557" s="59"/>
      <c r="BG3557" s="59"/>
      <c r="BH3557" s="59"/>
      <c r="BI3557" s="59"/>
      <c r="BJ3557" s="59"/>
      <c r="BK3557" s="59"/>
      <c r="BL3557" s="59"/>
      <c r="BM3557" s="59"/>
      <c r="BN3557" s="59"/>
      <c r="BO3557" s="59"/>
      <c r="BP3557" s="59"/>
      <c r="BQ3557" s="59"/>
      <c r="BR3557" s="59"/>
      <c r="BS3557" s="59"/>
      <c r="BT3557" s="59"/>
      <c r="BU3557" s="59"/>
      <c r="BV3557" s="59"/>
      <c r="BW3557" s="59"/>
      <c r="BX3557" s="59"/>
      <c r="BY3557" s="59"/>
      <c r="BZ3557" s="59"/>
      <c r="CA3557" s="59"/>
      <c r="CB3557" s="59"/>
      <c r="CC3557" s="59"/>
      <c r="CD3557" s="59"/>
      <c r="CE3557" s="59"/>
    </row>
    <row r="3558" spans="1:83" x14ac:dyDescent="0.25">
      <c r="A3558" s="67" t="s">
        <v>985</v>
      </c>
      <c r="B3558" s="67" t="s">
        <v>985</v>
      </c>
      <c r="C3558" s="58">
        <v>42374</v>
      </c>
      <c r="D3558" s="58"/>
      <c r="E3558" s="58"/>
      <c r="F3558" s="59" t="s">
        <v>981</v>
      </c>
      <c r="G3558" s="59"/>
      <c r="H3558" s="59">
        <v>389.21062499999999</v>
      </c>
      <c r="I3558" s="59">
        <v>0.10113750000000001</v>
      </c>
      <c r="J3558" s="59">
        <v>0.151425</v>
      </c>
      <c r="K3558" s="59">
        <v>0.17335624999999999</v>
      </c>
      <c r="L3558" s="59">
        <v>0.17978749999999999</v>
      </c>
      <c r="M3558" s="59">
        <v>0.26016875</v>
      </c>
      <c r="N3558" s="59">
        <v>0.28701874999999999</v>
      </c>
      <c r="O3558" s="59">
        <v>0.27075624999999998</v>
      </c>
      <c r="P3558" s="59"/>
      <c r="Q3558" s="59"/>
      <c r="R3558" s="59"/>
      <c r="S3558" s="59"/>
      <c r="T3558" s="59"/>
      <c r="U3558" s="59"/>
      <c r="V3558" s="59"/>
      <c r="W3558" s="59"/>
      <c r="X3558" s="59"/>
      <c r="Y3558" s="59"/>
      <c r="Z3558" s="59"/>
      <c r="AA3558" s="59"/>
      <c r="AB3558" s="59"/>
      <c r="AC3558" s="59"/>
      <c r="AD3558" s="59"/>
      <c r="AE3558" s="59"/>
      <c r="AF3558" s="59"/>
      <c r="AG3558" s="59">
        <v>4.1049800252940097E-2</v>
      </c>
      <c r="AH3558" s="59"/>
      <c r="AI3558" s="59"/>
      <c r="AJ3558" s="59"/>
      <c r="AK3558" s="59"/>
      <c r="AL3558" s="59"/>
      <c r="AM3558" s="59"/>
      <c r="AN3558" s="59"/>
      <c r="AO3558" s="59"/>
      <c r="AP3558" s="59"/>
      <c r="AQ3558" s="59"/>
      <c r="AR3558" s="59"/>
      <c r="AS3558" s="59"/>
      <c r="AT3558" s="59"/>
      <c r="AU3558" s="59"/>
      <c r="AV3558" s="59"/>
      <c r="AZ3558" s="59"/>
      <c r="BA3558" s="59"/>
      <c r="BB3558" s="59"/>
      <c r="BC3558" s="59"/>
      <c r="BD3558" s="59"/>
      <c r="BE3558" s="59"/>
      <c r="BF3558" s="59"/>
      <c r="BG3558" s="59"/>
      <c r="BH3558" s="59"/>
      <c r="BI3558" s="59"/>
      <c r="BJ3558" s="59"/>
      <c r="BK3558" s="59"/>
      <c r="BL3558" s="59"/>
      <c r="BM3558" s="59"/>
      <c r="BN3558" s="59"/>
      <c r="BO3558" s="59"/>
      <c r="BP3558" s="59"/>
      <c r="BQ3558" s="59"/>
      <c r="BR3558" s="59"/>
      <c r="BS3558" s="59"/>
      <c r="BT3558" s="59"/>
      <c r="BU3558" s="59"/>
      <c r="BV3558" s="59"/>
      <c r="BW3558" s="59"/>
      <c r="BX3558" s="59"/>
      <c r="BY3558" s="59"/>
      <c r="BZ3558" s="59"/>
      <c r="CA3558" s="59"/>
      <c r="CB3558" s="59"/>
      <c r="CC3558" s="59"/>
      <c r="CD3558" s="59"/>
      <c r="CE3558" s="59"/>
    </row>
    <row r="3559" spans="1:83" x14ac:dyDescent="0.25">
      <c r="A3559" s="67" t="s">
        <v>985</v>
      </c>
      <c r="B3559" s="67" t="s">
        <v>985</v>
      </c>
      <c r="C3559" s="58">
        <v>42375</v>
      </c>
      <c r="D3559" s="58"/>
      <c r="E3559" s="58"/>
      <c r="F3559" s="59" t="s">
        <v>981</v>
      </c>
      <c r="G3559" s="59"/>
      <c r="H3559" s="59">
        <v>388.52015625000001</v>
      </c>
      <c r="I3559" s="59">
        <v>9.8840625000000001E-2</v>
      </c>
      <c r="J3559" s="59">
        <v>0.15150625000000001</v>
      </c>
      <c r="K3559" s="59">
        <v>0.17371249999999999</v>
      </c>
      <c r="L3559" s="59">
        <v>0.17929999999999999</v>
      </c>
      <c r="M3559" s="59">
        <v>0.25964375000000001</v>
      </c>
      <c r="N3559" s="59">
        <v>0.28663125</v>
      </c>
      <c r="O3559" s="59">
        <v>0.27060624999999999</v>
      </c>
      <c r="P3559" s="59"/>
      <c r="Q3559" s="59"/>
      <c r="R3559" s="59"/>
      <c r="S3559" s="59"/>
      <c r="T3559" s="59">
        <v>5.6748292500000002</v>
      </c>
      <c r="U3559" s="59">
        <v>456.72500000000002</v>
      </c>
      <c r="V3559" s="59">
        <v>316.82350000000002</v>
      </c>
      <c r="W3559" s="59"/>
      <c r="X3559" s="59">
        <v>4.6573042500000001</v>
      </c>
      <c r="Y3559" s="59">
        <v>1.6719931746177301E-2</v>
      </c>
      <c r="Z3559" s="59"/>
      <c r="AA3559" s="59">
        <v>4.1031966500000001</v>
      </c>
      <c r="AB3559" s="59"/>
      <c r="AC3559" s="59"/>
      <c r="AD3559" s="59">
        <v>245.4075</v>
      </c>
      <c r="AE3559" s="59">
        <v>8.4</v>
      </c>
      <c r="AF3559" s="59">
        <v>0.32888610909211502</v>
      </c>
      <c r="AG3559" s="59"/>
      <c r="AH3559" s="59">
        <v>6.1642610999838301E-3</v>
      </c>
      <c r="AI3559" s="59">
        <v>0.12387545</v>
      </c>
      <c r="AJ3559" s="59">
        <v>20.095749999999999</v>
      </c>
      <c r="AK3559" s="59">
        <v>6.55</v>
      </c>
      <c r="AL3559" s="59">
        <v>8.4</v>
      </c>
      <c r="AM3559" s="59">
        <v>0.1275</v>
      </c>
      <c r="AN3559" s="59">
        <v>2.1278886566684301E-2</v>
      </c>
      <c r="AO3559" s="59">
        <v>0.231626</v>
      </c>
      <c r="AP3559" s="59">
        <v>10.885249999999999</v>
      </c>
      <c r="AQ3559" s="59"/>
      <c r="AR3559" s="59"/>
      <c r="AS3559" s="59"/>
      <c r="AT3559" s="59"/>
      <c r="AU3559" s="59"/>
      <c r="AV3559" s="59"/>
      <c r="AZ3559" s="59"/>
      <c r="BA3559" s="59"/>
      <c r="BB3559" s="59"/>
      <c r="BC3559" s="59">
        <v>0.55410760000000003</v>
      </c>
      <c r="BD3559" s="59"/>
      <c r="BE3559" s="59">
        <v>71.415999999999997</v>
      </c>
      <c r="BF3559" s="59">
        <v>7.7588719614652196E-3</v>
      </c>
      <c r="BG3559" s="59">
        <v>6.0780436189697999E-3</v>
      </c>
      <c r="BH3559" s="59">
        <v>0.66202355000000002</v>
      </c>
      <c r="BI3559" s="59"/>
      <c r="BJ3559" s="59">
        <v>108.9205</v>
      </c>
      <c r="BK3559" s="59"/>
      <c r="BL3559" s="59"/>
      <c r="BM3559" s="59"/>
      <c r="BN3559" s="59"/>
      <c r="BO3559" s="59"/>
      <c r="BP3559" s="59"/>
      <c r="BQ3559" s="59"/>
      <c r="BR3559" s="59"/>
      <c r="BS3559" s="59"/>
      <c r="BT3559" s="59"/>
      <c r="BU3559" s="59"/>
      <c r="BV3559" s="59"/>
      <c r="BW3559" s="59"/>
      <c r="BX3559" s="59"/>
      <c r="BY3559" s="59"/>
      <c r="BZ3559" s="59"/>
      <c r="CA3559" s="59"/>
      <c r="CB3559" s="59"/>
      <c r="CC3559" s="59"/>
      <c r="CD3559" s="59"/>
      <c r="CE3559" s="59"/>
    </row>
    <row r="3560" spans="1:83" x14ac:dyDescent="0.25">
      <c r="A3560" s="67" t="s">
        <v>985</v>
      </c>
      <c r="B3560" s="67" t="s">
        <v>985</v>
      </c>
      <c r="C3560" s="58">
        <v>42376</v>
      </c>
      <c r="D3560" s="58"/>
      <c r="E3560" s="58"/>
      <c r="F3560" s="59" t="s">
        <v>981</v>
      </c>
      <c r="G3560" s="59"/>
      <c r="H3560" s="59">
        <v>387.91734374999999</v>
      </c>
      <c r="I3560" s="59">
        <v>9.7240624999999997E-2</v>
      </c>
      <c r="J3560" s="59">
        <v>0.15138750000000001</v>
      </c>
      <c r="K3560" s="59">
        <v>0.17383124999999999</v>
      </c>
      <c r="L3560" s="59">
        <v>0.17886874999999999</v>
      </c>
      <c r="M3560" s="59">
        <v>0.25913750000000002</v>
      </c>
      <c r="N3560" s="59">
        <v>0.28634999999999999</v>
      </c>
      <c r="O3560" s="59">
        <v>0.27055625</v>
      </c>
      <c r="P3560" s="59"/>
      <c r="Q3560" s="59"/>
      <c r="R3560" s="59"/>
      <c r="S3560" s="59"/>
      <c r="T3560" s="59"/>
      <c r="U3560" s="59"/>
      <c r="V3560" s="59"/>
      <c r="W3560" s="59"/>
      <c r="X3560" s="59"/>
      <c r="Y3560" s="59"/>
      <c r="Z3560" s="59"/>
      <c r="AA3560" s="59"/>
      <c r="AB3560" s="59"/>
      <c r="AC3560" s="59"/>
      <c r="AD3560" s="59"/>
      <c r="AE3560" s="59"/>
      <c r="AF3560" s="59"/>
      <c r="AG3560" s="59"/>
      <c r="AH3560" s="59"/>
      <c r="AI3560" s="59"/>
      <c r="AJ3560" s="59"/>
      <c r="AK3560" s="59"/>
      <c r="AL3560" s="59"/>
      <c r="AM3560" s="59"/>
      <c r="AN3560" s="59"/>
      <c r="AO3560" s="59"/>
      <c r="AP3560" s="59"/>
      <c r="AQ3560" s="59"/>
      <c r="AR3560" s="59"/>
      <c r="AS3560" s="59"/>
      <c r="AT3560" s="59"/>
      <c r="AU3560" s="59"/>
      <c r="AV3560" s="59"/>
      <c r="AZ3560" s="59"/>
      <c r="BA3560" s="59"/>
      <c r="BB3560" s="59"/>
      <c r="BC3560" s="59"/>
      <c r="BD3560" s="59"/>
      <c r="BE3560" s="59"/>
      <c r="BF3560" s="59"/>
      <c r="BG3560" s="59"/>
      <c r="BH3560" s="59"/>
      <c r="BI3560" s="59"/>
      <c r="BJ3560" s="59"/>
      <c r="BK3560" s="59"/>
      <c r="BL3560" s="59"/>
      <c r="BM3560" s="59"/>
      <c r="BN3560" s="59"/>
      <c r="BO3560" s="59"/>
      <c r="BP3560" s="59"/>
      <c r="BQ3560" s="59"/>
      <c r="BR3560" s="59"/>
      <c r="BS3560" s="59"/>
      <c r="BT3560" s="59"/>
      <c r="BU3560" s="59"/>
      <c r="BV3560" s="59"/>
      <c r="BW3560" s="59"/>
      <c r="BX3560" s="59"/>
      <c r="BY3560" s="59"/>
      <c r="BZ3560" s="59"/>
      <c r="CA3560" s="59"/>
      <c r="CB3560" s="59"/>
      <c r="CC3560" s="59"/>
      <c r="CD3560" s="59"/>
      <c r="CE3560" s="59"/>
    </row>
    <row r="3561" spans="1:83" x14ac:dyDescent="0.25">
      <c r="A3561" s="67" t="s">
        <v>985</v>
      </c>
      <c r="B3561" s="67" t="s">
        <v>985</v>
      </c>
      <c r="C3561" s="58">
        <v>42377</v>
      </c>
      <c r="D3561" s="58"/>
      <c r="E3561" s="58"/>
      <c r="F3561" s="59" t="s">
        <v>981</v>
      </c>
      <c r="G3561" s="59"/>
      <c r="H3561" s="59">
        <v>387.20390624999999</v>
      </c>
      <c r="I3561" s="59">
        <v>9.5253124999999994E-2</v>
      </c>
      <c r="J3561" s="59">
        <v>0.15121875000000001</v>
      </c>
      <c r="K3561" s="59">
        <v>0.17398125</v>
      </c>
      <c r="L3561" s="59">
        <v>0.1783875</v>
      </c>
      <c r="M3561" s="59">
        <v>0.25855</v>
      </c>
      <c r="N3561" s="59">
        <v>0.28615625</v>
      </c>
      <c r="O3561" s="59">
        <v>0.27036874999999999</v>
      </c>
      <c r="P3561" s="59"/>
      <c r="Q3561" s="59"/>
      <c r="R3561" s="59"/>
      <c r="S3561" s="59"/>
      <c r="T3561" s="59"/>
      <c r="U3561" s="59"/>
      <c r="V3561" s="59"/>
      <c r="W3561" s="59"/>
      <c r="X3561" s="59"/>
      <c r="Y3561" s="59"/>
      <c r="Z3561" s="59"/>
      <c r="AA3561" s="59"/>
      <c r="AB3561" s="59"/>
      <c r="AC3561" s="59"/>
      <c r="AD3561" s="59"/>
      <c r="AE3561" s="59"/>
      <c r="AF3561" s="59"/>
      <c r="AG3561" s="59"/>
      <c r="AH3561" s="59"/>
      <c r="AI3561" s="59"/>
      <c r="AJ3561" s="59"/>
      <c r="AK3561" s="59"/>
      <c r="AL3561" s="59"/>
      <c r="AM3561" s="59"/>
      <c r="AN3561" s="59"/>
      <c r="AO3561" s="59"/>
      <c r="AP3561" s="59"/>
      <c r="AQ3561" s="59"/>
      <c r="AR3561" s="59"/>
      <c r="AS3561" s="59"/>
      <c r="AT3561" s="59"/>
      <c r="AU3561" s="59"/>
      <c r="AV3561" s="59"/>
      <c r="AZ3561" s="59"/>
      <c r="BA3561" s="59"/>
      <c r="BB3561" s="59"/>
      <c r="BC3561" s="59"/>
      <c r="BD3561" s="59"/>
      <c r="BE3561" s="59"/>
      <c r="BF3561" s="59"/>
      <c r="BG3561" s="59"/>
      <c r="BH3561" s="59"/>
      <c r="BI3561" s="59"/>
      <c r="BJ3561" s="59"/>
      <c r="BK3561" s="59"/>
      <c r="BL3561" s="59"/>
      <c r="BM3561" s="59"/>
      <c r="BN3561" s="59"/>
      <c r="BO3561" s="59"/>
      <c r="BP3561" s="59"/>
      <c r="BQ3561" s="59"/>
      <c r="BR3561" s="59"/>
      <c r="BS3561" s="59"/>
      <c r="BT3561" s="59"/>
      <c r="BU3561" s="59"/>
      <c r="BV3561" s="59"/>
      <c r="BW3561" s="59"/>
      <c r="BX3561" s="59"/>
      <c r="BY3561" s="59"/>
      <c r="BZ3561" s="59"/>
      <c r="CA3561" s="59"/>
      <c r="CB3561" s="59"/>
      <c r="CC3561" s="59"/>
      <c r="CD3561" s="59"/>
      <c r="CE3561" s="59"/>
    </row>
    <row r="3562" spans="1:83" x14ac:dyDescent="0.25">
      <c r="A3562" s="67" t="s">
        <v>985</v>
      </c>
      <c r="B3562" s="67" t="s">
        <v>985</v>
      </c>
      <c r="C3562" s="58">
        <v>42378</v>
      </c>
      <c r="D3562" s="58"/>
      <c r="E3562" s="58"/>
      <c r="F3562" s="59" t="s">
        <v>981</v>
      </c>
      <c r="G3562" s="59"/>
      <c r="H3562" s="59">
        <v>386.28468750000002</v>
      </c>
      <c r="I3562" s="59">
        <v>9.3162499999999995E-2</v>
      </c>
      <c r="J3562" s="59">
        <v>0.15011875</v>
      </c>
      <c r="K3562" s="59">
        <v>0.17354375</v>
      </c>
      <c r="L3562" s="59">
        <v>0.17819375000000001</v>
      </c>
      <c r="M3562" s="59">
        <v>0.25805624999999999</v>
      </c>
      <c r="N3562" s="59">
        <v>0.28588124999999998</v>
      </c>
      <c r="O3562" s="59">
        <v>0.27029999999999998</v>
      </c>
      <c r="P3562" s="59"/>
      <c r="Q3562" s="59"/>
      <c r="R3562" s="59"/>
      <c r="S3562" s="59"/>
      <c r="T3562" s="59"/>
      <c r="U3562" s="59"/>
      <c r="V3562" s="59"/>
      <c r="W3562" s="59"/>
      <c r="X3562" s="59"/>
      <c r="Y3562" s="59"/>
      <c r="Z3562" s="59"/>
      <c r="AA3562" s="59"/>
      <c r="AB3562" s="59"/>
      <c r="AC3562" s="59"/>
      <c r="AD3562" s="59"/>
      <c r="AE3562" s="59"/>
      <c r="AF3562" s="59"/>
      <c r="AG3562" s="59"/>
      <c r="AH3562" s="59"/>
      <c r="AI3562" s="59"/>
      <c r="AJ3562" s="59"/>
      <c r="AK3562" s="59"/>
      <c r="AL3562" s="59"/>
      <c r="AM3562" s="59"/>
      <c r="AN3562" s="59"/>
      <c r="AO3562" s="59"/>
      <c r="AP3562" s="59"/>
      <c r="AQ3562" s="59"/>
      <c r="AR3562" s="59"/>
      <c r="AS3562" s="59"/>
      <c r="AT3562" s="59"/>
      <c r="AU3562" s="59"/>
      <c r="AV3562" s="59"/>
      <c r="AZ3562" s="59"/>
      <c r="BA3562" s="59"/>
      <c r="BB3562" s="59"/>
      <c r="BC3562" s="59"/>
      <c r="BD3562" s="59"/>
      <c r="BE3562" s="59"/>
      <c r="BF3562" s="59"/>
      <c r="BG3562" s="59"/>
      <c r="BH3562" s="59"/>
      <c r="BI3562" s="59"/>
      <c r="BJ3562" s="59"/>
      <c r="BK3562" s="59"/>
      <c r="BL3562" s="59"/>
      <c r="BM3562" s="59"/>
      <c r="BN3562" s="59"/>
      <c r="BO3562" s="59"/>
      <c r="BP3562" s="59"/>
      <c r="BQ3562" s="59"/>
      <c r="BR3562" s="59"/>
      <c r="BS3562" s="59"/>
      <c r="BT3562" s="59"/>
      <c r="BU3562" s="59"/>
      <c r="BV3562" s="59"/>
      <c r="BW3562" s="59"/>
      <c r="BX3562" s="59"/>
      <c r="BY3562" s="59"/>
      <c r="BZ3562" s="59"/>
      <c r="CA3562" s="59"/>
      <c r="CB3562" s="59"/>
      <c r="CC3562" s="59"/>
      <c r="CD3562" s="59"/>
      <c r="CE3562" s="59"/>
    </row>
    <row r="3563" spans="1:83" x14ac:dyDescent="0.25">
      <c r="A3563" s="67" t="s">
        <v>985</v>
      </c>
      <c r="B3563" s="67" t="s">
        <v>985</v>
      </c>
      <c r="C3563" s="58">
        <v>42379</v>
      </c>
      <c r="D3563" s="58"/>
      <c r="E3563" s="58"/>
      <c r="F3563" s="59" t="s">
        <v>981</v>
      </c>
      <c r="G3563" s="59"/>
      <c r="H3563" s="59">
        <v>385.34109375000003</v>
      </c>
      <c r="I3563" s="59">
        <v>9.1471874999999994E-2</v>
      </c>
      <c r="J3563" s="59">
        <v>0.14904375</v>
      </c>
      <c r="K3563" s="59">
        <v>0.17289375000000001</v>
      </c>
      <c r="L3563" s="59">
        <v>0.17776249999999999</v>
      </c>
      <c r="M3563" s="59">
        <v>0.25764375</v>
      </c>
      <c r="N3563" s="59">
        <v>0.28566249999999999</v>
      </c>
      <c r="O3563" s="59">
        <v>0.27024999999999999</v>
      </c>
      <c r="P3563" s="59"/>
      <c r="Q3563" s="59"/>
      <c r="R3563" s="59"/>
      <c r="S3563" s="59"/>
      <c r="T3563" s="59"/>
      <c r="U3563" s="59"/>
      <c r="V3563" s="59"/>
      <c r="W3563" s="59"/>
      <c r="X3563" s="59"/>
      <c r="Y3563" s="59"/>
      <c r="Z3563" s="59"/>
      <c r="AA3563" s="59"/>
      <c r="AB3563" s="59"/>
      <c r="AC3563" s="59"/>
      <c r="AD3563" s="59"/>
      <c r="AE3563" s="59"/>
      <c r="AF3563" s="59"/>
      <c r="AG3563" s="59"/>
      <c r="AH3563" s="59"/>
      <c r="AI3563" s="59"/>
      <c r="AJ3563" s="59"/>
      <c r="AK3563" s="59"/>
      <c r="AL3563" s="59"/>
      <c r="AM3563" s="59"/>
      <c r="AN3563" s="59"/>
      <c r="AO3563" s="59"/>
      <c r="AP3563" s="59"/>
      <c r="AQ3563" s="59"/>
      <c r="AR3563" s="59"/>
      <c r="AS3563" s="59"/>
      <c r="AT3563" s="59"/>
      <c r="AU3563" s="59"/>
      <c r="AV3563" s="59"/>
      <c r="AZ3563" s="59"/>
      <c r="BA3563" s="59"/>
      <c r="BB3563" s="59"/>
      <c r="BC3563" s="59"/>
      <c r="BD3563" s="59"/>
      <c r="BE3563" s="59"/>
      <c r="BF3563" s="59"/>
      <c r="BG3563" s="59"/>
      <c r="BH3563" s="59"/>
      <c r="BI3563" s="59"/>
      <c r="BJ3563" s="59"/>
      <c r="BK3563" s="59"/>
      <c r="BL3563" s="59"/>
      <c r="BM3563" s="59"/>
      <c r="BN3563" s="59"/>
      <c r="BO3563" s="59"/>
      <c r="BP3563" s="59"/>
      <c r="BQ3563" s="59"/>
      <c r="BR3563" s="59"/>
      <c r="BS3563" s="59"/>
      <c r="BT3563" s="59"/>
      <c r="BU3563" s="59"/>
      <c r="BV3563" s="59"/>
      <c r="BW3563" s="59"/>
      <c r="BX3563" s="59"/>
      <c r="BY3563" s="59"/>
      <c r="BZ3563" s="59"/>
      <c r="CA3563" s="59"/>
      <c r="CB3563" s="59"/>
      <c r="CC3563" s="59"/>
      <c r="CD3563" s="59"/>
      <c r="CE3563" s="59"/>
    </row>
    <row r="3564" spans="1:83" x14ac:dyDescent="0.25">
      <c r="A3564" s="67" t="s">
        <v>985</v>
      </c>
      <c r="B3564" s="67" t="s">
        <v>985</v>
      </c>
      <c r="C3564" s="58">
        <v>42380</v>
      </c>
      <c r="D3564" s="58"/>
      <c r="E3564" s="58"/>
      <c r="F3564" s="59" t="s">
        <v>981</v>
      </c>
      <c r="G3564" s="59"/>
      <c r="H3564" s="59">
        <v>384.80812500000002</v>
      </c>
      <c r="I3564" s="59">
        <v>9.1081250000000002E-2</v>
      </c>
      <c r="J3564" s="59">
        <v>0.14919375000000001</v>
      </c>
      <c r="K3564" s="59">
        <v>0.1726125</v>
      </c>
      <c r="L3564" s="59">
        <v>0.17733125</v>
      </c>
      <c r="M3564" s="59">
        <v>0.25719999999999998</v>
      </c>
      <c r="N3564" s="59">
        <v>0.28531250000000002</v>
      </c>
      <c r="O3564" s="59">
        <v>0.27010000000000001</v>
      </c>
      <c r="P3564" s="59"/>
      <c r="Q3564" s="59"/>
      <c r="R3564" s="59"/>
      <c r="S3564" s="59"/>
      <c r="T3564" s="59"/>
      <c r="U3564" s="59"/>
      <c r="V3564" s="59"/>
      <c r="W3564" s="59"/>
      <c r="X3564" s="59"/>
      <c r="Y3564" s="59"/>
      <c r="Z3564" s="59"/>
      <c r="AA3564" s="59"/>
      <c r="AB3564" s="59"/>
      <c r="AC3564" s="59"/>
      <c r="AD3564" s="59"/>
      <c r="AE3564" s="59"/>
      <c r="AF3564" s="59">
        <v>0.24820428578484</v>
      </c>
      <c r="AG3564" s="59">
        <v>7.0393045314393098E-3</v>
      </c>
      <c r="AH3564" s="59"/>
      <c r="AI3564" s="59"/>
      <c r="AJ3564" s="59"/>
      <c r="AK3564" s="59"/>
      <c r="AL3564" s="59"/>
      <c r="AM3564" s="59"/>
      <c r="AN3564" s="59"/>
      <c r="AO3564" s="59"/>
      <c r="AP3564" s="59"/>
      <c r="AQ3564" s="59"/>
      <c r="AR3564" s="59"/>
      <c r="AS3564" s="59"/>
      <c r="AT3564" s="59"/>
      <c r="AU3564" s="59"/>
      <c r="AV3564" s="59"/>
      <c r="AZ3564" s="59"/>
      <c r="BA3564" s="59"/>
      <c r="BB3564" s="59"/>
      <c r="BC3564" s="59"/>
      <c r="BD3564" s="59"/>
      <c r="BE3564" s="59"/>
      <c r="BF3564" s="59"/>
      <c r="BG3564" s="59"/>
      <c r="BH3564" s="59"/>
      <c r="BI3564" s="59"/>
      <c r="BJ3564" s="59"/>
      <c r="BK3564" s="59"/>
      <c r="BL3564" s="59"/>
      <c r="BM3564" s="59"/>
      <c r="BN3564" s="59"/>
      <c r="BO3564" s="59"/>
      <c r="BP3564" s="59"/>
      <c r="BQ3564" s="59"/>
      <c r="BR3564" s="59"/>
      <c r="BS3564" s="59"/>
      <c r="BT3564" s="59"/>
      <c r="BU3564" s="59"/>
      <c r="BV3564" s="59"/>
      <c r="BW3564" s="59"/>
      <c r="BX3564" s="59"/>
      <c r="BY3564" s="59"/>
      <c r="BZ3564" s="59"/>
      <c r="CA3564" s="59"/>
      <c r="CB3564" s="59"/>
      <c r="CC3564" s="59"/>
      <c r="CD3564" s="59"/>
      <c r="CE3564" s="59"/>
    </row>
    <row r="3565" spans="1:83" x14ac:dyDescent="0.25">
      <c r="A3565" s="67" t="s">
        <v>985</v>
      </c>
      <c r="B3565" s="67" t="s">
        <v>985</v>
      </c>
      <c r="C3565" s="58">
        <v>42381</v>
      </c>
      <c r="D3565" s="58"/>
      <c r="E3565" s="58"/>
      <c r="F3565" s="59" t="s">
        <v>981</v>
      </c>
      <c r="G3565" s="59"/>
      <c r="H3565" s="59">
        <v>384.56015624999998</v>
      </c>
      <c r="I3565" s="59">
        <v>9.1246875000000005E-2</v>
      </c>
      <c r="J3565" s="59">
        <v>0.15028749999999999</v>
      </c>
      <c r="K3565" s="59">
        <v>0.17298125</v>
      </c>
      <c r="L3565" s="59">
        <v>0.17665</v>
      </c>
      <c r="M3565" s="59">
        <v>0.25642500000000001</v>
      </c>
      <c r="N3565" s="59">
        <v>0.2850125</v>
      </c>
      <c r="O3565" s="59">
        <v>0.27003125</v>
      </c>
      <c r="P3565" s="59"/>
      <c r="Q3565" s="59"/>
      <c r="R3565" s="59"/>
      <c r="S3565" s="59"/>
      <c r="T3565" s="59"/>
      <c r="U3565" s="59"/>
      <c r="V3565" s="59"/>
      <c r="W3565" s="59"/>
      <c r="X3565" s="59"/>
      <c r="Y3565" s="59"/>
      <c r="Z3565" s="59"/>
      <c r="AA3565" s="59"/>
      <c r="AB3565" s="59"/>
      <c r="AC3565" s="59"/>
      <c r="AD3565" s="59"/>
      <c r="AE3565" s="59"/>
      <c r="AF3565" s="59"/>
      <c r="AG3565" s="59"/>
      <c r="AH3565" s="59"/>
      <c r="AI3565" s="59"/>
      <c r="AJ3565" s="59"/>
      <c r="AK3565" s="59"/>
      <c r="AL3565" s="59"/>
      <c r="AM3565" s="59"/>
      <c r="AN3565" s="59"/>
      <c r="AO3565" s="59"/>
      <c r="AP3565" s="59"/>
      <c r="AQ3565" s="59"/>
      <c r="AR3565" s="59"/>
      <c r="AS3565" s="59"/>
      <c r="AT3565" s="59"/>
      <c r="AU3565" s="59"/>
      <c r="AV3565" s="59"/>
      <c r="AZ3565" s="59"/>
      <c r="BA3565" s="59"/>
      <c r="BB3565" s="59"/>
      <c r="BC3565" s="59"/>
      <c r="BD3565" s="59"/>
      <c r="BE3565" s="59"/>
      <c r="BF3565" s="59"/>
      <c r="BG3565" s="59"/>
      <c r="BH3565" s="59"/>
      <c r="BI3565" s="59"/>
      <c r="BJ3565" s="59"/>
      <c r="BK3565" s="59"/>
      <c r="BL3565" s="59"/>
      <c r="BM3565" s="59"/>
      <c r="BN3565" s="59"/>
      <c r="BO3565" s="59"/>
      <c r="BP3565" s="59"/>
      <c r="BQ3565" s="59"/>
      <c r="BR3565" s="59"/>
      <c r="BS3565" s="59"/>
      <c r="BT3565" s="59"/>
      <c r="BU3565" s="59"/>
      <c r="BV3565" s="59"/>
      <c r="BW3565" s="59"/>
      <c r="BX3565" s="59"/>
      <c r="BY3565" s="59"/>
      <c r="BZ3565" s="59"/>
      <c r="CA3565" s="59"/>
      <c r="CB3565" s="59"/>
      <c r="CC3565" s="59"/>
      <c r="CD3565" s="59"/>
      <c r="CE3565" s="59"/>
    </row>
    <row r="3566" spans="1:83" x14ac:dyDescent="0.25">
      <c r="A3566" s="67" t="s">
        <v>985</v>
      </c>
      <c r="B3566" s="67" t="s">
        <v>985</v>
      </c>
      <c r="C3566" s="58">
        <v>42382</v>
      </c>
      <c r="D3566" s="58"/>
      <c r="E3566" s="58"/>
      <c r="F3566" s="59" t="s">
        <v>981</v>
      </c>
      <c r="G3566" s="59"/>
      <c r="H3566" s="59">
        <v>384.12046874999999</v>
      </c>
      <c r="I3566" s="59">
        <v>8.8859375000000004E-2</v>
      </c>
      <c r="J3566" s="59">
        <v>0.14945625000000001</v>
      </c>
      <c r="K3566" s="59">
        <v>0.17344375000000001</v>
      </c>
      <c r="L3566" s="59">
        <v>0.17697499999999999</v>
      </c>
      <c r="M3566" s="59">
        <v>0.25616875</v>
      </c>
      <c r="N3566" s="59">
        <v>0.28475</v>
      </c>
      <c r="O3566" s="59">
        <v>0.26990625000000001</v>
      </c>
      <c r="P3566" s="59"/>
      <c r="Q3566" s="59"/>
      <c r="R3566" s="59"/>
      <c r="S3566" s="59"/>
      <c r="T3566" s="59"/>
      <c r="U3566" s="59"/>
      <c r="V3566" s="59"/>
      <c r="W3566" s="59"/>
      <c r="X3566" s="59"/>
      <c r="Y3566" s="59"/>
      <c r="Z3566" s="59"/>
      <c r="AA3566" s="59"/>
      <c r="AB3566" s="59"/>
      <c r="AC3566" s="59"/>
      <c r="AD3566" s="59"/>
      <c r="AE3566" s="59">
        <v>8.4</v>
      </c>
      <c r="AF3566" s="59"/>
      <c r="AG3566" s="59"/>
      <c r="AH3566" s="59"/>
      <c r="AI3566" s="59"/>
      <c r="AJ3566" s="59"/>
      <c r="AK3566" s="59">
        <v>8.0500000000000007</v>
      </c>
      <c r="AL3566" s="59">
        <v>8.4</v>
      </c>
      <c r="AM3566" s="59"/>
      <c r="AN3566" s="59"/>
      <c r="AO3566" s="59"/>
      <c r="AP3566" s="59"/>
      <c r="AQ3566" s="59"/>
      <c r="AR3566" s="59"/>
      <c r="AS3566" s="59"/>
      <c r="AT3566" s="59"/>
      <c r="AU3566" s="59"/>
      <c r="AV3566" s="59"/>
      <c r="AZ3566" s="59"/>
      <c r="BA3566" s="59"/>
      <c r="BB3566" s="59"/>
      <c r="BC3566" s="59"/>
      <c r="BD3566" s="59"/>
      <c r="BE3566" s="59"/>
      <c r="BF3566" s="59"/>
      <c r="BG3566" s="59"/>
      <c r="BH3566" s="59"/>
      <c r="BI3566" s="59"/>
      <c r="BJ3566" s="59"/>
      <c r="BK3566" s="59"/>
      <c r="BL3566" s="59"/>
      <c r="BM3566" s="59"/>
      <c r="BN3566" s="59"/>
      <c r="BO3566" s="59"/>
      <c r="BP3566" s="59"/>
      <c r="BQ3566" s="59"/>
      <c r="BR3566" s="59"/>
      <c r="BS3566" s="59"/>
      <c r="BT3566" s="59"/>
      <c r="BU3566" s="59"/>
      <c r="BV3566" s="59"/>
      <c r="BW3566" s="59"/>
      <c r="BX3566" s="59"/>
      <c r="BY3566" s="59"/>
      <c r="BZ3566" s="59"/>
      <c r="CA3566" s="59"/>
      <c r="CB3566" s="59"/>
      <c r="CC3566" s="59"/>
      <c r="CD3566" s="59"/>
      <c r="CE3566" s="59"/>
    </row>
    <row r="3567" spans="1:83" x14ac:dyDescent="0.25">
      <c r="A3567" s="67" t="s">
        <v>985</v>
      </c>
      <c r="B3567" s="67" t="s">
        <v>985</v>
      </c>
      <c r="C3567" s="58">
        <v>42383</v>
      </c>
      <c r="D3567" s="58"/>
      <c r="E3567" s="58"/>
      <c r="F3567" s="59" t="s">
        <v>981</v>
      </c>
      <c r="G3567" s="59"/>
      <c r="H3567" s="59">
        <v>383.75062500000001</v>
      </c>
      <c r="I3567" s="59">
        <v>8.8537500000000005E-2</v>
      </c>
      <c r="J3567" s="59">
        <v>0.1494625</v>
      </c>
      <c r="K3567" s="59">
        <v>0.17313124999999999</v>
      </c>
      <c r="L3567" s="59">
        <v>0.176925</v>
      </c>
      <c r="M3567" s="59">
        <v>0.25591249999999999</v>
      </c>
      <c r="N3567" s="59">
        <v>0.28443750000000001</v>
      </c>
      <c r="O3567" s="59">
        <v>0.26976250000000002</v>
      </c>
      <c r="P3567" s="59"/>
      <c r="Q3567" s="59"/>
      <c r="R3567" s="59"/>
      <c r="S3567" s="59"/>
      <c r="T3567" s="59"/>
      <c r="U3567" s="59"/>
      <c r="V3567" s="59"/>
      <c r="W3567" s="59"/>
      <c r="X3567" s="59"/>
      <c r="Y3567" s="59"/>
      <c r="Z3567" s="59"/>
      <c r="AA3567" s="59"/>
      <c r="AB3567" s="59"/>
      <c r="AC3567" s="59"/>
      <c r="AD3567" s="59"/>
      <c r="AE3567" s="59"/>
      <c r="AF3567" s="59">
        <v>0.282739673311041</v>
      </c>
      <c r="AG3567" s="59">
        <v>0</v>
      </c>
      <c r="AH3567" s="59"/>
      <c r="AI3567" s="59"/>
      <c r="AJ3567" s="59"/>
      <c r="AK3567" s="59"/>
      <c r="AL3567" s="59"/>
      <c r="AM3567" s="59"/>
      <c r="AN3567" s="59"/>
      <c r="AO3567" s="59"/>
      <c r="AP3567" s="59"/>
      <c r="AQ3567" s="59"/>
      <c r="AR3567" s="59"/>
      <c r="AS3567" s="59"/>
      <c r="AT3567" s="59"/>
      <c r="AU3567" s="59"/>
      <c r="AV3567" s="59"/>
      <c r="AZ3567" s="59"/>
      <c r="BA3567" s="59"/>
      <c r="BB3567" s="59"/>
      <c r="BC3567" s="59"/>
      <c r="BD3567" s="59"/>
      <c r="BE3567" s="59"/>
      <c r="BF3567" s="59"/>
      <c r="BG3567" s="59"/>
      <c r="BH3567" s="59"/>
      <c r="BI3567" s="59"/>
      <c r="BJ3567" s="59"/>
      <c r="BK3567" s="59"/>
      <c r="BL3567" s="59"/>
      <c r="BM3567" s="59"/>
      <c r="BN3567" s="59"/>
      <c r="BO3567" s="59"/>
      <c r="BP3567" s="59"/>
      <c r="BQ3567" s="59"/>
      <c r="BR3567" s="59"/>
      <c r="BS3567" s="59"/>
      <c r="BT3567" s="59"/>
      <c r="BU3567" s="59"/>
      <c r="BV3567" s="59"/>
      <c r="BW3567" s="59"/>
      <c r="BX3567" s="59"/>
      <c r="BY3567" s="59"/>
      <c r="BZ3567" s="59"/>
      <c r="CA3567" s="59"/>
      <c r="CB3567" s="59"/>
      <c r="CC3567" s="59"/>
      <c r="CD3567" s="59"/>
      <c r="CE3567" s="59"/>
    </row>
    <row r="3568" spans="1:83" x14ac:dyDescent="0.25">
      <c r="A3568" s="67" t="s">
        <v>985</v>
      </c>
      <c r="B3568" s="67" t="s">
        <v>985</v>
      </c>
      <c r="C3568" s="58">
        <v>42384</v>
      </c>
      <c r="D3568" s="58"/>
      <c r="E3568" s="58"/>
      <c r="F3568" s="59" t="s">
        <v>981</v>
      </c>
      <c r="G3568" s="59"/>
      <c r="H3568" s="59">
        <v>383.2059375</v>
      </c>
      <c r="I3568" s="59">
        <v>8.7175000000000002E-2</v>
      </c>
      <c r="J3568" s="59">
        <v>0.14875625000000001</v>
      </c>
      <c r="K3568" s="59">
        <v>0.17293125000000001</v>
      </c>
      <c r="L3568" s="59">
        <v>0.17676875</v>
      </c>
      <c r="M3568" s="59">
        <v>0.25559375000000001</v>
      </c>
      <c r="N3568" s="59">
        <v>0.28437499999999999</v>
      </c>
      <c r="O3568" s="59">
        <v>0.26971875000000001</v>
      </c>
      <c r="P3568" s="59"/>
      <c r="Q3568" s="59"/>
      <c r="R3568" s="59"/>
      <c r="S3568" s="59"/>
      <c r="T3568" s="59"/>
      <c r="U3568" s="59"/>
      <c r="V3568" s="59"/>
      <c r="W3568" s="59"/>
      <c r="X3568" s="59"/>
      <c r="Y3568" s="59"/>
      <c r="Z3568" s="59"/>
      <c r="AA3568" s="59"/>
      <c r="AB3568" s="59"/>
      <c r="AC3568" s="59"/>
      <c r="AD3568" s="59"/>
      <c r="AE3568" s="59"/>
      <c r="AF3568" s="59"/>
      <c r="AG3568" s="59"/>
      <c r="AH3568" s="59"/>
      <c r="AI3568" s="59"/>
      <c r="AJ3568" s="59"/>
      <c r="AK3568" s="59"/>
      <c r="AL3568" s="59"/>
      <c r="AM3568" s="59"/>
      <c r="AN3568" s="59"/>
      <c r="AO3568" s="59"/>
      <c r="AP3568" s="59"/>
      <c r="AQ3568" s="59"/>
      <c r="AR3568" s="59"/>
      <c r="AS3568" s="59"/>
      <c r="AT3568" s="59"/>
      <c r="AU3568" s="59"/>
      <c r="AV3568" s="59"/>
      <c r="AZ3568" s="59"/>
      <c r="BA3568" s="59"/>
      <c r="BB3568" s="59"/>
      <c r="BC3568" s="59"/>
      <c r="BD3568" s="59"/>
      <c r="BE3568" s="59"/>
      <c r="BF3568" s="59"/>
      <c r="BG3568" s="59"/>
      <c r="BH3568" s="59"/>
      <c r="BI3568" s="59"/>
      <c r="BJ3568" s="59"/>
      <c r="BK3568" s="59"/>
      <c r="BL3568" s="59"/>
      <c r="BM3568" s="59"/>
      <c r="BN3568" s="59"/>
      <c r="BO3568" s="59"/>
      <c r="BP3568" s="59"/>
      <c r="BQ3568" s="59"/>
      <c r="BR3568" s="59"/>
      <c r="BS3568" s="59"/>
      <c r="BT3568" s="59"/>
      <c r="BU3568" s="59"/>
      <c r="BV3568" s="59"/>
      <c r="BW3568" s="59"/>
      <c r="BX3568" s="59"/>
      <c r="BY3568" s="59"/>
      <c r="BZ3568" s="59"/>
      <c r="CA3568" s="59"/>
      <c r="CB3568" s="59"/>
      <c r="CC3568" s="59"/>
      <c r="CD3568" s="59"/>
      <c r="CE3568" s="59"/>
    </row>
    <row r="3569" spans="1:83" x14ac:dyDescent="0.25">
      <c r="A3569" s="67" t="s">
        <v>985</v>
      </c>
      <c r="B3569" s="67" t="s">
        <v>985</v>
      </c>
      <c r="C3569" s="58">
        <v>42385</v>
      </c>
      <c r="D3569" s="58"/>
      <c r="E3569" s="58"/>
      <c r="F3569" s="59" t="s">
        <v>981</v>
      </c>
      <c r="G3569" s="59"/>
      <c r="H3569" s="59">
        <v>382.86093749999998</v>
      </c>
      <c r="I3569" s="59">
        <v>8.6474999999999996E-2</v>
      </c>
      <c r="J3569" s="59">
        <v>0.14819375000000001</v>
      </c>
      <c r="K3569" s="59">
        <v>0.17268125000000001</v>
      </c>
      <c r="L3569" s="59">
        <v>0.17707500000000001</v>
      </c>
      <c r="M3569" s="59">
        <v>0.25544375000000002</v>
      </c>
      <c r="N3569" s="59">
        <v>0.28401874999999999</v>
      </c>
      <c r="O3569" s="59">
        <v>0.26965</v>
      </c>
      <c r="P3569" s="59"/>
      <c r="Q3569" s="59"/>
      <c r="R3569" s="59"/>
      <c r="S3569" s="59"/>
      <c r="T3569" s="59"/>
      <c r="U3569" s="59"/>
      <c r="V3569" s="59"/>
      <c r="W3569" s="59"/>
      <c r="X3569" s="59"/>
      <c r="Y3569" s="59"/>
      <c r="Z3569" s="59"/>
      <c r="AA3569" s="59"/>
      <c r="AB3569" s="59"/>
      <c r="AC3569" s="59"/>
      <c r="AD3569" s="59"/>
      <c r="AE3569" s="59"/>
      <c r="AF3569" s="59"/>
      <c r="AG3569" s="59"/>
      <c r="AH3569" s="59"/>
      <c r="AI3569" s="59"/>
      <c r="AJ3569" s="59"/>
      <c r="AK3569" s="59"/>
      <c r="AL3569" s="59"/>
      <c r="AM3569" s="59"/>
      <c r="AN3569" s="59"/>
      <c r="AO3569" s="59"/>
      <c r="AP3569" s="59"/>
      <c r="AQ3569" s="59"/>
      <c r="AR3569" s="59"/>
      <c r="AS3569" s="59"/>
      <c r="AT3569" s="59"/>
      <c r="AU3569" s="59"/>
      <c r="AV3569" s="59"/>
      <c r="AZ3569" s="59"/>
      <c r="BA3569" s="59"/>
      <c r="BB3569" s="59"/>
      <c r="BC3569" s="59"/>
      <c r="BD3569" s="59"/>
      <c r="BE3569" s="59"/>
      <c r="BF3569" s="59"/>
      <c r="BG3569" s="59"/>
      <c r="BH3569" s="59"/>
      <c r="BI3569" s="59"/>
      <c r="BJ3569" s="59"/>
      <c r="BK3569" s="59"/>
      <c r="BL3569" s="59"/>
      <c r="BM3569" s="59"/>
      <c r="BN3569" s="59"/>
      <c r="BO3569" s="59"/>
      <c r="BP3569" s="59"/>
      <c r="BQ3569" s="59"/>
      <c r="BR3569" s="59"/>
      <c r="BS3569" s="59"/>
      <c r="BT3569" s="59"/>
      <c r="BU3569" s="59"/>
      <c r="BV3569" s="59"/>
      <c r="BW3569" s="59"/>
      <c r="BX3569" s="59"/>
      <c r="BY3569" s="59"/>
      <c r="BZ3569" s="59"/>
      <c r="CA3569" s="59"/>
      <c r="CB3569" s="59"/>
      <c r="CC3569" s="59"/>
      <c r="CD3569" s="59"/>
      <c r="CE3569" s="59"/>
    </row>
    <row r="3570" spans="1:83" x14ac:dyDescent="0.25">
      <c r="A3570" s="67" t="s">
        <v>985</v>
      </c>
      <c r="B3570" s="67" t="s">
        <v>985</v>
      </c>
      <c r="C3570" s="58">
        <v>42386</v>
      </c>
      <c r="D3570" s="58"/>
      <c r="E3570" s="58"/>
      <c r="F3570" s="59" t="s">
        <v>981</v>
      </c>
      <c r="G3570" s="59"/>
      <c r="H3570" s="59">
        <v>382.62843750000002</v>
      </c>
      <c r="I3570" s="59">
        <v>8.5974999999999996E-2</v>
      </c>
      <c r="J3570" s="59">
        <v>0.14779375</v>
      </c>
      <c r="K3570" s="59">
        <v>0.17248125</v>
      </c>
      <c r="L3570" s="59">
        <v>0.17730000000000001</v>
      </c>
      <c r="M3570" s="59">
        <v>0.25536249999999999</v>
      </c>
      <c r="N3570" s="59">
        <v>0.28388124999999997</v>
      </c>
      <c r="O3570" s="59">
        <v>0.26951874999999997</v>
      </c>
      <c r="P3570" s="59"/>
      <c r="Q3570" s="59"/>
      <c r="R3570" s="59"/>
      <c r="S3570" s="59"/>
      <c r="T3570" s="59"/>
      <c r="U3570" s="59"/>
      <c r="V3570" s="59"/>
      <c r="W3570" s="59"/>
      <c r="X3570" s="59"/>
      <c r="Y3570" s="59"/>
      <c r="Z3570" s="59"/>
      <c r="AA3570" s="59"/>
      <c r="AB3570" s="59"/>
      <c r="AC3570" s="59"/>
      <c r="AD3570" s="59"/>
      <c r="AE3570" s="59"/>
      <c r="AF3570" s="59"/>
      <c r="AG3570" s="59"/>
      <c r="AH3570" s="59"/>
      <c r="AI3570" s="59"/>
      <c r="AJ3570" s="59"/>
      <c r="AK3570" s="59"/>
      <c r="AL3570" s="59"/>
      <c r="AM3570" s="59"/>
      <c r="AN3570" s="59"/>
      <c r="AO3570" s="59"/>
      <c r="AP3570" s="59"/>
      <c r="AQ3570" s="59"/>
      <c r="AR3570" s="59"/>
      <c r="AS3570" s="59"/>
      <c r="AT3570" s="59"/>
      <c r="AU3570" s="59"/>
      <c r="AV3570" s="59"/>
      <c r="AZ3570" s="59"/>
      <c r="BA3570" s="59"/>
      <c r="BB3570" s="59"/>
      <c r="BC3570" s="59"/>
      <c r="BD3570" s="59"/>
      <c r="BE3570" s="59"/>
      <c r="BF3570" s="59"/>
      <c r="BG3570" s="59"/>
      <c r="BH3570" s="59"/>
      <c r="BI3570" s="59"/>
      <c r="BJ3570" s="59"/>
      <c r="BK3570" s="59"/>
      <c r="BL3570" s="59"/>
      <c r="BM3570" s="59"/>
      <c r="BN3570" s="59"/>
      <c r="BO3570" s="59"/>
      <c r="BP3570" s="59"/>
      <c r="BQ3570" s="59"/>
      <c r="BR3570" s="59"/>
      <c r="BS3570" s="59"/>
      <c r="BT3570" s="59"/>
      <c r="BU3570" s="59"/>
      <c r="BV3570" s="59"/>
      <c r="BW3570" s="59"/>
      <c r="BX3570" s="59"/>
      <c r="BY3570" s="59"/>
      <c r="BZ3570" s="59"/>
      <c r="CA3570" s="59"/>
      <c r="CB3570" s="59"/>
      <c r="CC3570" s="59"/>
      <c r="CD3570" s="59"/>
      <c r="CE3570" s="59"/>
    </row>
    <row r="3571" spans="1:83" x14ac:dyDescent="0.25">
      <c r="A3571" s="67" t="s">
        <v>985</v>
      </c>
      <c r="B3571" s="67" t="s">
        <v>985</v>
      </c>
      <c r="C3571" s="58">
        <v>42387</v>
      </c>
      <c r="D3571" s="58"/>
      <c r="E3571" s="58"/>
      <c r="F3571" s="59" t="s">
        <v>981</v>
      </c>
      <c r="G3571" s="59"/>
      <c r="H3571" s="59">
        <v>382.36546874999999</v>
      </c>
      <c r="I3571" s="59">
        <v>8.5571875000000006E-2</v>
      </c>
      <c r="J3571" s="59">
        <v>0.14750625000000001</v>
      </c>
      <c r="K3571" s="59">
        <v>0.1720875</v>
      </c>
      <c r="L3571" s="59">
        <v>0.17758750000000001</v>
      </c>
      <c r="M3571" s="59">
        <v>0.25535625000000001</v>
      </c>
      <c r="N3571" s="59">
        <v>0.28360000000000002</v>
      </c>
      <c r="O3571" s="59">
        <v>0.26938125000000002</v>
      </c>
      <c r="P3571" s="59"/>
      <c r="Q3571" s="59"/>
      <c r="R3571" s="59"/>
      <c r="S3571" s="59"/>
      <c r="T3571" s="59"/>
      <c r="U3571" s="59"/>
      <c r="V3571" s="59"/>
      <c r="W3571" s="59"/>
      <c r="X3571" s="59"/>
      <c r="Y3571" s="59"/>
      <c r="Z3571" s="59"/>
      <c r="AA3571" s="59"/>
      <c r="AB3571" s="59"/>
      <c r="AC3571" s="59"/>
      <c r="AD3571" s="59"/>
      <c r="AE3571" s="59"/>
      <c r="AF3571" s="59"/>
      <c r="AG3571" s="59"/>
      <c r="AH3571" s="59"/>
      <c r="AI3571" s="59"/>
      <c r="AJ3571" s="59"/>
      <c r="AK3571" s="59"/>
      <c r="AL3571" s="59"/>
      <c r="AM3571" s="59"/>
      <c r="AN3571" s="59"/>
      <c r="AO3571" s="59"/>
      <c r="AP3571" s="59"/>
      <c r="AQ3571" s="59"/>
      <c r="AR3571" s="59"/>
      <c r="AS3571" s="59"/>
      <c r="AT3571" s="59"/>
      <c r="AU3571" s="59"/>
      <c r="AV3571" s="59"/>
      <c r="AZ3571" s="59"/>
      <c r="BA3571" s="59"/>
      <c r="BB3571" s="59"/>
      <c r="BC3571" s="59"/>
      <c r="BD3571" s="59"/>
      <c r="BE3571" s="59"/>
      <c r="BF3571" s="59"/>
      <c r="BG3571" s="59"/>
      <c r="BH3571" s="59"/>
      <c r="BI3571" s="59"/>
      <c r="BJ3571" s="59"/>
      <c r="BK3571" s="59"/>
      <c r="BL3571" s="59"/>
      <c r="BM3571" s="59"/>
      <c r="BN3571" s="59"/>
      <c r="BO3571" s="59"/>
      <c r="BP3571" s="59"/>
      <c r="BQ3571" s="59"/>
      <c r="BR3571" s="59"/>
      <c r="BS3571" s="59"/>
      <c r="BT3571" s="59"/>
      <c r="BU3571" s="59"/>
      <c r="BV3571" s="59"/>
      <c r="BW3571" s="59"/>
      <c r="BX3571" s="59"/>
      <c r="BY3571" s="59"/>
      <c r="BZ3571" s="59"/>
      <c r="CA3571" s="59"/>
      <c r="CB3571" s="59"/>
      <c r="CC3571" s="59"/>
      <c r="CD3571" s="59"/>
      <c r="CE3571" s="59"/>
    </row>
    <row r="3572" spans="1:83" x14ac:dyDescent="0.25">
      <c r="A3572" s="67" t="s">
        <v>985</v>
      </c>
      <c r="B3572" s="67" t="s">
        <v>985</v>
      </c>
      <c r="C3572" s="58">
        <v>42388</v>
      </c>
      <c r="D3572" s="58"/>
      <c r="E3572" s="58"/>
      <c r="F3572" s="59" t="s">
        <v>981</v>
      </c>
      <c r="G3572" s="59"/>
      <c r="H3572" s="59">
        <v>382.265625</v>
      </c>
      <c r="I3572" s="59">
        <v>8.5606249999999995E-2</v>
      </c>
      <c r="J3572" s="59">
        <v>0.14763124999999999</v>
      </c>
      <c r="K3572" s="59">
        <v>0.17211874999999999</v>
      </c>
      <c r="L3572" s="59">
        <v>0.17775625</v>
      </c>
      <c r="M3572" s="59">
        <v>0.25513124999999998</v>
      </c>
      <c r="N3572" s="59">
        <v>0.28334999999999999</v>
      </c>
      <c r="O3572" s="59">
        <v>0.26924375</v>
      </c>
      <c r="P3572" s="59"/>
      <c r="Q3572" s="59"/>
      <c r="R3572" s="59"/>
      <c r="S3572" s="59"/>
      <c r="T3572" s="59"/>
      <c r="U3572" s="59"/>
      <c r="V3572" s="59"/>
      <c r="W3572" s="59"/>
      <c r="X3572" s="59"/>
      <c r="Y3572" s="59"/>
      <c r="Z3572" s="59"/>
      <c r="AA3572" s="59"/>
      <c r="AB3572" s="59"/>
      <c r="AC3572" s="59"/>
      <c r="AD3572" s="59"/>
      <c r="AE3572" s="59">
        <v>8.4</v>
      </c>
      <c r="AF3572" s="59">
        <v>0.37079923904989498</v>
      </c>
      <c r="AG3572" s="59">
        <v>0</v>
      </c>
      <c r="AH3572" s="59"/>
      <c r="AI3572" s="59"/>
      <c r="AJ3572" s="59"/>
      <c r="AK3572" s="59">
        <v>8.3000000000000007</v>
      </c>
      <c r="AL3572" s="59">
        <v>8.4</v>
      </c>
      <c r="AM3572" s="59"/>
      <c r="AN3572" s="59"/>
      <c r="AO3572" s="59"/>
      <c r="AP3572" s="59"/>
      <c r="AQ3572" s="59"/>
      <c r="AR3572" s="59"/>
      <c r="AS3572" s="59"/>
      <c r="AT3572" s="59"/>
      <c r="AU3572" s="59"/>
      <c r="AV3572" s="59"/>
      <c r="AZ3572" s="59"/>
      <c r="BA3572" s="59"/>
      <c r="BB3572" s="59"/>
      <c r="BC3572" s="59"/>
      <c r="BD3572" s="59"/>
      <c r="BE3572" s="59"/>
      <c r="BF3572" s="59"/>
      <c r="BG3572" s="59"/>
      <c r="BH3572" s="59"/>
      <c r="BI3572" s="59"/>
      <c r="BJ3572" s="59"/>
      <c r="BK3572" s="59"/>
      <c r="BL3572" s="59"/>
      <c r="BM3572" s="59"/>
      <c r="BN3572" s="59"/>
      <c r="BO3572" s="59"/>
      <c r="BP3572" s="59"/>
      <c r="BQ3572" s="59"/>
      <c r="BR3572" s="59"/>
      <c r="BS3572" s="59"/>
      <c r="BT3572" s="59"/>
      <c r="BU3572" s="59"/>
      <c r="BV3572" s="59"/>
      <c r="BW3572" s="59"/>
      <c r="BX3572" s="59"/>
      <c r="BY3572" s="59"/>
      <c r="BZ3572" s="59"/>
      <c r="CA3572" s="59"/>
      <c r="CB3572" s="59"/>
      <c r="CC3572" s="59"/>
      <c r="CD3572" s="59"/>
      <c r="CE3572" s="59"/>
    </row>
    <row r="3573" spans="1:83" x14ac:dyDescent="0.25">
      <c r="A3573" s="67" t="s">
        <v>985</v>
      </c>
      <c r="B3573" s="67" t="s">
        <v>985</v>
      </c>
      <c r="C3573" s="58">
        <v>42389</v>
      </c>
      <c r="D3573" s="58"/>
      <c r="E3573" s="58"/>
      <c r="F3573" s="59" t="s">
        <v>981</v>
      </c>
      <c r="G3573" s="59"/>
      <c r="H3573" s="59">
        <v>382.79578125</v>
      </c>
      <c r="I3573" s="59">
        <v>8.6940624999999994E-2</v>
      </c>
      <c r="J3573" s="59">
        <v>0.14945625000000001</v>
      </c>
      <c r="K3573" s="59">
        <v>0.17305624999999999</v>
      </c>
      <c r="L3573" s="59">
        <v>0.17776249999999999</v>
      </c>
      <c r="M3573" s="59">
        <v>0.25486249999999999</v>
      </c>
      <c r="N3573" s="59">
        <v>0.28299374999999999</v>
      </c>
      <c r="O3573" s="59">
        <v>0.26911249999999998</v>
      </c>
      <c r="P3573" s="59"/>
      <c r="Q3573" s="59"/>
      <c r="R3573" s="59"/>
      <c r="S3573" s="59"/>
      <c r="T3573" s="59"/>
      <c r="U3573" s="59"/>
      <c r="V3573" s="59"/>
      <c r="W3573" s="59"/>
      <c r="X3573" s="59"/>
      <c r="Y3573" s="59"/>
      <c r="Z3573" s="59"/>
      <c r="AA3573" s="59"/>
      <c r="AB3573" s="59"/>
      <c r="AC3573" s="59"/>
      <c r="AD3573" s="59"/>
      <c r="AE3573" s="59"/>
      <c r="AF3573" s="59"/>
      <c r="AG3573" s="59"/>
      <c r="AH3573" s="59"/>
      <c r="AI3573" s="59"/>
      <c r="AJ3573" s="59"/>
      <c r="AK3573" s="59"/>
      <c r="AL3573" s="59"/>
      <c r="AM3573" s="59"/>
      <c r="AN3573" s="59"/>
      <c r="AO3573" s="59"/>
      <c r="AP3573" s="59"/>
      <c r="AQ3573" s="59"/>
      <c r="AR3573" s="59"/>
      <c r="AS3573" s="59"/>
      <c r="AT3573" s="59"/>
      <c r="AU3573" s="59"/>
      <c r="AV3573" s="59"/>
      <c r="AZ3573" s="59"/>
      <c r="BA3573" s="59"/>
      <c r="BB3573" s="59"/>
      <c r="BC3573" s="59"/>
      <c r="BD3573" s="59"/>
      <c r="BE3573" s="59"/>
      <c r="BF3573" s="59"/>
      <c r="BG3573" s="59"/>
      <c r="BH3573" s="59"/>
      <c r="BI3573" s="59"/>
      <c r="BJ3573" s="59"/>
      <c r="BK3573" s="59"/>
      <c r="BL3573" s="59"/>
      <c r="BM3573" s="59"/>
      <c r="BN3573" s="59"/>
      <c r="BO3573" s="59"/>
      <c r="BP3573" s="59"/>
      <c r="BQ3573" s="59"/>
      <c r="BR3573" s="59"/>
      <c r="BS3573" s="59"/>
      <c r="BT3573" s="59"/>
      <c r="BU3573" s="59"/>
      <c r="BV3573" s="59"/>
      <c r="BW3573" s="59"/>
      <c r="BX3573" s="59"/>
      <c r="BY3573" s="59"/>
      <c r="BZ3573" s="59"/>
      <c r="CA3573" s="59"/>
      <c r="CB3573" s="59"/>
      <c r="CC3573" s="59"/>
      <c r="CD3573" s="59"/>
      <c r="CE3573" s="59"/>
    </row>
    <row r="3574" spans="1:83" x14ac:dyDescent="0.25">
      <c r="A3574" s="67" t="s">
        <v>985</v>
      </c>
      <c r="B3574" s="67" t="s">
        <v>985</v>
      </c>
      <c r="C3574" s="58">
        <v>42390</v>
      </c>
      <c r="D3574" s="58"/>
      <c r="E3574" s="58"/>
      <c r="F3574" s="59" t="s">
        <v>981</v>
      </c>
      <c r="G3574" s="59"/>
      <c r="H3574" s="59">
        <v>383.28562499999998</v>
      </c>
      <c r="I3574" s="59">
        <v>8.7143750000000006E-2</v>
      </c>
      <c r="J3574" s="59">
        <v>0.15083125</v>
      </c>
      <c r="K3574" s="59">
        <v>0.17421875000000001</v>
      </c>
      <c r="L3574" s="59">
        <v>0.17814374999999999</v>
      </c>
      <c r="M3574" s="59">
        <v>0.25458750000000002</v>
      </c>
      <c r="N3574" s="59">
        <v>0.28270624999999999</v>
      </c>
      <c r="O3574" s="59">
        <v>0.26897500000000002</v>
      </c>
      <c r="P3574" s="59"/>
      <c r="Q3574" s="59"/>
      <c r="R3574" s="59"/>
      <c r="S3574" s="59"/>
      <c r="T3574" s="59"/>
      <c r="U3574" s="59"/>
      <c r="V3574" s="59"/>
      <c r="W3574" s="59"/>
      <c r="X3574" s="59"/>
      <c r="Y3574" s="59"/>
      <c r="Z3574" s="59"/>
      <c r="AA3574" s="59"/>
      <c r="AB3574" s="59"/>
      <c r="AC3574" s="59"/>
      <c r="AD3574" s="59"/>
      <c r="AE3574" s="59"/>
      <c r="AF3574" s="59"/>
      <c r="AG3574" s="59"/>
      <c r="AH3574" s="59"/>
      <c r="AI3574" s="59"/>
      <c r="AJ3574" s="59"/>
      <c r="AK3574" s="59"/>
      <c r="AL3574" s="59"/>
      <c r="AM3574" s="59"/>
      <c r="AN3574" s="59"/>
      <c r="AO3574" s="59"/>
      <c r="AP3574" s="59"/>
      <c r="AQ3574" s="59"/>
      <c r="AR3574" s="59"/>
      <c r="AS3574" s="59"/>
      <c r="AT3574" s="59"/>
      <c r="AU3574" s="59"/>
      <c r="AV3574" s="59"/>
      <c r="AZ3574" s="59"/>
      <c r="BA3574" s="59"/>
      <c r="BB3574" s="59"/>
      <c r="BC3574" s="59"/>
      <c r="BD3574" s="59"/>
      <c r="BE3574" s="59"/>
      <c r="BF3574" s="59"/>
      <c r="BG3574" s="59"/>
      <c r="BH3574" s="59"/>
      <c r="BI3574" s="59"/>
      <c r="BJ3574" s="59"/>
      <c r="BK3574" s="59"/>
      <c r="BL3574" s="59"/>
      <c r="BM3574" s="59"/>
      <c r="BN3574" s="59"/>
      <c r="BO3574" s="59"/>
      <c r="BP3574" s="59"/>
      <c r="BQ3574" s="59"/>
      <c r="BR3574" s="59"/>
      <c r="BS3574" s="59"/>
      <c r="BT3574" s="59"/>
      <c r="BU3574" s="59"/>
      <c r="BV3574" s="59"/>
      <c r="BW3574" s="59"/>
      <c r="BX3574" s="59"/>
      <c r="BY3574" s="59"/>
      <c r="BZ3574" s="59"/>
      <c r="CA3574" s="59"/>
      <c r="CB3574" s="59"/>
      <c r="CC3574" s="59"/>
      <c r="CD3574" s="59"/>
      <c r="CE3574" s="59"/>
    </row>
    <row r="3575" spans="1:83" x14ac:dyDescent="0.25">
      <c r="A3575" s="67" t="s">
        <v>985</v>
      </c>
      <c r="B3575" s="67" t="s">
        <v>985</v>
      </c>
      <c r="C3575" s="58">
        <v>42391</v>
      </c>
      <c r="D3575" s="58"/>
      <c r="E3575" s="58"/>
      <c r="F3575" s="59" t="s">
        <v>981</v>
      </c>
      <c r="G3575" s="59"/>
      <c r="H3575" s="59">
        <v>384.03421874999998</v>
      </c>
      <c r="I3575" s="59">
        <v>8.7303124999999995E-2</v>
      </c>
      <c r="J3575" s="59">
        <v>0.15236250000000001</v>
      </c>
      <c r="K3575" s="59">
        <v>0.17578750000000001</v>
      </c>
      <c r="L3575" s="59">
        <v>0.17873749999999999</v>
      </c>
      <c r="M3575" s="59">
        <v>0.25449375000000002</v>
      </c>
      <c r="N3575" s="59">
        <v>0.28247499999999998</v>
      </c>
      <c r="O3575" s="59">
        <v>0.26878750000000001</v>
      </c>
      <c r="P3575" s="59"/>
      <c r="Q3575" s="59"/>
      <c r="R3575" s="59"/>
      <c r="S3575" s="59"/>
      <c r="T3575" s="59"/>
      <c r="U3575" s="59"/>
      <c r="V3575" s="59"/>
      <c r="W3575" s="59"/>
      <c r="X3575" s="59"/>
      <c r="Y3575" s="59"/>
      <c r="Z3575" s="59"/>
      <c r="AA3575" s="59"/>
      <c r="AB3575" s="59"/>
      <c r="AC3575" s="59"/>
      <c r="AD3575" s="59"/>
      <c r="AE3575" s="59"/>
      <c r="AF3575" s="59">
        <v>0.29046357155758501</v>
      </c>
      <c r="AG3575" s="59">
        <v>0</v>
      </c>
      <c r="AH3575" s="59"/>
      <c r="AI3575" s="59"/>
      <c r="AJ3575" s="59"/>
      <c r="AK3575" s="59"/>
      <c r="AL3575" s="59"/>
      <c r="AM3575" s="59"/>
      <c r="AN3575" s="59"/>
      <c r="AO3575" s="59"/>
      <c r="AP3575" s="59"/>
      <c r="AQ3575" s="59"/>
      <c r="AR3575" s="59"/>
      <c r="AS3575" s="59"/>
      <c r="AT3575" s="59"/>
      <c r="AU3575" s="59"/>
      <c r="AV3575" s="59"/>
      <c r="AZ3575" s="59"/>
      <c r="BA3575" s="59"/>
      <c r="BB3575" s="59"/>
      <c r="BC3575" s="59"/>
      <c r="BD3575" s="59"/>
      <c r="BE3575" s="59"/>
      <c r="BF3575" s="59"/>
      <c r="BG3575" s="59"/>
      <c r="BH3575" s="59"/>
      <c r="BI3575" s="59"/>
      <c r="BJ3575" s="59"/>
      <c r="BK3575" s="59"/>
      <c r="BL3575" s="59"/>
      <c r="BM3575" s="59"/>
      <c r="BN3575" s="59"/>
      <c r="BO3575" s="59"/>
      <c r="BP3575" s="59"/>
      <c r="BQ3575" s="59"/>
      <c r="BR3575" s="59"/>
      <c r="BS3575" s="59"/>
      <c r="BT3575" s="59"/>
      <c r="BU3575" s="59"/>
      <c r="BV3575" s="59"/>
      <c r="BW3575" s="59"/>
      <c r="BX3575" s="59"/>
      <c r="BY3575" s="59"/>
      <c r="BZ3575" s="59"/>
      <c r="CA3575" s="59"/>
      <c r="CB3575" s="59"/>
      <c r="CC3575" s="59"/>
      <c r="CD3575" s="59"/>
      <c r="CE3575" s="59"/>
    </row>
    <row r="3576" spans="1:83" x14ac:dyDescent="0.25">
      <c r="A3576" s="67" t="s">
        <v>985</v>
      </c>
      <c r="B3576" s="67" t="s">
        <v>985</v>
      </c>
      <c r="C3576" s="58">
        <v>42392</v>
      </c>
      <c r="D3576" s="58"/>
      <c r="E3576" s="58"/>
      <c r="F3576" s="59" t="s">
        <v>981</v>
      </c>
      <c r="G3576" s="59"/>
      <c r="H3576" s="59">
        <v>384.47484374999999</v>
      </c>
      <c r="I3576" s="59">
        <v>8.6378125E-2</v>
      </c>
      <c r="J3576" s="59">
        <v>0.15278749999999999</v>
      </c>
      <c r="K3576" s="59">
        <v>0.17685000000000001</v>
      </c>
      <c r="L3576" s="59">
        <v>0.17960000000000001</v>
      </c>
      <c r="M3576" s="59">
        <v>0.25455</v>
      </c>
      <c r="N3576" s="59">
        <v>0.282225</v>
      </c>
      <c r="O3576" s="59">
        <v>0.26877499999999999</v>
      </c>
      <c r="P3576" s="59"/>
      <c r="Q3576" s="59"/>
      <c r="R3576" s="59"/>
      <c r="S3576" s="59"/>
      <c r="T3576" s="59"/>
      <c r="U3576" s="59"/>
      <c r="V3576" s="59"/>
      <c r="W3576" s="59"/>
      <c r="X3576" s="59"/>
      <c r="Y3576" s="59"/>
      <c r="Z3576" s="59"/>
      <c r="AA3576" s="59"/>
      <c r="AB3576" s="59"/>
      <c r="AC3576" s="59"/>
      <c r="AD3576" s="59"/>
      <c r="AE3576" s="59"/>
      <c r="AF3576" s="59"/>
      <c r="AG3576" s="59"/>
      <c r="AH3576" s="59"/>
      <c r="AI3576" s="59"/>
      <c r="AJ3576" s="59"/>
      <c r="AK3576" s="59"/>
      <c r="AL3576" s="59"/>
      <c r="AM3576" s="59"/>
      <c r="AN3576" s="59"/>
      <c r="AO3576" s="59"/>
      <c r="AP3576" s="59"/>
      <c r="AQ3576" s="59"/>
      <c r="AR3576" s="59"/>
      <c r="AS3576" s="59"/>
      <c r="AT3576" s="59"/>
      <c r="AU3576" s="59"/>
      <c r="AV3576" s="59"/>
      <c r="AZ3576" s="59"/>
      <c r="BA3576" s="59"/>
      <c r="BB3576" s="59"/>
      <c r="BC3576" s="59"/>
      <c r="BD3576" s="59"/>
      <c r="BE3576" s="59"/>
      <c r="BF3576" s="59"/>
      <c r="BG3576" s="59"/>
      <c r="BH3576" s="59"/>
      <c r="BI3576" s="59"/>
      <c r="BJ3576" s="59"/>
      <c r="BK3576" s="59"/>
      <c r="BL3576" s="59"/>
      <c r="BM3576" s="59"/>
      <c r="BN3576" s="59"/>
      <c r="BO3576" s="59"/>
      <c r="BP3576" s="59"/>
      <c r="BQ3576" s="59"/>
      <c r="BR3576" s="59"/>
      <c r="BS3576" s="59"/>
      <c r="BT3576" s="59"/>
      <c r="BU3576" s="59"/>
      <c r="BV3576" s="59"/>
      <c r="BW3576" s="59"/>
      <c r="BX3576" s="59"/>
      <c r="BY3576" s="59"/>
      <c r="BZ3576" s="59"/>
      <c r="CA3576" s="59"/>
      <c r="CB3576" s="59"/>
      <c r="CC3576" s="59"/>
      <c r="CD3576" s="59"/>
      <c r="CE3576" s="59"/>
    </row>
    <row r="3577" spans="1:83" x14ac:dyDescent="0.25">
      <c r="A3577" s="67" t="s">
        <v>985</v>
      </c>
      <c r="B3577" s="67" t="s">
        <v>985</v>
      </c>
      <c r="C3577" s="58">
        <v>42393</v>
      </c>
      <c r="D3577" s="58"/>
      <c r="E3577" s="58"/>
      <c r="F3577" s="59" t="s">
        <v>981</v>
      </c>
      <c r="G3577" s="59"/>
      <c r="H3577" s="59">
        <v>384.46921874999998</v>
      </c>
      <c r="I3577" s="59">
        <v>8.4734375000000001E-2</v>
      </c>
      <c r="J3577" s="59">
        <v>0.15205625</v>
      </c>
      <c r="K3577" s="59">
        <v>0.17728125</v>
      </c>
      <c r="L3577" s="59">
        <v>0.18046875000000001</v>
      </c>
      <c r="M3577" s="59">
        <v>0.25468750000000001</v>
      </c>
      <c r="N3577" s="59">
        <v>0.28210000000000002</v>
      </c>
      <c r="O3577" s="59">
        <v>0.26863124999999999</v>
      </c>
      <c r="P3577" s="59"/>
      <c r="Q3577" s="59"/>
      <c r="R3577" s="59"/>
      <c r="S3577" s="59"/>
      <c r="T3577" s="59"/>
      <c r="U3577" s="59"/>
      <c r="V3577" s="59"/>
      <c r="W3577" s="59"/>
      <c r="X3577" s="59"/>
      <c r="Y3577" s="59"/>
      <c r="Z3577" s="59"/>
      <c r="AA3577" s="59"/>
      <c r="AB3577" s="59"/>
      <c r="AC3577" s="59"/>
      <c r="AD3577" s="59"/>
      <c r="AE3577" s="59"/>
      <c r="AF3577" s="59"/>
      <c r="AG3577" s="59"/>
      <c r="AH3577" s="59"/>
      <c r="AI3577" s="59"/>
      <c r="AJ3577" s="59"/>
      <c r="AK3577" s="59"/>
      <c r="AL3577" s="59"/>
      <c r="AM3577" s="59"/>
      <c r="AN3577" s="59"/>
      <c r="AO3577" s="59"/>
      <c r="AP3577" s="59"/>
      <c r="AQ3577" s="59"/>
      <c r="AR3577" s="59"/>
      <c r="AS3577" s="59"/>
      <c r="AT3577" s="59"/>
      <c r="AU3577" s="59"/>
      <c r="AV3577" s="59"/>
      <c r="AZ3577" s="59"/>
      <c r="BA3577" s="59"/>
      <c r="BB3577" s="59"/>
      <c r="BC3577" s="59"/>
      <c r="BD3577" s="59"/>
      <c r="BE3577" s="59"/>
      <c r="BF3577" s="59"/>
      <c r="BG3577" s="59"/>
      <c r="BH3577" s="59"/>
      <c r="BI3577" s="59"/>
      <c r="BJ3577" s="59"/>
      <c r="BK3577" s="59"/>
      <c r="BL3577" s="59"/>
      <c r="BM3577" s="59"/>
      <c r="BN3577" s="59"/>
      <c r="BO3577" s="59"/>
      <c r="BP3577" s="59"/>
      <c r="BQ3577" s="59"/>
      <c r="BR3577" s="59"/>
      <c r="BS3577" s="59"/>
      <c r="BT3577" s="59"/>
      <c r="BU3577" s="59"/>
      <c r="BV3577" s="59"/>
      <c r="BW3577" s="59"/>
      <c r="BX3577" s="59"/>
      <c r="BY3577" s="59"/>
      <c r="BZ3577" s="59"/>
      <c r="CA3577" s="59"/>
      <c r="CB3577" s="59"/>
      <c r="CC3577" s="59"/>
      <c r="CD3577" s="59"/>
      <c r="CE3577" s="59"/>
    </row>
    <row r="3578" spans="1:83" x14ac:dyDescent="0.25">
      <c r="A3578" s="67" t="s">
        <v>985</v>
      </c>
      <c r="B3578" s="67" t="s">
        <v>985</v>
      </c>
      <c r="C3578" s="58">
        <v>42394</v>
      </c>
      <c r="D3578" s="58"/>
      <c r="E3578" s="58"/>
      <c r="F3578" s="59" t="s">
        <v>981</v>
      </c>
      <c r="G3578" s="59"/>
      <c r="H3578" s="59">
        <v>384.43593750000002</v>
      </c>
      <c r="I3578" s="59">
        <v>8.4356249999999994E-2</v>
      </c>
      <c r="J3578" s="59">
        <v>0.15160000000000001</v>
      </c>
      <c r="K3578" s="59">
        <v>0.1771625</v>
      </c>
      <c r="L3578" s="59">
        <v>0.18084375</v>
      </c>
      <c r="M3578" s="59">
        <v>0.25496249999999998</v>
      </c>
      <c r="N3578" s="59">
        <v>0.28203125000000001</v>
      </c>
      <c r="O3578" s="59">
        <v>0.26847500000000002</v>
      </c>
      <c r="P3578" s="59"/>
      <c r="Q3578" s="59"/>
      <c r="R3578" s="59"/>
      <c r="S3578" s="59"/>
      <c r="T3578" s="59">
        <v>5.0000747499999996</v>
      </c>
      <c r="U3578" s="59">
        <v>414.39974999999998</v>
      </c>
      <c r="V3578" s="59">
        <v>313.9615</v>
      </c>
      <c r="W3578" s="59"/>
      <c r="X3578" s="59"/>
      <c r="Y3578" s="59">
        <v>1.7565917924284899E-2</v>
      </c>
      <c r="Z3578" s="59">
        <v>4.514E-2</v>
      </c>
      <c r="AA3578" s="59">
        <v>4.4076532999999998</v>
      </c>
      <c r="AB3578" s="59">
        <v>5290.2314124051099</v>
      </c>
      <c r="AC3578" s="59"/>
      <c r="AD3578" s="59">
        <v>250.92075</v>
      </c>
      <c r="AE3578" s="59"/>
      <c r="AF3578" s="59">
        <v>0.35512716482156997</v>
      </c>
      <c r="AG3578" s="59">
        <v>0</v>
      </c>
      <c r="AH3578" s="59"/>
      <c r="AI3578" s="59"/>
      <c r="AJ3578" s="59">
        <v>17.206250000000001</v>
      </c>
      <c r="AK3578" s="59"/>
      <c r="AL3578" s="59"/>
      <c r="AM3578" s="59"/>
      <c r="AN3578" s="59"/>
      <c r="AO3578" s="59"/>
      <c r="AP3578" s="59"/>
      <c r="AQ3578" s="59"/>
      <c r="AR3578" s="59"/>
      <c r="AS3578" s="59"/>
      <c r="AT3578" s="59" t="s">
        <v>74</v>
      </c>
      <c r="AU3578" s="59"/>
      <c r="AV3578" s="59"/>
      <c r="AZ3578" s="59"/>
      <c r="BA3578" s="59"/>
      <c r="BB3578" s="59"/>
      <c r="BC3578" s="59"/>
      <c r="BD3578" s="59"/>
      <c r="BE3578" s="59">
        <v>63.040750000000003</v>
      </c>
      <c r="BF3578" s="59"/>
      <c r="BG3578" s="59"/>
      <c r="BH3578" s="59"/>
      <c r="BI3578" s="59"/>
      <c r="BJ3578" s="59">
        <v>83.231999999999999</v>
      </c>
      <c r="BK3578" s="59">
        <v>263.4738089521</v>
      </c>
      <c r="BL3578" s="59"/>
      <c r="BM3578" s="59"/>
      <c r="BN3578" s="59"/>
      <c r="BO3578" s="59"/>
      <c r="BP3578" s="59"/>
      <c r="BQ3578" s="59"/>
      <c r="BR3578" s="59"/>
      <c r="BS3578" s="59"/>
      <c r="BT3578" s="59"/>
      <c r="BU3578" s="59"/>
      <c r="BV3578" s="59"/>
      <c r="BW3578" s="59"/>
      <c r="BX3578" s="59"/>
      <c r="BY3578" s="59"/>
      <c r="BZ3578" s="59"/>
      <c r="CA3578" s="59"/>
      <c r="CB3578" s="59"/>
      <c r="CC3578" s="59"/>
      <c r="CD3578" s="59"/>
      <c r="CE3578" s="59"/>
    </row>
    <row r="3579" spans="1:83" x14ac:dyDescent="0.25">
      <c r="A3579" s="67" t="s">
        <v>985</v>
      </c>
      <c r="B3579" s="67" t="s">
        <v>985</v>
      </c>
      <c r="C3579" s="58">
        <v>42395</v>
      </c>
      <c r="D3579" s="58"/>
      <c r="E3579" s="58"/>
      <c r="F3579" s="59" t="s">
        <v>981</v>
      </c>
      <c r="G3579" s="59"/>
      <c r="H3579" s="59">
        <v>384.06046874999998</v>
      </c>
      <c r="I3579" s="59">
        <v>8.2884374999999996E-2</v>
      </c>
      <c r="J3579" s="59">
        <v>0.15040624999999999</v>
      </c>
      <c r="K3579" s="59">
        <v>0.17676249999999999</v>
      </c>
      <c r="L3579" s="59">
        <v>0.18119374999999999</v>
      </c>
      <c r="M3579" s="59">
        <v>0.25514375</v>
      </c>
      <c r="N3579" s="59">
        <v>0.28199374999999999</v>
      </c>
      <c r="O3579" s="59">
        <v>0.26846249999999999</v>
      </c>
      <c r="P3579" s="59"/>
      <c r="Q3579" s="59"/>
      <c r="R3579" s="59"/>
      <c r="S3579" s="59"/>
      <c r="T3579" s="59"/>
      <c r="U3579" s="59"/>
      <c r="V3579" s="59"/>
      <c r="W3579" s="59"/>
      <c r="X3579" s="59"/>
      <c r="Y3579" s="59"/>
      <c r="Z3579" s="59"/>
      <c r="AA3579" s="59"/>
      <c r="AB3579" s="59"/>
      <c r="AC3579" s="59"/>
      <c r="AD3579" s="59"/>
      <c r="AE3579" s="59"/>
      <c r="AF3579" s="59"/>
      <c r="AG3579" s="59"/>
      <c r="AH3579" s="59"/>
      <c r="AI3579" s="59"/>
      <c r="AJ3579" s="59"/>
      <c r="AK3579" s="59"/>
      <c r="AL3579" s="59"/>
      <c r="AM3579" s="59"/>
      <c r="AN3579" s="59"/>
      <c r="AO3579" s="59"/>
      <c r="AP3579" s="59"/>
      <c r="AQ3579" s="59"/>
      <c r="AR3579" s="59"/>
      <c r="AS3579" s="59"/>
      <c r="AT3579" s="59"/>
      <c r="AU3579" s="59"/>
      <c r="AV3579" s="59"/>
      <c r="AZ3579" s="59"/>
      <c r="BA3579" s="59"/>
      <c r="BB3579" s="59"/>
      <c r="BC3579" s="59"/>
      <c r="BD3579" s="59"/>
      <c r="BE3579" s="59"/>
      <c r="BF3579" s="59"/>
      <c r="BG3579" s="59"/>
      <c r="BH3579" s="59"/>
      <c r="BI3579" s="59"/>
      <c r="BJ3579" s="59"/>
      <c r="BK3579" s="59"/>
      <c r="BL3579" s="59"/>
      <c r="BM3579" s="59"/>
      <c r="BN3579" s="59"/>
      <c r="BO3579" s="59"/>
      <c r="BP3579" s="59"/>
      <c r="BQ3579" s="59"/>
      <c r="BR3579" s="59"/>
      <c r="BS3579" s="59"/>
      <c r="BT3579" s="59"/>
      <c r="BU3579" s="59"/>
      <c r="BV3579" s="59"/>
      <c r="BW3579" s="59"/>
      <c r="BX3579" s="59"/>
      <c r="BY3579" s="59"/>
      <c r="BZ3579" s="59"/>
      <c r="CA3579" s="59"/>
      <c r="CB3579" s="59"/>
      <c r="CC3579" s="59"/>
      <c r="CD3579" s="59"/>
      <c r="CE3579" s="59"/>
    </row>
    <row r="3580" spans="1:83" x14ac:dyDescent="0.25">
      <c r="A3580" s="67" t="s">
        <v>985</v>
      </c>
      <c r="B3580" s="67" t="s">
        <v>985</v>
      </c>
      <c r="C3580" s="58">
        <v>42396</v>
      </c>
      <c r="D3580" s="58"/>
      <c r="E3580" s="58"/>
      <c r="F3580" s="59" t="s">
        <v>981</v>
      </c>
      <c r="G3580" s="59"/>
      <c r="H3580" s="59">
        <v>383.58</v>
      </c>
      <c r="I3580" s="59">
        <v>8.2393750000000002E-2</v>
      </c>
      <c r="J3580" s="59">
        <v>0.14955625</v>
      </c>
      <c r="K3580" s="59">
        <v>0.17579375</v>
      </c>
      <c r="L3580" s="59">
        <v>0.18132499999999999</v>
      </c>
      <c r="M3580" s="59">
        <v>0.25526874999999999</v>
      </c>
      <c r="N3580" s="59">
        <v>0.28188750000000001</v>
      </c>
      <c r="O3580" s="59">
        <v>0.26834999999999998</v>
      </c>
      <c r="P3580" s="59"/>
      <c r="Q3580" s="59"/>
      <c r="R3580" s="59"/>
      <c r="S3580" s="59">
        <v>1.4</v>
      </c>
      <c r="T3580" s="59"/>
      <c r="U3580" s="59"/>
      <c r="V3580" s="59"/>
      <c r="W3580" s="59"/>
      <c r="X3580" s="59"/>
      <c r="Y3580" s="59"/>
      <c r="Z3580" s="59"/>
      <c r="AA3580" s="59"/>
      <c r="AB3580" s="59"/>
      <c r="AC3580" s="59"/>
      <c r="AD3580" s="59"/>
      <c r="AE3580" s="59">
        <v>8.4</v>
      </c>
      <c r="AF3580" s="59"/>
      <c r="AG3580" s="59"/>
      <c r="AH3580" s="59"/>
      <c r="AI3580" s="59"/>
      <c r="AJ3580" s="59"/>
      <c r="AK3580" s="59">
        <v>8.4</v>
      </c>
      <c r="AL3580" s="59">
        <v>8.4</v>
      </c>
      <c r="AM3580" s="59"/>
      <c r="AN3580" s="59"/>
      <c r="AO3580" s="59"/>
      <c r="AP3580" s="59"/>
      <c r="AQ3580" s="59"/>
      <c r="AR3580" s="59"/>
      <c r="AS3580" s="59"/>
      <c r="AT3580" s="59"/>
      <c r="AU3580" s="59"/>
      <c r="AV3580" s="59"/>
      <c r="AZ3580" s="59"/>
      <c r="BA3580" s="59"/>
      <c r="BB3580" s="59"/>
      <c r="BC3580" s="59"/>
      <c r="BD3580" s="59"/>
      <c r="BE3580" s="59"/>
      <c r="BF3580" s="59"/>
      <c r="BG3580" s="59"/>
      <c r="BH3580" s="59"/>
      <c r="BI3580" s="59"/>
      <c r="BJ3580" s="59"/>
      <c r="BK3580" s="59"/>
      <c r="BL3580" s="59"/>
      <c r="BM3580" s="59"/>
      <c r="BN3580" s="59"/>
      <c r="BO3580" s="59"/>
      <c r="BP3580" s="59"/>
      <c r="BQ3580" s="59"/>
      <c r="BR3580" s="59"/>
      <c r="BS3580" s="59"/>
      <c r="BT3580" s="59"/>
      <c r="BU3580" s="59"/>
      <c r="BV3580" s="59"/>
      <c r="BW3580" s="59"/>
      <c r="BX3580" s="59"/>
      <c r="BY3580" s="59"/>
      <c r="BZ3580" s="59"/>
      <c r="CA3580" s="59"/>
      <c r="CB3580" s="59"/>
      <c r="CC3580" s="59"/>
      <c r="CD3580" s="59"/>
      <c r="CE3580" s="59"/>
    </row>
    <row r="3581" spans="1:83" x14ac:dyDescent="0.25">
      <c r="A3581" s="67" t="s">
        <v>985</v>
      </c>
      <c r="B3581" s="67" t="s">
        <v>985</v>
      </c>
      <c r="C3581" s="58">
        <v>42397</v>
      </c>
      <c r="D3581" s="58"/>
      <c r="E3581" s="58"/>
      <c r="F3581" s="59" t="s">
        <v>981</v>
      </c>
      <c r="G3581" s="59"/>
      <c r="H3581" s="59">
        <v>383.40421874999998</v>
      </c>
      <c r="I3581" s="59">
        <v>8.2421875000000006E-2</v>
      </c>
      <c r="J3581" s="59">
        <v>0.14925625000000001</v>
      </c>
      <c r="K3581" s="59">
        <v>0.17533750000000001</v>
      </c>
      <c r="L3581" s="59">
        <v>0.18130625</v>
      </c>
      <c r="M3581" s="59">
        <v>0.25535625000000001</v>
      </c>
      <c r="N3581" s="59">
        <v>0.28186250000000002</v>
      </c>
      <c r="O3581" s="59">
        <v>0.26831250000000001</v>
      </c>
      <c r="P3581" s="59"/>
      <c r="Q3581" s="59"/>
      <c r="R3581" s="59"/>
      <c r="S3581" s="59"/>
      <c r="T3581" s="59"/>
      <c r="U3581" s="59"/>
      <c r="V3581" s="59"/>
      <c r="W3581" s="59"/>
      <c r="X3581" s="59"/>
      <c r="Y3581" s="59"/>
      <c r="Z3581" s="59"/>
      <c r="AA3581" s="59"/>
      <c r="AB3581" s="59"/>
      <c r="AC3581" s="59"/>
      <c r="AD3581" s="59"/>
      <c r="AE3581" s="59"/>
      <c r="AF3581" s="59"/>
      <c r="AG3581" s="59"/>
      <c r="AH3581" s="59"/>
      <c r="AI3581" s="59"/>
      <c r="AJ3581" s="59"/>
      <c r="AK3581" s="59"/>
      <c r="AL3581" s="59"/>
      <c r="AM3581" s="59"/>
      <c r="AN3581" s="59"/>
      <c r="AO3581" s="59"/>
      <c r="AP3581" s="59"/>
      <c r="AQ3581" s="59"/>
      <c r="AR3581" s="59"/>
      <c r="AS3581" s="59"/>
      <c r="AT3581" s="59"/>
      <c r="AU3581" s="59"/>
      <c r="AV3581" s="59"/>
      <c r="AZ3581" s="59"/>
      <c r="BA3581" s="59"/>
      <c r="BB3581" s="59"/>
      <c r="BC3581" s="59"/>
      <c r="BD3581" s="59"/>
      <c r="BE3581" s="59"/>
      <c r="BF3581" s="59"/>
      <c r="BG3581" s="59"/>
      <c r="BH3581" s="59"/>
      <c r="BI3581" s="59"/>
      <c r="BJ3581" s="59"/>
      <c r="BK3581" s="59"/>
      <c r="BL3581" s="59"/>
      <c r="BM3581" s="59"/>
      <c r="BN3581" s="59"/>
      <c r="BO3581" s="59"/>
      <c r="BP3581" s="59"/>
      <c r="BQ3581" s="59"/>
      <c r="BR3581" s="59"/>
      <c r="BS3581" s="59"/>
      <c r="BT3581" s="59"/>
      <c r="BU3581" s="59"/>
      <c r="BV3581" s="59"/>
      <c r="BW3581" s="59"/>
      <c r="BX3581" s="59"/>
      <c r="BY3581" s="59"/>
      <c r="BZ3581" s="59"/>
      <c r="CA3581" s="59"/>
      <c r="CB3581" s="59"/>
      <c r="CC3581" s="59"/>
      <c r="CD3581" s="59"/>
      <c r="CE3581" s="59"/>
    </row>
    <row r="3582" spans="1:83" x14ac:dyDescent="0.25">
      <c r="A3582" s="67" t="s">
        <v>985</v>
      </c>
      <c r="B3582" s="67" t="s">
        <v>985</v>
      </c>
      <c r="C3582" s="58">
        <v>42398</v>
      </c>
      <c r="D3582" s="58"/>
      <c r="E3582" s="58"/>
      <c r="F3582" s="59" t="s">
        <v>981</v>
      </c>
      <c r="G3582" s="59"/>
      <c r="H3582" s="59">
        <v>383.604375</v>
      </c>
      <c r="I3582" s="59">
        <v>8.3106250000000007E-2</v>
      </c>
      <c r="J3582" s="59">
        <v>0.15004375</v>
      </c>
      <c r="K3582" s="59">
        <v>0.17559374999999999</v>
      </c>
      <c r="L3582" s="59">
        <v>0.1814125</v>
      </c>
      <c r="M3582" s="59">
        <v>0.25522499999999998</v>
      </c>
      <c r="N3582" s="59">
        <v>0.28169375000000002</v>
      </c>
      <c r="O3582" s="59">
        <v>0.26818124999999998</v>
      </c>
      <c r="P3582" s="59"/>
      <c r="Q3582" s="59"/>
      <c r="R3582" s="59"/>
      <c r="S3582" s="59"/>
      <c r="T3582" s="59"/>
      <c r="U3582" s="59"/>
      <c r="V3582" s="59"/>
      <c r="W3582" s="59"/>
      <c r="X3582" s="59"/>
      <c r="Y3582" s="59"/>
      <c r="Z3582" s="59"/>
      <c r="AA3582" s="59"/>
      <c r="AB3582" s="59"/>
      <c r="AC3582" s="59"/>
      <c r="AD3582" s="59"/>
      <c r="AE3582" s="59"/>
      <c r="AF3582" s="59"/>
      <c r="AG3582" s="59">
        <v>0</v>
      </c>
      <c r="AH3582" s="59"/>
      <c r="AI3582" s="59"/>
      <c r="AJ3582" s="59"/>
      <c r="AK3582" s="59"/>
      <c r="AL3582" s="59"/>
      <c r="AM3582" s="59"/>
      <c r="AN3582" s="59"/>
      <c r="AO3582" s="59"/>
      <c r="AP3582" s="59"/>
      <c r="AQ3582" s="59"/>
      <c r="AR3582" s="59"/>
      <c r="AS3582" s="59"/>
      <c r="AT3582" s="59"/>
      <c r="AU3582" s="59"/>
      <c r="AV3582" s="59"/>
      <c r="AZ3582" s="59"/>
      <c r="BA3582" s="59"/>
      <c r="BB3582" s="59"/>
      <c r="BC3582" s="59"/>
      <c r="BD3582" s="59"/>
      <c r="BE3582" s="59"/>
      <c r="BF3582" s="59"/>
      <c r="BG3582" s="59"/>
      <c r="BH3582" s="59"/>
      <c r="BI3582" s="59"/>
      <c r="BJ3582" s="59"/>
      <c r="BK3582" s="59"/>
      <c r="BL3582" s="59"/>
      <c r="BM3582" s="59"/>
      <c r="BN3582" s="59"/>
      <c r="BO3582" s="59"/>
      <c r="BP3582" s="59"/>
      <c r="BQ3582" s="59"/>
      <c r="BR3582" s="59"/>
      <c r="BS3582" s="59"/>
      <c r="BT3582" s="59"/>
      <c r="BU3582" s="59"/>
      <c r="BV3582" s="59"/>
      <c r="BW3582" s="59"/>
      <c r="BX3582" s="59"/>
      <c r="BY3582" s="59"/>
      <c r="BZ3582" s="59"/>
      <c r="CA3582" s="59"/>
      <c r="CB3582" s="59"/>
      <c r="CC3582" s="59"/>
      <c r="CD3582" s="59"/>
      <c r="CE3582" s="59"/>
    </row>
    <row r="3583" spans="1:83" x14ac:dyDescent="0.25">
      <c r="A3583" s="67" t="s">
        <v>985</v>
      </c>
      <c r="B3583" s="67" t="s">
        <v>985</v>
      </c>
      <c r="C3583" s="58">
        <v>42399</v>
      </c>
      <c r="D3583" s="58"/>
      <c r="E3583" s="58"/>
      <c r="F3583" s="59" t="s">
        <v>981</v>
      </c>
      <c r="G3583" s="59"/>
      <c r="H3583" s="59">
        <v>383.59687500000001</v>
      </c>
      <c r="I3583" s="59">
        <v>8.2525000000000001E-2</v>
      </c>
      <c r="J3583" s="59">
        <v>0.15007499999999999</v>
      </c>
      <c r="K3583" s="59">
        <v>0.17597499999999999</v>
      </c>
      <c r="L3583" s="59">
        <v>0.18162500000000001</v>
      </c>
      <c r="M3583" s="59">
        <v>0.25524999999999998</v>
      </c>
      <c r="N3583" s="59">
        <v>0.28139999999999998</v>
      </c>
      <c r="O3583" s="59">
        <v>0.26810624999999999</v>
      </c>
      <c r="P3583" s="59"/>
      <c r="Q3583" s="59"/>
      <c r="R3583" s="59"/>
      <c r="S3583" s="59"/>
      <c r="T3583" s="59"/>
      <c r="U3583" s="59"/>
      <c r="V3583" s="59"/>
      <c r="W3583" s="59"/>
      <c r="X3583" s="59"/>
      <c r="Y3583" s="59"/>
      <c r="Z3583" s="59"/>
      <c r="AA3583" s="59"/>
      <c r="AB3583" s="59"/>
      <c r="AC3583" s="59"/>
      <c r="AD3583" s="59"/>
      <c r="AE3583" s="59"/>
      <c r="AF3583" s="59"/>
      <c r="AG3583" s="59"/>
      <c r="AH3583" s="59"/>
      <c r="AI3583" s="59"/>
      <c r="AJ3583" s="59"/>
      <c r="AK3583" s="59"/>
      <c r="AL3583" s="59"/>
      <c r="AM3583" s="59"/>
      <c r="AN3583" s="59"/>
      <c r="AO3583" s="59"/>
      <c r="AP3583" s="59"/>
      <c r="AQ3583" s="59"/>
      <c r="AR3583" s="59"/>
      <c r="AS3583" s="59"/>
      <c r="AT3583" s="59"/>
      <c r="AU3583" s="59"/>
      <c r="AV3583" s="59"/>
      <c r="AZ3583" s="59"/>
      <c r="BA3583" s="59"/>
      <c r="BB3583" s="59"/>
      <c r="BC3583" s="59"/>
      <c r="BD3583" s="59"/>
      <c r="BE3583" s="59"/>
      <c r="BF3583" s="59"/>
      <c r="BG3583" s="59"/>
      <c r="BH3583" s="59"/>
      <c r="BI3583" s="59"/>
      <c r="BJ3583" s="59"/>
      <c r="BK3583" s="59"/>
      <c r="BL3583" s="59"/>
      <c r="BM3583" s="59"/>
      <c r="BN3583" s="59"/>
      <c r="BO3583" s="59"/>
      <c r="BP3583" s="59"/>
      <c r="BQ3583" s="59"/>
      <c r="BR3583" s="59"/>
      <c r="BS3583" s="59"/>
      <c r="BT3583" s="59"/>
      <c r="BU3583" s="59"/>
      <c r="BV3583" s="59"/>
      <c r="BW3583" s="59"/>
      <c r="BX3583" s="59"/>
      <c r="BY3583" s="59"/>
      <c r="BZ3583" s="59"/>
      <c r="CA3583" s="59"/>
      <c r="CB3583" s="59"/>
      <c r="CC3583" s="59"/>
      <c r="CD3583" s="59"/>
      <c r="CE3583" s="59"/>
    </row>
    <row r="3584" spans="1:83" x14ac:dyDescent="0.25">
      <c r="A3584" s="67" t="s">
        <v>985</v>
      </c>
      <c r="B3584" s="67" t="s">
        <v>985</v>
      </c>
      <c r="C3584" s="58">
        <v>42400</v>
      </c>
      <c r="D3584" s="58"/>
      <c r="E3584" s="58"/>
      <c r="F3584" s="59" t="s">
        <v>981</v>
      </c>
      <c r="G3584" s="59"/>
      <c r="H3584" s="59">
        <v>383.84156250000001</v>
      </c>
      <c r="I3584" s="59">
        <v>8.2725000000000007E-2</v>
      </c>
      <c r="J3584" s="59">
        <v>0.15055625</v>
      </c>
      <c r="K3584" s="59">
        <v>0.17628750000000001</v>
      </c>
      <c r="L3584" s="59">
        <v>0.1819125</v>
      </c>
      <c r="M3584" s="59">
        <v>0.2552625</v>
      </c>
      <c r="N3584" s="59">
        <v>0.28126250000000003</v>
      </c>
      <c r="O3584" s="59">
        <v>0.26810624999999999</v>
      </c>
      <c r="P3584" s="59"/>
      <c r="Q3584" s="59"/>
      <c r="R3584" s="59"/>
      <c r="S3584" s="59"/>
      <c r="T3584" s="59"/>
      <c r="U3584" s="59"/>
      <c r="V3584" s="59"/>
      <c r="W3584" s="59"/>
      <c r="X3584" s="59"/>
      <c r="Y3584" s="59"/>
      <c r="Z3584" s="59"/>
      <c r="AA3584" s="59"/>
      <c r="AB3584" s="59"/>
      <c r="AC3584" s="59"/>
      <c r="AD3584" s="59"/>
      <c r="AE3584" s="59"/>
      <c r="AF3584" s="59"/>
      <c r="AG3584" s="59"/>
      <c r="AH3584" s="59"/>
      <c r="AI3584" s="59"/>
      <c r="AJ3584" s="59"/>
      <c r="AK3584" s="59"/>
      <c r="AL3584" s="59"/>
      <c r="AM3584" s="59"/>
      <c r="AN3584" s="59"/>
      <c r="AO3584" s="59"/>
      <c r="AP3584" s="59"/>
      <c r="AQ3584" s="59"/>
      <c r="AR3584" s="59"/>
      <c r="AS3584" s="59"/>
      <c r="AT3584" s="59"/>
      <c r="AU3584" s="59"/>
      <c r="AV3584" s="59"/>
      <c r="AZ3584" s="59"/>
      <c r="BA3584" s="59"/>
      <c r="BB3584" s="59"/>
      <c r="BC3584" s="59"/>
      <c r="BD3584" s="59"/>
      <c r="BE3584" s="59"/>
      <c r="BF3584" s="59"/>
      <c r="BG3584" s="59"/>
      <c r="BH3584" s="59"/>
      <c r="BI3584" s="59"/>
      <c r="BJ3584" s="59"/>
      <c r="BK3584" s="59"/>
      <c r="BL3584" s="59"/>
      <c r="BM3584" s="59"/>
      <c r="BN3584" s="59"/>
      <c r="BO3584" s="59"/>
      <c r="BP3584" s="59"/>
      <c r="BQ3584" s="59"/>
      <c r="BR3584" s="59"/>
      <c r="BS3584" s="59"/>
      <c r="BT3584" s="59"/>
      <c r="BU3584" s="59"/>
      <c r="BV3584" s="59"/>
      <c r="BW3584" s="59"/>
      <c r="BX3584" s="59"/>
      <c r="BY3584" s="59"/>
      <c r="BZ3584" s="59"/>
      <c r="CA3584" s="59"/>
      <c r="CB3584" s="59"/>
      <c r="CC3584" s="59"/>
      <c r="CD3584" s="59"/>
      <c r="CE3584" s="59"/>
    </row>
    <row r="3585" spans="1:83" x14ac:dyDescent="0.25">
      <c r="A3585" s="67" t="s">
        <v>985</v>
      </c>
      <c r="B3585" s="67" t="s">
        <v>985</v>
      </c>
      <c r="C3585" s="58">
        <v>42401</v>
      </c>
      <c r="D3585" s="58"/>
      <c r="E3585" s="58"/>
      <c r="F3585" s="59" t="s">
        <v>981</v>
      </c>
      <c r="G3585" s="59"/>
      <c r="H3585" s="59">
        <v>384.28265625</v>
      </c>
      <c r="I3585" s="59">
        <v>8.3146874999999995E-2</v>
      </c>
      <c r="J3585" s="59">
        <v>0.15141250000000001</v>
      </c>
      <c r="K3585" s="59">
        <v>0.17710000000000001</v>
      </c>
      <c r="L3585" s="59">
        <v>0.18235625</v>
      </c>
      <c r="M3585" s="59">
        <v>0.25535000000000002</v>
      </c>
      <c r="N3585" s="59">
        <v>0.28105000000000002</v>
      </c>
      <c r="O3585" s="59">
        <v>0.26780625000000002</v>
      </c>
      <c r="P3585" s="59"/>
      <c r="Q3585" s="59"/>
      <c r="R3585" s="59"/>
      <c r="S3585" s="59"/>
      <c r="T3585" s="59"/>
      <c r="U3585" s="59"/>
      <c r="V3585" s="59"/>
      <c r="W3585" s="59"/>
      <c r="X3585" s="59"/>
      <c r="Y3585" s="59"/>
      <c r="Z3585" s="59"/>
      <c r="AA3585" s="59"/>
      <c r="AB3585" s="59"/>
      <c r="AC3585" s="59"/>
      <c r="AD3585" s="59"/>
      <c r="AE3585" s="59"/>
      <c r="AF3585" s="59">
        <v>0.349900613618707</v>
      </c>
      <c r="AG3585" s="59">
        <v>0</v>
      </c>
      <c r="AH3585" s="59"/>
      <c r="AI3585" s="59"/>
      <c r="AJ3585" s="59"/>
      <c r="AK3585" s="59"/>
      <c r="AL3585" s="59"/>
      <c r="AM3585" s="59"/>
      <c r="AN3585" s="59"/>
      <c r="AO3585" s="59"/>
      <c r="AP3585" s="59"/>
      <c r="AQ3585" s="59"/>
      <c r="AR3585" s="59"/>
      <c r="AS3585" s="59"/>
      <c r="AT3585" s="59"/>
      <c r="AU3585" s="59"/>
      <c r="AV3585" s="59"/>
      <c r="AZ3585" s="59"/>
      <c r="BA3585" s="59"/>
      <c r="BB3585" s="59"/>
      <c r="BC3585" s="59"/>
      <c r="BD3585" s="59"/>
      <c r="BE3585" s="59"/>
      <c r="BF3585" s="59"/>
      <c r="BG3585" s="59"/>
      <c r="BH3585" s="59"/>
      <c r="BI3585" s="59"/>
      <c r="BJ3585" s="59"/>
      <c r="BK3585" s="59"/>
      <c r="BL3585" s="59"/>
      <c r="BM3585" s="59"/>
      <c r="BN3585" s="59"/>
      <c r="BO3585" s="59"/>
      <c r="BP3585" s="59"/>
      <c r="BQ3585" s="59"/>
      <c r="BR3585" s="59"/>
      <c r="BS3585" s="59"/>
      <c r="BT3585" s="59"/>
      <c r="BU3585" s="59"/>
      <c r="BV3585" s="59"/>
      <c r="BW3585" s="59"/>
      <c r="BX3585" s="59"/>
      <c r="BY3585" s="59"/>
      <c r="BZ3585" s="59"/>
      <c r="CA3585" s="59"/>
      <c r="CB3585" s="59"/>
      <c r="CC3585" s="59"/>
      <c r="CD3585" s="59"/>
      <c r="CE3585" s="59"/>
    </row>
    <row r="3586" spans="1:83" x14ac:dyDescent="0.25">
      <c r="A3586" s="67" t="s">
        <v>985</v>
      </c>
      <c r="B3586" s="67" t="s">
        <v>985</v>
      </c>
      <c r="C3586" s="58">
        <v>42402</v>
      </c>
      <c r="D3586" s="58"/>
      <c r="E3586" s="58"/>
      <c r="F3586" s="59" t="s">
        <v>981</v>
      </c>
      <c r="G3586" s="59"/>
      <c r="H3586" s="59">
        <v>385.03031249999998</v>
      </c>
      <c r="I3586" s="59">
        <v>8.3775000000000002E-2</v>
      </c>
      <c r="J3586" s="59">
        <v>0.15293124999999999</v>
      </c>
      <c r="K3586" s="59">
        <v>0.1782125</v>
      </c>
      <c r="L3586" s="59">
        <v>0.18277499999999999</v>
      </c>
      <c r="M3586" s="59">
        <v>0.25534374999999998</v>
      </c>
      <c r="N3586" s="59">
        <v>0.28100625000000001</v>
      </c>
      <c r="O3586" s="59">
        <v>0.26774375</v>
      </c>
      <c r="P3586" s="59"/>
      <c r="Q3586" s="59"/>
      <c r="R3586" s="59"/>
      <c r="S3586" s="59"/>
      <c r="T3586" s="59"/>
      <c r="U3586" s="59"/>
      <c r="V3586" s="59"/>
      <c r="W3586" s="59"/>
      <c r="X3586" s="59"/>
      <c r="Y3586" s="59"/>
      <c r="Z3586" s="59"/>
      <c r="AA3586" s="59"/>
      <c r="AB3586" s="59"/>
      <c r="AC3586" s="59"/>
      <c r="AD3586" s="59"/>
      <c r="AE3586" s="59"/>
      <c r="AF3586" s="59"/>
      <c r="AG3586" s="59"/>
      <c r="AH3586" s="59"/>
      <c r="AI3586" s="59"/>
      <c r="AJ3586" s="59"/>
      <c r="AK3586" s="59"/>
      <c r="AL3586" s="59"/>
      <c r="AM3586" s="59"/>
      <c r="AN3586" s="59"/>
      <c r="AO3586" s="59"/>
      <c r="AP3586" s="59"/>
      <c r="AQ3586" s="59"/>
      <c r="AR3586" s="59"/>
      <c r="AS3586" s="59"/>
      <c r="AT3586" s="59"/>
      <c r="AU3586" s="59"/>
      <c r="AV3586" s="59"/>
      <c r="AZ3586" s="59"/>
      <c r="BA3586" s="59"/>
      <c r="BB3586" s="59"/>
      <c r="BC3586" s="59"/>
      <c r="BD3586" s="59"/>
      <c r="BE3586" s="59"/>
      <c r="BF3586" s="59"/>
      <c r="BG3586" s="59"/>
      <c r="BH3586" s="59"/>
      <c r="BI3586" s="59"/>
      <c r="BJ3586" s="59"/>
      <c r="BK3586" s="59"/>
      <c r="BL3586" s="59"/>
      <c r="BM3586" s="59"/>
      <c r="BN3586" s="59"/>
      <c r="BO3586" s="59"/>
      <c r="BP3586" s="59"/>
      <c r="BQ3586" s="59"/>
      <c r="BR3586" s="59"/>
      <c r="BS3586" s="59"/>
      <c r="BT3586" s="59"/>
      <c r="BU3586" s="59"/>
      <c r="BV3586" s="59"/>
      <c r="BW3586" s="59"/>
      <c r="BX3586" s="59"/>
      <c r="BY3586" s="59"/>
      <c r="BZ3586" s="59"/>
      <c r="CA3586" s="59"/>
      <c r="CB3586" s="59"/>
      <c r="CC3586" s="59"/>
      <c r="CD3586" s="59"/>
      <c r="CE3586" s="59"/>
    </row>
    <row r="3587" spans="1:83" x14ac:dyDescent="0.25">
      <c r="A3587" s="67" t="s">
        <v>985</v>
      </c>
      <c r="B3587" s="67" t="s">
        <v>985</v>
      </c>
      <c r="C3587" s="58">
        <v>42403</v>
      </c>
      <c r="D3587" s="58"/>
      <c r="E3587" s="58"/>
      <c r="F3587" s="59" t="s">
        <v>981</v>
      </c>
      <c r="G3587" s="59"/>
      <c r="H3587" s="59">
        <v>402.56859374999999</v>
      </c>
      <c r="I3587" s="59">
        <v>0.187084375</v>
      </c>
      <c r="J3587" s="59">
        <v>0.16280625000000001</v>
      </c>
      <c r="K3587" s="59">
        <v>0.17931250000000001</v>
      </c>
      <c r="L3587" s="59">
        <v>0.18360000000000001</v>
      </c>
      <c r="M3587" s="59">
        <v>0.2555</v>
      </c>
      <c r="N3587" s="59">
        <v>0.28080624999999998</v>
      </c>
      <c r="O3587" s="59">
        <v>0.26773124999999998</v>
      </c>
      <c r="P3587" s="59"/>
      <c r="Q3587" s="59"/>
      <c r="R3587" s="59"/>
      <c r="S3587" s="59"/>
      <c r="T3587" s="59"/>
      <c r="U3587" s="59"/>
      <c r="V3587" s="59"/>
      <c r="W3587" s="59"/>
      <c r="X3587" s="59"/>
      <c r="Y3587" s="59"/>
      <c r="Z3587" s="59"/>
      <c r="AA3587" s="59"/>
      <c r="AB3587" s="59"/>
      <c r="AC3587" s="59"/>
      <c r="AD3587" s="59"/>
      <c r="AE3587" s="59">
        <v>8.4</v>
      </c>
      <c r="AF3587" s="59"/>
      <c r="AG3587" s="59"/>
      <c r="AH3587" s="59"/>
      <c r="AI3587" s="59"/>
      <c r="AJ3587" s="59"/>
      <c r="AK3587" s="59">
        <v>8.4</v>
      </c>
      <c r="AL3587" s="59">
        <v>8.4</v>
      </c>
      <c r="AM3587" s="59"/>
      <c r="AN3587" s="59"/>
      <c r="AO3587" s="59"/>
      <c r="AP3587" s="59"/>
      <c r="AQ3587" s="59"/>
      <c r="AR3587" s="59"/>
      <c r="AS3587" s="59"/>
      <c r="AT3587" s="59"/>
      <c r="AU3587" s="59"/>
      <c r="AV3587" s="59"/>
      <c r="AZ3587" s="59"/>
      <c r="BA3587" s="59"/>
      <c r="BB3587" s="59"/>
      <c r="BC3587" s="59"/>
      <c r="BD3587" s="59"/>
      <c r="BE3587" s="59"/>
      <c r="BF3587" s="59"/>
      <c r="BG3587" s="59"/>
      <c r="BH3587" s="59"/>
      <c r="BI3587" s="59"/>
      <c r="BJ3587" s="59"/>
      <c r="BK3587" s="59"/>
      <c r="BL3587" s="59"/>
      <c r="BM3587" s="59"/>
      <c r="BN3587" s="59"/>
      <c r="BO3587" s="59"/>
      <c r="BP3587" s="59"/>
      <c r="BQ3587" s="59"/>
      <c r="BR3587" s="59"/>
      <c r="BS3587" s="59"/>
      <c r="BT3587" s="59"/>
      <c r="BU3587" s="59"/>
      <c r="BV3587" s="59"/>
      <c r="BW3587" s="59"/>
      <c r="BX3587" s="59"/>
      <c r="BY3587" s="59"/>
      <c r="BZ3587" s="59"/>
      <c r="CA3587" s="59"/>
      <c r="CB3587" s="59"/>
      <c r="CC3587" s="59"/>
      <c r="CD3587" s="59"/>
      <c r="CE3587" s="59"/>
    </row>
    <row r="3588" spans="1:83" x14ac:dyDescent="0.25">
      <c r="A3588" s="67" t="s">
        <v>985</v>
      </c>
      <c r="B3588" s="67" t="s">
        <v>985</v>
      </c>
      <c r="C3588" s="58">
        <v>42404</v>
      </c>
      <c r="D3588" s="58"/>
      <c r="E3588" s="58"/>
      <c r="F3588" s="59" t="s">
        <v>981</v>
      </c>
      <c r="G3588" s="59"/>
      <c r="H3588" s="59">
        <v>446.34796875000001</v>
      </c>
      <c r="I3588" s="59">
        <v>0.30542812499999999</v>
      </c>
      <c r="J3588" s="59">
        <v>0.28872500000000001</v>
      </c>
      <c r="K3588" s="59">
        <v>0.20248749999999999</v>
      </c>
      <c r="L3588" s="59">
        <v>0.18395</v>
      </c>
      <c r="M3588" s="59">
        <v>0.25574374999999999</v>
      </c>
      <c r="N3588" s="59">
        <v>0.28086875</v>
      </c>
      <c r="O3588" s="59">
        <v>0.26769999999999999</v>
      </c>
      <c r="P3588" s="59"/>
      <c r="Q3588" s="59"/>
      <c r="R3588" s="59"/>
      <c r="S3588" s="59"/>
      <c r="T3588" s="59"/>
      <c r="U3588" s="59"/>
      <c r="V3588" s="59"/>
      <c r="W3588" s="59"/>
      <c r="X3588" s="59"/>
      <c r="Y3588" s="59"/>
      <c r="Z3588" s="59"/>
      <c r="AA3588" s="59"/>
      <c r="AB3588" s="59"/>
      <c r="AC3588" s="59"/>
      <c r="AD3588" s="59"/>
      <c r="AE3588" s="59"/>
      <c r="AF3588" s="59"/>
      <c r="AG3588" s="59"/>
      <c r="AH3588" s="59"/>
      <c r="AI3588" s="59"/>
      <c r="AJ3588" s="59"/>
      <c r="AK3588" s="59"/>
      <c r="AL3588" s="59"/>
      <c r="AM3588" s="59"/>
      <c r="AN3588" s="59"/>
      <c r="AO3588" s="59"/>
      <c r="AP3588" s="59"/>
      <c r="AQ3588" s="59"/>
      <c r="AR3588" s="59"/>
      <c r="AS3588" s="59"/>
      <c r="AT3588" s="59"/>
      <c r="AU3588" s="59"/>
      <c r="AV3588" s="59"/>
      <c r="AZ3588" s="59"/>
      <c r="BA3588" s="59"/>
      <c r="BB3588" s="59"/>
      <c r="BC3588" s="59"/>
      <c r="BD3588" s="59"/>
      <c r="BE3588" s="59"/>
      <c r="BF3588" s="59"/>
      <c r="BG3588" s="59"/>
      <c r="BH3588" s="59"/>
      <c r="BI3588" s="59"/>
      <c r="BJ3588" s="59"/>
      <c r="BK3588" s="59"/>
      <c r="BL3588" s="59"/>
      <c r="BM3588" s="59"/>
      <c r="BN3588" s="59"/>
      <c r="BO3588" s="59"/>
      <c r="BP3588" s="59"/>
      <c r="BQ3588" s="59"/>
      <c r="BR3588" s="59"/>
      <c r="BS3588" s="59"/>
      <c r="BT3588" s="59"/>
      <c r="BU3588" s="59"/>
      <c r="BV3588" s="59"/>
      <c r="BW3588" s="59"/>
      <c r="BX3588" s="59"/>
      <c r="BY3588" s="59"/>
      <c r="BZ3588" s="59"/>
      <c r="CA3588" s="59"/>
      <c r="CB3588" s="59"/>
      <c r="CC3588" s="59"/>
      <c r="CD3588" s="59"/>
      <c r="CE3588" s="59"/>
    </row>
    <row r="3589" spans="1:83" x14ac:dyDescent="0.25">
      <c r="A3589" s="67" t="s">
        <v>985</v>
      </c>
      <c r="B3589" s="67" t="s">
        <v>985</v>
      </c>
      <c r="C3589" s="58">
        <v>42405</v>
      </c>
      <c r="D3589" s="58"/>
      <c r="E3589" s="58"/>
      <c r="F3589" s="59" t="s">
        <v>981</v>
      </c>
      <c r="G3589" s="59"/>
      <c r="H3589" s="59">
        <v>445.06406249999998</v>
      </c>
      <c r="I3589" s="59">
        <v>0.28693125000000003</v>
      </c>
      <c r="J3589" s="59">
        <v>0.28766249999999999</v>
      </c>
      <c r="K3589" s="59">
        <v>0.20703125</v>
      </c>
      <c r="L3589" s="59">
        <v>0.18491874999999999</v>
      </c>
      <c r="M3589" s="59">
        <v>0.25581874999999998</v>
      </c>
      <c r="N3589" s="59">
        <v>0.28083124999999998</v>
      </c>
      <c r="O3589" s="59">
        <v>0.26765</v>
      </c>
      <c r="P3589" s="59"/>
      <c r="Q3589" s="59"/>
      <c r="R3589" s="59"/>
      <c r="S3589" s="59"/>
      <c r="T3589" s="59"/>
      <c r="U3589" s="59"/>
      <c r="V3589" s="59"/>
      <c r="W3589" s="59"/>
      <c r="X3589" s="59"/>
      <c r="Y3589" s="59"/>
      <c r="Z3589" s="59"/>
      <c r="AA3589" s="59"/>
      <c r="AB3589" s="59"/>
      <c r="AC3589" s="59"/>
      <c r="AD3589" s="59"/>
      <c r="AE3589" s="59"/>
      <c r="AF3589" s="59"/>
      <c r="AG3589" s="59"/>
      <c r="AH3589" s="59"/>
      <c r="AI3589" s="59"/>
      <c r="AJ3589" s="59"/>
      <c r="AK3589" s="59"/>
      <c r="AL3589" s="59"/>
      <c r="AM3589" s="59"/>
      <c r="AN3589" s="59"/>
      <c r="AO3589" s="59"/>
      <c r="AP3589" s="59"/>
      <c r="AQ3589" s="59"/>
      <c r="AR3589" s="59"/>
      <c r="AS3589" s="59"/>
      <c r="AT3589" s="59"/>
      <c r="AU3589" s="59"/>
      <c r="AV3589" s="59"/>
      <c r="AZ3589" s="59"/>
      <c r="BA3589" s="59"/>
      <c r="BB3589" s="59"/>
      <c r="BC3589" s="59"/>
      <c r="BD3589" s="59"/>
      <c r="BE3589" s="59"/>
      <c r="BF3589" s="59"/>
      <c r="BG3589" s="59"/>
      <c r="BH3589" s="59"/>
      <c r="BI3589" s="59"/>
      <c r="BJ3589" s="59"/>
      <c r="BK3589" s="59"/>
      <c r="BL3589" s="59"/>
      <c r="BM3589" s="59"/>
      <c r="BN3589" s="59"/>
      <c r="BO3589" s="59"/>
      <c r="BP3589" s="59"/>
      <c r="BQ3589" s="59"/>
      <c r="BR3589" s="59"/>
      <c r="BS3589" s="59"/>
      <c r="BT3589" s="59"/>
      <c r="BU3589" s="59"/>
      <c r="BV3589" s="59"/>
      <c r="BW3589" s="59"/>
      <c r="BX3589" s="59"/>
      <c r="BY3589" s="59"/>
      <c r="BZ3589" s="59"/>
      <c r="CA3589" s="59"/>
      <c r="CB3589" s="59"/>
      <c r="CC3589" s="59"/>
      <c r="CD3589" s="59"/>
      <c r="CE3589" s="59"/>
    </row>
    <row r="3590" spans="1:83" x14ac:dyDescent="0.25">
      <c r="A3590" s="67" t="s">
        <v>985</v>
      </c>
      <c r="B3590" s="67" t="s">
        <v>985</v>
      </c>
      <c r="C3590" s="58">
        <v>42406</v>
      </c>
      <c r="D3590" s="58"/>
      <c r="E3590" s="58"/>
      <c r="F3590" s="59" t="s">
        <v>981</v>
      </c>
      <c r="G3590" s="59"/>
      <c r="H3590" s="59">
        <v>443.79609375000001</v>
      </c>
      <c r="I3590" s="59">
        <v>0.27249687500000003</v>
      </c>
      <c r="J3590" s="59">
        <v>0.28574375000000002</v>
      </c>
      <c r="K3590" s="59">
        <v>0.21011874999999999</v>
      </c>
      <c r="L3590" s="59">
        <v>0.18565624999999999</v>
      </c>
      <c r="M3590" s="59">
        <v>0.25596875000000002</v>
      </c>
      <c r="N3590" s="59">
        <v>0.28080624999999998</v>
      </c>
      <c r="O3590" s="59">
        <v>0.26765</v>
      </c>
      <c r="P3590" s="59"/>
      <c r="Q3590" s="59"/>
      <c r="R3590" s="59"/>
      <c r="S3590" s="59"/>
      <c r="T3590" s="59"/>
      <c r="U3590" s="59"/>
      <c r="V3590" s="59"/>
      <c r="W3590" s="59"/>
      <c r="X3590" s="59"/>
      <c r="Y3590" s="59"/>
      <c r="Z3590" s="59"/>
      <c r="AA3590" s="59"/>
      <c r="AB3590" s="59"/>
      <c r="AC3590" s="59"/>
      <c r="AD3590" s="59"/>
      <c r="AE3590" s="59"/>
      <c r="AF3590" s="59"/>
      <c r="AG3590" s="59"/>
      <c r="AH3590" s="59"/>
      <c r="AI3590" s="59"/>
      <c r="AJ3590" s="59"/>
      <c r="AK3590" s="59"/>
      <c r="AL3590" s="59"/>
      <c r="AM3590" s="59"/>
      <c r="AN3590" s="59"/>
      <c r="AO3590" s="59"/>
      <c r="AP3590" s="59"/>
      <c r="AQ3590" s="59"/>
      <c r="AR3590" s="59"/>
      <c r="AS3590" s="59"/>
      <c r="AT3590" s="59"/>
      <c r="AU3590" s="59"/>
      <c r="AV3590" s="59"/>
      <c r="AZ3590" s="59"/>
      <c r="BA3590" s="59"/>
      <c r="BB3590" s="59"/>
      <c r="BC3590" s="59"/>
      <c r="BD3590" s="59"/>
      <c r="BE3590" s="59"/>
      <c r="BF3590" s="59"/>
      <c r="BG3590" s="59"/>
      <c r="BH3590" s="59"/>
      <c r="BI3590" s="59"/>
      <c r="BJ3590" s="59"/>
      <c r="BK3590" s="59"/>
      <c r="BL3590" s="59"/>
      <c r="BM3590" s="59"/>
      <c r="BN3590" s="59"/>
      <c r="BO3590" s="59"/>
      <c r="BP3590" s="59"/>
      <c r="BQ3590" s="59"/>
      <c r="BR3590" s="59"/>
      <c r="BS3590" s="59"/>
      <c r="BT3590" s="59"/>
      <c r="BU3590" s="59"/>
      <c r="BV3590" s="59"/>
      <c r="BW3590" s="59"/>
      <c r="BX3590" s="59"/>
      <c r="BY3590" s="59"/>
      <c r="BZ3590" s="59"/>
      <c r="CA3590" s="59"/>
      <c r="CB3590" s="59"/>
      <c r="CC3590" s="59"/>
      <c r="CD3590" s="59"/>
      <c r="CE3590" s="59"/>
    </row>
    <row r="3591" spans="1:83" x14ac:dyDescent="0.25">
      <c r="A3591" s="67" t="s">
        <v>985</v>
      </c>
      <c r="B3591" s="67" t="s">
        <v>985</v>
      </c>
      <c r="C3591" s="58">
        <v>42407</v>
      </c>
      <c r="D3591" s="58"/>
      <c r="E3591" s="58"/>
      <c r="F3591" s="59" t="s">
        <v>981</v>
      </c>
      <c r="G3591" s="59"/>
      <c r="H3591" s="59">
        <v>442.55015624999999</v>
      </c>
      <c r="I3591" s="59">
        <v>0.26015937500000003</v>
      </c>
      <c r="J3591" s="59">
        <v>0.28331250000000002</v>
      </c>
      <c r="K3591" s="59">
        <v>0.21261875</v>
      </c>
      <c r="L3591" s="59">
        <v>0.18642500000000001</v>
      </c>
      <c r="M3591" s="59">
        <v>0.25603749999999997</v>
      </c>
      <c r="N3591" s="59">
        <v>0.280725</v>
      </c>
      <c r="O3591" s="59">
        <v>0.267625</v>
      </c>
      <c r="P3591" s="59"/>
      <c r="Q3591" s="59"/>
      <c r="R3591" s="59"/>
      <c r="S3591" s="59"/>
      <c r="T3591" s="59"/>
      <c r="U3591" s="59"/>
      <c r="V3591" s="59"/>
      <c r="W3591" s="59"/>
      <c r="X3591" s="59"/>
      <c r="Y3591" s="59"/>
      <c r="Z3591" s="59"/>
      <c r="AA3591" s="59"/>
      <c r="AB3591" s="59"/>
      <c r="AC3591" s="59"/>
      <c r="AD3591" s="59"/>
      <c r="AE3591" s="59"/>
      <c r="AF3591" s="59"/>
      <c r="AG3591" s="59"/>
      <c r="AH3591" s="59"/>
      <c r="AI3591" s="59"/>
      <c r="AJ3591" s="59"/>
      <c r="AK3591" s="59"/>
      <c r="AL3591" s="59"/>
      <c r="AM3591" s="59"/>
      <c r="AN3591" s="59"/>
      <c r="AO3591" s="59"/>
      <c r="AP3591" s="59"/>
      <c r="AQ3591" s="59"/>
      <c r="AR3591" s="59"/>
      <c r="AS3591" s="59"/>
      <c r="AT3591" s="59"/>
      <c r="AU3591" s="59"/>
      <c r="AV3591" s="59"/>
      <c r="AZ3591" s="59"/>
      <c r="BA3591" s="59"/>
      <c r="BB3591" s="59"/>
      <c r="BC3591" s="59"/>
      <c r="BD3591" s="59"/>
      <c r="BE3591" s="59"/>
      <c r="BF3591" s="59"/>
      <c r="BG3591" s="59"/>
      <c r="BH3591" s="59"/>
      <c r="BI3591" s="59"/>
      <c r="BJ3591" s="59"/>
      <c r="BK3591" s="59"/>
      <c r="BL3591" s="59"/>
      <c r="BM3591" s="59"/>
      <c r="BN3591" s="59"/>
      <c r="BO3591" s="59"/>
      <c r="BP3591" s="59"/>
      <c r="BQ3591" s="59"/>
      <c r="BR3591" s="59"/>
      <c r="BS3591" s="59"/>
      <c r="BT3591" s="59"/>
      <c r="BU3591" s="59"/>
      <c r="BV3591" s="59"/>
      <c r="BW3591" s="59"/>
      <c r="BX3591" s="59"/>
      <c r="BY3591" s="59"/>
      <c r="BZ3591" s="59"/>
      <c r="CA3591" s="59"/>
      <c r="CB3591" s="59"/>
      <c r="CC3591" s="59"/>
      <c r="CD3591" s="59"/>
      <c r="CE3591" s="59"/>
    </row>
    <row r="3592" spans="1:83" x14ac:dyDescent="0.25">
      <c r="A3592" s="67" t="s">
        <v>985</v>
      </c>
      <c r="B3592" s="67" t="s">
        <v>985</v>
      </c>
      <c r="C3592" s="58">
        <v>42408</v>
      </c>
      <c r="D3592" s="58"/>
      <c r="E3592" s="58"/>
      <c r="F3592" s="59" t="s">
        <v>981</v>
      </c>
      <c r="G3592" s="59"/>
      <c r="H3592" s="59">
        <v>441.34781249999997</v>
      </c>
      <c r="I3592" s="59">
        <v>0.24832499999999999</v>
      </c>
      <c r="J3592" s="59">
        <v>0.28099374999999999</v>
      </c>
      <c r="K3592" s="59">
        <v>0.21507499999999999</v>
      </c>
      <c r="L3592" s="59">
        <v>0.18728125000000001</v>
      </c>
      <c r="M3592" s="59">
        <v>0.25608124999999998</v>
      </c>
      <c r="N3592" s="59">
        <v>0.28063125</v>
      </c>
      <c r="O3592" s="59">
        <v>0.26743125000000001</v>
      </c>
      <c r="P3592" s="59"/>
      <c r="Q3592" s="59"/>
      <c r="R3592" s="59"/>
      <c r="S3592" s="59"/>
      <c r="T3592" s="59"/>
      <c r="U3592" s="59"/>
      <c r="V3592" s="59"/>
      <c r="W3592" s="59"/>
      <c r="X3592" s="59"/>
      <c r="Y3592" s="59"/>
      <c r="Z3592" s="59"/>
      <c r="AA3592" s="59"/>
      <c r="AB3592" s="59"/>
      <c r="AC3592" s="59"/>
      <c r="AD3592" s="59"/>
      <c r="AE3592" s="59"/>
      <c r="AF3592" s="59"/>
      <c r="AG3592" s="59"/>
      <c r="AH3592" s="59"/>
      <c r="AI3592" s="59"/>
      <c r="AJ3592" s="59"/>
      <c r="AK3592" s="59"/>
      <c r="AL3592" s="59"/>
      <c r="AM3592" s="59"/>
      <c r="AN3592" s="59"/>
      <c r="AO3592" s="59"/>
      <c r="AP3592" s="59"/>
      <c r="AQ3592" s="59"/>
      <c r="AR3592" s="59"/>
      <c r="AS3592" s="59"/>
      <c r="AT3592" s="59"/>
      <c r="AU3592" s="59"/>
      <c r="AV3592" s="59"/>
      <c r="AZ3592" s="59"/>
      <c r="BA3592" s="59"/>
      <c r="BB3592" s="59"/>
      <c r="BC3592" s="59"/>
      <c r="BD3592" s="59"/>
      <c r="BE3592" s="59"/>
      <c r="BF3592" s="59"/>
      <c r="BG3592" s="59"/>
      <c r="BH3592" s="59"/>
      <c r="BI3592" s="59"/>
      <c r="BJ3592" s="59"/>
      <c r="BK3592" s="59"/>
      <c r="BL3592" s="59"/>
      <c r="BM3592" s="59"/>
      <c r="BN3592" s="59"/>
      <c r="BO3592" s="59"/>
      <c r="BP3592" s="59"/>
      <c r="BQ3592" s="59"/>
      <c r="BR3592" s="59"/>
      <c r="BS3592" s="59"/>
      <c r="BT3592" s="59"/>
      <c r="BU3592" s="59"/>
      <c r="BV3592" s="59"/>
      <c r="BW3592" s="59"/>
      <c r="BX3592" s="59"/>
      <c r="BY3592" s="59"/>
      <c r="BZ3592" s="59"/>
      <c r="CA3592" s="59"/>
      <c r="CB3592" s="59"/>
      <c r="CC3592" s="59"/>
      <c r="CD3592" s="59"/>
      <c r="CE3592" s="59"/>
    </row>
    <row r="3593" spans="1:83" x14ac:dyDescent="0.25">
      <c r="A3593" s="67" t="s">
        <v>985</v>
      </c>
      <c r="B3593" s="67" t="s">
        <v>985</v>
      </c>
      <c r="C3593" s="58">
        <v>42409</v>
      </c>
      <c r="D3593" s="58"/>
      <c r="E3593" s="58"/>
      <c r="F3593" s="59" t="s">
        <v>981</v>
      </c>
      <c r="G3593" s="59"/>
      <c r="H3593" s="59">
        <v>440.15625</v>
      </c>
      <c r="I3593" s="59">
        <v>0.23730625</v>
      </c>
      <c r="J3593" s="59">
        <v>0.27790625000000002</v>
      </c>
      <c r="K3593" s="59">
        <v>0.21730625000000001</v>
      </c>
      <c r="L3593" s="59">
        <v>0.18825</v>
      </c>
      <c r="M3593" s="59">
        <v>0.25608124999999998</v>
      </c>
      <c r="N3593" s="59">
        <v>0.28055000000000002</v>
      </c>
      <c r="O3593" s="59">
        <v>0.26739374999999999</v>
      </c>
      <c r="P3593" s="59"/>
      <c r="Q3593" s="59"/>
      <c r="R3593" s="59"/>
      <c r="S3593" s="59"/>
      <c r="T3593" s="59"/>
      <c r="U3593" s="59"/>
      <c r="V3593" s="59"/>
      <c r="W3593" s="59"/>
      <c r="X3593" s="59"/>
      <c r="Y3593" s="59"/>
      <c r="Z3593" s="59"/>
      <c r="AA3593" s="59"/>
      <c r="AB3593" s="59"/>
      <c r="AC3593" s="59"/>
      <c r="AD3593" s="59"/>
      <c r="AE3593" s="59"/>
      <c r="AF3593" s="59"/>
      <c r="AG3593" s="59"/>
      <c r="AH3593" s="59"/>
      <c r="AI3593" s="59"/>
      <c r="AJ3593" s="59"/>
      <c r="AK3593" s="59"/>
      <c r="AL3593" s="59"/>
      <c r="AM3593" s="59"/>
      <c r="AN3593" s="59"/>
      <c r="AO3593" s="59"/>
      <c r="AP3593" s="59"/>
      <c r="AQ3593" s="59"/>
      <c r="AR3593" s="59"/>
      <c r="AS3593" s="59"/>
      <c r="AT3593" s="59"/>
      <c r="AU3593" s="59"/>
      <c r="AV3593" s="59"/>
      <c r="AZ3593" s="59"/>
      <c r="BA3593" s="59"/>
      <c r="BB3593" s="59"/>
      <c r="BC3593" s="59"/>
      <c r="BD3593" s="59"/>
      <c r="BE3593" s="59"/>
      <c r="BF3593" s="59"/>
      <c r="BG3593" s="59"/>
      <c r="BH3593" s="59"/>
      <c r="BI3593" s="59"/>
      <c r="BJ3593" s="59"/>
      <c r="BK3593" s="59"/>
      <c r="BL3593" s="59"/>
      <c r="BM3593" s="59"/>
      <c r="BN3593" s="59"/>
      <c r="BO3593" s="59"/>
      <c r="BP3593" s="59"/>
      <c r="BQ3593" s="59"/>
      <c r="BR3593" s="59"/>
      <c r="BS3593" s="59"/>
      <c r="BT3593" s="59"/>
      <c r="BU3593" s="59"/>
      <c r="BV3593" s="59"/>
      <c r="BW3593" s="59"/>
      <c r="BX3593" s="59"/>
      <c r="BY3593" s="59"/>
      <c r="BZ3593" s="59"/>
      <c r="CA3593" s="59"/>
      <c r="CB3593" s="59"/>
      <c r="CC3593" s="59"/>
      <c r="CD3593" s="59"/>
      <c r="CE3593" s="59"/>
    </row>
    <row r="3594" spans="1:83" x14ac:dyDescent="0.25">
      <c r="A3594" s="67" t="s">
        <v>985</v>
      </c>
      <c r="B3594" s="67" t="s">
        <v>985</v>
      </c>
      <c r="C3594" s="58">
        <v>42410</v>
      </c>
      <c r="D3594" s="58"/>
      <c r="E3594" s="58"/>
      <c r="F3594" s="59" t="s">
        <v>981</v>
      </c>
      <c r="G3594" s="59"/>
      <c r="H3594" s="59">
        <v>438.79874999999998</v>
      </c>
      <c r="I3594" s="59">
        <v>0.22680624999999999</v>
      </c>
      <c r="J3594" s="59">
        <v>0.27466875000000002</v>
      </c>
      <c r="K3594" s="59">
        <v>0.21883125</v>
      </c>
      <c r="L3594" s="59">
        <v>0.18909375</v>
      </c>
      <c r="M3594" s="59">
        <v>0.25611250000000002</v>
      </c>
      <c r="N3594" s="59">
        <v>0.28049374999999999</v>
      </c>
      <c r="O3594" s="59">
        <v>0.26739374999999999</v>
      </c>
      <c r="P3594" s="59"/>
      <c r="Q3594" s="59"/>
      <c r="R3594" s="59"/>
      <c r="S3594" s="59"/>
      <c r="T3594" s="59"/>
      <c r="U3594" s="59"/>
      <c r="V3594" s="59"/>
      <c r="W3594" s="59"/>
      <c r="X3594" s="59"/>
      <c r="Y3594" s="59"/>
      <c r="Z3594" s="59"/>
      <c r="AA3594" s="59"/>
      <c r="AB3594" s="59"/>
      <c r="AC3594" s="59"/>
      <c r="AD3594" s="59"/>
      <c r="AE3594" s="59"/>
      <c r="AF3594" s="59"/>
      <c r="AG3594" s="59"/>
      <c r="AH3594" s="59"/>
      <c r="AI3594" s="59"/>
      <c r="AJ3594" s="59"/>
      <c r="AK3594" s="59"/>
      <c r="AL3594" s="59"/>
      <c r="AM3594" s="59"/>
      <c r="AN3594" s="59"/>
      <c r="AO3594" s="59"/>
      <c r="AP3594" s="59"/>
      <c r="AQ3594" s="59"/>
      <c r="AR3594" s="59"/>
      <c r="AS3594" s="59"/>
      <c r="AT3594" s="59"/>
      <c r="AU3594" s="59"/>
      <c r="AV3594" s="59"/>
      <c r="AZ3594" s="59"/>
      <c r="BA3594" s="59"/>
      <c r="BB3594" s="59"/>
      <c r="BC3594" s="59"/>
      <c r="BD3594" s="59"/>
      <c r="BE3594" s="59"/>
      <c r="BF3594" s="59"/>
      <c r="BG3594" s="59"/>
      <c r="BH3594" s="59"/>
      <c r="BI3594" s="59"/>
      <c r="BJ3594" s="59"/>
      <c r="BK3594" s="59"/>
      <c r="BL3594" s="59"/>
      <c r="BM3594" s="59"/>
      <c r="BN3594" s="59"/>
      <c r="BO3594" s="59"/>
      <c r="BP3594" s="59"/>
      <c r="BQ3594" s="59"/>
      <c r="BR3594" s="59"/>
      <c r="BS3594" s="59"/>
      <c r="BT3594" s="59"/>
      <c r="BU3594" s="59"/>
      <c r="BV3594" s="59"/>
      <c r="BW3594" s="59"/>
      <c r="BX3594" s="59"/>
      <c r="BY3594" s="59"/>
      <c r="BZ3594" s="59"/>
      <c r="CA3594" s="59"/>
      <c r="CB3594" s="59"/>
      <c r="CC3594" s="59"/>
      <c r="CD3594" s="59"/>
      <c r="CE3594" s="59"/>
    </row>
    <row r="3595" spans="1:83" x14ac:dyDescent="0.25">
      <c r="A3595" s="67" t="s">
        <v>985</v>
      </c>
      <c r="B3595" s="67" t="s">
        <v>985</v>
      </c>
      <c r="C3595" s="58">
        <v>42411</v>
      </c>
      <c r="D3595" s="58"/>
      <c r="E3595" s="58"/>
      <c r="F3595" s="59" t="s">
        <v>981</v>
      </c>
      <c r="G3595" s="59"/>
      <c r="H3595" s="59">
        <v>437.91703124999998</v>
      </c>
      <c r="I3595" s="59">
        <v>0.21863437499999999</v>
      </c>
      <c r="J3595" s="59">
        <v>0.27205000000000001</v>
      </c>
      <c r="K3595" s="59">
        <v>0.22061875</v>
      </c>
      <c r="L3595" s="59">
        <v>0.18989375</v>
      </c>
      <c r="M3595" s="59">
        <v>0.25618125000000003</v>
      </c>
      <c r="N3595" s="59">
        <v>0.28041250000000001</v>
      </c>
      <c r="O3595" s="59">
        <v>0.26727499999999998</v>
      </c>
      <c r="P3595" s="59"/>
      <c r="Q3595" s="59"/>
      <c r="R3595" s="59"/>
      <c r="S3595" s="59"/>
      <c r="T3595" s="59"/>
      <c r="U3595" s="59"/>
      <c r="V3595" s="59"/>
      <c r="W3595" s="59"/>
      <c r="X3595" s="59"/>
      <c r="Y3595" s="59"/>
      <c r="Z3595" s="59"/>
      <c r="AA3595" s="59"/>
      <c r="AB3595" s="59"/>
      <c r="AC3595" s="59"/>
      <c r="AD3595" s="59"/>
      <c r="AE3595" s="59"/>
      <c r="AF3595" s="59"/>
      <c r="AG3595" s="59"/>
      <c r="AH3595" s="59"/>
      <c r="AI3595" s="59"/>
      <c r="AJ3595" s="59"/>
      <c r="AK3595" s="59"/>
      <c r="AL3595" s="59"/>
      <c r="AM3595" s="59"/>
      <c r="AN3595" s="59"/>
      <c r="AO3595" s="59"/>
      <c r="AP3595" s="59"/>
      <c r="AQ3595" s="59"/>
      <c r="AR3595" s="59"/>
      <c r="AS3595" s="59"/>
      <c r="AT3595" s="59"/>
      <c r="AU3595" s="59"/>
      <c r="AV3595" s="59"/>
      <c r="AZ3595" s="59"/>
      <c r="BA3595" s="59"/>
      <c r="BB3595" s="59"/>
      <c r="BC3595" s="59"/>
      <c r="BD3595" s="59"/>
      <c r="BE3595" s="59"/>
      <c r="BF3595" s="59"/>
      <c r="BG3595" s="59"/>
      <c r="BH3595" s="59"/>
      <c r="BI3595" s="59"/>
      <c r="BJ3595" s="59"/>
      <c r="BK3595" s="59"/>
      <c r="BL3595" s="59"/>
      <c r="BM3595" s="59"/>
      <c r="BN3595" s="59"/>
      <c r="BO3595" s="59"/>
      <c r="BP3595" s="59"/>
      <c r="BQ3595" s="59"/>
      <c r="BR3595" s="59"/>
      <c r="BS3595" s="59"/>
      <c r="BT3595" s="59"/>
      <c r="BU3595" s="59"/>
      <c r="BV3595" s="59"/>
      <c r="BW3595" s="59"/>
      <c r="BX3595" s="59"/>
      <c r="BY3595" s="59"/>
      <c r="BZ3595" s="59"/>
      <c r="CA3595" s="59"/>
      <c r="CB3595" s="59"/>
      <c r="CC3595" s="59"/>
      <c r="CD3595" s="59"/>
      <c r="CE3595" s="59"/>
    </row>
    <row r="3596" spans="1:83" x14ac:dyDescent="0.25">
      <c r="A3596" s="67" t="s">
        <v>985</v>
      </c>
      <c r="B3596" s="67" t="s">
        <v>985</v>
      </c>
      <c r="C3596" s="58">
        <v>42412</v>
      </c>
      <c r="D3596" s="58"/>
      <c r="E3596" s="58"/>
      <c r="F3596" s="59" t="s">
        <v>981</v>
      </c>
      <c r="G3596" s="59"/>
      <c r="H3596" s="59">
        <v>437.40843749999999</v>
      </c>
      <c r="I3596" s="59">
        <v>0.21151249999999999</v>
      </c>
      <c r="J3596" s="59">
        <v>0.26980625000000003</v>
      </c>
      <c r="K3596" s="59">
        <v>0.22271250000000001</v>
      </c>
      <c r="L3596" s="59">
        <v>0.19088125</v>
      </c>
      <c r="M3596" s="59">
        <v>0.25632500000000003</v>
      </c>
      <c r="N3596" s="59">
        <v>0.28026875000000001</v>
      </c>
      <c r="O3596" s="59">
        <v>0.26718124999999998</v>
      </c>
      <c r="P3596" s="59"/>
      <c r="Q3596" s="59"/>
      <c r="R3596" s="59"/>
      <c r="S3596" s="59"/>
      <c r="T3596" s="59"/>
      <c r="U3596" s="59"/>
      <c r="V3596" s="59"/>
      <c r="W3596" s="59"/>
      <c r="X3596" s="59"/>
      <c r="Y3596" s="59"/>
      <c r="Z3596" s="59"/>
      <c r="AA3596" s="59"/>
      <c r="AB3596" s="59"/>
      <c r="AC3596" s="59"/>
      <c r="AD3596" s="59"/>
      <c r="AE3596" s="59">
        <v>8.4</v>
      </c>
      <c r="AF3596" s="59"/>
      <c r="AG3596" s="59"/>
      <c r="AH3596" s="59"/>
      <c r="AI3596" s="59"/>
      <c r="AJ3596" s="59"/>
      <c r="AK3596" s="59">
        <v>8.4</v>
      </c>
      <c r="AL3596" s="59">
        <v>8.4</v>
      </c>
      <c r="AM3596" s="59"/>
      <c r="AN3596" s="59"/>
      <c r="AO3596" s="59"/>
      <c r="AP3596" s="59"/>
      <c r="AQ3596" s="59"/>
      <c r="AR3596" s="59"/>
      <c r="AS3596" s="59"/>
      <c r="AT3596" s="59"/>
      <c r="AU3596" s="59"/>
      <c r="AV3596" s="59"/>
      <c r="AZ3596" s="59"/>
      <c r="BA3596" s="59"/>
      <c r="BB3596" s="59"/>
      <c r="BC3596" s="59"/>
      <c r="BD3596" s="59"/>
      <c r="BE3596" s="59"/>
      <c r="BF3596" s="59"/>
      <c r="BG3596" s="59"/>
      <c r="BH3596" s="59"/>
      <c r="BI3596" s="59"/>
      <c r="BJ3596" s="59"/>
      <c r="BK3596" s="59"/>
      <c r="BL3596" s="59"/>
      <c r="BM3596" s="59"/>
      <c r="BN3596" s="59"/>
      <c r="BO3596" s="59"/>
      <c r="BP3596" s="59"/>
      <c r="BQ3596" s="59"/>
      <c r="BR3596" s="59"/>
      <c r="BS3596" s="59"/>
      <c r="BT3596" s="59"/>
      <c r="BU3596" s="59"/>
      <c r="BV3596" s="59"/>
      <c r="BW3596" s="59"/>
      <c r="BX3596" s="59"/>
      <c r="BY3596" s="59"/>
      <c r="BZ3596" s="59"/>
      <c r="CA3596" s="59"/>
      <c r="CB3596" s="59"/>
      <c r="CC3596" s="59"/>
      <c r="CD3596" s="59"/>
      <c r="CE3596" s="59"/>
    </row>
    <row r="3597" spans="1:83" x14ac:dyDescent="0.25">
      <c r="A3597" s="67" t="s">
        <v>985</v>
      </c>
      <c r="B3597" s="67" t="s">
        <v>985</v>
      </c>
      <c r="C3597" s="58">
        <v>42413</v>
      </c>
      <c r="D3597" s="58"/>
      <c r="E3597" s="58"/>
      <c r="F3597" s="59" t="s">
        <v>981</v>
      </c>
      <c r="G3597" s="59"/>
      <c r="H3597" s="59">
        <v>436.65328125000002</v>
      </c>
      <c r="I3597" s="59">
        <v>0.20451562500000001</v>
      </c>
      <c r="J3597" s="59">
        <v>0.26660624999999999</v>
      </c>
      <c r="K3597" s="59">
        <v>0.22420625</v>
      </c>
      <c r="L3597" s="59">
        <v>0.19205</v>
      </c>
      <c r="M3597" s="59">
        <v>0.25637500000000002</v>
      </c>
      <c r="N3597" s="59">
        <v>0.28028124999999998</v>
      </c>
      <c r="O3597" s="59">
        <v>0.26703749999999998</v>
      </c>
      <c r="P3597" s="59"/>
      <c r="Q3597" s="59"/>
      <c r="R3597" s="59"/>
      <c r="S3597" s="59"/>
      <c r="T3597" s="59"/>
      <c r="U3597" s="59"/>
      <c r="V3597" s="59"/>
      <c r="W3597" s="59"/>
      <c r="X3597" s="59"/>
      <c r="Y3597" s="59"/>
      <c r="Z3597" s="59"/>
      <c r="AA3597" s="59"/>
      <c r="AB3597" s="59"/>
      <c r="AC3597" s="59"/>
      <c r="AD3597" s="59"/>
      <c r="AE3597" s="59"/>
      <c r="AF3597" s="59"/>
      <c r="AG3597" s="59"/>
      <c r="AH3597" s="59"/>
      <c r="AI3597" s="59"/>
      <c r="AJ3597" s="59"/>
      <c r="AK3597" s="59"/>
      <c r="AL3597" s="59"/>
      <c r="AM3597" s="59"/>
      <c r="AN3597" s="59"/>
      <c r="AO3597" s="59"/>
      <c r="AP3597" s="59"/>
      <c r="AQ3597" s="59"/>
      <c r="AR3597" s="59"/>
      <c r="AS3597" s="59"/>
      <c r="AT3597" s="59"/>
      <c r="AU3597" s="59"/>
      <c r="AV3597" s="59"/>
      <c r="AZ3597" s="59"/>
      <c r="BA3597" s="59"/>
      <c r="BB3597" s="59"/>
      <c r="BC3597" s="59"/>
      <c r="BD3597" s="59"/>
      <c r="BE3597" s="59"/>
      <c r="BF3597" s="59"/>
      <c r="BG3597" s="59"/>
      <c r="BH3597" s="59"/>
      <c r="BI3597" s="59"/>
      <c r="BJ3597" s="59"/>
      <c r="BK3597" s="59"/>
      <c r="BL3597" s="59"/>
      <c r="BM3597" s="59"/>
      <c r="BN3597" s="59"/>
      <c r="BO3597" s="59"/>
      <c r="BP3597" s="59"/>
      <c r="BQ3597" s="59"/>
      <c r="BR3597" s="59"/>
      <c r="BS3597" s="59"/>
      <c r="BT3597" s="59"/>
      <c r="BU3597" s="59"/>
      <c r="BV3597" s="59"/>
      <c r="BW3597" s="59"/>
      <c r="BX3597" s="59"/>
      <c r="BY3597" s="59"/>
      <c r="BZ3597" s="59"/>
      <c r="CA3597" s="59"/>
      <c r="CB3597" s="59"/>
      <c r="CC3597" s="59"/>
      <c r="CD3597" s="59"/>
      <c r="CE3597" s="59"/>
    </row>
    <row r="3598" spans="1:83" x14ac:dyDescent="0.25">
      <c r="A3598" s="67" t="s">
        <v>985</v>
      </c>
      <c r="B3598" s="67" t="s">
        <v>985</v>
      </c>
      <c r="C3598" s="58">
        <v>42414</v>
      </c>
      <c r="D3598" s="58"/>
      <c r="E3598" s="58"/>
      <c r="F3598" s="59" t="s">
        <v>981</v>
      </c>
      <c r="G3598" s="59"/>
      <c r="H3598" s="59">
        <v>436.2</v>
      </c>
      <c r="I3598" s="59">
        <v>0.19977500000000001</v>
      </c>
      <c r="J3598" s="59">
        <v>0.26427499999999998</v>
      </c>
      <c r="K3598" s="59">
        <v>0.2252625</v>
      </c>
      <c r="L3598" s="59">
        <v>0.19289375</v>
      </c>
      <c r="M3598" s="59">
        <v>0.25662499999999999</v>
      </c>
      <c r="N3598" s="59">
        <v>0.28025624999999998</v>
      </c>
      <c r="O3598" s="59">
        <v>0.26693749999999999</v>
      </c>
      <c r="P3598" s="59"/>
      <c r="Q3598" s="59"/>
      <c r="R3598" s="59"/>
      <c r="S3598" s="59"/>
      <c r="T3598" s="59"/>
      <c r="U3598" s="59"/>
      <c r="V3598" s="59"/>
      <c r="W3598" s="59"/>
      <c r="X3598" s="59"/>
      <c r="Y3598" s="59"/>
      <c r="Z3598" s="59"/>
      <c r="AA3598" s="59"/>
      <c r="AB3598" s="59"/>
      <c r="AC3598" s="59"/>
      <c r="AD3598" s="59"/>
      <c r="AE3598" s="59"/>
      <c r="AF3598" s="59"/>
      <c r="AG3598" s="59"/>
      <c r="AH3598" s="59"/>
      <c r="AI3598" s="59"/>
      <c r="AJ3598" s="59"/>
      <c r="AK3598" s="59"/>
      <c r="AL3598" s="59"/>
      <c r="AM3598" s="59"/>
      <c r="AN3598" s="59"/>
      <c r="AO3598" s="59"/>
      <c r="AP3598" s="59"/>
      <c r="AQ3598" s="59"/>
      <c r="AR3598" s="59"/>
      <c r="AS3598" s="59"/>
      <c r="AT3598" s="59"/>
      <c r="AU3598" s="59"/>
      <c r="AV3598" s="59"/>
      <c r="AZ3598" s="59"/>
      <c r="BA3598" s="59"/>
      <c r="BB3598" s="59"/>
      <c r="BC3598" s="59"/>
      <c r="BD3598" s="59"/>
      <c r="BE3598" s="59"/>
      <c r="BF3598" s="59"/>
      <c r="BG3598" s="59"/>
      <c r="BH3598" s="59"/>
      <c r="BI3598" s="59"/>
      <c r="BJ3598" s="59"/>
      <c r="BK3598" s="59"/>
      <c r="BL3598" s="59"/>
      <c r="BM3598" s="59"/>
      <c r="BN3598" s="59"/>
      <c r="BO3598" s="59"/>
      <c r="BP3598" s="59"/>
      <c r="BQ3598" s="59"/>
      <c r="BR3598" s="59"/>
      <c r="BS3598" s="59"/>
      <c r="BT3598" s="59"/>
      <c r="BU3598" s="59"/>
      <c r="BV3598" s="59"/>
      <c r="BW3598" s="59"/>
      <c r="BX3598" s="59"/>
      <c r="BY3598" s="59"/>
      <c r="BZ3598" s="59"/>
      <c r="CA3598" s="59"/>
      <c r="CB3598" s="59"/>
      <c r="CC3598" s="59"/>
      <c r="CD3598" s="59"/>
      <c r="CE3598" s="59"/>
    </row>
    <row r="3599" spans="1:83" x14ac:dyDescent="0.25">
      <c r="A3599" s="67" t="s">
        <v>985</v>
      </c>
      <c r="B3599" s="67" t="s">
        <v>985</v>
      </c>
      <c r="C3599" s="58">
        <v>42415</v>
      </c>
      <c r="D3599" s="58"/>
      <c r="E3599" s="58"/>
      <c r="F3599" s="59" t="s">
        <v>981</v>
      </c>
      <c r="G3599" s="59"/>
      <c r="H3599" s="59">
        <v>436.00031250000001</v>
      </c>
      <c r="I3599" s="59">
        <v>0.19501250000000001</v>
      </c>
      <c r="J3599" s="59">
        <v>0.26228125000000002</v>
      </c>
      <c r="K3599" s="59">
        <v>0.22684375000000001</v>
      </c>
      <c r="L3599" s="59">
        <v>0.19385625000000001</v>
      </c>
      <c r="M3599" s="59">
        <v>0.2568125</v>
      </c>
      <c r="N3599" s="59">
        <v>0.28025</v>
      </c>
      <c r="O3599" s="59">
        <v>0.26692500000000002</v>
      </c>
      <c r="P3599" s="59"/>
      <c r="Q3599" s="59"/>
      <c r="R3599" s="59"/>
      <c r="S3599" s="59"/>
      <c r="T3599" s="59"/>
      <c r="U3599" s="59"/>
      <c r="V3599" s="59"/>
      <c r="W3599" s="59"/>
      <c r="X3599" s="59"/>
      <c r="Y3599" s="59"/>
      <c r="Z3599" s="59"/>
      <c r="AA3599" s="59"/>
      <c r="AB3599" s="59"/>
      <c r="AC3599" s="59"/>
      <c r="AD3599" s="59"/>
      <c r="AE3599" s="59"/>
      <c r="AF3599" s="59"/>
      <c r="AG3599" s="59"/>
      <c r="AH3599" s="59"/>
      <c r="AI3599" s="59"/>
      <c r="AJ3599" s="59"/>
      <c r="AK3599" s="59"/>
      <c r="AL3599" s="59"/>
      <c r="AM3599" s="59"/>
      <c r="AN3599" s="59"/>
      <c r="AO3599" s="59"/>
      <c r="AP3599" s="59"/>
      <c r="AQ3599" s="59"/>
      <c r="AR3599" s="59"/>
      <c r="AS3599" s="59"/>
      <c r="AT3599" s="59"/>
      <c r="AU3599" s="59"/>
      <c r="AV3599" s="59"/>
      <c r="AZ3599" s="59"/>
      <c r="BA3599" s="59"/>
      <c r="BB3599" s="59"/>
      <c r="BC3599" s="59"/>
      <c r="BD3599" s="59"/>
      <c r="BE3599" s="59"/>
      <c r="BF3599" s="59"/>
      <c r="BG3599" s="59"/>
      <c r="BH3599" s="59"/>
      <c r="BI3599" s="59"/>
      <c r="BJ3599" s="59"/>
      <c r="BK3599" s="59"/>
      <c r="BL3599" s="59"/>
      <c r="BM3599" s="59"/>
      <c r="BN3599" s="59"/>
      <c r="BO3599" s="59"/>
      <c r="BP3599" s="59"/>
      <c r="BQ3599" s="59"/>
      <c r="BR3599" s="59"/>
      <c r="BS3599" s="59"/>
      <c r="BT3599" s="59"/>
      <c r="BU3599" s="59"/>
      <c r="BV3599" s="59"/>
      <c r="BW3599" s="59"/>
      <c r="BX3599" s="59"/>
      <c r="BY3599" s="59"/>
      <c r="BZ3599" s="59"/>
      <c r="CA3599" s="59"/>
      <c r="CB3599" s="59"/>
      <c r="CC3599" s="59"/>
      <c r="CD3599" s="59"/>
      <c r="CE3599" s="59"/>
    </row>
    <row r="3600" spans="1:83" x14ac:dyDescent="0.25">
      <c r="A3600" s="67" t="s">
        <v>985</v>
      </c>
      <c r="B3600" s="67" t="s">
        <v>985</v>
      </c>
      <c r="C3600" s="58">
        <v>42416</v>
      </c>
      <c r="D3600" s="58"/>
      <c r="E3600" s="58"/>
      <c r="F3600" s="59" t="s">
        <v>981</v>
      </c>
      <c r="G3600" s="59"/>
      <c r="H3600" s="59"/>
      <c r="I3600" s="59"/>
      <c r="J3600" s="59"/>
      <c r="K3600" s="59"/>
      <c r="L3600" s="59"/>
      <c r="M3600" s="59"/>
      <c r="N3600" s="59"/>
      <c r="O3600" s="59"/>
      <c r="P3600" s="59"/>
      <c r="Q3600" s="59"/>
      <c r="R3600" s="59"/>
      <c r="S3600" s="59"/>
      <c r="T3600" s="59"/>
      <c r="U3600" s="59"/>
      <c r="V3600" s="59"/>
      <c r="W3600" s="59"/>
      <c r="X3600" s="59"/>
      <c r="Y3600" s="59"/>
      <c r="Z3600" s="59"/>
      <c r="AA3600" s="59"/>
      <c r="AB3600" s="59"/>
      <c r="AC3600" s="59"/>
      <c r="AD3600" s="59"/>
      <c r="AE3600" s="59">
        <v>8.4</v>
      </c>
      <c r="AF3600" s="59"/>
      <c r="AG3600" s="59"/>
      <c r="AH3600" s="59"/>
      <c r="AI3600" s="59"/>
      <c r="AJ3600" s="59"/>
      <c r="AK3600" s="59">
        <v>8.4</v>
      </c>
      <c r="AL3600" s="59">
        <v>8.4</v>
      </c>
      <c r="AM3600" s="59"/>
      <c r="AN3600" s="59"/>
      <c r="AO3600" s="59"/>
      <c r="AP3600" s="59"/>
      <c r="AQ3600" s="59"/>
      <c r="AR3600" s="59"/>
      <c r="AS3600" s="59"/>
      <c r="AT3600" s="59"/>
      <c r="AU3600" s="59"/>
      <c r="AV3600" s="59"/>
      <c r="AZ3600" s="59"/>
      <c r="BA3600" s="59"/>
      <c r="BB3600" s="59"/>
      <c r="BC3600" s="59"/>
      <c r="BD3600" s="59"/>
      <c r="BE3600" s="59"/>
      <c r="BF3600" s="59"/>
      <c r="BG3600" s="59"/>
      <c r="BH3600" s="59"/>
      <c r="BI3600" s="59"/>
      <c r="BJ3600" s="59"/>
      <c r="BK3600" s="59"/>
      <c r="BL3600" s="59"/>
      <c r="BM3600" s="59"/>
      <c r="BN3600" s="59"/>
      <c r="BO3600" s="59"/>
      <c r="BP3600" s="59"/>
      <c r="BQ3600" s="59"/>
      <c r="BR3600" s="59"/>
      <c r="BS3600" s="59"/>
      <c r="BT3600" s="59"/>
      <c r="BU3600" s="59"/>
      <c r="BV3600" s="59"/>
      <c r="BW3600" s="59"/>
      <c r="BX3600" s="59"/>
      <c r="BY3600" s="59"/>
      <c r="BZ3600" s="59"/>
      <c r="CA3600" s="59"/>
      <c r="CB3600" s="59"/>
      <c r="CC3600" s="59"/>
      <c r="CD3600" s="59"/>
      <c r="CE3600" s="59"/>
    </row>
    <row r="3601" spans="1:83" x14ac:dyDescent="0.25">
      <c r="A3601" s="67" t="s">
        <v>982</v>
      </c>
      <c r="B3601" s="67" t="s">
        <v>982</v>
      </c>
      <c r="C3601" s="58">
        <v>42284</v>
      </c>
      <c r="D3601" s="58"/>
      <c r="E3601" s="58"/>
      <c r="F3601" s="59" t="s">
        <v>981</v>
      </c>
      <c r="G3601" s="59"/>
      <c r="H3601" s="59"/>
      <c r="I3601" s="59"/>
      <c r="J3601" s="59"/>
      <c r="K3601" s="59"/>
      <c r="L3601" s="59"/>
      <c r="M3601" s="59"/>
      <c r="N3601" s="59"/>
      <c r="O3601" s="59"/>
      <c r="P3601" s="59"/>
      <c r="Q3601" s="59"/>
      <c r="R3601" s="59"/>
      <c r="S3601" s="59"/>
      <c r="T3601" s="59"/>
      <c r="U3601" s="59"/>
      <c r="V3601" s="59"/>
      <c r="W3601" s="59"/>
      <c r="X3601" s="59"/>
      <c r="Y3601" s="59"/>
      <c r="Z3601" s="59"/>
      <c r="AA3601" s="59"/>
      <c r="AB3601" s="59"/>
      <c r="AC3601" s="59"/>
      <c r="AD3601" s="59"/>
      <c r="AE3601" s="59">
        <v>2</v>
      </c>
      <c r="AF3601" s="59"/>
      <c r="AG3601" s="59"/>
      <c r="AH3601" s="59"/>
      <c r="AI3601" s="59"/>
      <c r="AJ3601" s="59"/>
      <c r="AK3601" s="59">
        <v>0</v>
      </c>
      <c r="AL3601" s="59">
        <v>1</v>
      </c>
      <c r="AM3601" s="59"/>
      <c r="AN3601" s="59"/>
      <c r="AO3601" s="59"/>
      <c r="AP3601" s="59"/>
      <c r="AQ3601" s="59"/>
      <c r="AR3601" s="59"/>
      <c r="AS3601" s="59"/>
      <c r="AT3601" s="59"/>
      <c r="AU3601" s="59"/>
      <c r="AV3601" s="59"/>
      <c r="AZ3601" s="59"/>
      <c r="BA3601" s="59"/>
      <c r="BB3601" s="59"/>
      <c r="BC3601" s="59"/>
      <c r="BD3601" s="59"/>
      <c r="BE3601" s="59"/>
      <c r="BF3601" s="59"/>
      <c r="BG3601" s="59"/>
      <c r="BH3601" s="59"/>
      <c r="BI3601" s="59"/>
      <c r="BJ3601" s="59"/>
      <c r="BK3601" s="59"/>
      <c r="BL3601" s="59"/>
      <c r="BM3601" s="59"/>
      <c r="BN3601" s="59"/>
      <c r="BO3601" s="59"/>
      <c r="BP3601" s="59"/>
      <c r="BQ3601" s="59"/>
      <c r="BR3601" s="59"/>
      <c r="BS3601" s="59"/>
      <c r="BT3601" s="59"/>
      <c r="BU3601" s="59"/>
      <c r="BV3601" s="59"/>
      <c r="BW3601" s="59"/>
      <c r="BX3601" s="59"/>
      <c r="BY3601" s="59"/>
      <c r="BZ3601" s="59"/>
      <c r="CA3601" s="59"/>
      <c r="CB3601" s="59"/>
      <c r="CC3601" s="59"/>
      <c r="CD3601" s="59"/>
      <c r="CE3601" s="59"/>
    </row>
    <row r="3602" spans="1:83" x14ac:dyDescent="0.25">
      <c r="A3602" s="67" t="s">
        <v>982</v>
      </c>
      <c r="B3602" s="67" t="s">
        <v>982</v>
      </c>
      <c r="C3602" s="58">
        <v>42286</v>
      </c>
      <c r="D3602" s="58"/>
      <c r="E3602" s="58"/>
      <c r="F3602" s="59" t="s">
        <v>981</v>
      </c>
      <c r="G3602" s="59"/>
      <c r="H3602" s="59"/>
      <c r="I3602" s="59"/>
      <c r="J3602" s="59"/>
      <c r="K3602" s="59"/>
      <c r="L3602" s="59"/>
      <c r="M3602" s="59"/>
      <c r="N3602" s="59"/>
      <c r="O3602" s="59"/>
      <c r="P3602" s="59"/>
      <c r="Q3602" s="59"/>
      <c r="R3602" s="59"/>
      <c r="S3602" s="59"/>
      <c r="T3602" s="59"/>
      <c r="U3602" s="59"/>
      <c r="V3602" s="59"/>
      <c r="W3602" s="59"/>
      <c r="X3602" s="59"/>
      <c r="Y3602" s="59"/>
      <c r="Z3602" s="59"/>
      <c r="AA3602" s="59"/>
      <c r="AB3602" s="59"/>
      <c r="AC3602" s="59"/>
      <c r="AD3602" s="59"/>
      <c r="AE3602" s="59"/>
      <c r="AF3602" s="59"/>
      <c r="AG3602" s="59">
        <v>0</v>
      </c>
      <c r="AH3602" s="59"/>
      <c r="AI3602" s="59"/>
      <c r="AJ3602" s="59"/>
      <c r="AK3602" s="59"/>
      <c r="AL3602" s="59"/>
      <c r="AM3602" s="59"/>
      <c r="AN3602" s="59"/>
      <c r="AO3602" s="59"/>
      <c r="AP3602" s="59"/>
      <c r="AQ3602" s="59"/>
      <c r="AR3602" s="59"/>
      <c r="AS3602" s="59"/>
      <c r="AT3602" s="59"/>
      <c r="AU3602" s="59"/>
      <c r="AV3602" s="59"/>
      <c r="AZ3602" s="59"/>
      <c r="BA3602" s="59"/>
      <c r="BB3602" s="59"/>
      <c r="BC3602" s="59"/>
      <c r="BD3602" s="59"/>
      <c r="BE3602" s="59"/>
      <c r="BF3602" s="59"/>
      <c r="BG3602" s="59"/>
      <c r="BH3602" s="59"/>
      <c r="BI3602" s="59"/>
      <c r="BJ3602" s="59"/>
      <c r="BK3602" s="59"/>
      <c r="BL3602" s="59"/>
      <c r="BM3602" s="59"/>
      <c r="BN3602" s="59"/>
      <c r="BO3602" s="59"/>
      <c r="BP3602" s="59"/>
      <c r="BQ3602" s="59"/>
      <c r="BR3602" s="59"/>
      <c r="BS3602" s="59"/>
      <c r="BT3602" s="59"/>
      <c r="BU3602" s="59"/>
      <c r="BV3602" s="59"/>
      <c r="BW3602" s="59"/>
      <c r="BX3602" s="59"/>
      <c r="BY3602" s="59"/>
      <c r="BZ3602" s="59"/>
      <c r="CA3602" s="59"/>
      <c r="CB3602" s="59"/>
      <c r="CC3602" s="59"/>
      <c r="CD3602" s="59"/>
      <c r="CE3602" s="59"/>
    </row>
    <row r="3603" spans="1:83" x14ac:dyDescent="0.25">
      <c r="A3603" s="67" t="s">
        <v>982</v>
      </c>
      <c r="B3603" s="67" t="s">
        <v>982</v>
      </c>
      <c r="C3603" s="58">
        <v>42289</v>
      </c>
      <c r="D3603" s="58"/>
      <c r="E3603" s="58"/>
      <c r="F3603" s="59" t="s">
        <v>981</v>
      </c>
      <c r="G3603" s="59"/>
      <c r="H3603" s="59"/>
      <c r="I3603" s="59"/>
      <c r="J3603" s="59"/>
      <c r="K3603" s="59"/>
      <c r="L3603" s="59"/>
      <c r="M3603" s="59"/>
      <c r="N3603" s="59"/>
      <c r="O3603" s="59"/>
      <c r="P3603" s="59"/>
      <c r="Q3603" s="59"/>
      <c r="R3603" s="59"/>
      <c r="S3603" s="59"/>
      <c r="T3603" s="59"/>
      <c r="U3603" s="59"/>
      <c r="V3603" s="59"/>
      <c r="W3603" s="59"/>
      <c r="X3603" s="59"/>
      <c r="Y3603" s="59"/>
      <c r="Z3603" s="59"/>
      <c r="AA3603" s="59"/>
      <c r="AB3603" s="59"/>
      <c r="AC3603" s="59"/>
      <c r="AD3603" s="59"/>
      <c r="AE3603" s="59">
        <v>3.2</v>
      </c>
      <c r="AF3603" s="59"/>
      <c r="AG3603" s="59">
        <v>2.1179952166348898E-3</v>
      </c>
      <c r="AH3603" s="59"/>
      <c r="AI3603" s="59"/>
      <c r="AJ3603" s="59"/>
      <c r="AK3603" s="59">
        <v>0</v>
      </c>
      <c r="AL3603" s="59">
        <v>2</v>
      </c>
      <c r="AM3603" s="59"/>
      <c r="AN3603" s="59"/>
      <c r="AO3603" s="59"/>
      <c r="AP3603" s="59"/>
      <c r="AQ3603" s="59"/>
      <c r="AR3603" s="59"/>
      <c r="AS3603" s="59"/>
      <c r="AT3603" s="59"/>
      <c r="AU3603" s="59"/>
      <c r="AV3603" s="59"/>
      <c r="AZ3603" s="59"/>
      <c r="BA3603" s="59"/>
      <c r="BB3603" s="59"/>
      <c r="BC3603" s="59"/>
      <c r="BD3603" s="59"/>
      <c r="BE3603" s="59"/>
      <c r="BF3603" s="59"/>
      <c r="BG3603" s="59"/>
      <c r="BH3603" s="59"/>
      <c r="BI3603" s="59"/>
      <c r="BJ3603" s="59"/>
      <c r="BK3603" s="59"/>
      <c r="BL3603" s="59"/>
      <c r="BM3603" s="59"/>
      <c r="BN3603" s="59"/>
      <c r="BO3603" s="59"/>
      <c r="BP3603" s="59"/>
      <c r="BQ3603" s="59"/>
      <c r="BR3603" s="59"/>
      <c r="BS3603" s="59"/>
      <c r="BT3603" s="59"/>
      <c r="BU3603" s="59"/>
      <c r="BV3603" s="59"/>
      <c r="BW3603" s="59"/>
      <c r="BX3603" s="59"/>
      <c r="BY3603" s="59"/>
      <c r="BZ3603" s="59"/>
      <c r="CA3603" s="59"/>
      <c r="CB3603" s="59"/>
      <c r="CC3603" s="59"/>
      <c r="CD3603" s="59"/>
      <c r="CE3603" s="59"/>
    </row>
    <row r="3604" spans="1:83" x14ac:dyDescent="0.25">
      <c r="A3604" s="67" t="s">
        <v>982</v>
      </c>
      <c r="B3604" s="67" t="s">
        <v>982</v>
      </c>
      <c r="C3604" s="58">
        <v>42291</v>
      </c>
      <c r="D3604" s="58"/>
      <c r="E3604" s="58"/>
      <c r="F3604" s="59" t="s">
        <v>981</v>
      </c>
      <c r="G3604" s="59"/>
      <c r="H3604" s="59">
        <v>465.9009375</v>
      </c>
      <c r="I3604" s="59">
        <v>0.17257500000000001</v>
      </c>
      <c r="J3604" s="59">
        <v>0.23936874999999999</v>
      </c>
      <c r="K3604" s="59">
        <v>0.26466250000000002</v>
      </c>
      <c r="L3604" s="59">
        <v>0.23622499999999999</v>
      </c>
      <c r="M3604" s="59">
        <v>0.27512500000000001</v>
      </c>
      <c r="N3604" s="59">
        <v>0.34642499999999998</v>
      </c>
      <c r="O3604" s="59">
        <v>0.22459375000000001</v>
      </c>
      <c r="P3604" s="59"/>
      <c r="Q3604" s="59"/>
      <c r="R3604" s="59"/>
      <c r="S3604" s="59"/>
      <c r="T3604" s="59"/>
      <c r="U3604" s="59"/>
      <c r="V3604" s="59"/>
      <c r="W3604" s="59"/>
      <c r="X3604" s="59"/>
      <c r="Y3604" s="59"/>
      <c r="Z3604" s="59"/>
      <c r="AA3604" s="59"/>
      <c r="AB3604" s="59"/>
      <c r="AC3604" s="59"/>
      <c r="AD3604" s="59"/>
      <c r="AE3604" s="59"/>
      <c r="AF3604" s="59"/>
      <c r="AG3604" s="59"/>
      <c r="AH3604" s="59"/>
      <c r="AI3604" s="59"/>
      <c r="AJ3604" s="59"/>
      <c r="AK3604" s="59"/>
      <c r="AL3604" s="59"/>
      <c r="AM3604" s="59"/>
      <c r="AN3604" s="59"/>
      <c r="AO3604" s="59"/>
      <c r="AP3604" s="59"/>
      <c r="AQ3604" s="59"/>
      <c r="AR3604" s="59"/>
      <c r="AS3604" s="59"/>
      <c r="AT3604" s="59"/>
      <c r="AU3604" s="59"/>
      <c r="AV3604" s="59"/>
      <c r="AZ3604" s="59"/>
      <c r="BA3604" s="59"/>
      <c r="BB3604" s="59"/>
      <c r="BC3604" s="59"/>
      <c r="BD3604" s="59"/>
      <c r="BE3604" s="59"/>
      <c r="BF3604" s="59"/>
      <c r="BG3604" s="59"/>
      <c r="BH3604" s="59"/>
      <c r="BI3604" s="59"/>
      <c r="BJ3604" s="59"/>
      <c r="BK3604" s="59"/>
      <c r="BL3604" s="59"/>
      <c r="BM3604" s="59"/>
      <c r="BN3604" s="59"/>
      <c r="BO3604" s="59"/>
      <c r="BP3604" s="59"/>
      <c r="BQ3604" s="59"/>
      <c r="BR3604" s="59"/>
      <c r="BS3604" s="59"/>
      <c r="BT3604" s="59"/>
      <c r="BU3604" s="59"/>
      <c r="BV3604" s="59"/>
      <c r="BW3604" s="59"/>
      <c r="BX3604" s="59"/>
      <c r="BY3604" s="59"/>
      <c r="BZ3604" s="59"/>
      <c r="CA3604" s="59"/>
      <c r="CB3604" s="59"/>
      <c r="CC3604" s="59"/>
      <c r="CD3604" s="59"/>
      <c r="CE3604" s="59"/>
    </row>
    <row r="3605" spans="1:83" x14ac:dyDescent="0.25">
      <c r="A3605" s="67" t="s">
        <v>982</v>
      </c>
      <c r="B3605" s="67" t="s">
        <v>982</v>
      </c>
      <c r="C3605" s="58">
        <v>42292</v>
      </c>
      <c r="D3605" s="58"/>
      <c r="E3605" s="58"/>
      <c r="F3605" s="59" t="s">
        <v>981</v>
      </c>
      <c r="G3605" s="59"/>
      <c r="H3605" s="59">
        <v>465.2446875</v>
      </c>
      <c r="I3605" s="59">
        <v>0.168575</v>
      </c>
      <c r="J3605" s="59">
        <v>0.23821875000000001</v>
      </c>
      <c r="K3605" s="59">
        <v>0.26448749999999999</v>
      </c>
      <c r="L3605" s="59">
        <v>0.23647499999999999</v>
      </c>
      <c r="M3605" s="59">
        <v>0.27524375000000001</v>
      </c>
      <c r="N3605" s="59">
        <v>0.34649999999999997</v>
      </c>
      <c r="O3605" s="59">
        <v>0.22471250000000001</v>
      </c>
      <c r="P3605" s="59"/>
      <c r="Q3605" s="59"/>
      <c r="R3605" s="59"/>
      <c r="S3605" s="59"/>
      <c r="T3605" s="59"/>
      <c r="U3605" s="59"/>
      <c r="V3605" s="59"/>
      <c r="W3605" s="59"/>
      <c r="X3605" s="59"/>
      <c r="Y3605" s="59"/>
      <c r="Z3605" s="59"/>
      <c r="AA3605" s="59"/>
      <c r="AB3605" s="59"/>
      <c r="AC3605" s="59"/>
      <c r="AD3605" s="59"/>
      <c r="AE3605" s="59"/>
      <c r="AF3605" s="59">
        <v>0.123414730423936</v>
      </c>
      <c r="AG3605" s="59">
        <v>3.8853971169210001E-2</v>
      </c>
      <c r="AH3605" s="59"/>
      <c r="AI3605" s="59"/>
      <c r="AJ3605" s="59"/>
      <c r="AK3605" s="59"/>
      <c r="AL3605" s="59"/>
      <c r="AM3605" s="59"/>
      <c r="AN3605" s="59"/>
      <c r="AO3605" s="59"/>
      <c r="AP3605" s="59"/>
      <c r="AQ3605" s="59"/>
      <c r="AR3605" s="59"/>
      <c r="AS3605" s="59"/>
      <c r="AT3605" s="59"/>
      <c r="AU3605" s="59"/>
      <c r="AV3605" s="59"/>
      <c r="AZ3605" s="59"/>
      <c r="BA3605" s="59"/>
      <c r="BB3605" s="59"/>
      <c r="BC3605" s="59"/>
      <c r="BD3605" s="59"/>
      <c r="BE3605" s="59"/>
      <c r="BF3605" s="59"/>
      <c r="BG3605" s="59"/>
      <c r="BH3605" s="59"/>
      <c r="BI3605" s="59"/>
      <c r="BJ3605" s="59"/>
      <c r="BK3605" s="59"/>
      <c r="BL3605" s="59"/>
      <c r="BM3605" s="59"/>
      <c r="BN3605" s="59"/>
      <c r="BO3605" s="59"/>
      <c r="BP3605" s="59"/>
      <c r="BQ3605" s="59"/>
      <c r="BR3605" s="59"/>
      <c r="BS3605" s="59"/>
      <c r="BT3605" s="59"/>
      <c r="BU3605" s="59"/>
      <c r="BV3605" s="59"/>
      <c r="BW3605" s="59"/>
      <c r="BX3605" s="59"/>
      <c r="BY3605" s="59"/>
      <c r="BZ3605" s="59"/>
      <c r="CA3605" s="59"/>
      <c r="CB3605" s="59"/>
      <c r="CC3605" s="59"/>
      <c r="CD3605" s="59"/>
      <c r="CE3605" s="59"/>
    </row>
    <row r="3606" spans="1:83" x14ac:dyDescent="0.25">
      <c r="A3606" s="67" t="s">
        <v>982</v>
      </c>
      <c r="B3606" s="67" t="s">
        <v>982</v>
      </c>
      <c r="C3606" s="58">
        <v>42293</v>
      </c>
      <c r="D3606" s="58"/>
      <c r="E3606" s="58"/>
      <c r="F3606" s="59" t="s">
        <v>981</v>
      </c>
      <c r="G3606" s="59"/>
      <c r="H3606" s="59">
        <v>472.580625</v>
      </c>
      <c r="I3606" s="59">
        <v>0.21406875</v>
      </c>
      <c r="J3606" s="59">
        <v>0.23921875000000001</v>
      </c>
      <c r="K3606" s="59">
        <v>0.26497500000000002</v>
      </c>
      <c r="L3606" s="59">
        <v>0.23676875</v>
      </c>
      <c r="M3606" s="59">
        <v>0.2754625</v>
      </c>
      <c r="N3606" s="59">
        <v>0.34657500000000002</v>
      </c>
      <c r="O3606" s="59">
        <v>0.22484375000000001</v>
      </c>
      <c r="P3606" s="59"/>
      <c r="Q3606" s="59"/>
      <c r="R3606" s="59"/>
      <c r="S3606" s="59"/>
      <c r="T3606" s="59"/>
      <c r="U3606" s="59"/>
      <c r="V3606" s="59"/>
      <c r="W3606" s="59"/>
      <c r="X3606" s="59"/>
      <c r="Y3606" s="59"/>
      <c r="Z3606" s="59"/>
      <c r="AA3606" s="59"/>
      <c r="AB3606" s="59"/>
      <c r="AC3606" s="59"/>
      <c r="AD3606" s="59"/>
      <c r="AE3606" s="59"/>
      <c r="AF3606" s="59"/>
      <c r="AG3606" s="59"/>
      <c r="AH3606" s="59"/>
      <c r="AI3606" s="59"/>
      <c r="AJ3606" s="59"/>
      <c r="AK3606" s="59"/>
      <c r="AL3606" s="59"/>
      <c r="AM3606" s="59"/>
      <c r="AN3606" s="59"/>
      <c r="AO3606" s="59"/>
      <c r="AP3606" s="59"/>
      <c r="AQ3606" s="59"/>
      <c r="AR3606" s="59"/>
      <c r="AS3606" s="59"/>
      <c r="AT3606" s="59"/>
      <c r="AU3606" s="59"/>
      <c r="AV3606" s="59"/>
      <c r="AZ3606" s="59"/>
      <c r="BA3606" s="59"/>
      <c r="BB3606" s="59"/>
      <c r="BC3606" s="59"/>
      <c r="BD3606" s="59"/>
      <c r="BE3606" s="59"/>
      <c r="BF3606" s="59"/>
      <c r="BG3606" s="59"/>
      <c r="BH3606" s="59"/>
      <c r="BI3606" s="59"/>
      <c r="BJ3606" s="59"/>
      <c r="BK3606" s="59"/>
      <c r="BL3606" s="59"/>
      <c r="BM3606" s="59"/>
      <c r="BN3606" s="59"/>
      <c r="BO3606" s="59"/>
      <c r="BP3606" s="59"/>
      <c r="BQ3606" s="59"/>
      <c r="BR3606" s="59"/>
      <c r="BS3606" s="59"/>
      <c r="BT3606" s="59"/>
      <c r="BU3606" s="59"/>
      <c r="BV3606" s="59"/>
      <c r="BW3606" s="59"/>
      <c r="BX3606" s="59"/>
      <c r="BY3606" s="59"/>
      <c r="BZ3606" s="59"/>
      <c r="CA3606" s="59"/>
      <c r="CB3606" s="59"/>
      <c r="CC3606" s="59"/>
      <c r="CD3606" s="59"/>
      <c r="CE3606" s="59"/>
    </row>
    <row r="3607" spans="1:83" x14ac:dyDescent="0.25">
      <c r="A3607" s="67" t="s">
        <v>982</v>
      </c>
      <c r="B3607" s="67" t="s">
        <v>982</v>
      </c>
      <c r="C3607" s="58">
        <v>42294</v>
      </c>
      <c r="D3607" s="58"/>
      <c r="E3607" s="58"/>
      <c r="F3607" s="59" t="s">
        <v>981</v>
      </c>
      <c r="G3607" s="59"/>
      <c r="H3607" s="59">
        <v>472.57781249999999</v>
      </c>
      <c r="I3607" s="59">
        <v>0.20891874999999999</v>
      </c>
      <c r="J3607" s="59">
        <v>0.241175</v>
      </c>
      <c r="K3607" s="59">
        <v>0.26587499999999997</v>
      </c>
      <c r="L3607" s="59">
        <v>0.23716875000000001</v>
      </c>
      <c r="M3607" s="59">
        <v>0.27555000000000002</v>
      </c>
      <c r="N3607" s="59">
        <v>0.34673124999999999</v>
      </c>
      <c r="O3607" s="59">
        <v>0.22488749999999999</v>
      </c>
      <c r="P3607" s="59"/>
      <c r="Q3607" s="59"/>
      <c r="R3607" s="59"/>
      <c r="S3607" s="59"/>
      <c r="T3607" s="59"/>
      <c r="U3607" s="59"/>
      <c r="V3607" s="59"/>
      <c r="W3607" s="59"/>
      <c r="X3607" s="59"/>
      <c r="Y3607" s="59"/>
      <c r="Z3607" s="59"/>
      <c r="AA3607" s="59"/>
      <c r="AB3607" s="59"/>
      <c r="AC3607" s="59"/>
      <c r="AD3607" s="59"/>
      <c r="AE3607" s="59"/>
      <c r="AF3607" s="59"/>
      <c r="AG3607" s="59"/>
      <c r="AH3607" s="59"/>
      <c r="AI3607" s="59"/>
      <c r="AJ3607" s="59"/>
      <c r="AK3607" s="59"/>
      <c r="AL3607" s="59"/>
      <c r="AM3607" s="59"/>
      <c r="AN3607" s="59"/>
      <c r="AO3607" s="59"/>
      <c r="AP3607" s="59"/>
      <c r="AQ3607" s="59"/>
      <c r="AR3607" s="59"/>
      <c r="AS3607" s="59"/>
      <c r="AT3607" s="59"/>
      <c r="AU3607" s="59"/>
      <c r="AV3607" s="59"/>
      <c r="AZ3607" s="59"/>
      <c r="BA3607" s="59"/>
      <c r="BB3607" s="59"/>
      <c r="BC3607" s="59"/>
      <c r="BD3607" s="59"/>
      <c r="BE3607" s="59"/>
      <c r="BF3607" s="59"/>
      <c r="BG3607" s="59"/>
      <c r="BH3607" s="59"/>
      <c r="BI3607" s="59"/>
      <c r="BJ3607" s="59"/>
      <c r="BK3607" s="59"/>
      <c r="BL3607" s="59"/>
      <c r="BM3607" s="59"/>
      <c r="BN3607" s="59"/>
      <c r="BO3607" s="59"/>
      <c r="BP3607" s="59"/>
      <c r="BQ3607" s="59"/>
      <c r="BR3607" s="59"/>
      <c r="BS3607" s="59"/>
      <c r="BT3607" s="59"/>
      <c r="BU3607" s="59"/>
      <c r="BV3607" s="59"/>
      <c r="BW3607" s="59"/>
      <c r="BX3607" s="59"/>
      <c r="BY3607" s="59"/>
      <c r="BZ3607" s="59"/>
      <c r="CA3607" s="59"/>
      <c r="CB3607" s="59"/>
      <c r="CC3607" s="59"/>
      <c r="CD3607" s="59"/>
      <c r="CE3607" s="59"/>
    </row>
    <row r="3608" spans="1:83" x14ac:dyDescent="0.25">
      <c r="A3608" s="67" t="s">
        <v>982</v>
      </c>
      <c r="B3608" s="67" t="s">
        <v>982</v>
      </c>
      <c r="C3608" s="58">
        <v>42295</v>
      </c>
      <c r="D3608" s="58"/>
      <c r="E3608" s="58"/>
      <c r="F3608" s="59" t="s">
        <v>981</v>
      </c>
      <c r="G3608" s="59"/>
      <c r="H3608" s="59">
        <v>471.32156250000003</v>
      </c>
      <c r="I3608" s="59">
        <v>0.19831874999999999</v>
      </c>
      <c r="J3608" s="59">
        <v>0.24210000000000001</v>
      </c>
      <c r="K3608" s="59">
        <v>0.26615624999999998</v>
      </c>
      <c r="L3608" s="59">
        <v>0.23721875000000001</v>
      </c>
      <c r="M3608" s="59">
        <v>0.27573750000000002</v>
      </c>
      <c r="N3608" s="59">
        <v>0.34675</v>
      </c>
      <c r="O3608" s="59">
        <v>0.22500000000000001</v>
      </c>
      <c r="P3608" s="59"/>
      <c r="Q3608" s="59"/>
      <c r="R3608" s="59"/>
      <c r="S3608" s="59"/>
      <c r="T3608" s="59"/>
      <c r="U3608" s="59"/>
      <c r="V3608" s="59"/>
      <c r="W3608" s="59"/>
      <c r="X3608" s="59"/>
      <c r="Y3608" s="59"/>
      <c r="Z3608" s="59"/>
      <c r="AA3608" s="59"/>
      <c r="AB3608" s="59"/>
      <c r="AC3608" s="59"/>
      <c r="AD3608" s="59"/>
      <c r="AE3608" s="59"/>
      <c r="AF3608" s="59"/>
      <c r="AG3608" s="59"/>
      <c r="AH3608" s="59"/>
      <c r="AI3608" s="59"/>
      <c r="AJ3608" s="59"/>
      <c r="AK3608" s="59"/>
      <c r="AL3608" s="59"/>
      <c r="AM3608" s="59"/>
      <c r="AN3608" s="59"/>
      <c r="AO3608" s="59"/>
      <c r="AP3608" s="59"/>
      <c r="AQ3608" s="59"/>
      <c r="AR3608" s="59"/>
      <c r="AS3608" s="59"/>
      <c r="AT3608" s="59"/>
      <c r="AU3608" s="59"/>
      <c r="AV3608" s="59"/>
      <c r="AZ3608" s="59"/>
      <c r="BA3608" s="59"/>
      <c r="BB3608" s="59"/>
      <c r="BC3608" s="59"/>
      <c r="BD3608" s="59"/>
      <c r="BE3608" s="59"/>
      <c r="BF3608" s="59"/>
      <c r="BG3608" s="59"/>
      <c r="BH3608" s="59"/>
      <c r="BI3608" s="59"/>
      <c r="BJ3608" s="59"/>
      <c r="BK3608" s="59"/>
      <c r="BL3608" s="59"/>
      <c r="BM3608" s="59"/>
      <c r="BN3608" s="59"/>
      <c r="BO3608" s="59"/>
      <c r="BP3608" s="59"/>
      <c r="BQ3608" s="59"/>
      <c r="BR3608" s="59"/>
      <c r="BS3608" s="59"/>
      <c r="BT3608" s="59"/>
      <c r="BU3608" s="59"/>
      <c r="BV3608" s="59"/>
      <c r="BW3608" s="59"/>
      <c r="BX3608" s="59"/>
      <c r="BY3608" s="59"/>
      <c r="BZ3608" s="59"/>
      <c r="CA3608" s="59"/>
      <c r="CB3608" s="59"/>
      <c r="CC3608" s="59"/>
      <c r="CD3608" s="59"/>
      <c r="CE3608" s="59"/>
    </row>
    <row r="3609" spans="1:83" x14ac:dyDescent="0.25">
      <c r="A3609" s="67" t="s">
        <v>982</v>
      </c>
      <c r="B3609" s="67" t="s">
        <v>982</v>
      </c>
      <c r="C3609" s="58">
        <v>42296</v>
      </c>
      <c r="D3609" s="58"/>
      <c r="E3609" s="58"/>
      <c r="F3609" s="59" t="s">
        <v>981</v>
      </c>
      <c r="G3609" s="59"/>
      <c r="H3609" s="59">
        <v>470.33437500000002</v>
      </c>
      <c r="I3609" s="59">
        <v>0.19029375000000001</v>
      </c>
      <c r="J3609" s="59">
        <v>0.24195625000000001</v>
      </c>
      <c r="K3609" s="59">
        <v>0.26655624999999999</v>
      </c>
      <c r="L3609" s="59">
        <v>0.23731250000000001</v>
      </c>
      <c r="M3609" s="59">
        <v>0.27579375</v>
      </c>
      <c r="N3609" s="59">
        <v>0.34691875</v>
      </c>
      <c r="O3609" s="59">
        <v>0.225075</v>
      </c>
      <c r="P3609" s="59"/>
      <c r="Q3609" s="59"/>
      <c r="R3609" s="59"/>
      <c r="S3609" s="59"/>
      <c r="T3609" s="59"/>
      <c r="U3609" s="59"/>
      <c r="V3609" s="59"/>
      <c r="W3609" s="59"/>
      <c r="X3609" s="59"/>
      <c r="Y3609" s="59"/>
      <c r="Z3609" s="59"/>
      <c r="AA3609" s="59"/>
      <c r="AB3609" s="59"/>
      <c r="AC3609" s="59"/>
      <c r="AD3609" s="59"/>
      <c r="AE3609" s="59"/>
      <c r="AF3609" s="59"/>
      <c r="AG3609" s="59"/>
      <c r="AH3609" s="59"/>
      <c r="AI3609" s="59"/>
      <c r="AJ3609" s="59"/>
      <c r="AK3609" s="59"/>
      <c r="AL3609" s="59"/>
      <c r="AM3609" s="59"/>
      <c r="AN3609" s="59"/>
      <c r="AO3609" s="59"/>
      <c r="AP3609" s="59"/>
      <c r="AQ3609" s="59"/>
      <c r="AR3609" s="59"/>
      <c r="AS3609" s="59"/>
      <c r="AT3609" s="59"/>
      <c r="AU3609" s="59"/>
      <c r="AV3609" s="59"/>
      <c r="AZ3609" s="59"/>
      <c r="BA3609" s="59"/>
      <c r="BB3609" s="59"/>
      <c r="BC3609" s="59"/>
      <c r="BD3609" s="59"/>
      <c r="BE3609" s="59"/>
      <c r="BF3609" s="59"/>
      <c r="BG3609" s="59"/>
      <c r="BH3609" s="59"/>
      <c r="BI3609" s="59"/>
      <c r="BJ3609" s="59"/>
      <c r="BK3609" s="59"/>
      <c r="BL3609" s="59"/>
      <c r="BM3609" s="59"/>
      <c r="BN3609" s="59"/>
      <c r="BO3609" s="59"/>
      <c r="BP3609" s="59"/>
      <c r="BQ3609" s="59"/>
      <c r="BR3609" s="59"/>
      <c r="BS3609" s="59"/>
      <c r="BT3609" s="59"/>
      <c r="BU3609" s="59"/>
      <c r="BV3609" s="59"/>
      <c r="BW3609" s="59"/>
      <c r="BX3609" s="59"/>
      <c r="BY3609" s="59"/>
      <c r="BZ3609" s="59"/>
      <c r="CA3609" s="59"/>
      <c r="CB3609" s="59"/>
      <c r="CC3609" s="59"/>
      <c r="CD3609" s="59"/>
      <c r="CE3609" s="59"/>
    </row>
    <row r="3610" spans="1:83" x14ac:dyDescent="0.25">
      <c r="A3610" s="67" t="s">
        <v>982</v>
      </c>
      <c r="B3610" s="67" t="s">
        <v>982</v>
      </c>
      <c r="C3610" s="58">
        <v>42297</v>
      </c>
      <c r="D3610" s="58"/>
      <c r="E3610" s="58"/>
      <c r="F3610" s="59" t="s">
        <v>981</v>
      </c>
      <c r="G3610" s="59"/>
      <c r="H3610" s="59">
        <v>469.06124999999997</v>
      </c>
      <c r="I3610" s="59">
        <v>0.1822</v>
      </c>
      <c r="J3610" s="59">
        <v>0.2409125</v>
      </c>
      <c r="K3610" s="59">
        <v>0.26651875000000003</v>
      </c>
      <c r="L3610" s="59">
        <v>0.237425</v>
      </c>
      <c r="M3610" s="59">
        <v>0.27586250000000001</v>
      </c>
      <c r="N3610" s="59">
        <v>0.34692499999999998</v>
      </c>
      <c r="O3610" s="59">
        <v>0.22525000000000001</v>
      </c>
      <c r="P3610" s="59"/>
      <c r="Q3610" s="59"/>
      <c r="R3610" s="59"/>
      <c r="S3610" s="59"/>
      <c r="T3610" s="59"/>
      <c r="U3610" s="59"/>
      <c r="V3610" s="59"/>
      <c r="W3610" s="59"/>
      <c r="X3610" s="59"/>
      <c r="Y3610" s="59"/>
      <c r="Z3610" s="59"/>
      <c r="AA3610" s="59"/>
      <c r="AB3610" s="59"/>
      <c r="AC3610" s="59"/>
      <c r="AD3610" s="59"/>
      <c r="AE3610" s="59">
        <v>4.5</v>
      </c>
      <c r="AF3610" s="59">
        <v>0.18189283794986799</v>
      </c>
      <c r="AG3610" s="59">
        <v>7.5995881857818498E-2</v>
      </c>
      <c r="AH3610" s="59"/>
      <c r="AI3610" s="59"/>
      <c r="AJ3610" s="59"/>
      <c r="AK3610" s="59">
        <v>0</v>
      </c>
      <c r="AL3610" s="59">
        <v>3</v>
      </c>
      <c r="AM3610" s="59"/>
      <c r="AN3610" s="59"/>
      <c r="AO3610" s="59"/>
      <c r="AP3610" s="59"/>
      <c r="AQ3610" s="59"/>
      <c r="AR3610" s="59"/>
      <c r="AS3610" s="59"/>
      <c r="AT3610" s="59"/>
      <c r="AU3610" s="59"/>
      <c r="AV3610" s="59"/>
      <c r="AZ3610" s="59"/>
      <c r="BA3610" s="59"/>
      <c r="BB3610" s="59"/>
      <c r="BC3610" s="59"/>
      <c r="BD3610" s="59"/>
      <c r="BE3610" s="59"/>
      <c r="BF3610" s="59"/>
      <c r="BG3610" s="59"/>
      <c r="BH3610" s="59"/>
      <c r="BI3610" s="59"/>
      <c r="BJ3610" s="59"/>
      <c r="BK3610" s="59"/>
      <c r="BL3610" s="59"/>
      <c r="BM3610" s="59"/>
      <c r="BN3610" s="59"/>
      <c r="BO3610" s="59"/>
      <c r="BP3610" s="59"/>
      <c r="BQ3610" s="59"/>
      <c r="BR3610" s="59"/>
      <c r="BS3610" s="59"/>
      <c r="BT3610" s="59"/>
      <c r="BU3610" s="59"/>
      <c r="BV3610" s="59"/>
      <c r="BW3610" s="59"/>
      <c r="BX3610" s="59"/>
      <c r="BY3610" s="59"/>
      <c r="BZ3610" s="59"/>
      <c r="CA3610" s="59"/>
      <c r="CB3610" s="59"/>
      <c r="CC3610" s="59"/>
      <c r="CD3610" s="59"/>
      <c r="CE3610" s="59"/>
    </row>
    <row r="3611" spans="1:83" x14ac:dyDescent="0.25">
      <c r="A3611" s="67" t="s">
        <v>982</v>
      </c>
      <c r="B3611" s="67" t="s">
        <v>982</v>
      </c>
      <c r="C3611" s="58">
        <v>42298</v>
      </c>
      <c r="D3611" s="58"/>
      <c r="E3611" s="58"/>
      <c r="F3611" s="59" t="s">
        <v>981</v>
      </c>
      <c r="G3611" s="59"/>
      <c r="H3611" s="59">
        <v>467.52046875000002</v>
      </c>
      <c r="I3611" s="59">
        <v>0.17341562499999999</v>
      </c>
      <c r="J3611" s="59">
        <v>0.23877499999999999</v>
      </c>
      <c r="K3611" s="59">
        <v>0.26661249999999997</v>
      </c>
      <c r="L3611" s="59">
        <v>0.23769999999999999</v>
      </c>
      <c r="M3611" s="59">
        <v>0.27583750000000001</v>
      </c>
      <c r="N3611" s="59">
        <v>0.34691875</v>
      </c>
      <c r="O3611" s="59">
        <v>0.22523750000000001</v>
      </c>
      <c r="P3611" s="59"/>
      <c r="Q3611" s="59"/>
      <c r="R3611" s="59"/>
      <c r="S3611" s="59"/>
      <c r="T3611" s="59"/>
      <c r="U3611" s="59"/>
      <c r="V3611" s="59"/>
      <c r="W3611" s="59"/>
      <c r="X3611" s="59"/>
      <c r="Y3611" s="59"/>
      <c r="Z3611" s="59"/>
      <c r="AA3611" s="59"/>
      <c r="AB3611" s="59"/>
      <c r="AC3611" s="59"/>
      <c r="AD3611" s="59"/>
      <c r="AE3611" s="59"/>
      <c r="AF3611" s="59"/>
      <c r="AG3611" s="59"/>
      <c r="AH3611" s="59"/>
      <c r="AI3611" s="59"/>
      <c r="AJ3611" s="59"/>
      <c r="AK3611" s="59"/>
      <c r="AL3611" s="59"/>
      <c r="AM3611" s="59"/>
      <c r="AN3611" s="59"/>
      <c r="AO3611" s="59"/>
      <c r="AP3611" s="59"/>
      <c r="AQ3611" s="59"/>
      <c r="AR3611" s="59"/>
      <c r="AS3611" s="59"/>
      <c r="AT3611" s="59"/>
      <c r="AU3611" s="59"/>
      <c r="AV3611" s="59"/>
      <c r="AZ3611" s="59"/>
      <c r="BA3611" s="59"/>
      <c r="BB3611" s="59"/>
      <c r="BC3611" s="59"/>
      <c r="BD3611" s="59"/>
      <c r="BE3611" s="59"/>
      <c r="BF3611" s="59"/>
      <c r="BG3611" s="59"/>
      <c r="BH3611" s="59"/>
      <c r="BI3611" s="59"/>
      <c r="BJ3611" s="59"/>
      <c r="BK3611" s="59"/>
      <c r="BL3611" s="59"/>
      <c r="BM3611" s="59"/>
      <c r="BN3611" s="59"/>
      <c r="BO3611" s="59"/>
      <c r="BP3611" s="59"/>
      <c r="BQ3611" s="59"/>
      <c r="BR3611" s="59"/>
      <c r="BS3611" s="59"/>
      <c r="BT3611" s="59"/>
      <c r="BU3611" s="59"/>
      <c r="BV3611" s="59"/>
      <c r="BW3611" s="59"/>
      <c r="BX3611" s="59"/>
      <c r="BY3611" s="59"/>
      <c r="BZ3611" s="59"/>
      <c r="CA3611" s="59"/>
      <c r="CB3611" s="59"/>
      <c r="CC3611" s="59"/>
      <c r="CD3611" s="59"/>
      <c r="CE3611" s="59"/>
    </row>
    <row r="3612" spans="1:83" x14ac:dyDescent="0.25">
      <c r="A3612" s="67" t="s">
        <v>982</v>
      </c>
      <c r="B3612" s="67" t="s">
        <v>982</v>
      </c>
      <c r="C3612" s="58">
        <v>42299</v>
      </c>
      <c r="D3612" s="58"/>
      <c r="E3612" s="58"/>
      <c r="F3612" s="59" t="s">
        <v>981</v>
      </c>
      <c r="G3612" s="59"/>
      <c r="H3612" s="59">
        <v>472.95421875</v>
      </c>
      <c r="I3612" s="59">
        <v>0.20665937500000001</v>
      </c>
      <c r="J3612" s="59">
        <v>0.23895625000000001</v>
      </c>
      <c r="K3612" s="59">
        <v>0.26719999999999999</v>
      </c>
      <c r="L3612" s="59">
        <v>0.23796249999999999</v>
      </c>
      <c r="M3612" s="59">
        <v>0.27609375000000003</v>
      </c>
      <c r="N3612" s="59">
        <v>0.34709374999999998</v>
      </c>
      <c r="O3612" s="59">
        <v>0.22535625000000001</v>
      </c>
      <c r="P3612" s="59"/>
      <c r="Q3612" s="59"/>
      <c r="R3612" s="59"/>
      <c r="S3612" s="59"/>
      <c r="T3612" s="59"/>
      <c r="U3612" s="59"/>
      <c r="V3612" s="59"/>
      <c r="W3612" s="59"/>
      <c r="X3612" s="59"/>
      <c r="Y3612" s="59"/>
      <c r="Z3612" s="59"/>
      <c r="AA3612" s="59"/>
      <c r="AB3612" s="59"/>
      <c r="AC3612" s="59"/>
      <c r="AD3612" s="59"/>
      <c r="AE3612" s="59"/>
      <c r="AF3612" s="59"/>
      <c r="AG3612" s="59">
        <v>0.26701828855843202</v>
      </c>
      <c r="AH3612" s="59"/>
      <c r="AI3612" s="59"/>
      <c r="AJ3612" s="59"/>
      <c r="AK3612" s="59"/>
      <c r="AL3612" s="59"/>
      <c r="AM3612" s="59"/>
      <c r="AN3612" s="59"/>
      <c r="AO3612" s="59"/>
      <c r="AP3612" s="59"/>
      <c r="AQ3612" s="59"/>
      <c r="AR3612" s="59"/>
      <c r="AS3612" s="59"/>
      <c r="AT3612" s="59"/>
      <c r="AU3612" s="59"/>
      <c r="AV3612" s="59"/>
      <c r="AZ3612" s="59"/>
      <c r="BA3612" s="59"/>
      <c r="BB3612" s="59"/>
      <c r="BC3612" s="59"/>
      <c r="BD3612" s="59"/>
      <c r="BE3612" s="59"/>
      <c r="BF3612" s="59"/>
      <c r="BG3612" s="59"/>
      <c r="BH3612" s="59"/>
      <c r="BI3612" s="59"/>
      <c r="BJ3612" s="59"/>
      <c r="BK3612" s="59"/>
      <c r="BL3612" s="59"/>
      <c r="BM3612" s="59"/>
      <c r="BN3612" s="59"/>
      <c r="BO3612" s="59"/>
      <c r="BP3612" s="59"/>
      <c r="BQ3612" s="59"/>
      <c r="BR3612" s="59"/>
      <c r="BS3612" s="59"/>
      <c r="BT3612" s="59"/>
      <c r="BU3612" s="59"/>
      <c r="BV3612" s="59"/>
      <c r="BW3612" s="59"/>
      <c r="BX3612" s="59"/>
      <c r="BY3612" s="59"/>
      <c r="BZ3612" s="59"/>
      <c r="CA3612" s="59"/>
      <c r="CB3612" s="59"/>
      <c r="CC3612" s="59"/>
      <c r="CD3612" s="59"/>
      <c r="CE3612" s="59"/>
    </row>
    <row r="3613" spans="1:83" x14ac:dyDescent="0.25">
      <c r="A3613" s="67" t="s">
        <v>982</v>
      </c>
      <c r="B3613" s="67" t="s">
        <v>982</v>
      </c>
      <c r="C3613" s="58">
        <v>42300</v>
      </c>
      <c r="D3613" s="58"/>
      <c r="E3613" s="58"/>
      <c r="F3613" s="59" t="s">
        <v>981</v>
      </c>
      <c r="G3613" s="59"/>
      <c r="H3613" s="59">
        <v>472.79624999999999</v>
      </c>
      <c r="I3613" s="59">
        <v>0.20319375000000001</v>
      </c>
      <c r="J3613" s="59">
        <v>0.24074375000000001</v>
      </c>
      <c r="K3613" s="59">
        <v>0.26707500000000001</v>
      </c>
      <c r="L3613" s="59">
        <v>0.23816875000000001</v>
      </c>
      <c r="M3613" s="59">
        <v>0.27614375000000002</v>
      </c>
      <c r="N3613" s="59">
        <v>0.34713125</v>
      </c>
      <c r="O3613" s="59">
        <v>0.22550000000000001</v>
      </c>
      <c r="P3613" s="59"/>
      <c r="Q3613" s="59"/>
      <c r="R3613" s="59"/>
      <c r="S3613" s="59"/>
      <c r="T3613" s="59"/>
      <c r="U3613" s="59"/>
      <c r="V3613" s="59"/>
      <c r="W3613" s="59"/>
      <c r="X3613" s="59"/>
      <c r="Y3613" s="59"/>
      <c r="Z3613" s="59"/>
      <c r="AA3613" s="59"/>
      <c r="AB3613" s="59"/>
      <c r="AC3613" s="59"/>
      <c r="AD3613" s="59"/>
      <c r="AE3613" s="59"/>
      <c r="AF3613" s="59"/>
      <c r="AG3613" s="59"/>
      <c r="AH3613" s="59"/>
      <c r="AI3613" s="59"/>
      <c r="AJ3613" s="59"/>
      <c r="AK3613" s="59"/>
      <c r="AL3613" s="59"/>
      <c r="AM3613" s="59"/>
      <c r="AN3613" s="59"/>
      <c r="AO3613" s="59"/>
      <c r="AP3613" s="59"/>
      <c r="AQ3613" s="59"/>
      <c r="AR3613" s="59"/>
      <c r="AS3613" s="59"/>
      <c r="AT3613" s="59"/>
      <c r="AU3613" s="59"/>
      <c r="AV3613" s="59"/>
      <c r="AZ3613" s="59"/>
      <c r="BA3613" s="59"/>
      <c r="BB3613" s="59"/>
      <c r="BC3613" s="59"/>
      <c r="BD3613" s="59"/>
      <c r="BE3613" s="59"/>
      <c r="BF3613" s="59"/>
      <c r="BG3613" s="59"/>
      <c r="BH3613" s="59"/>
      <c r="BI3613" s="59"/>
      <c r="BJ3613" s="59"/>
      <c r="BK3613" s="59"/>
      <c r="BL3613" s="59"/>
      <c r="BM3613" s="59"/>
      <c r="BN3613" s="59"/>
      <c r="BO3613" s="59"/>
      <c r="BP3613" s="59"/>
      <c r="BQ3613" s="59"/>
      <c r="BR3613" s="59"/>
      <c r="BS3613" s="59"/>
      <c r="BT3613" s="59"/>
      <c r="BU3613" s="59"/>
      <c r="BV3613" s="59"/>
      <c r="BW3613" s="59"/>
      <c r="BX3613" s="59"/>
      <c r="BY3613" s="59"/>
      <c r="BZ3613" s="59"/>
      <c r="CA3613" s="59"/>
      <c r="CB3613" s="59"/>
      <c r="CC3613" s="59"/>
      <c r="CD3613" s="59"/>
      <c r="CE3613" s="59"/>
    </row>
    <row r="3614" spans="1:83" x14ac:dyDescent="0.25">
      <c r="A3614" s="67" t="s">
        <v>982</v>
      </c>
      <c r="B3614" s="67" t="s">
        <v>982</v>
      </c>
      <c r="C3614" s="58">
        <v>42301</v>
      </c>
      <c r="D3614" s="58"/>
      <c r="E3614" s="58"/>
      <c r="F3614" s="59" t="s">
        <v>981</v>
      </c>
      <c r="G3614" s="59"/>
      <c r="H3614" s="59">
        <v>471.49171875000002</v>
      </c>
      <c r="I3614" s="59">
        <v>0.194659375</v>
      </c>
      <c r="J3614" s="59">
        <v>0.24063124999999999</v>
      </c>
      <c r="K3614" s="59">
        <v>0.26698749999999999</v>
      </c>
      <c r="L3614" s="59">
        <v>0.23815625000000001</v>
      </c>
      <c r="M3614" s="59">
        <v>0.27619375000000002</v>
      </c>
      <c r="N3614" s="59">
        <v>0.34713125</v>
      </c>
      <c r="O3614" s="59">
        <v>0.225525</v>
      </c>
      <c r="P3614" s="59"/>
      <c r="Q3614" s="59"/>
      <c r="R3614" s="59"/>
      <c r="S3614" s="59"/>
      <c r="T3614" s="59"/>
      <c r="U3614" s="59"/>
      <c r="V3614" s="59"/>
      <c r="W3614" s="59"/>
      <c r="X3614" s="59"/>
      <c r="Y3614" s="59"/>
      <c r="Z3614" s="59"/>
      <c r="AA3614" s="59"/>
      <c r="AB3614" s="59"/>
      <c r="AC3614" s="59"/>
      <c r="AD3614" s="59"/>
      <c r="AE3614" s="59"/>
      <c r="AF3614" s="59"/>
      <c r="AG3614" s="59"/>
      <c r="AH3614" s="59"/>
      <c r="AI3614" s="59"/>
      <c r="AJ3614" s="59"/>
      <c r="AK3614" s="59"/>
      <c r="AL3614" s="59"/>
      <c r="AM3614" s="59"/>
      <c r="AN3614" s="59"/>
      <c r="AO3614" s="59"/>
      <c r="AP3614" s="59"/>
      <c r="AQ3614" s="59"/>
      <c r="AR3614" s="59"/>
      <c r="AS3614" s="59"/>
      <c r="AT3614" s="59"/>
      <c r="AU3614" s="59"/>
      <c r="AV3614" s="59"/>
      <c r="AZ3614" s="59"/>
      <c r="BA3614" s="59"/>
      <c r="BB3614" s="59"/>
      <c r="BC3614" s="59"/>
      <c r="BD3614" s="59"/>
      <c r="BE3614" s="59"/>
      <c r="BF3614" s="59"/>
      <c r="BG3614" s="59"/>
      <c r="BH3614" s="59"/>
      <c r="BI3614" s="59"/>
      <c r="BJ3614" s="59"/>
      <c r="BK3614" s="59"/>
      <c r="BL3614" s="59"/>
      <c r="BM3614" s="59"/>
      <c r="BN3614" s="59"/>
      <c r="BO3614" s="59"/>
      <c r="BP3614" s="59"/>
      <c r="BQ3614" s="59"/>
      <c r="BR3614" s="59"/>
      <c r="BS3614" s="59"/>
      <c r="BT3614" s="59"/>
      <c r="BU3614" s="59"/>
      <c r="BV3614" s="59"/>
      <c r="BW3614" s="59"/>
      <c r="BX3614" s="59"/>
      <c r="BY3614" s="59"/>
      <c r="BZ3614" s="59"/>
      <c r="CA3614" s="59"/>
      <c r="CB3614" s="59"/>
      <c r="CC3614" s="59"/>
      <c r="CD3614" s="59"/>
      <c r="CE3614" s="59"/>
    </row>
    <row r="3615" spans="1:83" x14ac:dyDescent="0.25">
      <c r="A3615" s="67" t="s">
        <v>982</v>
      </c>
      <c r="B3615" s="67" t="s">
        <v>982</v>
      </c>
      <c r="C3615" s="58">
        <v>42302</v>
      </c>
      <c r="D3615" s="58"/>
      <c r="E3615" s="58"/>
      <c r="F3615" s="59" t="s">
        <v>981</v>
      </c>
      <c r="G3615" s="59"/>
      <c r="H3615" s="59">
        <v>470.30015624999999</v>
      </c>
      <c r="I3615" s="59">
        <v>0.18693437500000001</v>
      </c>
      <c r="J3615" s="59">
        <v>0.23965</v>
      </c>
      <c r="K3615" s="59">
        <v>0.26679375</v>
      </c>
      <c r="L3615" s="59">
        <v>0.23826875</v>
      </c>
      <c r="M3615" s="59">
        <v>0.27632499999999999</v>
      </c>
      <c r="N3615" s="59">
        <v>0.34737499999999999</v>
      </c>
      <c r="O3615" s="59">
        <v>0.22561249999999999</v>
      </c>
      <c r="P3615" s="59"/>
      <c r="Q3615" s="59"/>
      <c r="R3615" s="59"/>
      <c r="S3615" s="59"/>
      <c r="T3615" s="59"/>
      <c r="U3615" s="59"/>
      <c r="V3615" s="59"/>
      <c r="W3615" s="59"/>
      <c r="X3615" s="59"/>
      <c r="Y3615" s="59"/>
      <c r="Z3615" s="59"/>
      <c r="AA3615" s="59"/>
      <c r="AB3615" s="59"/>
      <c r="AC3615" s="59"/>
      <c r="AD3615" s="59"/>
      <c r="AE3615" s="59"/>
      <c r="AF3615" s="59"/>
      <c r="AG3615" s="59"/>
      <c r="AH3615" s="59"/>
      <c r="AI3615" s="59"/>
      <c r="AJ3615" s="59"/>
      <c r="AK3615" s="59"/>
      <c r="AL3615" s="59"/>
      <c r="AM3615" s="59"/>
      <c r="AN3615" s="59"/>
      <c r="AO3615" s="59"/>
      <c r="AP3615" s="59"/>
      <c r="AQ3615" s="59"/>
      <c r="AR3615" s="59"/>
      <c r="AS3615" s="59"/>
      <c r="AT3615" s="59"/>
      <c r="AU3615" s="59"/>
      <c r="AV3615" s="59"/>
      <c r="AZ3615" s="59"/>
      <c r="BA3615" s="59"/>
      <c r="BB3615" s="59"/>
      <c r="BC3615" s="59"/>
      <c r="BD3615" s="59"/>
      <c r="BE3615" s="59"/>
      <c r="BF3615" s="59"/>
      <c r="BG3615" s="59"/>
      <c r="BH3615" s="59"/>
      <c r="BI3615" s="59"/>
      <c r="BJ3615" s="59"/>
      <c r="BK3615" s="59"/>
      <c r="BL3615" s="59"/>
      <c r="BM3615" s="59"/>
      <c r="BN3615" s="59"/>
      <c r="BO3615" s="59"/>
      <c r="BP3615" s="59"/>
      <c r="BQ3615" s="59"/>
      <c r="BR3615" s="59"/>
      <c r="BS3615" s="59"/>
      <c r="BT3615" s="59"/>
      <c r="BU3615" s="59"/>
      <c r="BV3615" s="59"/>
      <c r="BW3615" s="59"/>
      <c r="BX3615" s="59"/>
      <c r="BY3615" s="59"/>
      <c r="BZ3615" s="59"/>
      <c r="CA3615" s="59"/>
      <c r="CB3615" s="59"/>
      <c r="CC3615" s="59"/>
      <c r="CD3615" s="59"/>
      <c r="CE3615" s="59"/>
    </row>
    <row r="3616" spans="1:83" x14ac:dyDescent="0.25">
      <c r="A3616" s="67" t="s">
        <v>982</v>
      </c>
      <c r="B3616" s="67" t="s">
        <v>982</v>
      </c>
      <c r="C3616" s="58">
        <v>42303</v>
      </c>
      <c r="D3616" s="58"/>
      <c r="E3616" s="58"/>
      <c r="F3616" s="59" t="s">
        <v>981</v>
      </c>
      <c r="G3616" s="59"/>
      <c r="H3616" s="59">
        <v>468.44859374999999</v>
      </c>
      <c r="I3616" s="59">
        <v>0.177340625</v>
      </c>
      <c r="J3616" s="59">
        <v>0.23730000000000001</v>
      </c>
      <c r="K3616" s="59">
        <v>0.26648749999999999</v>
      </c>
      <c r="L3616" s="59">
        <v>0.23822499999999999</v>
      </c>
      <c r="M3616" s="59">
        <v>0.27640625000000002</v>
      </c>
      <c r="N3616" s="59">
        <v>0.34738124999999997</v>
      </c>
      <c r="O3616" s="59">
        <v>0.22567499999999999</v>
      </c>
      <c r="P3616" s="59"/>
      <c r="Q3616" s="59"/>
      <c r="R3616" s="59"/>
      <c r="S3616" s="59"/>
      <c r="T3616" s="59"/>
      <c r="U3616" s="59"/>
      <c r="V3616" s="59"/>
      <c r="W3616" s="59"/>
      <c r="X3616" s="59"/>
      <c r="Y3616" s="59"/>
      <c r="Z3616" s="59"/>
      <c r="AA3616" s="59"/>
      <c r="AB3616" s="59"/>
      <c r="AC3616" s="59"/>
      <c r="AD3616" s="59"/>
      <c r="AE3616" s="59"/>
      <c r="AF3616" s="59"/>
      <c r="AG3616" s="59"/>
      <c r="AH3616" s="59"/>
      <c r="AI3616" s="59"/>
      <c r="AJ3616" s="59"/>
      <c r="AK3616" s="59"/>
      <c r="AL3616" s="59"/>
      <c r="AM3616" s="59"/>
      <c r="AN3616" s="59"/>
      <c r="AO3616" s="59"/>
      <c r="AP3616" s="59"/>
      <c r="AQ3616" s="59"/>
      <c r="AR3616" s="59"/>
      <c r="AS3616" s="59"/>
      <c r="AT3616" s="59"/>
      <c r="AU3616" s="59"/>
      <c r="AV3616" s="59"/>
      <c r="AZ3616" s="59"/>
      <c r="BA3616" s="59"/>
      <c r="BB3616" s="59"/>
      <c r="BC3616" s="59"/>
      <c r="BD3616" s="59"/>
      <c r="BE3616" s="59"/>
      <c r="BF3616" s="59"/>
      <c r="BG3616" s="59"/>
      <c r="BH3616" s="59"/>
      <c r="BI3616" s="59"/>
      <c r="BJ3616" s="59"/>
      <c r="BK3616" s="59"/>
      <c r="BL3616" s="59"/>
      <c r="BM3616" s="59"/>
      <c r="BN3616" s="59"/>
      <c r="BO3616" s="59"/>
      <c r="BP3616" s="59"/>
      <c r="BQ3616" s="59"/>
      <c r="BR3616" s="59"/>
      <c r="BS3616" s="59"/>
      <c r="BT3616" s="59"/>
      <c r="BU3616" s="59"/>
      <c r="BV3616" s="59"/>
      <c r="BW3616" s="59"/>
      <c r="BX3616" s="59"/>
      <c r="BY3616" s="59"/>
      <c r="BZ3616" s="59"/>
      <c r="CA3616" s="59"/>
      <c r="CB3616" s="59"/>
      <c r="CC3616" s="59"/>
      <c r="CD3616" s="59"/>
      <c r="CE3616" s="59"/>
    </row>
    <row r="3617" spans="1:83" x14ac:dyDescent="0.25">
      <c r="A3617" s="67" t="s">
        <v>982</v>
      </c>
      <c r="B3617" s="67" t="s">
        <v>982</v>
      </c>
      <c r="C3617" s="58">
        <v>42304</v>
      </c>
      <c r="D3617" s="58"/>
      <c r="E3617" s="58"/>
      <c r="F3617" s="59" t="s">
        <v>981</v>
      </c>
      <c r="G3617" s="59"/>
      <c r="H3617" s="59">
        <v>467.35031249999997</v>
      </c>
      <c r="I3617" s="59">
        <v>0.17178750000000001</v>
      </c>
      <c r="J3617" s="59">
        <v>0.23541875000000001</v>
      </c>
      <c r="K3617" s="59">
        <v>0.26619375000000001</v>
      </c>
      <c r="L3617" s="59">
        <v>0.23851249999999999</v>
      </c>
      <c r="M3617" s="59">
        <v>0.27639374999999999</v>
      </c>
      <c r="N3617" s="59">
        <v>0.34734999999999999</v>
      </c>
      <c r="O3617" s="59">
        <v>0.22578124999999999</v>
      </c>
      <c r="P3617" s="59"/>
      <c r="Q3617" s="59"/>
      <c r="R3617" s="59"/>
      <c r="S3617" s="59"/>
      <c r="T3617" s="59"/>
      <c r="U3617" s="59"/>
      <c r="V3617" s="59"/>
      <c r="W3617" s="59"/>
      <c r="X3617" s="59"/>
      <c r="Y3617" s="59"/>
      <c r="Z3617" s="59"/>
      <c r="AA3617" s="59"/>
      <c r="AB3617" s="59"/>
      <c r="AC3617" s="59"/>
      <c r="AD3617" s="59"/>
      <c r="AE3617" s="59"/>
      <c r="AF3617" s="59"/>
      <c r="AG3617" s="59">
        <v>0.26147711175001598</v>
      </c>
      <c r="AH3617" s="59"/>
      <c r="AI3617" s="59"/>
      <c r="AJ3617" s="59"/>
      <c r="AK3617" s="59"/>
      <c r="AL3617" s="59"/>
      <c r="AM3617" s="59"/>
      <c r="AN3617" s="59"/>
      <c r="AO3617" s="59"/>
      <c r="AP3617" s="59"/>
      <c r="AQ3617" s="59"/>
      <c r="AR3617" s="59"/>
      <c r="AS3617" s="59"/>
      <c r="AT3617" s="59"/>
      <c r="AU3617" s="59"/>
      <c r="AV3617" s="59"/>
      <c r="AZ3617" s="59"/>
      <c r="BA3617" s="59"/>
      <c r="BB3617" s="59"/>
      <c r="BC3617" s="59"/>
      <c r="BD3617" s="59"/>
      <c r="BE3617" s="59"/>
      <c r="BF3617" s="59"/>
      <c r="BG3617" s="59"/>
      <c r="BH3617" s="59"/>
      <c r="BI3617" s="59"/>
      <c r="BJ3617" s="59"/>
      <c r="BK3617" s="59"/>
      <c r="BL3617" s="59"/>
      <c r="BM3617" s="59"/>
      <c r="BN3617" s="59"/>
      <c r="BO3617" s="59"/>
      <c r="BP3617" s="59"/>
      <c r="BQ3617" s="59"/>
      <c r="BR3617" s="59"/>
      <c r="BS3617" s="59"/>
      <c r="BT3617" s="59"/>
      <c r="BU3617" s="59"/>
      <c r="BV3617" s="59"/>
      <c r="BW3617" s="59"/>
      <c r="BX3617" s="59"/>
      <c r="BY3617" s="59"/>
      <c r="BZ3617" s="59"/>
      <c r="CA3617" s="59"/>
      <c r="CB3617" s="59"/>
      <c r="CC3617" s="59"/>
      <c r="CD3617" s="59"/>
      <c r="CE3617" s="59"/>
    </row>
    <row r="3618" spans="1:83" x14ac:dyDescent="0.25">
      <c r="A3618" s="67" t="s">
        <v>982</v>
      </c>
      <c r="B3618" s="67" t="s">
        <v>982</v>
      </c>
      <c r="C3618" s="58">
        <v>42305</v>
      </c>
      <c r="D3618" s="58"/>
      <c r="E3618" s="58"/>
      <c r="F3618" s="59" t="s">
        <v>981</v>
      </c>
      <c r="G3618" s="59"/>
      <c r="H3618" s="59">
        <v>466.56937499999998</v>
      </c>
      <c r="I3618" s="59">
        <v>0.1693625</v>
      </c>
      <c r="J3618" s="59">
        <v>0.23401250000000001</v>
      </c>
      <c r="K3618" s="59">
        <v>0.26529999999999998</v>
      </c>
      <c r="L3618" s="59">
        <v>0.23860624999999999</v>
      </c>
      <c r="M3618" s="59">
        <v>0.27646874999999999</v>
      </c>
      <c r="N3618" s="59">
        <v>0.34733750000000002</v>
      </c>
      <c r="O3618" s="59">
        <v>0.22583125000000001</v>
      </c>
      <c r="P3618" s="59"/>
      <c r="Q3618" s="59"/>
      <c r="R3618" s="59"/>
      <c r="S3618" s="59"/>
      <c r="T3618" s="59"/>
      <c r="U3618" s="59"/>
      <c r="V3618" s="59"/>
      <c r="W3618" s="59"/>
      <c r="X3618" s="59"/>
      <c r="Y3618" s="59"/>
      <c r="Z3618" s="59"/>
      <c r="AA3618" s="59"/>
      <c r="AB3618" s="59"/>
      <c r="AC3618" s="59"/>
      <c r="AD3618" s="59"/>
      <c r="AE3618" s="59"/>
      <c r="AF3618" s="59"/>
      <c r="AG3618" s="59"/>
      <c r="AH3618" s="59"/>
      <c r="AI3618" s="59"/>
      <c r="AJ3618" s="59"/>
      <c r="AK3618" s="59"/>
      <c r="AL3618" s="59"/>
      <c r="AM3618" s="59"/>
      <c r="AN3618" s="59"/>
      <c r="AO3618" s="59"/>
      <c r="AP3618" s="59"/>
      <c r="AQ3618" s="59"/>
      <c r="AR3618" s="59"/>
      <c r="AS3618" s="59"/>
      <c r="AT3618" s="59"/>
      <c r="AU3618" s="59"/>
      <c r="AV3618" s="59"/>
      <c r="AZ3618" s="59"/>
      <c r="BA3618" s="59"/>
      <c r="BB3618" s="59"/>
      <c r="BC3618" s="59"/>
      <c r="BD3618" s="59"/>
      <c r="BE3618" s="59"/>
      <c r="BF3618" s="59"/>
      <c r="BG3618" s="59"/>
      <c r="BH3618" s="59"/>
      <c r="BI3618" s="59"/>
      <c r="BJ3618" s="59"/>
      <c r="BK3618" s="59"/>
      <c r="BL3618" s="59"/>
      <c r="BM3618" s="59"/>
      <c r="BN3618" s="59"/>
      <c r="BO3618" s="59"/>
      <c r="BP3618" s="59"/>
      <c r="BQ3618" s="59"/>
      <c r="BR3618" s="59"/>
      <c r="BS3618" s="59"/>
      <c r="BT3618" s="59"/>
      <c r="BU3618" s="59"/>
      <c r="BV3618" s="59"/>
      <c r="BW3618" s="59"/>
      <c r="BX3618" s="59"/>
      <c r="BY3618" s="59"/>
      <c r="BZ3618" s="59"/>
      <c r="CA3618" s="59"/>
      <c r="CB3618" s="59"/>
      <c r="CC3618" s="59"/>
      <c r="CD3618" s="59"/>
      <c r="CE3618" s="59"/>
    </row>
    <row r="3619" spans="1:83" x14ac:dyDescent="0.25">
      <c r="A3619" s="67" t="s">
        <v>982</v>
      </c>
      <c r="B3619" s="67" t="s">
        <v>982</v>
      </c>
      <c r="C3619" s="58">
        <v>42306</v>
      </c>
      <c r="D3619" s="58"/>
      <c r="E3619" s="58"/>
      <c r="F3619" s="59" t="s">
        <v>981</v>
      </c>
      <c r="G3619" s="59"/>
      <c r="H3619" s="59">
        <v>495.93656249999998</v>
      </c>
      <c r="I3619" s="59">
        <v>0.27966249999999998</v>
      </c>
      <c r="J3619" s="59">
        <v>0.26940625000000001</v>
      </c>
      <c r="K3619" s="59">
        <v>0.29002499999999998</v>
      </c>
      <c r="L3619" s="59">
        <v>0.2386375</v>
      </c>
      <c r="M3619" s="59">
        <v>0.27652500000000002</v>
      </c>
      <c r="N3619" s="59">
        <v>0.3474875</v>
      </c>
      <c r="O3619" s="59">
        <v>0.22591249999999999</v>
      </c>
      <c r="P3619" s="59"/>
      <c r="Q3619" s="59"/>
      <c r="R3619" s="59"/>
      <c r="S3619" s="59"/>
      <c r="T3619" s="59">
        <v>2.662925075</v>
      </c>
      <c r="U3619" s="59">
        <v>56.305500000000002</v>
      </c>
      <c r="V3619" s="59">
        <v>0</v>
      </c>
      <c r="W3619" s="59"/>
      <c r="X3619" s="59"/>
      <c r="Y3619" s="59"/>
      <c r="Z3619" s="59"/>
      <c r="AA3619" s="59"/>
      <c r="AB3619" s="59"/>
      <c r="AC3619" s="59"/>
      <c r="AD3619" s="59">
        <v>0</v>
      </c>
      <c r="AE3619" s="59">
        <v>5.95</v>
      </c>
      <c r="AF3619" s="59"/>
      <c r="AG3619" s="59"/>
      <c r="AH3619" s="59"/>
      <c r="AI3619" s="59"/>
      <c r="AJ3619" s="59">
        <v>0</v>
      </c>
      <c r="AK3619" s="59">
        <v>0</v>
      </c>
      <c r="AL3619" s="59">
        <v>4.8499999999999996</v>
      </c>
      <c r="AM3619" s="59">
        <v>0.84250000000000003</v>
      </c>
      <c r="AN3619" s="59">
        <v>5.1637151626554002E-2</v>
      </c>
      <c r="AO3619" s="59">
        <v>2.2543876749999998</v>
      </c>
      <c r="AP3619" s="59">
        <v>43.658250000000002</v>
      </c>
      <c r="AQ3619" s="59"/>
      <c r="AR3619" s="59"/>
      <c r="AS3619" s="59"/>
      <c r="AT3619" s="59"/>
      <c r="AU3619" s="59"/>
      <c r="AV3619" s="59"/>
      <c r="AZ3619" s="59"/>
      <c r="BA3619" s="59"/>
      <c r="BB3619" s="59"/>
      <c r="BC3619" s="59"/>
      <c r="BD3619" s="59"/>
      <c r="BE3619" s="59">
        <v>0</v>
      </c>
      <c r="BF3619" s="59"/>
      <c r="BG3619" s="59">
        <v>3.2302468916167497E-2</v>
      </c>
      <c r="BH3619" s="59">
        <v>0.40853739999999999</v>
      </c>
      <c r="BI3619" s="59"/>
      <c r="BJ3619" s="59">
        <v>12.64725</v>
      </c>
      <c r="BK3619" s="59"/>
      <c r="BL3619" s="59"/>
      <c r="BM3619" s="59"/>
      <c r="BN3619" s="59"/>
      <c r="BO3619" s="59"/>
      <c r="BP3619" s="59"/>
      <c r="BQ3619" s="59"/>
      <c r="BR3619" s="59"/>
      <c r="BS3619" s="59"/>
      <c r="BT3619" s="59"/>
      <c r="BU3619" s="59"/>
      <c r="BV3619" s="59"/>
      <c r="BW3619" s="59"/>
      <c r="BX3619" s="59"/>
      <c r="BY3619" s="59"/>
      <c r="BZ3619" s="59"/>
      <c r="CA3619" s="59"/>
      <c r="CB3619" s="59"/>
      <c r="CC3619" s="59"/>
      <c r="CD3619" s="59"/>
      <c r="CE3619" s="59"/>
    </row>
    <row r="3620" spans="1:83" x14ac:dyDescent="0.25">
      <c r="A3620" s="67" t="s">
        <v>982</v>
      </c>
      <c r="B3620" s="67" t="s">
        <v>982</v>
      </c>
      <c r="C3620" s="58">
        <v>42307</v>
      </c>
      <c r="D3620" s="58"/>
      <c r="E3620" s="58"/>
      <c r="F3620" s="59" t="s">
        <v>981</v>
      </c>
      <c r="G3620" s="59"/>
      <c r="H3620" s="59">
        <v>503.91468750000001</v>
      </c>
      <c r="I3620" s="59">
        <v>0.30518125000000002</v>
      </c>
      <c r="J3620" s="59">
        <v>0.2848</v>
      </c>
      <c r="K3620" s="59">
        <v>0.29618749999999999</v>
      </c>
      <c r="L3620" s="59">
        <v>0.23855625</v>
      </c>
      <c r="M3620" s="59">
        <v>0.27654374999999998</v>
      </c>
      <c r="N3620" s="59">
        <v>0.34746250000000001</v>
      </c>
      <c r="O3620" s="59">
        <v>0.22597500000000001</v>
      </c>
      <c r="P3620" s="59"/>
      <c r="Q3620" s="59"/>
      <c r="R3620" s="59"/>
      <c r="S3620" s="59"/>
      <c r="T3620" s="59"/>
      <c r="U3620" s="59"/>
      <c r="V3620" s="59"/>
      <c r="W3620" s="59"/>
      <c r="X3620" s="59"/>
      <c r="Y3620" s="59"/>
      <c r="Z3620" s="59"/>
      <c r="AA3620" s="59"/>
      <c r="AB3620" s="59"/>
      <c r="AC3620" s="59"/>
      <c r="AD3620" s="59"/>
      <c r="AE3620" s="59"/>
      <c r="AF3620" s="59">
        <v>0.30117269861368701</v>
      </c>
      <c r="AG3620" s="59">
        <v>0.53030770060563104</v>
      </c>
      <c r="AH3620" s="59"/>
      <c r="AI3620" s="59"/>
      <c r="AJ3620" s="59"/>
      <c r="AK3620" s="59"/>
      <c r="AL3620" s="59"/>
      <c r="AM3620" s="59"/>
      <c r="AN3620" s="59"/>
      <c r="AO3620" s="59"/>
      <c r="AP3620" s="59"/>
      <c r="AQ3620" s="59"/>
      <c r="AR3620" s="59"/>
      <c r="AS3620" s="59"/>
      <c r="AT3620" s="59"/>
      <c r="AU3620" s="59"/>
      <c r="AV3620" s="59"/>
      <c r="AZ3620" s="59"/>
      <c r="BA3620" s="59"/>
      <c r="BB3620" s="59"/>
      <c r="BC3620" s="59"/>
      <c r="BD3620" s="59"/>
      <c r="BE3620" s="59"/>
      <c r="BF3620" s="59"/>
      <c r="BG3620" s="59"/>
      <c r="BH3620" s="59"/>
      <c r="BI3620" s="59"/>
      <c r="BJ3620" s="59"/>
      <c r="BK3620" s="59"/>
      <c r="BL3620" s="59"/>
      <c r="BM3620" s="59"/>
      <c r="BN3620" s="59"/>
      <c r="BO3620" s="59"/>
      <c r="BP3620" s="59"/>
      <c r="BQ3620" s="59"/>
      <c r="BR3620" s="59"/>
      <c r="BS3620" s="59"/>
      <c r="BT3620" s="59"/>
      <c r="BU3620" s="59"/>
      <c r="BV3620" s="59"/>
      <c r="BW3620" s="59"/>
      <c r="BX3620" s="59"/>
      <c r="BY3620" s="59"/>
      <c r="BZ3620" s="59"/>
      <c r="CA3620" s="59"/>
      <c r="CB3620" s="59"/>
      <c r="CC3620" s="59"/>
      <c r="CD3620" s="59"/>
      <c r="CE3620" s="59"/>
    </row>
    <row r="3621" spans="1:83" x14ac:dyDescent="0.25">
      <c r="A3621" s="67" t="s">
        <v>982</v>
      </c>
      <c r="B3621" s="67" t="s">
        <v>982</v>
      </c>
      <c r="C3621" s="58">
        <v>42308</v>
      </c>
      <c r="D3621" s="58"/>
      <c r="E3621" s="58"/>
      <c r="F3621" s="59" t="s">
        <v>981</v>
      </c>
      <c r="G3621" s="59"/>
      <c r="H3621" s="59">
        <v>501.81281250000001</v>
      </c>
      <c r="I3621" s="59">
        <v>0.28920625</v>
      </c>
      <c r="J3621" s="59">
        <v>0.28760000000000002</v>
      </c>
      <c r="K3621" s="59">
        <v>0.29591250000000002</v>
      </c>
      <c r="L3621" s="59">
        <v>0.23847499999999999</v>
      </c>
      <c r="M3621" s="59">
        <v>0.27647500000000003</v>
      </c>
      <c r="N3621" s="59">
        <v>0.34746874999999999</v>
      </c>
      <c r="O3621" s="59">
        <v>0.22597500000000001</v>
      </c>
      <c r="P3621" s="59"/>
      <c r="Q3621" s="59"/>
      <c r="R3621" s="59"/>
      <c r="S3621" s="59"/>
      <c r="T3621" s="59"/>
      <c r="U3621" s="59"/>
      <c r="V3621" s="59"/>
      <c r="W3621" s="59"/>
      <c r="X3621" s="59"/>
      <c r="Y3621" s="59"/>
      <c r="Z3621" s="59"/>
      <c r="AA3621" s="59"/>
      <c r="AB3621" s="59"/>
      <c r="AC3621" s="59"/>
      <c r="AD3621" s="59"/>
      <c r="AE3621" s="59"/>
      <c r="AF3621" s="59"/>
      <c r="AG3621" s="59"/>
      <c r="AH3621" s="59"/>
      <c r="AI3621" s="59"/>
      <c r="AJ3621" s="59"/>
      <c r="AK3621" s="59"/>
      <c r="AL3621" s="59"/>
      <c r="AM3621" s="59"/>
      <c r="AN3621" s="59"/>
      <c r="AO3621" s="59"/>
      <c r="AP3621" s="59"/>
      <c r="AQ3621" s="59"/>
      <c r="AR3621" s="59"/>
      <c r="AS3621" s="59"/>
      <c r="AT3621" s="59"/>
      <c r="AU3621" s="59"/>
      <c r="AV3621" s="59"/>
      <c r="AZ3621" s="59"/>
      <c r="BA3621" s="59"/>
      <c r="BB3621" s="59"/>
      <c r="BC3621" s="59"/>
      <c r="BD3621" s="59"/>
      <c r="BE3621" s="59"/>
      <c r="BF3621" s="59"/>
      <c r="BG3621" s="59"/>
      <c r="BH3621" s="59"/>
      <c r="BI3621" s="59"/>
      <c r="BJ3621" s="59"/>
      <c r="BK3621" s="59"/>
      <c r="BL3621" s="59"/>
      <c r="BM3621" s="59"/>
      <c r="BN3621" s="59"/>
      <c r="BO3621" s="59"/>
      <c r="BP3621" s="59"/>
      <c r="BQ3621" s="59"/>
      <c r="BR3621" s="59"/>
      <c r="BS3621" s="59"/>
      <c r="BT3621" s="59"/>
      <c r="BU3621" s="59"/>
      <c r="BV3621" s="59"/>
      <c r="BW3621" s="59"/>
      <c r="BX3621" s="59"/>
      <c r="BY3621" s="59"/>
      <c r="BZ3621" s="59"/>
      <c r="CA3621" s="59"/>
      <c r="CB3621" s="59"/>
      <c r="CC3621" s="59"/>
      <c r="CD3621" s="59"/>
      <c r="CE3621" s="59"/>
    </row>
    <row r="3622" spans="1:83" x14ac:dyDescent="0.25">
      <c r="A3622" s="67" t="s">
        <v>982</v>
      </c>
      <c r="B3622" s="67" t="s">
        <v>982</v>
      </c>
      <c r="C3622" s="58">
        <v>42309</v>
      </c>
      <c r="D3622" s="58"/>
      <c r="E3622" s="58"/>
      <c r="F3622" s="59" t="s">
        <v>981</v>
      </c>
      <c r="G3622" s="59"/>
      <c r="H3622" s="59">
        <v>498.36562500000002</v>
      </c>
      <c r="I3622" s="59">
        <v>0.27040625000000001</v>
      </c>
      <c r="J3622" s="59">
        <v>0.28498125000000002</v>
      </c>
      <c r="K3622" s="59">
        <v>0.29491875000000001</v>
      </c>
      <c r="L3622" s="59">
        <v>0.2386375</v>
      </c>
      <c r="M3622" s="59">
        <v>0.27644999999999997</v>
      </c>
      <c r="N3622" s="59">
        <v>0.34747499999999998</v>
      </c>
      <c r="O3622" s="59">
        <v>0.22604374999999999</v>
      </c>
      <c r="P3622" s="59"/>
      <c r="Q3622" s="59"/>
      <c r="R3622" s="59"/>
      <c r="S3622" s="59"/>
      <c r="T3622" s="59"/>
      <c r="U3622" s="59"/>
      <c r="V3622" s="59"/>
      <c r="W3622" s="59"/>
      <c r="X3622" s="59"/>
      <c r="Y3622" s="59"/>
      <c r="Z3622" s="59"/>
      <c r="AA3622" s="59"/>
      <c r="AB3622" s="59"/>
      <c r="AC3622" s="59"/>
      <c r="AD3622" s="59"/>
      <c r="AE3622" s="59"/>
      <c r="AF3622" s="59"/>
      <c r="AG3622" s="59"/>
      <c r="AH3622" s="59"/>
      <c r="AI3622" s="59"/>
      <c r="AJ3622" s="59"/>
      <c r="AK3622" s="59"/>
      <c r="AL3622" s="59"/>
      <c r="AM3622" s="59"/>
      <c r="AN3622" s="59"/>
      <c r="AO3622" s="59"/>
      <c r="AP3622" s="59"/>
      <c r="AQ3622" s="59"/>
      <c r="AR3622" s="59"/>
      <c r="AS3622" s="59"/>
      <c r="AT3622" s="59"/>
      <c r="AU3622" s="59"/>
      <c r="AV3622" s="59"/>
      <c r="AZ3622" s="59"/>
      <c r="BA3622" s="59"/>
      <c r="BB3622" s="59"/>
      <c r="BC3622" s="59"/>
      <c r="BD3622" s="59"/>
      <c r="BE3622" s="59"/>
      <c r="BF3622" s="59"/>
      <c r="BG3622" s="59"/>
      <c r="BH3622" s="59"/>
      <c r="BI3622" s="59"/>
      <c r="BJ3622" s="59"/>
      <c r="BK3622" s="59"/>
      <c r="BL3622" s="59"/>
      <c r="BM3622" s="59"/>
      <c r="BN3622" s="59"/>
      <c r="BO3622" s="59"/>
      <c r="BP3622" s="59"/>
      <c r="BQ3622" s="59"/>
      <c r="BR3622" s="59"/>
      <c r="BS3622" s="59"/>
      <c r="BT3622" s="59"/>
      <c r="BU3622" s="59"/>
      <c r="BV3622" s="59"/>
      <c r="BW3622" s="59"/>
      <c r="BX3622" s="59"/>
      <c r="BY3622" s="59"/>
      <c r="BZ3622" s="59"/>
      <c r="CA3622" s="59"/>
      <c r="CB3622" s="59"/>
      <c r="CC3622" s="59"/>
      <c r="CD3622" s="59"/>
      <c r="CE3622" s="59"/>
    </row>
    <row r="3623" spans="1:83" x14ac:dyDescent="0.25">
      <c r="A3623" s="67" t="s">
        <v>982</v>
      </c>
      <c r="B3623" s="67" t="s">
        <v>982</v>
      </c>
      <c r="C3623" s="58">
        <v>42310</v>
      </c>
      <c r="D3623" s="58"/>
      <c r="E3623" s="58"/>
      <c r="F3623" s="59" t="s">
        <v>981</v>
      </c>
      <c r="G3623" s="59"/>
      <c r="H3623" s="59">
        <v>497.08453125</v>
      </c>
      <c r="I3623" s="59">
        <v>0.26653437499999999</v>
      </c>
      <c r="J3623" s="59">
        <v>0.28088750000000001</v>
      </c>
      <c r="K3623" s="59">
        <v>0.29426875000000002</v>
      </c>
      <c r="L3623" s="59">
        <v>0.23886874999999999</v>
      </c>
      <c r="M3623" s="59">
        <v>0.27641874999999999</v>
      </c>
      <c r="N3623" s="59">
        <v>0.34750625000000002</v>
      </c>
      <c r="O3623" s="59">
        <v>0.22617499999999999</v>
      </c>
      <c r="P3623" s="59"/>
      <c r="Q3623" s="59"/>
      <c r="R3623" s="59"/>
      <c r="S3623" s="59"/>
      <c r="T3623" s="59"/>
      <c r="U3623" s="59"/>
      <c r="V3623" s="59"/>
      <c r="W3623" s="59"/>
      <c r="X3623" s="59"/>
      <c r="Y3623" s="59"/>
      <c r="Z3623" s="59"/>
      <c r="AA3623" s="59"/>
      <c r="AB3623" s="59"/>
      <c r="AC3623" s="59"/>
      <c r="AD3623" s="59"/>
      <c r="AE3623" s="59"/>
      <c r="AF3623" s="59">
        <v>0.40319769754909501</v>
      </c>
      <c r="AG3623" s="59">
        <v>0.56365740235605899</v>
      </c>
      <c r="AH3623" s="59"/>
      <c r="AI3623" s="59"/>
      <c r="AJ3623" s="59"/>
      <c r="AK3623" s="59"/>
      <c r="AL3623" s="59"/>
      <c r="AM3623" s="59"/>
      <c r="AN3623" s="59"/>
      <c r="AO3623" s="59"/>
      <c r="AP3623" s="59"/>
      <c r="AQ3623" s="59"/>
      <c r="AR3623" s="59"/>
      <c r="AS3623" s="59"/>
      <c r="AT3623" s="59"/>
      <c r="AU3623" s="59"/>
      <c r="AV3623" s="59"/>
      <c r="AZ3623" s="59"/>
      <c r="BA3623" s="59"/>
      <c r="BB3623" s="59"/>
      <c r="BC3623" s="59"/>
      <c r="BD3623" s="59"/>
      <c r="BE3623" s="59"/>
      <c r="BF3623" s="59"/>
      <c r="BG3623" s="59"/>
      <c r="BH3623" s="59"/>
      <c r="BI3623" s="59"/>
      <c r="BJ3623" s="59"/>
      <c r="BK3623" s="59"/>
      <c r="BL3623" s="59"/>
      <c r="BM3623" s="59"/>
      <c r="BN3623" s="59"/>
      <c r="BO3623" s="59"/>
      <c r="BP3623" s="59"/>
      <c r="BQ3623" s="59"/>
      <c r="BR3623" s="59"/>
      <c r="BS3623" s="59"/>
      <c r="BT3623" s="59"/>
      <c r="BU3623" s="59"/>
      <c r="BV3623" s="59"/>
      <c r="BW3623" s="59"/>
      <c r="BX3623" s="59"/>
      <c r="BY3623" s="59"/>
      <c r="BZ3623" s="59"/>
      <c r="CA3623" s="59"/>
      <c r="CB3623" s="59"/>
      <c r="CC3623" s="59"/>
      <c r="CD3623" s="59"/>
      <c r="CE3623" s="59"/>
    </row>
    <row r="3624" spans="1:83" x14ac:dyDescent="0.25">
      <c r="A3624" s="67" t="s">
        <v>982</v>
      </c>
      <c r="B3624" s="67" t="s">
        <v>982</v>
      </c>
      <c r="C3624" s="58">
        <v>42311</v>
      </c>
      <c r="D3624" s="58"/>
      <c r="E3624" s="58"/>
      <c r="F3624" s="59" t="s">
        <v>981</v>
      </c>
      <c r="G3624" s="59"/>
      <c r="H3624" s="59">
        <v>494.92359375000001</v>
      </c>
      <c r="I3624" s="59">
        <v>0.253690625</v>
      </c>
      <c r="J3624" s="59">
        <v>0.27883750000000002</v>
      </c>
      <c r="K3624" s="59">
        <v>0.29386250000000003</v>
      </c>
      <c r="L3624" s="59">
        <v>0.23930625</v>
      </c>
      <c r="M3624" s="59">
        <v>0.27657500000000002</v>
      </c>
      <c r="N3624" s="59">
        <v>0.34751874999999999</v>
      </c>
      <c r="O3624" s="59">
        <v>0.22621875</v>
      </c>
      <c r="P3624" s="59"/>
      <c r="Q3624" s="59"/>
      <c r="R3624" s="59"/>
      <c r="S3624" s="59"/>
      <c r="T3624" s="59"/>
      <c r="U3624" s="59"/>
      <c r="V3624" s="59"/>
      <c r="W3624" s="59"/>
      <c r="X3624" s="59"/>
      <c r="Y3624" s="59"/>
      <c r="Z3624" s="59"/>
      <c r="AA3624" s="59"/>
      <c r="AB3624" s="59"/>
      <c r="AC3624" s="59"/>
      <c r="AD3624" s="59"/>
      <c r="AE3624" s="59"/>
      <c r="AF3624" s="59"/>
      <c r="AG3624" s="59"/>
      <c r="AH3624" s="59"/>
      <c r="AI3624" s="59"/>
      <c r="AJ3624" s="59"/>
      <c r="AK3624" s="59"/>
      <c r="AL3624" s="59"/>
      <c r="AM3624" s="59"/>
      <c r="AN3624" s="59"/>
      <c r="AO3624" s="59"/>
      <c r="AP3624" s="59"/>
      <c r="AQ3624" s="59"/>
      <c r="AR3624" s="59"/>
      <c r="AS3624" s="59"/>
      <c r="AT3624" s="59"/>
      <c r="AU3624" s="59"/>
      <c r="AV3624" s="59"/>
      <c r="AZ3624" s="59"/>
      <c r="BA3624" s="59"/>
      <c r="BB3624" s="59"/>
      <c r="BC3624" s="59"/>
      <c r="BD3624" s="59"/>
      <c r="BE3624" s="59"/>
      <c r="BF3624" s="59"/>
      <c r="BG3624" s="59"/>
      <c r="BH3624" s="59"/>
      <c r="BI3624" s="59"/>
      <c r="BJ3624" s="59"/>
      <c r="BK3624" s="59"/>
      <c r="BL3624" s="59"/>
      <c r="BM3624" s="59"/>
      <c r="BN3624" s="59"/>
      <c r="BO3624" s="59"/>
      <c r="BP3624" s="59"/>
      <c r="BQ3624" s="59"/>
      <c r="BR3624" s="59"/>
      <c r="BS3624" s="59"/>
      <c r="BT3624" s="59"/>
      <c r="BU3624" s="59"/>
      <c r="BV3624" s="59"/>
      <c r="BW3624" s="59"/>
      <c r="BX3624" s="59"/>
      <c r="BY3624" s="59"/>
      <c r="BZ3624" s="59"/>
      <c r="CA3624" s="59"/>
      <c r="CB3624" s="59"/>
      <c r="CC3624" s="59"/>
      <c r="CD3624" s="59"/>
      <c r="CE3624" s="59"/>
    </row>
    <row r="3625" spans="1:83" x14ac:dyDescent="0.25">
      <c r="A3625" s="67" t="s">
        <v>982</v>
      </c>
      <c r="B3625" s="67" t="s">
        <v>982</v>
      </c>
      <c r="C3625" s="58">
        <v>42312</v>
      </c>
      <c r="D3625" s="58"/>
      <c r="E3625" s="58"/>
      <c r="F3625" s="59" t="s">
        <v>981</v>
      </c>
      <c r="G3625" s="59"/>
      <c r="H3625" s="59">
        <v>492.44203125000001</v>
      </c>
      <c r="I3625" s="59">
        <v>0.242628125</v>
      </c>
      <c r="J3625" s="59">
        <v>0.27569375000000002</v>
      </c>
      <c r="K3625" s="59">
        <v>0.29241875000000001</v>
      </c>
      <c r="L3625" s="59">
        <v>0.2394375</v>
      </c>
      <c r="M3625" s="59">
        <v>0.27660625</v>
      </c>
      <c r="N3625" s="59">
        <v>0.34763749999999999</v>
      </c>
      <c r="O3625" s="59">
        <v>0.22621250000000001</v>
      </c>
      <c r="P3625" s="59"/>
      <c r="Q3625" s="59"/>
      <c r="R3625" s="59"/>
      <c r="S3625" s="59"/>
      <c r="T3625" s="59"/>
      <c r="U3625" s="59"/>
      <c r="V3625" s="59"/>
      <c r="W3625" s="59"/>
      <c r="X3625" s="59"/>
      <c r="Y3625" s="59"/>
      <c r="Z3625" s="59"/>
      <c r="AA3625" s="59"/>
      <c r="AB3625" s="59"/>
      <c r="AC3625" s="59"/>
      <c r="AD3625" s="59"/>
      <c r="AE3625" s="59"/>
      <c r="AF3625" s="59"/>
      <c r="AG3625" s="59"/>
      <c r="AH3625" s="59"/>
      <c r="AI3625" s="59"/>
      <c r="AJ3625" s="59"/>
      <c r="AK3625" s="59"/>
      <c r="AL3625" s="59"/>
      <c r="AM3625" s="59"/>
      <c r="AN3625" s="59"/>
      <c r="AO3625" s="59"/>
      <c r="AP3625" s="59"/>
      <c r="AQ3625" s="59"/>
      <c r="AR3625" s="59"/>
      <c r="AS3625" s="59"/>
      <c r="AT3625" s="59"/>
      <c r="AU3625" s="59"/>
      <c r="AV3625" s="59"/>
      <c r="AZ3625" s="59"/>
      <c r="BA3625" s="59"/>
      <c r="BB3625" s="59"/>
      <c r="BC3625" s="59"/>
      <c r="BD3625" s="59"/>
      <c r="BE3625" s="59"/>
      <c r="BF3625" s="59"/>
      <c r="BG3625" s="59"/>
      <c r="BH3625" s="59"/>
      <c r="BI3625" s="59"/>
      <c r="BJ3625" s="59"/>
      <c r="BK3625" s="59"/>
      <c r="BL3625" s="59"/>
      <c r="BM3625" s="59"/>
      <c r="BN3625" s="59"/>
      <c r="BO3625" s="59"/>
      <c r="BP3625" s="59"/>
      <c r="BQ3625" s="59"/>
      <c r="BR3625" s="59"/>
      <c r="BS3625" s="59"/>
      <c r="BT3625" s="59"/>
      <c r="BU3625" s="59"/>
      <c r="BV3625" s="59"/>
      <c r="BW3625" s="59"/>
      <c r="BX3625" s="59"/>
      <c r="BY3625" s="59"/>
      <c r="BZ3625" s="59"/>
      <c r="CA3625" s="59"/>
      <c r="CB3625" s="59"/>
      <c r="CC3625" s="59"/>
      <c r="CD3625" s="59"/>
      <c r="CE3625" s="59"/>
    </row>
    <row r="3626" spans="1:83" x14ac:dyDescent="0.25">
      <c r="A3626" s="67" t="s">
        <v>982</v>
      </c>
      <c r="B3626" s="67" t="s">
        <v>982</v>
      </c>
      <c r="C3626" s="58">
        <v>42313</v>
      </c>
      <c r="D3626" s="58"/>
      <c r="E3626" s="58"/>
      <c r="F3626" s="59" t="s">
        <v>981</v>
      </c>
      <c r="G3626" s="59"/>
      <c r="H3626" s="59">
        <v>488.73140625000002</v>
      </c>
      <c r="I3626" s="59">
        <v>0.228159375</v>
      </c>
      <c r="J3626" s="59">
        <v>0.2697</v>
      </c>
      <c r="K3626" s="59">
        <v>0.29016249999999999</v>
      </c>
      <c r="L3626" s="59">
        <v>0.2394375</v>
      </c>
      <c r="M3626" s="59">
        <v>0.276675</v>
      </c>
      <c r="N3626" s="59">
        <v>0.34760625000000001</v>
      </c>
      <c r="O3626" s="59">
        <v>0.22629374999999999</v>
      </c>
      <c r="P3626" s="59"/>
      <c r="Q3626" s="59"/>
      <c r="R3626" s="59"/>
      <c r="S3626" s="59"/>
      <c r="T3626" s="59"/>
      <c r="U3626" s="59"/>
      <c r="V3626" s="59"/>
      <c r="W3626" s="59"/>
      <c r="X3626" s="59"/>
      <c r="Y3626" s="59"/>
      <c r="Z3626" s="59"/>
      <c r="AA3626" s="59"/>
      <c r="AB3626" s="59"/>
      <c r="AC3626" s="59"/>
      <c r="AD3626" s="59"/>
      <c r="AE3626" s="59"/>
      <c r="AF3626" s="59"/>
      <c r="AG3626" s="59">
        <v>0.54159733626506601</v>
      </c>
      <c r="AH3626" s="59"/>
      <c r="AI3626" s="59"/>
      <c r="AJ3626" s="59"/>
      <c r="AK3626" s="59"/>
      <c r="AL3626" s="59"/>
      <c r="AM3626" s="59"/>
      <c r="AN3626" s="59"/>
      <c r="AO3626" s="59"/>
      <c r="AP3626" s="59"/>
      <c r="AQ3626" s="59"/>
      <c r="AR3626" s="59"/>
      <c r="AS3626" s="59"/>
      <c r="AT3626" s="59"/>
      <c r="AU3626" s="59"/>
      <c r="AV3626" s="59"/>
      <c r="AZ3626" s="59"/>
      <c r="BA3626" s="59"/>
      <c r="BB3626" s="59"/>
      <c r="BC3626" s="59"/>
      <c r="BD3626" s="59"/>
      <c r="BE3626" s="59"/>
      <c r="BF3626" s="59"/>
      <c r="BG3626" s="59"/>
      <c r="BH3626" s="59"/>
      <c r="BI3626" s="59"/>
      <c r="BJ3626" s="59"/>
      <c r="BK3626" s="59"/>
      <c r="BL3626" s="59"/>
      <c r="BM3626" s="59"/>
      <c r="BN3626" s="59"/>
      <c r="BO3626" s="59"/>
      <c r="BP3626" s="59"/>
      <c r="BQ3626" s="59"/>
      <c r="BR3626" s="59"/>
      <c r="BS3626" s="59"/>
      <c r="BT3626" s="59"/>
      <c r="BU3626" s="59"/>
      <c r="BV3626" s="59"/>
      <c r="BW3626" s="59"/>
      <c r="BX3626" s="59"/>
      <c r="BY3626" s="59"/>
      <c r="BZ3626" s="59"/>
      <c r="CA3626" s="59"/>
      <c r="CB3626" s="59"/>
      <c r="CC3626" s="59"/>
      <c r="CD3626" s="59"/>
      <c r="CE3626" s="59"/>
    </row>
    <row r="3627" spans="1:83" x14ac:dyDescent="0.25">
      <c r="A3627" s="67" t="s">
        <v>982</v>
      </c>
      <c r="B3627" s="67" t="s">
        <v>982</v>
      </c>
      <c r="C3627" s="58">
        <v>42314</v>
      </c>
      <c r="D3627" s="58"/>
      <c r="E3627" s="58"/>
      <c r="F3627" s="59" t="s">
        <v>981</v>
      </c>
      <c r="G3627" s="59"/>
      <c r="H3627" s="59">
        <v>492.32953125</v>
      </c>
      <c r="I3627" s="59">
        <v>0.25504687500000001</v>
      </c>
      <c r="J3627" s="59">
        <v>0.26903749999999998</v>
      </c>
      <c r="K3627" s="59">
        <v>0.28904999999999997</v>
      </c>
      <c r="L3627" s="59">
        <v>0.23951875</v>
      </c>
      <c r="M3627" s="59">
        <v>0.27652500000000002</v>
      </c>
      <c r="N3627" s="59">
        <v>0.34761249999999999</v>
      </c>
      <c r="O3627" s="59">
        <v>0.22635</v>
      </c>
      <c r="P3627" s="59"/>
      <c r="Q3627" s="59"/>
      <c r="R3627" s="59"/>
      <c r="S3627" s="59"/>
      <c r="T3627" s="59"/>
      <c r="U3627" s="59"/>
      <c r="V3627" s="59"/>
      <c r="W3627" s="59"/>
      <c r="X3627" s="59"/>
      <c r="Y3627" s="59"/>
      <c r="Z3627" s="59"/>
      <c r="AA3627" s="59"/>
      <c r="AB3627" s="59"/>
      <c r="AC3627" s="59"/>
      <c r="AD3627" s="59"/>
      <c r="AE3627" s="59"/>
      <c r="AF3627" s="59"/>
      <c r="AG3627" s="59"/>
      <c r="AH3627" s="59"/>
      <c r="AI3627" s="59"/>
      <c r="AJ3627" s="59"/>
      <c r="AK3627" s="59"/>
      <c r="AL3627" s="59"/>
      <c r="AM3627" s="59"/>
      <c r="AN3627" s="59"/>
      <c r="AO3627" s="59"/>
      <c r="AP3627" s="59"/>
      <c r="AQ3627" s="59"/>
      <c r="AR3627" s="59"/>
      <c r="AS3627" s="59"/>
      <c r="AT3627" s="59"/>
      <c r="AU3627" s="59"/>
      <c r="AV3627" s="59"/>
      <c r="AZ3627" s="59"/>
      <c r="BA3627" s="59"/>
      <c r="BB3627" s="59"/>
      <c r="BC3627" s="59"/>
      <c r="BD3627" s="59"/>
      <c r="BE3627" s="59"/>
      <c r="BF3627" s="59"/>
      <c r="BG3627" s="59"/>
      <c r="BH3627" s="59"/>
      <c r="BI3627" s="59"/>
      <c r="BJ3627" s="59"/>
      <c r="BK3627" s="59"/>
      <c r="BL3627" s="59"/>
      <c r="BM3627" s="59"/>
      <c r="BN3627" s="59"/>
      <c r="BO3627" s="59"/>
      <c r="BP3627" s="59"/>
      <c r="BQ3627" s="59"/>
      <c r="BR3627" s="59"/>
      <c r="BS3627" s="59"/>
      <c r="BT3627" s="59"/>
      <c r="BU3627" s="59"/>
      <c r="BV3627" s="59"/>
      <c r="BW3627" s="59"/>
      <c r="BX3627" s="59"/>
      <c r="BY3627" s="59"/>
      <c r="BZ3627" s="59"/>
      <c r="CA3627" s="59"/>
      <c r="CB3627" s="59"/>
      <c r="CC3627" s="59"/>
      <c r="CD3627" s="59"/>
      <c r="CE3627" s="59"/>
    </row>
    <row r="3628" spans="1:83" x14ac:dyDescent="0.25">
      <c r="A3628" s="67" t="s">
        <v>982</v>
      </c>
      <c r="B3628" s="67" t="s">
        <v>982</v>
      </c>
      <c r="C3628" s="58">
        <v>42315</v>
      </c>
      <c r="D3628" s="58"/>
      <c r="E3628" s="58"/>
      <c r="F3628" s="59" t="s">
        <v>981</v>
      </c>
      <c r="G3628" s="59"/>
      <c r="H3628" s="59">
        <v>489.9346875</v>
      </c>
      <c r="I3628" s="59">
        <v>0.24098749999999999</v>
      </c>
      <c r="J3628" s="59">
        <v>0.26769375000000001</v>
      </c>
      <c r="K3628" s="59">
        <v>0.28865000000000002</v>
      </c>
      <c r="L3628" s="59">
        <v>0.23973125000000001</v>
      </c>
      <c r="M3628" s="59">
        <v>0.27644374999999999</v>
      </c>
      <c r="N3628" s="59">
        <v>0.34761249999999999</v>
      </c>
      <c r="O3628" s="59">
        <v>0.2263375</v>
      </c>
      <c r="P3628" s="59"/>
      <c r="Q3628" s="59"/>
      <c r="R3628" s="59"/>
      <c r="S3628" s="59"/>
      <c r="T3628" s="59"/>
      <c r="U3628" s="59"/>
      <c r="V3628" s="59"/>
      <c r="W3628" s="59"/>
      <c r="X3628" s="59"/>
      <c r="Y3628" s="59"/>
      <c r="Z3628" s="59"/>
      <c r="AA3628" s="59"/>
      <c r="AB3628" s="59"/>
      <c r="AC3628" s="59"/>
      <c r="AD3628" s="59"/>
      <c r="AE3628" s="59"/>
      <c r="AF3628" s="59"/>
      <c r="AG3628" s="59"/>
      <c r="AH3628" s="59"/>
      <c r="AI3628" s="59"/>
      <c r="AJ3628" s="59"/>
      <c r="AK3628" s="59"/>
      <c r="AL3628" s="59"/>
      <c r="AM3628" s="59"/>
      <c r="AN3628" s="59"/>
      <c r="AO3628" s="59"/>
      <c r="AP3628" s="59"/>
      <c r="AQ3628" s="59"/>
      <c r="AR3628" s="59"/>
      <c r="AS3628" s="59"/>
      <c r="AT3628" s="59"/>
      <c r="AU3628" s="59"/>
      <c r="AV3628" s="59"/>
      <c r="AZ3628" s="59"/>
      <c r="BA3628" s="59"/>
      <c r="BB3628" s="59"/>
      <c r="BC3628" s="59"/>
      <c r="BD3628" s="59"/>
      <c r="BE3628" s="59"/>
      <c r="BF3628" s="59"/>
      <c r="BG3628" s="59"/>
      <c r="BH3628" s="59"/>
      <c r="BI3628" s="59"/>
      <c r="BJ3628" s="59"/>
      <c r="BK3628" s="59"/>
      <c r="BL3628" s="59"/>
      <c r="BM3628" s="59"/>
      <c r="BN3628" s="59"/>
      <c r="BO3628" s="59"/>
      <c r="BP3628" s="59"/>
      <c r="BQ3628" s="59"/>
      <c r="BR3628" s="59"/>
      <c r="BS3628" s="59"/>
      <c r="BT3628" s="59"/>
      <c r="BU3628" s="59"/>
      <c r="BV3628" s="59"/>
      <c r="BW3628" s="59"/>
      <c r="BX3628" s="59"/>
      <c r="BY3628" s="59"/>
      <c r="BZ3628" s="59"/>
      <c r="CA3628" s="59"/>
      <c r="CB3628" s="59"/>
      <c r="CC3628" s="59"/>
      <c r="CD3628" s="59"/>
      <c r="CE3628" s="59"/>
    </row>
    <row r="3629" spans="1:83" x14ac:dyDescent="0.25">
      <c r="A3629" s="67" t="s">
        <v>982</v>
      </c>
      <c r="B3629" s="67" t="s">
        <v>982</v>
      </c>
      <c r="C3629" s="58">
        <v>42316</v>
      </c>
      <c r="D3629" s="58"/>
      <c r="E3629" s="58"/>
      <c r="F3629" s="59" t="s">
        <v>981</v>
      </c>
      <c r="G3629" s="59"/>
      <c r="H3629" s="59">
        <v>488.00859374999999</v>
      </c>
      <c r="I3629" s="59">
        <v>0.230896875</v>
      </c>
      <c r="J3629" s="59">
        <v>0.26530625000000002</v>
      </c>
      <c r="K3629" s="59">
        <v>0.28803125000000002</v>
      </c>
      <c r="L3629" s="59">
        <v>0.24003125</v>
      </c>
      <c r="M3629" s="59">
        <v>0.27656874999999997</v>
      </c>
      <c r="N3629" s="59">
        <v>0.34760000000000002</v>
      </c>
      <c r="O3629" s="59">
        <v>0.22636249999999999</v>
      </c>
      <c r="P3629" s="59"/>
      <c r="Q3629" s="59"/>
      <c r="R3629" s="59"/>
      <c r="S3629" s="59"/>
      <c r="T3629" s="59"/>
      <c r="U3629" s="59"/>
      <c r="V3629" s="59"/>
      <c r="W3629" s="59"/>
      <c r="X3629" s="59"/>
      <c r="Y3629" s="59"/>
      <c r="Z3629" s="59"/>
      <c r="AA3629" s="59"/>
      <c r="AB3629" s="59"/>
      <c r="AC3629" s="59"/>
      <c r="AD3629" s="59"/>
      <c r="AE3629" s="59"/>
      <c r="AF3629" s="59"/>
      <c r="AG3629" s="59"/>
      <c r="AH3629" s="59"/>
      <c r="AI3629" s="59"/>
      <c r="AJ3629" s="59"/>
      <c r="AK3629" s="59"/>
      <c r="AL3629" s="59"/>
      <c r="AM3629" s="59"/>
      <c r="AN3629" s="59"/>
      <c r="AO3629" s="59"/>
      <c r="AP3629" s="59"/>
      <c r="AQ3629" s="59"/>
      <c r="AR3629" s="59"/>
      <c r="AS3629" s="59"/>
      <c r="AT3629" s="59"/>
      <c r="AU3629" s="59"/>
      <c r="AV3629" s="59"/>
      <c r="AZ3629" s="59"/>
      <c r="BA3629" s="59"/>
      <c r="BB3629" s="59"/>
      <c r="BC3629" s="59"/>
      <c r="BD3629" s="59"/>
      <c r="BE3629" s="59"/>
      <c r="BF3629" s="59"/>
      <c r="BG3629" s="59"/>
      <c r="BH3629" s="59"/>
      <c r="BI3629" s="59"/>
      <c r="BJ3629" s="59"/>
      <c r="BK3629" s="59"/>
      <c r="BL3629" s="59"/>
      <c r="BM3629" s="59"/>
      <c r="BN3629" s="59"/>
      <c r="BO3629" s="59"/>
      <c r="BP3629" s="59"/>
      <c r="BQ3629" s="59"/>
      <c r="BR3629" s="59"/>
      <c r="BS3629" s="59"/>
      <c r="BT3629" s="59"/>
      <c r="BU3629" s="59"/>
      <c r="BV3629" s="59"/>
      <c r="BW3629" s="59"/>
      <c r="BX3629" s="59"/>
      <c r="BY3629" s="59"/>
      <c r="BZ3629" s="59"/>
      <c r="CA3629" s="59"/>
      <c r="CB3629" s="59"/>
      <c r="CC3629" s="59"/>
      <c r="CD3629" s="59"/>
      <c r="CE3629" s="59"/>
    </row>
    <row r="3630" spans="1:83" x14ac:dyDescent="0.25">
      <c r="A3630" s="67" t="s">
        <v>982</v>
      </c>
      <c r="B3630" s="67" t="s">
        <v>982</v>
      </c>
      <c r="C3630" s="58">
        <v>42317</v>
      </c>
      <c r="D3630" s="58"/>
      <c r="E3630" s="58"/>
      <c r="F3630" s="59" t="s">
        <v>981</v>
      </c>
      <c r="G3630" s="59"/>
      <c r="H3630" s="59">
        <v>484.54453124999998</v>
      </c>
      <c r="I3630" s="59">
        <v>0.21557812500000001</v>
      </c>
      <c r="J3630" s="59">
        <v>0.25944374999999997</v>
      </c>
      <c r="K3630" s="59">
        <v>0.28634999999999999</v>
      </c>
      <c r="L3630" s="59">
        <v>0.24046875000000001</v>
      </c>
      <c r="M3630" s="59">
        <v>0.27669375000000002</v>
      </c>
      <c r="N3630" s="59">
        <v>0.34765625</v>
      </c>
      <c r="O3630" s="59">
        <v>0.22646875</v>
      </c>
      <c r="P3630" s="59"/>
      <c r="Q3630" s="59"/>
      <c r="R3630" s="59"/>
      <c r="S3630" s="59"/>
      <c r="T3630" s="59"/>
      <c r="U3630" s="59"/>
      <c r="V3630" s="59"/>
      <c r="W3630" s="59"/>
      <c r="X3630" s="59"/>
      <c r="Y3630" s="59"/>
      <c r="Z3630" s="59"/>
      <c r="AA3630" s="59"/>
      <c r="AB3630" s="59"/>
      <c r="AC3630" s="59"/>
      <c r="AD3630" s="59"/>
      <c r="AE3630" s="59"/>
      <c r="AF3630" s="59"/>
      <c r="AG3630" s="59"/>
      <c r="AH3630" s="59"/>
      <c r="AI3630" s="59"/>
      <c r="AJ3630" s="59"/>
      <c r="AK3630" s="59"/>
      <c r="AL3630" s="59"/>
      <c r="AM3630" s="59"/>
      <c r="AN3630" s="59"/>
      <c r="AO3630" s="59"/>
      <c r="AP3630" s="59"/>
      <c r="AQ3630" s="59"/>
      <c r="AR3630" s="59"/>
      <c r="AS3630" s="59"/>
      <c r="AT3630" s="59"/>
      <c r="AU3630" s="59"/>
      <c r="AV3630" s="59"/>
      <c r="AZ3630" s="59"/>
      <c r="BA3630" s="59"/>
      <c r="BB3630" s="59"/>
      <c r="BC3630" s="59"/>
      <c r="BD3630" s="59"/>
      <c r="BE3630" s="59"/>
      <c r="BF3630" s="59"/>
      <c r="BG3630" s="59"/>
      <c r="BH3630" s="59"/>
      <c r="BI3630" s="59"/>
      <c r="BJ3630" s="59"/>
      <c r="BK3630" s="59"/>
      <c r="BL3630" s="59"/>
      <c r="BM3630" s="59"/>
      <c r="BN3630" s="59"/>
      <c r="BO3630" s="59"/>
      <c r="BP3630" s="59"/>
      <c r="BQ3630" s="59"/>
      <c r="BR3630" s="59"/>
      <c r="BS3630" s="59"/>
      <c r="BT3630" s="59"/>
      <c r="BU3630" s="59"/>
      <c r="BV3630" s="59"/>
      <c r="BW3630" s="59"/>
      <c r="BX3630" s="59"/>
      <c r="BY3630" s="59"/>
      <c r="BZ3630" s="59"/>
      <c r="CA3630" s="59"/>
      <c r="CB3630" s="59"/>
      <c r="CC3630" s="59"/>
      <c r="CD3630" s="59"/>
      <c r="CE3630" s="59"/>
    </row>
    <row r="3631" spans="1:83" x14ac:dyDescent="0.25">
      <c r="A3631" s="67" t="s">
        <v>982</v>
      </c>
      <c r="B3631" s="67" t="s">
        <v>982</v>
      </c>
      <c r="C3631" s="58">
        <v>42318</v>
      </c>
      <c r="D3631" s="58"/>
      <c r="E3631" s="58"/>
      <c r="F3631" s="59" t="s">
        <v>981</v>
      </c>
      <c r="G3631" s="59"/>
      <c r="H3631" s="59">
        <v>480.34125</v>
      </c>
      <c r="I3631" s="59">
        <v>0.19917499999999999</v>
      </c>
      <c r="J3631" s="59">
        <v>0.2512625</v>
      </c>
      <c r="K3631" s="59">
        <v>0.28410000000000002</v>
      </c>
      <c r="L3631" s="59">
        <v>0.24074999999999999</v>
      </c>
      <c r="M3631" s="59">
        <v>0.27676875000000001</v>
      </c>
      <c r="N3631" s="59">
        <v>0.347775</v>
      </c>
      <c r="O3631" s="59">
        <v>0.226525</v>
      </c>
      <c r="P3631" s="59"/>
      <c r="Q3631" s="59"/>
      <c r="R3631" s="59"/>
      <c r="S3631" s="59"/>
      <c r="T3631" s="59"/>
      <c r="U3631" s="59"/>
      <c r="V3631" s="59"/>
      <c r="W3631" s="59"/>
      <c r="X3631" s="59"/>
      <c r="Y3631" s="59"/>
      <c r="Z3631" s="59"/>
      <c r="AA3631" s="59"/>
      <c r="AB3631" s="59"/>
      <c r="AC3631" s="59"/>
      <c r="AD3631" s="59"/>
      <c r="AE3631" s="59">
        <v>7.85</v>
      </c>
      <c r="AF3631" s="59">
        <v>0.60467598331662298</v>
      </c>
      <c r="AG3631" s="59">
        <v>0.67543301978225201</v>
      </c>
      <c r="AH3631" s="59"/>
      <c r="AI3631" s="59"/>
      <c r="AJ3631" s="59"/>
      <c r="AK3631" s="59">
        <v>0</v>
      </c>
      <c r="AL3631" s="59">
        <v>6.75</v>
      </c>
      <c r="AM3631" s="59"/>
      <c r="AN3631" s="59"/>
      <c r="AO3631" s="59"/>
      <c r="AP3631" s="59"/>
      <c r="AQ3631" s="59"/>
      <c r="AR3631" s="59"/>
      <c r="AS3631" s="59"/>
      <c r="AT3631" s="59"/>
      <c r="AU3631" s="59"/>
      <c r="AV3631" s="59"/>
      <c r="AZ3631" s="59"/>
      <c r="BA3631" s="59"/>
      <c r="BB3631" s="59"/>
      <c r="BC3631" s="59"/>
      <c r="BD3631" s="59"/>
      <c r="BE3631" s="59"/>
      <c r="BF3631" s="59"/>
      <c r="BG3631" s="59"/>
      <c r="BH3631" s="59"/>
      <c r="BI3631" s="59"/>
      <c r="BJ3631" s="59"/>
      <c r="BK3631" s="59"/>
      <c r="BL3631" s="59"/>
      <c r="BM3631" s="59"/>
      <c r="BN3631" s="59"/>
      <c r="BO3631" s="59"/>
      <c r="BP3631" s="59"/>
      <c r="BQ3631" s="59"/>
      <c r="BR3631" s="59"/>
      <c r="BS3631" s="59"/>
      <c r="BT3631" s="59"/>
      <c r="BU3631" s="59"/>
      <c r="BV3631" s="59"/>
      <c r="BW3631" s="59"/>
      <c r="BX3631" s="59"/>
      <c r="BY3631" s="59"/>
      <c r="BZ3631" s="59"/>
      <c r="CA3631" s="59"/>
      <c r="CB3631" s="59"/>
      <c r="CC3631" s="59"/>
      <c r="CD3631" s="59"/>
      <c r="CE3631" s="59"/>
    </row>
    <row r="3632" spans="1:83" x14ac:dyDescent="0.25">
      <c r="A3632" s="67" t="s">
        <v>982</v>
      </c>
      <c r="B3632" s="67" t="s">
        <v>982</v>
      </c>
      <c r="C3632" s="58">
        <v>42319</v>
      </c>
      <c r="D3632" s="58"/>
      <c r="E3632" s="58"/>
      <c r="F3632" s="59" t="s">
        <v>981</v>
      </c>
      <c r="G3632" s="59"/>
      <c r="H3632" s="59">
        <v>477.95015625000002</v>
      </c>
      <c r="I3632" s="59">
        <v>0.19059062500000001</v>
      </c>
      <c r="J3632" s="59">
        <v>0.24660625</v>
      </c>
      <c r="K3632" s="59">
        <v>0.28228124999999998</v>
      </c>
      <c r="L3632" s="59">
        <v>0.24109375</v>
      </c>
      <c r="M3632" s="59">
        <v>0.27686875</v>
      </c>
      <c r="N3632" s="59">
        <v>0.34781250000000002</v>
      </c>
      <c r="O3632" s="59">
        <v>0.22651250000000001</v>
      </c>
      <c r="P3632" s="59"/>
      <c r="Q3632" s="59"/>
      <c r="R3632" s="59"/>
      <c r="S3632" s="59"/>
      <c r="T3632" s="59"/>
      <c r="U3632" s="59"/>
      <c r="V3632" s="59"/>
      <c r="W3632" s="59"/>
      <c r="X3632" s="59"/>
      <c r="Y3632" s="59"/>
      <c r="Z3632" s="59"/>
      <c r="AA3632" s="59"/>
      <c r="AB3632" s="59"/>
      <c r="AC3632" s="59"/>
      <c r="AD3632" s="59"/>
      <c r="AE3632" s="59"/>
      <c r="AF3632" s="59"/>
      <c r="AG3632" s="59"/>
      <c r="AH3632" s="59"/>
      <c r="AI3632" s="59"/>
      <c r="AJ3632" s="59"/>
      <c r="AK3632" s="59"/>
      <c r="AL3632" s="59"/>
      <c r="AM3632" s="59"/>
      <c r="AN3632" s="59"/>
      <c r="AO3632" s="59"/>
      <c r="AP3632" s="59"/>
      <c r="AQ3632" s="59"/>
      <c r="AR3632" s="59"/>
      <c r="AS3632" s="59"/>
      <c r="AT3632" s="59"/>
      <c r="AU3632" s="59"/>
      <c r="AV3632" s="59"/>
      <c r="AZ3632" s="59"/>
      <c r="BA3632" s="59"/>
      <c r="BB3632" s="59"/>
      <c r="BC3632" s="59"/>
      <c r="BD3632" s="59"/>
      <c r="BE3632" s="59"/>
      <c r="BF3632" s="59"/>
      <c r="BG3632" s="59"/>
      <c r="BH3632" s="59"/>
      <c r="BI3632" s="59"/>
      <c r="BJ3632" s="59"/>
      <c r="BK3632" s="59"/>
      <c r="BL3632" s="59"/>
      <c r="BM3632" s="59"/>
      <c r="BN3632" s="59"/>
      <c r="BO3632" s="59"/>
      <c r="BP3632" s="59"/>
      <c r="BQ3632" s="59"/>
      <c r="BR3632" s="59"/>
      <c r="BS3632" s="59"/>
      <c r="BT3632" s="59"/>
      <c r="BU3632" s="59"/>
      <c r="BV3632" s="59"/>
      <c r="BW3632" s="59"/>
      <c r="BX3632" s="59"/>
      <c r="BY3632" s="59"/>
      <c r="BZ3632" s="59"/>
      <c r="CA3632" s="59"/>
      <c r="CB3632" s="59"/>
      <c r="CC3632" s="59"/>
      <c r="CD3632" s="59"/>
      <c r="CE3632" s="59"/>
    </row>
    <row r="3633" spans="1:83" x14ac:dyDescent="0.25">
      <c r="A3633" s="67" t="s">
        <v>982</v>
      </c>
      <c r="B3633" s="67" t="s">
        <v>982</v>
      </c>
      <c r="C3633" s="58">
        <v>42320</v>
      </c>
      <c r="D3633" s="58"/>
      <c r="E3633" s="58"/>
      <c r="F3633" s="59" t="s">
        <v>981</v>
      </c>
      <c r="G3633" s="59"/>
      <c r="H3633" s="59">
        <v>482.38218749999999</v>
      </c>
      <c r="I3633" s="59">
        <v>0.22601874999999999</v>
      </c>
      <c r="J3633" s="59">
        <v>0.24501249999999999</v>
      </c>
      <c r="K3633" s="59">
        <v>0.27971875000000002</v>
      </c>
      <c r="L3633" s="59">
        <v>0.24116874999999999</v>
      </c>
      <c r="M3633" s="59">
        <v>0.27705000000000002</v>
      </c>
      <c r="N3633" s="59">
        <v>0.34783124999999998</v>
      </c>
      <c r="O3633" s="59">
        <v>0.22665625</v>
      </c>
      <c r="P3633" s="59"/>
      <c r="Q3633" s="59"/>
      <c r="R3633" s="59"/>
      <c r="S3633" s="59"/>
      <c r="T3633" s="59"/>
      <c r="U3633" s="59"/>
      <c r="V3633" s="59"/>
      <c r="W3633" s="59"/>
      <c r="X3633" s="59"/>
      <c r="Y3633" s="59"/>
      <c r="Z3633" s="59"/>
      <c r="AA3633" s="59"/>
      <c r="AB3633" s="59"/>
      <c r="AC3633" s="59"/>
      <c r="AD3633" s="59"/>
      <c r="AE3633" s="59"/>
      <c r="AF3633" s="59">
        <v>0.62123307305545905</v>
      </c>
      <c r="AG3633" s="59">
        <v>0.80408894924961605</v>
      </c>
      <c r="AH3633" s="59"/>
      <c r="AI3633" s="59"/>
      <c r="AJ3633" s="59"/>
      <c r="AK3633" s="59"/>
      <c r="AL3633" s="59"/>
      <c r="AM3633" s="59"/>
      <c r="AN3633" s="59"/>
      <c r="AO3633" s="59"/>
      <c r="AP3633" s="59"/>
      <c r="AQ3633" s="59"/>
      <c r="AR3633" s="59"/>
      <c r="AS3633" s="59"/>
      <c r="AT3633" s="59"/>
      <c r="AU3633" s="59"/>
      <c r="AV3633" s="59"/>
      <c r="AZ3633" s="59"/>
      <c r="BA3633" s="59"/>
      <c r="BB3633" s="59"/>
      <c r="BC3633" s="59"/>
      <c r="BD3633" s="59"/>
      <c r="BE3633" s="59"/>
      <c r="BF3633" s="59"/>
      <c r="BG3633" s="59"/>
      <c r="BH3633" s="59"/>
      <c r="BI3633" s="59"/>
      <c r="BJ3633" s="59"/>
      <c r="BK3633" s="59"/>
      <c r="BL3633" s="59"/>
      <c r="BM3633" s="59"/>
      <c r="BN3633" s="59"/>
      <c r="BO3633" s="59"/>
      <c r="BP3633" s="59"/>
      <c r="BQ3633" s="59"/>
      <c r="BR3633" s="59"/>
      <c r="BS3633" s="59"/>
      <c r="BT3633" s="59"/>
      <c r="BU3633" s="59"/>
      <c r="BV3633" s="59"/>
      <c r="BW3633" s="59"/>
      <c r="BX3633" s="59"/>
      <c r="BY3633" s="59"/>
      <c r="BZ3633" s="59"/>
      <c r="CA3633" s="59"/>
      <c r="CB3633" s="59"/>
      <c r="CC3633" s="59"/>
      <c r="CD3633" s="59"/>
      <c r="CE3633" s="59"/>
    </row>
    <row r="3634" spans="1:83" x14ac:dyDescent="0.25">
      <c r="A3634" s="67" t="s">
        <v>982</v>
      </c>
      <c r="B3634" s="67" t="s">
        <v>982</v>
      </c>
      <c r="C3634" s="58">
        <v>42321</v>
      </c>
      <c r="D3634" s="58"/>
      <c r="E3634" s="58"/>
      <c r="F3634" s="59" t="s">
        <v>981</v>
      </c>
      <c r="G3634" s="59"/>
      <c r="H3634" s="59">
        <v>479.09812499999998</v>
      </c>
      <c r="I3634" s="59">
        <v>0.21251875000000001</v>
      </c>
      <c r="J3634" s="59">
        <v>0.24201875</v>
      </c>
      <c r="K3634" s="59">
        <v>0.27715000000000001</v>
      </c>
      <c r="L3634" s="59">
        <v>0.24097499999999999</v>
      </c>
      <c r="M3634" s="59">
        <v>0.27703749999999999</v>
      </c>
      <c r="N3634" s="59">
        <v>0.34786875</v>
      </c>
      <c r="O3634" s="59">
        <v>0.22669375</v>
      </c>
      <c r="P3634" s="59"/>
      <c r="Q3634" s="59"/>
      <c r="R3634" s="59"/>
      <c r="S3634" s="59"/>
      <c r="T3634" s="59"/>
      <c r="U3634" s="59"/>
      <c r="V3634" s="59"/>
      <c r="W3634" s="59"/>
      <c r="X3634" s="59"/>
      <c r="Y3634" s="59"/>
      <c r="Z3634" s="59"/>
      <c r="AA3634" s="59"/>
      <c r="AB3634" s="59"/>
      <c r="AC3634" s="59"/>
      <c r="AD3634" s="59"/>
      <c r="AE3634" s="59"/>
      <c r="AF3634" s="59"/>
      <c r="AG3634" s="59"/>
      <c r="AH3634" s="59"/>
      <c r="AI3634" s="59"/>
      <c r="AJ3634" s="59"/>
      <c r="AK3634" s="59"/>
      <c r="AL3634" s="59"/>
      <c r="AM3634" s="59"/>
      <c r="AN3634" s="59"/>
      <c r="AO3634" s="59"/>
      <c r="AP3634" s="59"/>
      <c r="AQ3634" s="59"/>
      <c r="AR3634" s="59"/>
      <c r="AS3634" s="59"/>
      <c r="AT3634" s="59"/>
      <c r="AU3634" s="59"/>
      <c r="AV3634" s="59"/>
      <c r="AZ3634" s="59"/>
      <c r="BA3634" s="59"/>
      <c r="BB3634" s="59"/>
      <c r="BC3634" s="59"/>
      <c r="BD3634" s="59"/>
      <c r="BE3634" s="59"/>
      <c r="BF3634" s="59"/>
      <c r="BG3634" s="59"/>
      <c r="BH3634" s="59"/>
      <c r="BI3634" s="59"/>
      <c r="BJ3634" s="59"/>
      <c r="BK3634" s="59"/>
      <c r="BL3634" s="59"/>
      <c r="BM3634" s="59"/>
      <c r="BN3634" s="59"/>
      <c r="BO3634" s="59"/>
      <c r="BP3634" s="59"/>
      <c r="BQ3634" s="59"/>
      <c r="BR3634" s="59"/>
      <c r="BS3634" s="59"/>
      <c r="BT3634" s="59"/>
      <c r="BU3634" s="59"/>
      <c r="BV3634" s="59"/>
      <c r="BW3634" s="59"/>
      <c r="BX3634" s="59"/>
      <c r="BY3634" s="59"/>
      <c r="BZ3634" s="59"/>
      <c r="CA3634" s="59"/>
      <c r="CB3634" s="59"/>
      <c r="CC3634" s="59"/>
      <c r="CD3634" s="59"/>
      <c r="CE3634" s="59"/>
    </row>
    <row r="3635" spans="1:83" x14ac:dyDescent="0.25">
      <c r="A3635" s="67" t="s">
        <v>982</v>
      </c>
      <c r="B3635" s="67" t="s">
        <v>982</v>
      </c>
      <c r="C3635" s="58">
        <v>42322</v>
      </c>
      <c r="D3635" s="58"/>
      <c r="E3635" s="58"/>
      <c r="F3635" s="59" t="s">
        <v>981</v>
      </c>
      <c r="G3635" s="59"/>
      <c r="H3635" s="59">
        <v>475.8253125</v>
      </c>
      <c r="I3635" s="59">
        <v>0.1998875</v>
      </c>
      <c r="J3635" s="59">
        <v>0.23793125000000001</v>
      </c>
      <c r="K3635" s="59">
        <v>0.27465624999999999</v>
      </c>
      <c r="L3635" s="59">
        <v>0.24082500000000001</v>
      </c>
      <c r="M3635" s="59">
        <v>0.27704374999999998</v>
      </c>
      <c r="N3635" s="59">
        <v>0.34795625000000002</v>
      </c>
      <c r="O3635" s="59">
        <v>0.22669375</v>
      </c>
      <c r="P3635" s="59"/>
      <c r="Q3635" s="59"/>
      <c r="R3635" s="59"/>
      <c r="S3635" s="59"/>
      <c r="T3635" s="59"/>
      <c r="U3635" s="59"/>
      <c r="V3635" s="59"/>
      <c r="W3635" s="59"/>
      <c r="X3635" s="59"/>
      <c r="Y3635" s="59"/>
      <c r="Z3635" s="59"/>
      <c r="AA3635" s="59"/>
      <c r="AB3635" s="59"/>
      <c r="AC3635" s="59"/>
      <c r="AD3635" s="59"/>
      <c r="AE3635" s="59"/>
      <c r="AF3635" s="59"/>
      <c r="AG3635" s="59"/>
      <c r="AH3635" s="59"/>
      <c r="AI3635" s="59"/>
      <c r="AJ3635" s="59"/>
      <c r="AK3635" s="59"/>
      <c r="AL3635" s="59"/>
      <c r="AM3635" s="59"/>
      <c r="AN3635" s="59"/>
      <c r="AO3635" s="59"/>
      <c r="AP3635" s="59"/>
      <c r="AQ3635" s="59"/>
      <c r="AR3635" s="59"/>
      <c r="AS3635" s="59"/>
      <c r="AT3635" s="59"/>
      <c r="AU3635" s="59"/>
      <c r="AV3635" s="59"/>
      <c r="AZ3635" s="59"/>
      <c r="BA3635" s="59"/>
      <c r="BB3635" s="59"/>
      <c r="BC3635" s="59"/>
      <c r="BD3635" s="59"/>
      <c r="BE3635" s="59"/>
      <c r="BF3635" s="59"/>
      <c r="BG3635" s="59"/>
      <c r="BH3635" s="59"/>
      <c r="BI3635" s="59"/>
      <c r="BJ3635" s="59"/>
      <c r="BK3635" s="59"/>
      <c r="BL3635" s="59"/>
      <c r="BM3635" s="59"/>
      <c r="BN3635" s="59"/>
      <c r="BO3635" s="59"/>
      <c r="BP3635" s="59"/>
      <c r="BQ3635" s="59"/>
      <c r="BR3635" s="59"/>
      <c r="BS3635" s="59"/>
      <c r="BT3635" s="59"/>
      <c r="BU3635" s="59"/>
      <c r="BV3635" s="59"/>
      <c r="BW3635" s="59"/>
      <c r="BX3635" s="59"/>
      <c r="BY3635" s="59"/>
      <c r="BZ3635" s="59"/>
      <c r="CA3635" s="59"/>
      <c r="CB3635" s="59"/>
      <c r="CC3635" s="59"/>
      <c r="CD3635" s="59"/>
      <c r="CE3635" s="59"/>
    </row>
    <row r="3636" spans="1:83" x14ac:dyDescent="0.25">
      <c r="A3636" s="67" t="s">
        <v>982</v>
      </c>
      <c r="B3636" s="67" t="s">
        <v>982</v>
      </c>
      <c r="C3636" s="58">
        <v>42323</v>
      </c>
      <c r="D3636" s="58"/>
      <c r="E3636" s="58"/>
      <c r="F3636" s="59" t="s">
        <v>981</v>
      </c>
      <c r="G3636" s="59"/>
      <c r="H3636" s="59">
        <v>473.09296875000001</v>
      </c>
      <c r="I3636" s="59">
        <v>0.18997187500000001</v>
      </c>
      <c r="J3636" s="59">
        <v>0.23410624999999999</v>
      </c>
      <c r="K3636" s="59">
        <v>0.27239374999999999</v>
      </c>
      <c r="L3636" s="59">
        <v>0.24059375</v>
      </c>
      <c r="M3636" s="59">
        <v>0.27705000000000002</v>
      </c>
      <c r="N3636" s="59">
        <v>0.34807500000000002</v>
      </c>
      <c r="O3636" s="59">
        <v>0.226825</v>
      </c>
      <c r="P3636" s="59"/>
      <c r="Q3636" s="59"/>
      <c r="R3636" s="59"/>
      <c r="S3636" s="59"/>
      <c r="T3636" s="59"/>
      <c r="U3636" s="59"/>
      <c r="V3636" s="59"/>
      <c r="W3636" s="59"/>
      <c r="X3636" s="59"/>
      <c r="Y3636" s="59"/>
      <c r="Z3636" s="59"/>
      <c r="AA3636" s="59"/>
      <c r="AB3636" s="59"/>
      <c r="AC3636" s="59"/>
      <c r="AD3636" s="59"/>
      <c r="AE3636" s="59"/>
      <c r="AF3636" s="59"/>
      <c r="AG3636" s="59"/>
      <c r="AH3636" s="59"/>
      <c r="AI3636" s="59"/>
      <c r="AJ3636" s="59"/>
      <c r="AK3636" s="59"/>
      <c r="AL3636" s="59"/>
      <c r="AM3636" s="59"/>
      <c r="AN3636" s="59"/>
      <c r="AO3636" s="59"/>
      <c r="AP3636" s="59"/>
      <c r="AQ3636" s="59"/>
      <c r="AR3636" s="59"/>
      <c r="AS3636" s="59"/>
      <c r="AT3636" s="59"/>
      <c r="AU3636" s="59"/>
      <c r="AV3636" s="59"/>
      <c r="AZ3636" s="59"/>
      <c r="BA3636" s="59"/>
      <c r="BB3636" s="59"/>
      <c r="BC3636" s="59"/>
      <c r="BD3636" s="59"/>
      <c r="BE3636" s="59"/>
      <c r="BF3636" s="59"/>
      <c r="BG3636" s="59"/>
      <c r="BH3636" s="59"/>
      <c r="BI3636" s="59"/>
      <c r="BJ3636" s="59"/>
      <c r="BK3636" s="59"/>
      <c r="BL3636" s="59"/>
      <c r="BM3636" s="59"/>
      <c r="BN3636" s="59"/>
      <c r="BO3636" s="59"/>
      <c r="BP3636" s="59"/>
      <c r="BQ3636" s="59"/>
      <c r="BR3636" s="59"/>
      <c r="BS3636" s="59"/>
      <c r="BT3636" s="59"/>
      <c r="BU3636" s="59"/>
      <c r="BV3636" s="59"/>
      <c r="BW3636" s="59"/>
      <c r="BX3636" s="59"/>
      <c r="BY3636" s="59"/>
      <c r="BZ3636" s="59"/>
      <c r="CA3636" s="59"/>
      <c r="CB3636" s="59"/>
      <c r="CC3636" s="59"/>
      <c r="CD3636" s="59"/>
      <c r="CE3636" s="59"/>
    </row>
    <row r="3637" spans="1:83" x14ac:dyDescent="0.25">
      <c r="A3637" s="67" t="s">
        <v>982</v>
      </c>
      <c r="B3637" s="67" t="s">
        <v>982</v>
      </c>
      <c r="C3637" s="58">
        <v>42324</v>
      </c>
      <c r="D3637" s="58"/>
      <c r="E3637" s="58"/>
      <c r="F3637" s="59" t="s">
        <v>981</v>
      </c>
      <c r="G3637" s="59"/>
      <c r="H3637" s="59">
        <v>468.84046875000001</v>
      </c>
      <c r="I3637" s="59">
        <v>0.17677812500000001</v>
      </c>
      <c r="J3637" s="59">
        <v>0.2267875</v>
      </c>
      <c r="K3637" s="59">
        <v>0.26887499999999998</v>
      </c>
      <c r="L3637" s="59">
        <v>0.24026249999999999</v>
      </c>
      <c r="M3637" s="59">
        <v>0.27699374999999998</v>
      </c>
      <c r="N3637" s="59">
        <v>0.34807500000000002</v>
      </c>
      <c r="O3637" s="59">
        <v>0.2268125</v>
      </c>
      <c r="P3637" s="59"/>
      <c r="Q3637" s="59"/>
      <c r="R3637" s="59"/>
      <c r="S3637" s="59"/>
      <c r="T3637" s="59"/>
      <c r="U3637" s="59"/>
      <c r="V3637" s="59"/>
      <c r="W3637" s="59"/>
      <c r="X3637" s="59"/>
      <c r="Y3637" s="59"/>
      <c r="Z3637" s="59"/>
      <c r="AA3637" s="59"/>
      <c r="AB3637" s="59"/>
      <c r="AC3637" s="59"/>
      <c r="AD3637" s="59"/>
      <c r="AE3637" s="59"/>
      <c r="AF3637" s="59"/>
      <c r="AG3637" s="59"/>
      <c r="AH3637" s="59"/>
      <c r="AI3637" s="59"/>
      <c r="AJ3637" s="59"/>
      <c r="AK3637" s="59"/>
      <c r="AL3637" s="59"/>
      <c r="AM3637" s="59"/>
      <c r="AN3637" s="59"/>
      <c r="AO3637" s="59"/>
      <c r="AP3637" s="59"/>
      <c r="AQ3637" s="59"/>
      <c r="AR3637" s="59"/>
      <c r="AS3637" s="59"/>
      <c r="AT3637" s="59"/>
      <c r="AU3637" s="59"/>
      <c r="AV3637" s="59"/>
      <c r="AZ3637" s="59"/>
      <c r="BA3637" s="59"/>
      <c r="BB3637" s="59"/>
      <c r="BC3637" s="59"/>
      <c r="BD3637" s="59"/>
      <c r="BE3637" s="59"/>
      <c r="BF3637" s="59"/>
      <c r="BG3637" s="59"/>
      <c r="BH3637" s="59"/>
      <c r="BI3637" s="59"/>
      <c r="BJ3637" s="59"/>
      <c r="BK3637" s="59"/>
      <c r="BL3637" s="59"/>
      <c r="BM3637" s="59"/>
      <c r="BN3637" s="59"/>
      <c r="BO3637" s="59"/>
      <c r="BP3637" s="59"/>
      <c r="BQ3637" s="59"/>
      <c r="BR3637" s="59"/>
      <c r="BS3637" s="59"/>
      <c r="BT3637" s="59"/>
      <c r="BU3637" s="59"/>
      <c r="BV3637" s="59"/>
      <c r="BW3637" s="59"/>
      <c r="BX3637" s="59"/>
      <c r="BY3637" s="59"/>
      <c r="BZ3637" s="59"/>
      <c r="CA3637" s="59"/>
      <c r="CB3637" s="59"/>
      <c r="CC3637" s="59"/>
      <c r="CD3637" s="59"/>
      <c r="CE3637" s="59"/>
    </row>
    <row r="3638" spans="1:83" x14ac:dyDescent="0.25">
      <c r="A3638" s="67" t="s">
        <v>982</v>
      </c>
      <c r="B3638" s="67" t="s">
        <v>982</v>
      </c>
      <c r="C3638" s="58">
        <v>42325</v>
      </c>
      <c r="D3638" s="58"/>
      <c r="E3638" s="58"/>
      <c r="F3638" s="59" t="s">
        <v>981</v>
      </c>
      <c r="G3638" s="59"/>
      <c r="H3638" s="59">
        <v>465.53109375000003</v>
      </c>
      <c r="I3638" s="59">
        <v>0.16686562499999999</v>
      </c>
      <c r="J3638" s="59">
        <v>0.2212875</v>
      </c>
      <c r="K3638" s="59">
        <v>0.26591874999999998</v>
      </c>
      <c r="L3638" s="59">
        <v>0.24001875</v>
      </c>
      <c r="M3638" s="59">
        <v>0.27689374999999999</v>
      </c>
      <c r="N3638" s="59">
        <v>0.34807500000000002</v>
      </c>
      <c r="O3638" s="59">
        <v>0.2267875</v>
      </c>
      <c r="P3638" s="59"/>
      <c r="Q3638" s="59"/>
      <c r="R3638" s="59"/>
      <c r="S3638" s="59"/>
      <c r="T3638" s="59"/>
      <c r="U3638" s="59"/>
      <c r="V3638" s="59"/>
      <c r="W3638" s="59"/>
      <c r="X3638" s="59"/>
      <c r="Y3638" s="59"/>
      <c r="Z3638" s="59"/>
      <c r="AA3638" s="59"/>
      <c r="AB3638" s="59"/>
      <c r="AC3638" s="59"/>
      <c r="AD3638" s="59"/>
      <c r="AE3638" s="59"/>
      <c r="AF3638" s="59">
        <v>0.78634389584861797</v>
      </c>
      <c r="AG3638" s="59">
        <v>0.79786744311658597</v>
      </c>
      <c r="AH3638" s="59"/>
      <c r="AI3638" s="59"/>
      <c r="AJ3638" s="59"/>
      <c r="AK3638" s="59"/>
      <c r="AL3638" s="59"/>
      <c r="AM3638" s="59"/>
      <c r="AN3638" s="59"/>
      <c r="AO3638" s="59"/>
      <c r="AP3638" s="59"/>
      <c r="AQ3638" s="59"/>
      <c r="AR3638" s="59"/>
      <c r="AS3638" s="59"/>
      <c r="AT3638" s="59"/>
      <c r="AU3638" s="59"/>
      <c r="AV3638" s="59"/>
      <c r="AZ3638" s="59"/>
      <c r="BA3638" s="59"/>
      <c r="BB3638" s="59"/>
      <c r="BC3638" s="59"/>
      <c r="BD3638" s="59"/>
      <c r="BE3638" s="59"/>
      <c r="BF3638" s="59"/>
      <c r="BG3638" s="59"/>
      <c r="BH3638" s="59"/>
      <c r="BI3638" s="59"/>
      <c r="BJ3638" s="59"/>
      <c r="BK3638" s="59"/>
      <c r="BL3638" s="59"/>
      <c r="BM3638" s="59"/>
      <c r="BN3638" s="59"/>
      <c r="BO3638" s="59"/>
      <c r="BP3638" s="59"/>
      <c r="BQ3638" s="59"/>
      <c r="BR3638" s="59"/>
      <c r="BS3638" s="59"/>
      <c r="BT3638" s="59"/>
      <c r="BU3638" s="59"/>
      <c r="BV3638" s="59"/>
      <c r="BW3638" s="59"/>
      <c r="BX3638" s="59"/>
      <c r="BY3638" s="59"/>
      <c r="BZ3638" s="59"/>
      <c r="CA3638" s="59"/>
      <c r="CB3638" s="59"/>
      <c r="CC3638" s="59"/>
      <c r="CD3638" s="59"/>
      <c r="CE3638" s="59"/>
    </row>
    <row r="3639" spans="1:83" x14ac:dyDescent="0.25">
      <c r="A3639" s="67" t="s">
        <v>982</v>
      </c>
      <c r="B3639" s="67" t="s">
        <v>982</v>
      </c>
      <c r="C3639" s="58">
        <v>42326</v>
      </c>
      <c r="D3639" s="58"/>
      <c r="E3639" s="58"/>
      <c r="F3639" s="59" t="s">
        <v>981</v>
      </c>
      <c r="G3639" s="59"/>
      <c r="H3639" s="59">
        <v>461.66250000000002</v>
      </c>
      <c r="I3639" s="59">
        <v>0.15654999999999999</v>
      </c>
      <c r="J3639" s="59">
        <v>0.21426249999999999</v>
      </c>
      <c r="K3639" s="59">
        <v>0.26205624999999999</v>
      </c>
      <c r="L3639" s="59">
        <v>0.23966875000000001</v>
      </c>
      <c r="M3639" s="59">
        <v>0.27689999999999998</v>
      </c>
      <c r="N3639" s="59">
        <v>0.34805625000000001</v>
      </c>
      <c r="O3639" s="59">
        <v>0.2267875</v>
      </c>
      <c r="P3639" s="59"/>
      <c r="Q3639" s="59"/>
      <c r="R3639" s="59"/>
      <c r="S3639" s="59"/>
      <c r="T3639" s="59"/>
      <c r="U3639" s="59"/>
      <c r="V3639" s="59"/>
      <c r="W3639" s="59"/>
      <c r="X3639" s="59"/>
      <c r="Y3639" s="59"/>
      <c r="Z3639" s="59"/>
      <c r="AA3639" s="59"/>
      <c r="AB3639" s="59"/>
      <c r="AC3639" s="59"/>
      <c r="AD3639" s="59"/>
      <c r="AE3639" s="59"/>
      <c r="AF3639" s="59"/>
      <c r="AG3639" s="59"/>
      <c r="AH3639" s="59"/>
      <c r="AI3639" s="59"/>
      <c r="AJ3639" s="59"/>
      <c r="AK3639" s="59"/>
      <c r="AL3639" s="59"/>
      <c r="AM3639" s="59"/>
      <c r="AN3639" s="59"/>
      <c r="AO3639" s="59"/>
      <c r="AP3639" s="59"/>
      <c r="AQ3639" s="59"/>
      <c r="AR3639" s="59"/>
      <c r="AS3639" s="59"/>
      <c r="AT3639" s="59"/>
      <c r="AU3639" s="59"/>
      <c r="AV3639" s="59"/>
      <c r="AZ3639" s="59"/>
      <c r="BA3639" s="59"/>
      <c r="BB3639" s="59"/>
      <c r="BC3639" s="59"/>
      <c r="BD3639" s="59"/>
      <c r="BE3639" s="59"/>
      <c r="BF3639" s="59"/>
      <c r="BG3639" s="59"/>
      <c r="BH3639" s="59"/>
      <c r="BI3639" s="59"/>
      <c r="BJ3639" s="59"/>
      <c r="BK3639" s="59"/>
      <c r="BL3639" s="59"/>
      <c r="BM3639" s="59"/>
      <c r="BN3639" s="59"/>
      <c r="BO3639" s="59"/>
      <c r="BP3639" s="59"/>
      <c r="BQ3639" s="59"/>
      <c r="BR3639" s="59"/>
      <c r="BS3639" s="59"/>
      <c r="BT3639" s="59"/>
      <c r="BU3639" s="59"/>
      <c r="BV3639" s="59"/>
      <c r="BW3639" s="59"/>
      <c r="BX3639" s="59"/>
      <c r="BY3639" s="59"/>
      <c r="BZ3639" s="59"/>
      <c r="CA3639" s="59"/>
      <c r="CB3639" s="59"/>
      <c r="CC3639" s="59"/>
      <c r="CD3639" s="59"/>
      <c r="CE3639" s="59"/>
    </row>
    <row r="3640" spans="1:83" x14ac:dyDescent="0.25">
      <c r="A3640" s="67" t="s">
        <v>982</v>
      </c>
      <c r="B3640" s="67" t="s">
        <v>982</v>
      </c>
      <c r="C3640" s="58">
        <v>42327</v>
      </c>
      <c r="D3640" s="58"/>
      <c r="E3640" s="58"/>
      <c r="F3640" s="59" t="s">
        <v>981</v>
      </c>
      <c r="G3640" s="59"/>
      <c r="H3640" s="59">
        <v>468.07828124999997</v>
      </c>
      <c r="I3640" s="59">
        <v>0.208209375</v>
      </c>
      <c r="J3640" s="59">
        <v>0.21426249999999999</v>
      </c>
      <c r="K3640" s="59">
        <v>0.25809375000000001</v>
      </c>
      <c r="L3640" s="59">
        <v>0.23923125000000001</v>
      </c>
      <c r="M3640" s="59">
        <v>0.27683124999999997</v>
      </c>
      <c r="N3640" s="59">
        <v>0.34807500000000002</v>
      </c>
      <c r="O3640" s="59">
        <v>0.22679374999999999</v>
      </c>
      <c r="P3640" s="59"/>
      <c r="Q3640" s="59"/>
      <c r="R3640" s="59"/>
      <c r="S3640" s="59"/>
      <c r="T3640" s="59">
        <v>10.07176705</v>
      </c>
      <c r="U3640" s="59">
        <v>336.71800000000002</v>
      </c>
      <c r="V3640" s="59">
        <v>0</v>
      </c>
      <c r="W3640" s="59"/>
      <c r="X3640" s="59"/>
      <c r="Y3640" s="59"/>
      <c r="Z3640" s="59"/>
      <c r="AA3640" s="59"/>
      <c r="AB3640" s="59"/>
      <c r="AC3640" s="59"/>
      <c r="AD3640" s="59">
        <v>0</v>
      </c>
      <c r="AE3640" s="59"/>
      <c r="AF3640" s="59"/>
      <c r="AG3640" s="59"/>
      <c r="AH3640" s="59">
        <v>3.5999999999999997E-2</v>
      </c>
      <c r="AI3640" s="59">
        <v>1.107E-2</v>
      </c>
      <c r="AJ3640" s="59">
        <v>0.3075</v>
      </c>
      <c r="AK3640" s="59"/>
      <c r="AL3640" s="59"/>
      <c r="AM3640" s="59">
        <v>2.9049999999999998</v>
      </c>
      <c r="AN3640" s="59">
        <v>4.3454840869117703E-2</v>
      </c>
      <c r="AO3640" s="59">
        <v>6.88083505</v>
      </c>
      <c r="AP3640" s="59">
        <v>158.34450000000001</v>
      </c>
      <c r="AQ3640" s="59"/>
      <c r="AR3640" s="59"/>
      <c r="AS3640" s="59"/>
      <c r="AT3640" s="59"/>
      <c r="AU3640" s="59"/>
      <c r="AV3640" s="59"/>
      <c r="AZ3640" s="59"/>
      <c r="BA3640" s="59"/>
      <c r="BB3640" s="59"/>
      <c r="BC3640" s="59"/>
      <c r="BD3640" s="59"/>
      <c r="BE3640" s="59">
        <v>0</v>
      </c>
      <c r="BF3640" s="59"/>
      <c r="BG3640" s="59">
        <v>1.7857771837408599E-2</v>
      </c>
      <c r="BH3640" s="59">
        <v>3.179862</v>
      </c>
      <c r="BI3640" s="59"/>
      <c r="BJ3640" s="59">
        <v>178.066</v>
      </c>
      <c r="BK3640" s="59"/>
      <c r="BL3640" s="59"/>
      <c r="BM3640" s="59"/>
      <c r="BN3640" s="59"/>
      <c r="BO3640" s="59"/>
      <c r="BP3640" s="59"/>
      <c r="BQ3640" s="59"/>
      <c r="BR3640" s="59"/>
      <c r="BS3640" s="59"/>
      <c r="BT3640" s="59"/>
      <c r="BU3640" s="59"/>
      <c r="BV3640" s="59"/>
      <c r="BW3640" s="59"/>
      <c r="BX3640" s="59"/>
      <c r="BY3640" s="59"/>
      <c r="BZ3640" s="59"/>
      <c r="CA3640" s="59"/>
      <c r="CB3640" s="59"/>
      <c r="CC3640" s="59"/>
      <c r="CD3640" s="59"/>
      <c r="CE3640" s="59"/>
    </row>
    <row r="3641" spans="1:83" x14ac:dyDescent="0.25">
      <c r="A3641" s="67" t="s">
        <v>982</v>
      </c>
      <c r="B3641" s="67" t="s">
        <v>982</v>
      </c>
      <c r="C3641" s="58">
        <v>42328</v>
      </c>
      <c r="D3641" s="58"/>
      <c r="E3641" s="58"/>
      <c r="F3641" s="59" t="s">
        <v>981</v>
      </c>
      <c r="G3641" s="59"/>
      <c r="H3641" s="59">
        <v>467.88515625000002</v>
      </c>
      <c r="I3641" s="59">
        <v>0.21521562499999999</v>
      </c>
      <c r="J3641" s="59">
        <v>0.21253125</v>
      </c>
      <c r="K3641" s="59">
        <v>0.25521874999999999</v>
      </c>
      <c r="L3641" s="59">
        <v>0.23872499999999999</v>
      </c>
      <c r="M3641" s="59">
        <v>0.27679375000000001</v>
      </c>
      <c r="N3641" s="59">
        <v>0.34807500000000002</v>
      </c>
      <c r="O3641" s="59">
        <v>0.22693125</v>
      </c>
      <c r="P3641" s="59"/>
      <c r="Q3641" s="59"/>
      <c r="R3641" s="59"/>
      <c r="S3641" s="59">
        <v>3.9</v>
      </c>
      <c r="T3641" s="59"/>
      <c r="U3641" s="59"/>
      <c r="V3641" s="59"/>
      <c r="W3641" s="59"/>
      <c r="X3641" s="59"/>
      <c r="Y3641" s="59"/>
      <c r="Z3641" s="59"/>
      <c r="AA3641" s="59"/>
      <c r="AB3641" s="59"/>
      <c r="AC3641" s="59"/>
      <c r="AD3641" s="59"/>
      <c r="AE3641" s="59">
        <v>8.6999999999999993</v>
      </c>
      <c r="AF3641" s="59"/>
      <c r="AG3641" s="59">
        <v>0.87740006192626896</v>
      </c>
      <c r="AH3641" s="59"/>
      <c r="AI3641" s="59"/>
      <c r="AJ3641" s="59"/>
      <c r="AK3641" s="59">
        <v>0.15</v>
      </c>
      <c r="AL3641" s="59">
        <v>7.65</v>
      </c>
      <c r="AM3641" s="59"/>
      <c r="AN3641" s="59"/>
      <c r="AO3641" s="59"/>
      <c r="AP3641" s="59"/>
      <c r="AQ3641" s="59"/>
      <c r="AR3641" s="59"/>
      <c r="AS3641" s="59"/>
      <c r="AT3641" s="59"/>
      <c r="AU3641" s="59"/>
      <c r="AV3641" s="59"/>
      <c r="AZ3641" s="59"/>
      <c r="BA3641" s="59"/>
      <c r="BB3641" s="59"/>
      <c r="BC3641" s="59"/>
      <c r="BD3641" s="59"/>
      <c r="BE3641" s="59"/>
      <c r="BF3641" s="59"/>
      <c r="BG3641" s="59"/>
      <c r="BH3641" s="59"/>
      <c r="BI3641" s="59"/>
      <c r="BJ3641" s="59"/>
      <c r="BK3641" s="59"/>
      <c r="BL3641" s="59"/>
      <c r="BM3641" s="59"/>
      <c r="BN3641" s="59"/>
      <c r="BO3641" s="59"/>
      <c r="BP3641" s="59"/>
      <c r="BQ3641" s="59"/>
      <c r="BR3641" s="59"/>
      <c r="BS3641" s="59"/>
      <c r="BT3641" s="59"/>
      <c r="BU3641" s="59"/>
      <c r="BV3641" s="59"/>
      <c r="BW3641" s="59"/>
      <c r="BX3641" s="59"/>
      <c r="BY3641" s="59"/>
      <c r="BZ3641" s="59"/>
      <c r="CA3641" s="59"/>
      <c r="CB3641" s="59"/>
      <c r="CC3641" s="59"/>
      <c r="CD3641" s="59"/>
      <c r="CE3641" s="59"/>
    </row>
    <row r="3642" spans="1:83" x14ac:dyDescent="0.25">
      <c r="A3642" s="67" t="s">
        <v>982</v>
      </c>
      <c r="B3642" s="67" t="s">
        <v>982</v>
      </c>
      <c r="C3642" s="58">
        <v>42329</v>
      </c>
      <c r="D3642" s="58"/>
      <c r="E3642" s="58"/>
      <c r="F3642" s="59" t="s">
        <v>981</v>
      </c>
      <c r="G3642" s="59"/>
      <c r="H3642" s="59">
        <v>464.92453124999997</v>
      </c>
      <c r="I3642" s="59">
        <v>0.20022187499999999</v>
      </c>
      <c r="J3642" s="59">
        <v>0.21235000000000001</v>
      </c>
      <c r="K3642" s="59">
        <v>0.25360624999999998</v>
      </c>
      <c r="L3642" s="59">
        <v>0.23831250000000001</v>
      </c>
      <c r="M3642" s="59">
        <v>0.27666249999999998</v>
      </c>
      <c r="N3642" s="59">
        <v>0.34793125000000003</v>
      </c>
      <c r="O3642" s="59">
        <v>0.22695000000000001</v>
      </c>
      <c r="P3642" s="59"/>
      <c r="Q3642" s="59"/>
      <c r="R3642" s="59"/>
      <c r="S3642" s="59"/>
      <c r="T3642" s="59"/>
      <c r="U3642" s="59"/>
      <c r="V3642" s="59"/>
      <c r="W3642" s="59"/>
      <c r="X3642" s="59"/>
      <c r="Y3642" s="59"/>
      <c r="Z3642" s="59"/>
      <c r="AA3642" s="59"/>
      <c r="AB3642" s="59"/>
      <c r="AC3642" s="59"/>
      <c r="AD3642" s="59"/>
      <c r="AE3642" s="59"/>
      <c r="AF3642" s="59"/>
      <c r="AG3642" s="59"/>
      <c r="AH3642" s="59"/>
      <c r="AI3642" s="59"/>
      <c r="AJ3642" s="59"/>
      <c r="AK3642" s="59"/>
      <c r="AL3642" s="59"/>
      <c r="AM3642" s="59"/>
      <c r="AN3642" s="59"/>
      <c r="AO3642" s="59"/>
      <c r="AP3642" s="59"/>
      <c r="AQ3642" s="59"/>
      <c r="AR3642" s="59"/>
      <c r="AS3642" s="59"/>
      <c r="AT3642" s="59"/>
      <c r="AU3642" s="59"/>
      <c r="AV3642" s="59"/>
      <c r="AZ3642" s="59"/>
      <c r="BA3642" s="59"/>
      <c r="BB3642" s="59"/>
      <c r="BC3642" s="59"/>
      <c r="BD3642" s="59"/>
      <c r="BE3642" s="59"/>
      <c r="BF3642" s="59"/>
      <c r="BG3642" s="59"/>
      <c r="BH3642" s="59"/>
      <c r="BI3642" s="59"/>
      <c r="BJ3642" s="59"/>
      <c r="BK3642" s="59"/>
      <c r="BL3642" s="59"/>
      <c r="BM3642" s="59"/>
      <c r="BN3642" s="59"/>
      <c r="BO3642" s="59"/>
      <c r="BP3642" s="59"/>
      <c r="BQ3642" s="59"/>
      <c r="BR3642" s="59"/>
      <c r="BS3642" s="59"/>
      <c r="BT3642" s="59"/>
      <c r="BU3642" s="59"/>
      <c r="BV3642" s="59"/>
      <c r="BW3642" s="59"/>
      <c r="BX3642" s="59"/>
      <c r="BY3642" s="59"/>
      <c r="BZ3642" s="59"/>
      <c r="CA3642" s="59"/>
      <c r="CB3642" s="59"/>
      <c r="CC3642" s="59"/>
      <c r="CD3642" s="59"/>
      <c r="CE3642" s="59"/>
    </row>
    <row r="3643" spans="1:83" x14ac:dyDescent="0.25">
      <c r="A3643" s="67" t="s">
        <v>982</v>
      </c>
      <c r="B3643" s="67" t="s">
        <v>982</v>
      </c>
      <c r="C3643" s="58">
        <v>42330</v>
      </c>
      <c r="D3643" s="58"/>
      <c r="E3643" s="58"/>
      <c r="F3643" s="59" t="s">
        <v>981</v>
      </c>
      <c r="G3643" s="59"/>
      <c r="H3643" s="59">
        <v>460.97062499999998</v>
      </c>
      <c r="I3643" s="59">
        <v>0.18260000000000001</v>
      </c>
      <c r="J3643" s="59">
        <v>0.2097125</v>
      </c>
      <c r="K3643" s="59">
        <v>0.25129374999999998</v>
      </c>
      <c r="L3643" s="59">
        <v>0.23774999999999999</v>
      </c>
      <c r="M3643" s="59">
        <v>0.27660000000000001</v>
      </c>
      <c r="N3643" s="59">
        <v>0.34791250000000001</v>
      </c>
      <c r="O3643" s="59">
        <v>0.22685625000000001</v>
      </c>
      <c r="P3643" s="59"/>
      <c r="Q3643" s="59"/>
      <c r="R3643" s="59"/>
      <c r="S3643" s="59"/>
      <c r="T3643" s="59"/>
      <c r="U3643" s="59"/>
      <c r="V3643" s="59"/>
      <c r="W3643" s="59"/>
      <c r="X3643" s="59"/>
      <c r="Y3643" s="59"/>
      <c r="Z3643" s="59"/>
      <c r="AA3643" s="59"/>
      <c r="AB3643" s="59"/>
      <c r="AC3643" s="59"/>
      <c r="AD3643" s="59"/>
      <c r="AE3643" s="59"/>
      <c r="AF3643" s="59"/>
      <c r="AG3643" s="59"/>
      <c r="AH3643" s="59"/>
      <c r="AI3643" s="59"/>
      <c r="AJ3643" s="59"/>
      <c r="AK3643" s="59"/>
      <c r="AL3643" s="59"/>
      <c r="AM3643" s="59"/>
      <c r="AN3643" s="59"/>
      <c r="AO3643" s="59"/>
      <c r="AP3643" s="59"/>
      <c r="AQ3643" s="59"/>
      <c r="AR3643" s="59"/>
      <c r="AS3643" s="59"/>
      <c r="AT3643" s="59"/>
      <c r="AU3643" s="59"/>
      <c r="AV3643" s="59"/>
      <c r="AZ3643" s="59"/>
      <c r="BA3643" s="59"/>
      <c r="BB3643" s="59"/>
      <c r="BC3643" s="59"/>
      <c r="BD3643" s="59"/>
      <c r="BE3643" s="59"/>
      <c r="BF3643" s="59"/>
      <c r="BG3643" s="59"/>
      <c r="BH3643" s="59"/>
      <c r="BI3643" s="59"/>
      <c r="BJ3643" s="59"/>
      <c r="BK3643" s="59"/>
      <c r="BL3643" s="59"/>
      <c r="BM3643" s="59"/>
      <c r="BN3643" s="59"/>
      <c r="BO3643" s="59"/>
      <c r="BP3643" s="59"/>
      <c r="BQ3643" s="59"/>
      <c r="BR3643" s="59"/>
      <c r="BS3643" s="59"/>
      <c r="BT3643" s="59"/>
      <c r="BU3643" s="59"/>
      <c r="BV3643" s="59"/>
      <c r="BW3643" s="59"/>
      <c r="BX3643" s="59"/>
      <c r="BY3643" s="59"/>
      <c r="BZ3643" s="59"/>
      <c r="CA3643" s="59"/>
      <c r="CB3643" s="59"/>
      <c r="CC3643" s="59"/>
      <c r="CD3643" s="59"/>
      <c r="CE3643" s="59"/>
    </row>
    <row r="3644" spans="1:83" x14ac:dyDescent="0.25">
      <c r="A3644" s="67" t="s">
        <v>982</v>
      </c>
      <c r="B3644" s="67" t="s">
        <v>982</v>
      </c>
      <c r="C3644" s="58">
        <v>42331</v>
      </c>
      <c r="D3644" s="58"/>
      <c r="E3644" s="58"/>
      <c r="F3644" s="59" t="s">
        <v>981</v>
      </c>
      <c r="G3644" s="59"/>
      <c r="H3644" s="59">
        <v>455.30671875000002</v>
      </c>
      <c r="I3644" s="59">
        <v>0.16225937500000001</v>
      </c>
      <c r="J3644" s="59">
        <v>0.20270625</v>
      </c>
      <c r="K3644" s="59">
        <v>0.24709375</v>
      </c>
      <c r="L3644" s="59">
        <v>0.23675625</v>
      </c>
      <c r="M3644" s="59">
        <v>0.27652500000000002</v>
      </c>
      <c r="N3644" s="59">
        <v>0.34791875</v>
      </c>
      <c r="O3644" s="59">
        <v>0.22691249999999999</v>
      </c>
      <c r="P3644" s="59"/>
      <c r="Q3644" s="59"/>
      <c r="R3644" s="59"/>
      <c r="S3644" s="59"/>
      <c r="T3644" s="59"/>
      <c r="U3644" s="59"/>
      <c r="V3644" s="59"/>
      <c r="W3644" s="59"/>
      <c r="X3644" s="59"/>
      <c r="Y3644" s="59"/>
      <c r="Z3644" s="59"/>
      <c r="AA3644" s="59"/>
      <c r="AB3644" s="59"/>
      <c r="AC3644" s="59"/>
      <c r="AD3644" s="59"/>
      <c r="AE3644" s="59"/>
      <c r="AF3644" s="59">
        <v>0.784728788325321</v>
      </c>
      <c r="AG3644" s="59">
        <v>0.86809556834329504</v>
      </c>
      <c r="AH3644" s="59"/>
      <c r="AI3644" s="59"/>
      <c r="AJ3644" s="59"/>
      <c r="AK3644" s="59"/>
      <c r="AL3644" s="59"/>
      <c r="AM3644" s="59"/>
      <c r="AN3644" s="59"/>
      <c r="AO3644" s="59"/>
      <c r="AP3644" s="59"/>
      <c r="AQ3644" s="59"/>
      <c r="AR3644" s="59"/>
      <c r="AS3644" s="59"/>
      <c r="AT3644" s="59"/>
      <c r="AU3644" s="59"/>
      <c r="AV3644" s="59"/>
      <c r="AZ3644" s="59"/>
      <c r="BA3644" s="59"/>
      <c r="BB3644" s="59"/>
      <c r="BC3644" s="59"/>
      <c r="BD3644" s="59"/>
      <c r="BE3644" s="59"/>
      <c r="BF3644" s="59"/>
      <c r="BG3644" s="59"/>
      <c r="BH3644" s="59"/>
      <c r="BI3644" s="59"/>
      <c r="BJ3644" s="59"/>
      <c r="BK3644" s="59"/>
      <c r="BL3644" s="59"/>
      <c r="BM3644" s="59"/>
      <c r="BN3644" s="59"/>
      <c r="BO3644" s="59"/>
      <c r="BP3644" s="59"/>
      <c r="BQ3644" s="59"/>
      <c r="BR3644" s="59"/>
      <c r="BS3644" s="59"/>
      <c r="BT3644" s="59"/>
      <c r="BU3644" s="59"/>
      <c r="BV3644" s="59"/>
      <c r="BW3644" s="59"/>
      <c r="BX3644" s="59"/>
      <c r="BY3644" s="59"/>
      <c r="BZ3644" s="59"/>
      <c r="CA3644" s="59"/>
      <c r="CB3644" s="59"/>
      <c r="CC3644" s="59"/>
      <c r="CD3644" s="59"/>
      <c r="CE3644" s="59"/>
    </row>
    <row r="3645" spans="1:83" x14ac:dyDescent="0.25">
      <c r="A3645" s="67" t="s">
        <v>982</v>
      </c>
      <c r="B3645" s="67" t="s">
        <v>982</v>
      </c>
      <c r="C3645" s="58">
        <v>42332</v>
      </c>
      <c r="D3645" s="58"/>
      <c r="E3645" s="58"/>
      <c r="F3645" s="59" t="s">
        <v>981</v>
      </c>
      <c r="G3645" s="59"/>
      <c r="H3645" s="59">
        <v>448.64296875000002</v>
      </c>
      <c r="I3645" s="59">
        <v>0.143340625</v>
      </c>
      <c r="J3645" s="59">
        <v>0.1925125</v>
      </c>
      <c r="K3645" s="59">
        <v>0.24075625</v>
      </c>
      <c r="L3645" s="59">
        <v>0.23551250000000001</v>
      </c>
      <c r="M3645" s="59">
        <v>0.2764375</v>
      </c>
      <c r="N3645" s="59">
        <v>0.34791875</v>
      </c>
      <c r="O3645" s="59">
        <v>0.22692499999999999</v>
      </c>
      <c r="P3645" s="59"/>
      <c r="Q3645" s="59"/>
      <c r="R3645" s="59"/>
      <c r="S3645" s="59"/>
      <c r="T3645" s="59"/>
      <c r="U3645" s="59"/>
      <c r="V3645" s="59"/>
      <c r="W3645" s="59"/>
      <c r="X3645" s="59"/>
      <c r="Y3645" s="59"/>
      <c r="Z3645" s="59"/>
      <c r="AA3645" s="59"/>
      <c r="AB3645" s="59"/>
      <c r="AC3645" s="59"/>
      <c r="AD3645" s="59"/>
      <c r="AE3645" s="59"/>
      <c r="AF3645" s="59"/>
      <c r="AG3645" s="59"/>
      <c r="AH3645" s="59"/>
      <c r="AI3645" s="59"/>
      <c r="AJ3645" s="59"/>
      <c r="AK3645" s="59"/>
      <c r="AL3645" s="59"/>
      <c r="AM3645" s="59"/>
      <c r="AN3645" s="59"/>
      <c r="AO3645" s="59"/>
      <c r="AP3645" s="59"/>
      <c r="AQ3645" s="59"/>
      <c r="AR3645" s="59"/>
      <c r="AS3645" s="59"/>
      <c r="AT3645" s="59"/>
      <c r="AU3645" s="59"/>
      <c r="AV3645" s="59"/>
      <c r="AZ3645" s="59"/>
      <c r="BA3645" s="59"/>
      <c r="BB3645" s="59"/>
      <c r="BC3645" s="59"/>
      <c r="BD3645" s="59"/>
      <c r="BE3645" s="59"/>
      <c r="BF3645" s="59"/>
      <c r="BG3645" s="59"/>
      <c r="BH3645" s="59"/>
      <c r="BI3645" s="59"/>
      <c r="BJ3645" s="59"/>
      <c r="BK3645" s="59"/>
      <c r="BL3645" s="59"/>
      <c r="BM3645" s="59"/>
      <c r="BN3645" s="59"/>
      <c r="BO3645" s="59"/>
      <c r="BP3645" s="59"/>
      <c r="BQ3645" s="59"/>
      <c r="BR3645" s="59"/>
      <c r="BS3645" s="59"/>
      <c r="BT3645" s="59"/>
      <c r="BU3645" s="59"/>
      <c r="BV3645" s="59"/>
      <c r="BW3645" s="59"/>
      <c r="BX3645" s="59"/>
      <c r="BY3645" s="59"/>
      <c r="BZ3645" s="59"/>
      <c r="CA3645" s="59"/>
      <c r="CB3645" s="59"/>
      <c r="CC3645" s="59"/>
      <c r="CD3645" s="59"/>
      <c r="CE3645" s="59"/>
    </row>
    <row r="3646" spans="1:83" x14ac:dyDescent="0.25">
      <c r="A3646" s="67" t="s">
        <v>982</v>
      </c>
      <c r="B3646" s="67" t="s">
        <v>982</v>
      </c>
      <c r="C3646" s="58">
        <v>42333</v>
      </c>
      <c r="D3646" s="58"/>
      <c r="E3646" s="58"/>
      <c r="F3646" s="59" t="s">
        <v>981</v>
      </c>
      <c r="G3646" s="59"/>
      <c r="H3646" s="59">
        <v>442.4634375</v>
      </c>
      <c r="I3646" s="59">
        <v>0.12846250000000001</v>
      </c>
      <c r="J3646" s="59">
        <v>0.18218124999999999</v>
      </c>
      <c r="K3646" s="59">
        <v>0.23401250000000001</v>
      </c>
      <c r="L3646" s="59">
        <v>0.23426875</v>
      </c>
      <c r="M3646" s="59">
        <v>0.27634375</v>
      </c>
      <c r="N3646" s="59">
        <v>0.34801874999999999</v>
      </c>
      <c r="O3646" s="59">
        <v>0.22691249999999999</v>
      </c>
      <c r="P3646" s="59"/>
      <c r="Q3646" s="59"/>
      <c r="R3646" s="59"/>
      <c r="S3646" s="59"/>
      <c r="T3646" s="59"/>
      <c r="U3646" s="59"/>
      <c r="V3646" s="59"/>
      <c r="W3646" s="59"/>
      <c r="X3646" s="59"/>
      <c r="Y3646" s="59"/>
      <c r="Z3646" s="59"/>
      <c r="AA3646" s="59"/>
      <c r="AB3646" s="59"/>
      <c r="AC3646" s="59"/>
      <c r="AD3646" s="59"/>
      <c r="AE3646" s="59">
        <v>8.75</v>
      </c>
      <c r="AF3646" s="59"/>
      <c r="AG3646" s="59"/>
      <c r="AH3646" s="59"/>
      <c r="AI3646" s="59"/>
      <c r="AJ3646" s="59"/>
      <c r="AK3646" s="59">
        <v>0.2</v>
      </c>
      <c r="AL3646" s="59">
        <v>8.6</v>
      </c>
      <c r="AM3646" s="59"/>
      <c r="AN3646" s="59"/>
      <c r="AO3646" s="59"/>
      <c r="AP3646" s="59"/>
      <c r="AQ3646" s="59"/>
      <c r="AR3646" s="59"/>
      <c r="AS3646" s="59"/>
      <c r="AT3646" s="59"/>
      <c r="AU3646" s="59"/>
      <c r="AV3646" s="59"/>
      <c r="AZ3646" s="59"/>
      <c r="BA3646" s="59"/>
      <c r="BB3646" s="59"/>
      <c r="BC3646" s="59"/>
      <c r="BD3646" s="59"/>
      <c r="BE3646" s="59"/>
      <c r="BF3646" s="59"/>
      <c r="BG3646" s="59"/>
      <c r="BH3646" s="59"/>
      <c r="BI3646" s="59"/>
      <c r="BJ3646" s="59"/>
      <c r="BK3646" s="59"/>
      <c r="BL3646" s="59"/>
      <c r="BM3646" s="59"/>
      <c r="BN3646" s="59"/>
      <c r="BO3646" s="59"/>
      <c r="BP3646" s="59"/>
      <c r="BQ3646" s="59"/>
      <c r="BR3646" s="59"/>
      <c r="BS3646" s="59"/>
      <c r="BT3646" s="59"/>
      <c r="BU3646" s="59"/>
      <c r="BV3646" s="59"/>
      <c r="BW3646" s="59"/>
      <c r="BX3646" s="59"/>
      <c r="BY3646" s="59"/>
      <c r="BZ3646" s="59"/>
      <c r="CA3646" s="59"/>
      <c r="CB3646" s="59"/>
      <c r="CC3646" s="59"/>
      <c r="CD3646" s="59"/>
      <c r="CE3646" s="59"/>
    </row>
    <row r="3647" spans="1:83" x14ac:dyDescent="0.25">
      <c r="A3647" s="67" t="s">
        <v>982</v>
      </c>
      <c r="B3647" s="67" t="s">
        <v>982</v>
      </c>
      <c r="C3647" s="58">
        <v>42334</v>
      </c>
      <c r="D3647" s="58"/>
      <c r="E3647" s="58"/>
      <c r="F3647" s="59" t="s">
        <v>981</v>
      </c>
      <c r="G3647" s="59"/>
      <c r="H3647" s="59">
        <v>465.75984375000002</v>
      </c>
      <c r="I3647" s="59">
        <v>0.24288437500000001</v>
      </c>
      <c r="J3647" s="59">
        <v>0.21500625000000001</v>
      </c>
      <c r="K3647" s="59">
        <v>0.23849375</v>
      </c>
      <c r="L3647" s="59">
        <v>0.23381874999999999</v>
      </c>
      <c r="M3647" s="59">
        <v>0.27628124999999998</v>
      </c>
      <c r="N3647" s="59">
        <v>0.34801874999999999</v>
      </c>
      <c r="O3647" s="59">
        <v>0.22697500000000001</v>
      </c>
      <c r="P3647" s="59"/>
      <c r="Q3647" s="59"/>
      <c r="R3647" s="59"/>
      <c r="S3647" s="59"/>
      <c r="T3647" s="59"/>
      <c r="U3647" s="59"/>
      <c r="V3647" s="59"/>
      <c r="W3647" s="59"/>
      <c r="X3647" s="59"/>
      <c r="Y3647" s="59"/>
      <c r="Z3647" s="59"/>
      <c r="AA3647" s="59"/>
      <c r="AB3647" s="59"/>
      <c r="AC3647" s="59"/>
      <c r="AD3647" s="59"/>
      <c r="AE3647" s="59"/>
      <c r="AF3647" s="59"/>
      <c r="AG3647" s="59"/>
      <c r="AH3647" s="59"/>
      <c r="AI3647" s="59"/>
      <c r="AJ3647" s="59"/>
      <c r="AK3647" s="59"/>
      <c r="AL3647" s="59"/>
      <c r="AM3647" s="59"/>
      <c r="AN3647" s="59"/>
      <c r="AO3647" s="59"/>
      <c r="AP3647" s="59"/>
      <c r="AQ3647" s="59"/>
      <c r="AR3647" s="59"/>
      <c r="AS3647" s="59"/>
      <c r="AT3647" s="59"/>
      <c r="AU3647" s="59"/>
      <c r="AV3647" s="59"/>
      <c r="AZ3647" s="59"/>
      <c r="BA3647" s="59"/>
      <c r="BB3647" s="59"/>
      <c r="BC3647" s="59"/>
      <c r="BD3647" s="59"/>
      <c r="BE3647" s="59"/>
      <c r="BF3647" s="59"/>
      <c r="BG3647" s="59"/>
      <c r="BH3647" s="59"/>
      <c r="BI3647" s="59"/>
      <c r="BJ3647" s="59"/>
      <c r="BK3647" s="59"/>
      <c r="BL3647" s="59"/>
      <c r="BM3647" s="59"/>
      <c r="BN3647" s="59"/>
      <c r="BO3647" s="59"/>
      <c r="BP3647" s="59"/>
      <c r="BQ3647" s="59"/>
      <c r="BR3647" s="59"/>
      <c r="BS3647" s="59"/>
      <c r="BT3647" s="59"/>
      <c r="BU3647" s="59"/>
      <c r="BV3647" s="59"/>
      <c r="BW3647" s="59"/>
      <c r="BX3647" s="59"/>
      <c r="BY3647" s="59"/>
      <c r="BZ3647" s="59"/>
      <c r="CA3647" s="59"/>
      <c r="CB3647" s="59"/>
      <c r="CC3647" s="59"/>
      <c r="CD3647" s="59"/>
      <c r="CE3647" s="59"/>
    </row>
    <row r="3648" spans="1:83" x14ac:dyDescent="0.25">
      <c r="A3648" s="67" t="s">
        <v>982</v>
      </c>
      <c r="B3648" s="67" t="s">
        <v>982</v>
      </c>
      <c r="C3648" s="58">
        <v>42335</v>
      </c>
      <c r="D3648" s="58"/>
      <c r="E3648" s="58"/>
      <c r="F3648" s="59" t="s">
        <v>981</v>
      </c>
      <c r="G3648" s="59"/>
      <c r="H3648" s="59">
        <v>461.15062499999999</v>
      </c>
      <c r="I3648" s="59">
        <v>0.21554999999999999</v>
      </c>
      <c r="J3648" s="59">
        <v>0.21137500000000001</v>
      </c>
      <c r="K3648" s="59">
        <v>0.2391875</v>
      </c>
      <c r="L3648" s="59">
        <v>0.23322499999999999</v>
      </c>
      <c r="M3648" s="59">
        <v>0.27628750000000002</v>
      </c>
      <c r="N3648" s="59">
        <v>0.34811249999999999</v>
      </c>
      <c r="O3648" s="59">
        <v>0.22689375000000001</v>
      </c>
      <c r="P3648" s="59"/>
      <c r="Q3648" s="59"/>
      <c r="R3648" s="59"/>
      <c r="S3648" s="59"/>
      <c r="T3648" s="59"/>
      <c r="U3648" s="59"/>
      <c r="V3648" s="59"/>
      <c r="W3648" s="59"/>
      <c r="X3648" s="59"/>
      <c r="Y3648" s="59"/>
      <c r="Z3648" s="59"/>
      <c r="AA3648" s="59"/>
      <c r="AB3648" s="59"/>
      <c r="AC3648" s="59"/>
      <c r="AD3648" s="59"/>
      <c r="AE3648" s="59"/>
      <c r="AF3648" s="59"/>
      <c r="AG3648" s="59"/>
      <c r="AH3648" s="59"/>
      <c r="AI3648" s="59"/>
      <c r="AJ3648" s="59"/>
      <c r="AK3648" s="59"/>
      <c r="AL3648" s="59"/>
      <c r="AM3648" s="59"/>
      <c r="AN3648" s="59"/>
      <c r="AO3648" s="59"/>
      <c r="AP3648" s="59"/>
      <c r="AQ3648" s="59"/>
      <c r="AR3648" s="59"/>
      <c r="AS3648" s="59"/>
      <c r="AT3648" s="59"/>
      <c r="AU3648" s="59"/>
      <c r="AV3648" s="59"/>
      <c r="AZ3648" s="59"/>
      <c r="BA3648" s="59"/>
      <c r="BB3648" s="59"/>
      <c r="BC3648" s="59"/>
      <c r="BD3648" s="59"/>
      <c r="BE3648" s="59"/>
      <c r="BF3648" s="59"/>
      <c r="BG3648" s="59"/>
      <c r="BH3648" s="59"/>
      <c r="BI3648" s="59"/>
      <c r="BJ3648" s="59"/>
      <c r="BK3648" s="59"/>
      <c r="BL3648" s="59"/>
      <c r="BM3648" s="59"/>
      <c r="BN3648" s="59"/>
      <c r="BO3648" s="59"/>
      <c r="BP3648" s="59"/>
      <c r="BQ3648" s="59"/>
      <c r="BR3648" s="59"/>
      <c r="BS3648" s="59"/>
      <c r="BT3648" s="59"/>
      <c r="BU3648" s="59"/>
      <c r="BV3648" s="59"/>
      <c r="BW3648" s="59"/>
      <c r="BX3648" s="59"/>
      <c r="BY3648" s="59"/>
      <c r="BZ3648" s="59"/>
      <c r="CA3648" s="59"/>
      <c r="CB3648" s="59"/>
      <c r="CC3648" s="59"/>
      <c r="CD3648" s="59"/>
      <c r="CE3648" s="59"/>
    </row>
    <row r="3649" spans="1:83" x14ac:dyDescent="0.25">
      <c r="A3649" s="67" t="s">
        <v>982</v>
      </c>
      <c r="B3649" s="67" t="s">
        <v>982</v>
      </c>
      <c r="C3649" s="58">
        <v>42336</v>
      </c>
      <c r="D3649" s="58"/>
      <c r="E3649" s="58"/>
      <c r="F3649" s="59" t="s">
        <v>981</v>
      </c>
      <c r="G3649" s="59"/>
      <c r="H3649" s="59">
        <v>454.00031250000001</v>
      </c>
      <c r="I3649" s="59">
        <v>0.182975</v>
      </c>
      <c r="J3649" s="59">
        <v>0.20279374999999999</v>
      </c>
      <c r="K3649" s="59">
        <v>0.23678125</v>
      </c>
      <c r="L3649" s="59">
        <v>0.23243749999999999</v>
      </c>
      <c r="M3649" s="59">
        <v>0.27623750000000002</v>
      </c>
      <c r="N3649" s="59">
        <v>0.34814374999999997</v>
      </c>
      <c r="O3649" s="59">
        <v>0.22685</v>
      </c>
      <c r="P3649" s="59"/>
      <c r="Q3649" s="59"/>
      <c r="R3649" s="59"/>
      <c r="S3649" s="59"/>
      <c r="T3649" s="59"/>
      <c r="U3649" s="59"/>
      <c r="V3649" s="59"/>
      <c r="W3649" s="59"/>
      <c r="X3649" s="59"/>
      <c r="Y3649" s="59"/>
      <c r="Z3649" s="59"/>
      <c r="AA3649" s="59"/>
      <c r="AB3649" s="59"/>
      <c r="AC3649" s="59"/>
      <c r="AD3649" s="59"/>
      <c r="AE3649" s="59"/>
      <c r="AF3649" s="59"/>
      <c r="AG3649" s="59"/>
      <c r="AH3649" s="59"/>
      <c r="AI3649" s="59"/>
      <c r="AJ3649" s="59"/>
      <c r="AK3649" s="59"/>
      <c r="AL3649" s="59"/>
      <c r="AM3649" s="59"/>
      <c r="AN3649" s="59"/>
      <c r="AO3649" s="59"/>
      <c r="AP3649" s="59"/>
      <c r="AQ3649" s="59"/>
      <c r="AR3649" s="59"/>
      <c r="AS3649" s="59"/>
      <c r="AT3649" s="59"/>
      <c r="AU3649" s="59"/>
      <c r="AV3649" s="59"/>
      <c r="AZ3649" s="59"/>
      <c r="BA3649" s="59"/>
      <c r="BB3649" s="59"/>
      <c r="BC3649" s="59"/>
      <c r="BD3649" s="59"/>
      <c r="BE3649" s="59"/>
      <c r="BF3649" s="59"/>
      <c r="BG3649" s="59"/>
      <c r="BH3649" s="59"/>
      <c r="BI3649" s="59"/>
      <c r="BJ3649" s="59"/>
      <c r="BK3649" s="59"/>
      <c r="BL3649" s="59"/>
      <c r="BM3649" s="59"/>
      <c r="BN3649" s="59"/>
      <c r="BO3649" s="59"/>
      <c r="BP3649" s="59"/>
      <c r="BQ3649" s="59"/>
      <c r="BR3649" s="59"/>
      <c r="BS3649" s="59"/>
      <c r="BT3649" s="59"/>
      <c r="BU3649" s="59"/>
      <c r="BV3649" s="59"/>
      <c r="BW3649" s="59"/>
      <c r="BX3649" s="59"/>
      <c r="BY3649" s="59"/>
      <c r="BZ3649" s="59"/>
      <c r="CA3649" s="59"/>
      <c r="CB3649" s="59"/>
      <c r="CC3649" s="59"/>
      <c r="CD3649" s="59"/>
      <c r="CE3649" s="59"/>
    </row>
    <row r="3650" spans="1:83" x14ac:dyDescent="0.25">
      <c r="A3650" s="67" t="s">
        <v>982</v>
      </c>
      <c r="B3650" s="67" t="s">
        <v>982</v>
      </c>
      <c r="C3650" s="58">
        <v>42337</v>
      </c>
      <c r="D3650" s="58"/>
      <c r="E3650" s="58"/>
      <c r="F3650" s="59" t="s">
        <v>981</v>
      </c>
      <c r="G3650" s="59"/>
      <c r="H3650" s="59">
        <v>450.23343749999998</v>
      </c>
      <c r="I3650" s="59">
        <v>0.16628124999999999</v>
      </c>
      <c r="J3650" s="59">
        <v>0.1983125</v>
      </c>
      <c r="K3650" s="59">
        <v>0.2356125</v>
      </c>
      <c r="L3650" s="59">
        <v>0.23159374999999999</v>
      </c>
      <c r="M3650" s="59">
        <v>0.27614375000000002</v>
      </c>
      <c r="N3650" s="59">
        <v>0.34825</v>
      </c>
      <c r="O3650" s="59">
        <v>0.22688125000000001</v>
      </c>
      <c r="P3650" s="59"/>
      <c r="Q3650" s="59"/>
      <c r="R3650" s="59"/>
      <c r="S3650" s="59"/>
      <c r="T3650" s="59"/>
      <c r="U3650" s="59"/>
      <c r="V3650" s="59"/>
      <c r="W3650" s="59"/>
      <c r="X3650" s="59"/>
      <c r="Y3650" s="59"/>
      <c r="Z3650" s="59"/>
      <c r="AA3650" s="59"/>
      <c r="AB3650" s="59"/>
      <c r="AC3650" s="59"/>
      <c r="AD3650" s="59"/>
      <c r="AE3650" s="59"/>
      <c r="AF3650" s="59"/>
      <c r="AG3650" s="59"/>
      <c r="AH3650" s="59"/>
      <c r="AI3650" s="59"/>
      <c r="AJ3650" s="59"/>
      <c r="AK3650" s="59"/>
      <c r="AL3650" s="59"/>
      <c r="AM3650" s="59"/>
      <c r="AN3650" s="59"/>
      <c r="AO3650" s="59"/>
      <c r="AP3650" s="59"/>
      <c r="AQ3650" s="59"/>
      <c r="AR3650" s="59"/>
      <c r="AS3650" s="59"/>
      <c r="AT3650" s="59"/>
      <c r="AU3650" s="59"/>
      <c r="AV3650" s="59"/>
      <c r="AZ3650" s="59"/>
      <c r="BA3650" s="59"/>
      <c r="BB3650" s="59"/>
      <c r="BC3650" s="59"/>
      <c r="BD3650" s="59"/>
      <c r="BE3650" s="59"/>
      <c r="BF3650" s="59"/>
      <c r="BG3650" s="59"/>
      <c r="BH3650" s="59"/>
      <c r="BI3650" s="59"/>
      <c r="BJ3650" s="59"/>
      <c r="BK3650" s="59"/>
      <c r="BL3650" s="59"/>
      <c r="BM3650" s="59"/>
      <c r="BN3650" s="59"/>
      <c r="BO3650" s="59"/>
      <c r="BP3650" s="59"/>
      <c r="BQ3650" s="59"/>
      <c r="BR3650" s="59"/>
      <c r="BS3650" s="59"/>
      <c r="BT3650" s="59"/>
      <c r="BU3650" s="59"/>
      <c r="BV3650" s="59"/>
      <c r="BW3650" s="59"/>
      <c r="BX3650" s="59"/>
      <c r="BY3650" s="59"/>
      <c r="BZ3650" s="59"/>
      <c r="CA3650" s="59"/>
      <c r="CB3650" s="59"/>
      <c r="CC3650" s="59"/>
      <c r="CD3650" s="59"/>
      <c r="CE3650" s="59"/>
    </row>
    <row r="3651" spans="1:83" x14ac:dyDescent="0.25">
      <c r="A3651" s="67" t="s">
        <v>982</v>
      </c>
      <c r="B3651" s="67" t="s">
        <v>982</v>
      </c>
      <c r="C3651" s="58">
        <v>42338</v>
      </c>
      <c r="D3651" s="58"/>
      <c r="E3651" s="58"/>
      <c r="F3651" s="59" t="s">
        <v>981</v>
      </c>
      <c r="G3651" s="59"/>
      <c r="H3651" s="59">
        <v>446.59921874999998</v>
      </c>
      <c r="I3651" s="59">
        <v>0.15324062499999999</v>
      </c>
      <c r="J3651" s="59">
        <v>0.19368750000000001</v>
      </c>
      <c r="K3651" s="59">
        <v>0.23333124999999999</v>
      </c>
      <c r="L3651" s="59">
        <v>0.23058124999999999</v>
      </c>
      <c r="M3651" s="59">
        <v>0.2759875</v>
      </c>
      <c r="N3651" s="59">
        <v>0.348275</v>
      </c>
      <c r="O3651" s="59">
        <v>0.227025</v>
      </c>
      <c r="P3651" s="59"/>
      <c r="Q3651" s="59"/>
      <c r="R3651" s="59"/>
      <c r="S3651" s="59"/>
      <c r="T3651" s="59"/>
      <c r="U3651" s="59"/>
      <c r="V3651" s="59"/>
      <c r="W3651" s="59"/>
      <c r="X3651" s="59"/>
      <c r="Y3651" s="59"/>
      <c r="Z3651" s="59"/>
      <c r="AA3651" s="59"/>
      <c r="AB3651" s="59"/>
      <c r="AC3651" s="59"/>
      <c r="AD3651" s="59"/>
      <c r="AE3651" s="59"/>
      <c r="AF3651" s="59">
        <v>0.81748887941301296</v>
      </c>
      <c r="AG3651" s="59">
        <v>0.86462852532633405</v>
      </c>
      <c r="AH3651" s="59"/>
      <c r="AI3651" s="59"/>
      <c r="AJ3651" s="59"/>
      <c r="AK3651" s="59"/>
      <c r="AL3651" s="59"/>
      <c r="AM3651" s="59"/>
      <c r="AN3651" s="59"/>
      <c r="AO3651" s="59"/>
      <c r="AP3651" s="59"/>
      <c r="AQ3651" s="59"/>
      <c r="AR3651" s="59"/>
      <c r="AS3651" s="59"/>
      <c r="AT3651" s="59"/>
      <c r="AU3651" s="59"/>
      <c r="AV3651" s="59"/>
      <c r="AZ3651" s="59"/>
      <c r="BA3651" s="59"/>
      <c r="BB3651" s="59"/>
      <c r="BC3651" s="59"/>
      <c r="BD3651" s="59"/>
      <c r="BE3651" s="59"/>
      <c r="BF3651" s="59"/>
      <c r="BG3651" s="59"/>
      <c r="BH3651" s="59"/>
      <c r="BI3651" s="59"/>
      <c r="BJ3651" s="59"/>
      <c r="BK3651" s="59"/>
      <c r="BL3651" s="59"/>
      <c r="BM3651" s="59"/>
      <c r="BN3651" s="59"/>
      <c r="BO3651" s="59"/>
      <c r="BP3651" s="59"/>
      <c r="BQ3651" s="59"/>
      <c r="BR3651" s="59"/>
      <c r="BS3651" s="59"/>
      <c r="BT3651" s="59"/>
      <c r="BU3651" s="59"/>
      <c r="BV3651" s="59"/>
      <c r="BW3651" s="59"/>
      <c r="BX3651" s="59"/>
      <c r="BY3651" s="59"/>
      <c r="BZ3651" s="59"/>
      <c r="CA3651" s="59"/>
      <c r="CB3651" s="59"/>
      <c r="CC3651" s="59"/>
      <c r="CD3651" s="59"/>
      <c r="CE3651" s="59"/>
    </row>
    <row r="3652" spans="1:83" x14ac:dyDescent="0.25">
      <c r="A3652" s="67" t="s">
        <v>982</v>
      </c>
      <c r="B3652" s="67" t="s">
        <v>982</v>
      </c>
      <c r="C3652" s="58">
        <v>42339</v>
      </c>
      <c r="D3652" s="58"/>
      <c r="E3652" s="58"/>
      <c r="F3652" s="59" t="s">
        <v>981</v>
      </c>
      <c r="G3652" s="59"/>
      <c r="H3652" s="59">
        <v>442.69687499999998</v>
      </c>
      <c r="I3652" s="59">
        <v>0.14158124999999999</v>
      </c>
      <c r="J3652" s="59">
        <v>0.18834375</v>
      </c>
      <c r="K3652" s="59">
        <v>0.23039375000000001</v>
      </c>
      <c r="L3652" s="59">
        <v>0.22918749999999999</v>
      </c>
      <c r="M3652" s="59">
        <v>0.27584375</v>
      </c>
      <c r="N3652" s="59">
        <v>0.34826249999999997</v>
      </c>
      <c r="O3652" s="59">
        <v>0.22700624999999999</v>
      </c>
      <c r="P3652" s="59"/>
      <c r="Q3652" s="59"/>
      <c r="R3652" s="59"/>
      <c r="S3652" s="59"/>
      <c r="T3652" s="59"/>
      <c r="U3652" s="59"/>
      <c r="V3652" s="59"/>
      <c r="W3652" s="59"/>
      <c r="X3652" s="59"/>
      <c r="Y3652" s="59"/>
      <c r="Z3652" s="59"/>
      <c r="AA3652" s="59"/>
      <c r="AB3652" s="59"/>
      <c r="AC3652" s="59"/>
      <c r="AD3652" s="59"/>
      <c r="AE3652" s="59"/>
      <c r="AF3652" s="59"/>
      <c r="AG3652" s="59"/>
      <c r="AH3652" s="59"/>
      <c r="AI3652" s="59"/>
      <c r="AJ3652" s="59"/>
      <c r="AK3652" s="59"/>
      <c r="AL3652" s="59"/>
      <c r="AM3652" s="59"/>
      <c r="AN3652" s="59"/>
      <c r="AO3652" s="59"/>
      <c r="AP3652" s="59"/>
      <c r="AQ3652" s="59"/>
      <c r="AR3652" s="59"/>
      <c r="AS3652" s="59"/>
      <c r="AT3652" s="59"/>
      <c r="AU3652" s="59"/>
      <c r="AV3652" s="59"/>
      <c r="AZ3652" s="59"/>
      <c r="BA3652" s="59"/>
      <c r="BB3652" s="59"/>
      <c r="BC3652" s="59"/>
      <c r="BD3652" s="59"/>
      <c r="BE3652" s="59"/>
      <c r="BF3652" s="59"/>
      <c r="BG3652" s="59"/>
      <c r="BH3652" s="59"/>
      <c r="BI3652" s="59"/>
      <c r="BJ3652" s="59"/>
      <c r="BK3652" s="59"/>
      <c r="BL3652" s="59"/>
      <c r="BM3652" s="59"/>
      <c r="BN3652" s="59"/>
      <c r="BO3652" s="59"/>
      <c r="BP3652" s="59"/>
      <c r="BQ3652" s="59"/>
      <c r="BR3652" s="59"/>
      <c r="BS3652" s="59"/>
      <c r="BT3652" s="59"/>
      <c r="BU3652" s="59"/>
      <c r="BV3652" s="59"/>
      <c r="BW3652" s="59"/>
      <c r="BX3652" s="59"/>
      <c r="BY3652" s="59"/>
      <c r="BZ3652" s="59"/>
      <c r="CA3652" s="59"/>
      <c r="CB3652" s="59"/>
      <c r="CC3652" s="59"/>
      <c r="CD3652" s="59"/>
      <c r="CE3652" s="59"/>
    </row>
    <row r="3653" spans="1:83" x14ac:dyDescent="0.25">
      <c r="A3653" s="67" t="s">
        <v>982</v>
      </c>
      <c r="B3653" s="67" t="s">
        <v>982</v>
      </c>
      <c r="C3653" s="58">
        <v>42340</v>
      </c>
      <c r="D3653" s="58"/>
      <c r="E3653" s="58"/>
      <c r="F3653" s="59" t="s">
        <v>981</v>
      </c>
      <c r="G3653" s="59"/>
      <c r="H3653" s="59">
        <v>435.30515624999998</v>
      </c>
      <c r="I3653" s="59">
        <v>0.123634375</v>
      </c>
      <c r="J3653" s="59">
        <v>0.1774</v>
      </c>
      <c r="K3653" s="59">
        <v>0.22292500000000001</v>
      </c>
      <c r="L3653" s="59">
        <v>0.22689375000000001</v>
      </c>
      <c r="M3653" s="59">
        <v>0.2754375</v>
      </c>
      <c r="N3653" s="59">
        <v>0.34829375000000001</v>
      </c>
      <c r="O3653" s="59">
        <v>0.22695000000000001</v>
      </c>
      <c r="P3653" s="59"/>
      <c r="Q3653" s="59"/>
      <c r="R3653" s="59"/>
      <c r="S3653" s="59"/>
      <c r="T3653" s="59"/>
      <c r="U3653" s="59"/>
      <c r="V3653" s="59"/>
      <c r="W3653" s="59"/>
      <c r="X3653" s="59"/>
      <c r="Y3653" s="59"/>
      <c r="Z3653" s="59"/>
      <c r="AA3653" s="59"/>
      <c r="AB3653" s="59"/>
      <c r="AC3653" s="59"/>
      <c r="AD3653" s="59"/>
      <c r="AE3653" s="59">
        <v>8.75</v>
      </c>
      <c r="AF3653" s="59"/>
      <c r="AG3653" s="59"/>
      <c r="AH3653" s="59"/>
      <c r="AI3653" s="59"/>
      <c r="AJ3653" s="59"/>
      <c r="AK3653" s="59">
        <v>0.95</v>
      </c>
      <c r="AL3653" s="59">
        <v>8.75</v>
      </c>
      <c r="AM3653" s="59"/>
      <c r="AN3653" s="59"/>
      <c r="AO3653" s="59"/>
      <c r="AP3653" s="59"/>
      <c r="AQ3653" s="59"/>
      <c r="AR3653" s="59"/>
      <c r="AS3653" s="59"/>
      <c r="AT3653" s="59"/>
      <c r="AU3653" s="59"/>
      <c r="AV3653" s="59"/>
      <c r="AZ3653" s="59"/>
      <c r="BA3653" s="59"/>
      <c r="BB3653" s="59"/>
      <c r="BC3653" s="59"/>
      <c r="BD3653" s="59"/>
      <c r="BE3653" s="59"/>
      <c r="BF3653" s="59"/>
      <c r="BG3653" s="59"/>
      <c r="BH3653" s="59"/>
      <c r="BI3653" s="59"/>
      <c r="BJ3653" s="59"/>
      <c r="BK3653" s="59"/>
      <c r="BL3653" s="59"/>
      <c r="BM3653" s="59"/>
      <c r="BN3653" s="59"/>
      <c r="BO3653" s="59"/>
      <c r="BP3653" s="59"/>
      <c r="BQ3653" s="59"/>
      <c r="BR3653" s="59"/>
      <c r="BS3653" s="59"/>
      <c r="BT3653" s="59"/>
      <c r="BU3653" s="59"/>
      <c r="BV3653" s="59"/>
      <c r="BW3653" s="59"/>
      <c r="BX3653" s="59"/>
      <c r="BY3653" s="59"/>
      <c r="BZ3653" s="59"/>
      <c r="CA3653" s="59"/>
      <c r="CB3653" s="59"/>
      <c r="CC3653" s="59"/>
      <c r="CD3653" s="59"/>
      <c r="CE3653" s="59"/>
    </row>
    <row r="3654" spans="1:83" x14ac:dyDescent="0.25">
      <c r="A3654" s="67" t="s">
        <v>982</v>
      </c>
      <c r="B3654" s="67" t="s">
        <v>982</v>
      </c>
      <c r="C3654" s="58">
        <v>42341</v>
      </c>
      <c r="D3654" s="58"/>
      <c r="E3654" s="58"/>
      <c r="F3654" s="59" t="s">
        <v>981</v>
      </c>
      <c r="G3654" s="59"/>
      <c r="H3654" s="59">
        <v>466.83421874999999</v>
      </c>
      <c r="I3654" s="59">
        <v>0.262028125</v>
      </c>
      <c r="J3654" s="59">
        <v>0.2082</v>
      </c>
      <c r="K3654" s="59">
        <v>0.24466874999999999</v>
      </c>
      <c r="L3654" s="59">
        <v>0.22588749999999999</v>
      </c>
      <c r="M3654" s="59">
        <v>0.27523124999999998</v>
      </c>
      <c r="N3654" s="59">
        <v>0.34828124999999999</v>
      </c>
      <c r="O3654" s="59">
        <v>0.22693125</v>
      </c>
      <c r="P3654" s="59"/>
      <c r="Q3654" s="59"/>
      <c r="R3654" s="59"/>
      <c r="S3654" s="59"/>
      <c r="T3654" s="59">
        <v>17.059922749999998</v>
      </c>
      <c r="U3654" s="59">
        <v>631.76824999999997</v>
      </c>
      <c r="V3654" s="59">
        <v>94.32</v>
      </c>
      <c r="W3654" s="59"/>
      <c r="X3654" s="59"/>
      <c r="Y3654" s="59"/>
      <c r="Z3654" s="59"/>
      <c r="AA3654" s="59"/>
      <c r="AB3654" s="59"/>
      <c r="AC3654" s="59"/>
      <c r="AD3654" s="59">
        <v>0</v>
      </c>
      <c r="AE3654" s="59"/>
      <c r="AF3654" s="59"/>
      <c r="AG3654" s="59"/>
      <c r="AH3654" s="59"/>
      <c r="AI3654" s="59"/>
      <c r="AJ3654" s="59">
        <v>2.5367500000000001</v>
      </c>
      <c r="AK3654" s="59"/>
      <c r="AL3654" s="59"/>
      <c r="AM3654" s="59">
        <v>3.2725</v>
      </c>
      <c r="AN3654" s="59">
        <v>4.71333799036932E-2</v>
      </c>
      <c r="AO3654" s="59">
        <v>8.5352894999999993</v>
      </c>
      <c r="AP3654" s="59">
        <v>181.08799999999999</v>
      </c>
      <c r="AQ3654" s="59"/>
      <c r="AR3654" s="59"/>
      <c r="AS3654" s="59"/>
      <c r="AT3654" s="59"/>
      <c r="AU3654" s="59"/>
      <c r="AV3654" s="59"/>
      <c r="AZ3654" s="59"/>
      <c r="BA3654" s="59"/>
      <c r="BB3654" s="59"/>
      <c r="BC3654" s="59">
        <v>2.267945675</v>
      </c>
      <c r="BD3654" s="59"/>
      <c r="BE3654" s="59">
        <v>94.32</v>
      </c>
      <c r="BF3654" s="59">
        <v>2.4045225561916898E-2</v>
      </c>
      <c r="BG3654" s="59">
        <v>1.76830752479697E-2</v>
      </c>
      <c r="BH3654" s="59">
        <v>6.2566875749999999</v>
      </c>
      <c r="BI3654" s="59"/>
      <c r="BJ3654" s="59">
        <v>353.82350000000002</v>
      </c>
      <c r="BK3654" s="59"/>
      <c r="BL3654" s="59"/>
      <c r="BM3654" s="59"/>
      <c r="BN3654" s="59"/>
      <c r="BO3654" s="59"/>
      <c r="BP3654" s="59"/>
      <c r="BQ3654" s="59"/>
      <c r="BR3654" s="59"/>
      <c r="BS3654" s="59"/>
      <c r="BT3654" s="59"/>
      <c r="BU3654" s="59"/>
      <c r="BV3654" s="59"/>
      <c r="BW3654" s="59"/>
      <c r="BX3654" s="59"/>
      <c r="BY3654" s="59"/>
      <c r="BZ3654" s="59"/>
      <c r="CA3654" s="59"/>
      <c r="CB3654" s="59"/>
      <c r="CC3654" s="59"/>
      <c r="CD3654" s="59"/>
      <c r="CE3654" s="59"/>
    </row>
    <row r="3655" spans="1:83" x14ac:dyDescent="0.25">
      <c r="A3655" s="67" t="s">
        <v>982</v>
      </c>
      <c r="B3655" s="67" t="s">
        <v>982</v>
      </c>
      <c r="C3655" s="58">
        <v>42342</v>
      </c>
      <c r="D3655" s="58"/>
      <c r="E3655" s="58"/>
      <c r="F3655" s="59" t="s">
        <v>981</v>
      </c>
      <c r="G3655" s="59"/>
      <c r="H3655" s="59">
        <v>461.17312500000003</v>
      </c>
      <c r="I3655" s="59">
        <v>0.23231250000000001</v>
      </c>
      <c r="J3655" s="59">
        <v>0.21132500000000001</v>
      </c>
      <c r="K3655" s="59">
        <v>0.23974375000000001</v>
      </c>
      <c r="L3655" s="59">
        <v>0.2252625</v>
      </c>
      <c r="M3655" s="59">
        <v>0.27512500000000001</v>
      </c>
      <c r="N3655" s="59">
        <v>0.348325</v>
      </c>
      <c r="O3655" s="59">
        <v>0.22696875</v>
      </c>
      <c r="P3655" s="59"/>
      <c r="Q3655" s="59"/>
      <c r="R3655" s="59"/>
      <c r="S3655" s="59"/>
      <c r="T3655" s="59"/>
      <c r="U3655" s="59"/>
      <c r="V3655" s="59"/>
      <c r="W3655" s="59"/>
      <c r="X3655" s="59"/>
      <c r="Y3655" s="59"/>
      <c r="Z3655" s="59"/>
      <c r="AA3655" s="59"/>
      <c r="AB3655" s="59"/>
      <c r="AC3655" s="59"/>
      <c r="AD3655" s="59"/>
      <c r="AE3655" s="59"/>
      <c r="AF3655" s="59">
        <v>0.83587279404359205</v>
      </c>
      <c r="AG3655" s="59">
        <v>0.85920486872488699</v>
      </c>
      <c r="AH3655" s="59"/>
      <c r="AI3655" s="59"/>
      <c r="AJ3655" s="59"/>
      <c r="AK3655" s="59"/>
      <c r="AL3655" s="59"/>
      <c r="AM3655" s="59"/>
      <c r="AN3655" s="59"/>
      <c r="AO3655" s="59"/>
      <c r="AP3655" s="59"/>
      <c r="AQ3655" s="59"/>
      <c r="AR3655" s="59"/>
      <c r="AS3655" s="59"/>
      <c r="AT3655" s="59"/>
      <c r="AU3655" s="59"/>
      <c r="AV3655" s="59"/>
      <c r="AZ3655" s="59"/>
      <c r="BA3655" s="59"/>
      <c r="BB3655" s="59"/>
      <c r="BC3655" s="59"/>
      <c r="BD3655" s="59"/>
      <c r="BE3655" s="59"/>
      <c r="BF3655" s="59"/>
      <c r="BG3655" s="59"/>
      <c r="BH3655" s="59"/>
      <c r="BI3655" s="59"/>
      <c r="BJ3655" s="59"/>
      <c r="BK3655" s="59"/>
      <c r="BL3655" s="59"/>
      <c r="BM3655" s="59"/>
      <c r="BN3655" s="59"/>
      <c r="BO3655" s="59"/>
      <c r="BP3655" s="59"/>
      <c r="BQ3655" s="59"/>
      <c r="BR3655" s="59"/>
      <c r="BS3655" s="59"/>
      <c r="BT3655" s="59"/>
      <c r="BU3655" s="59"/>
      <c r="BV3655" s="59"/>
      <c r="BW3655" s="59"/>
      <c r="BX3655" s="59"/>
      <c r="BY3655" s="59"/>
      <c r="BZ3655" s="59"/>
      <c r="CA3655" s="59"/>
      <c r="CB3655" s="59"/>
      <c r="CC3655" s="59"/>
      <c r="CD3655" s="59"/>
      <c r="CE3655" s="59"/>
    </row>
    <row r="3656" spans="1:83" x14ac:dyDescent="0.25">
      <c r="A3656" s="67" t="s">
        <v>982</v>
      </c>
      <c r="B3656" s="67" t="s">
        <v>982</v>
      </c>
      <c r="C3656" s="58">
        <v>42343</v>
      </c>
      <c r="D3656" s="58"/>
      <c r="E3656" s="58"/>
      <c r="F3656" s="59" t="s">
        <v>981</v>
      </c>
      <c r="G3656" s="59"/>
      <c r="H3656" s="59">
        <v>455.33906250000001</v>
      </c>
      <c r="I3656" s="59">
        <v>0.20558750000000001</v>
      </c>
      <c r="J3656" s="59">
        <v>0.20690625000000001</v>
      </c>
      <c r="K3656" s="59">
        <v>0.23649999999999999</v>
      </c>
      <c r="L3656" s="59">
        <v>0.22474374999999999</v>
      </c>
      <c r="M3656" s="59">
        <v>0.27502500000000002</v>
      </c>
      <c r="N3656" s="59">
        <v>0.34837499999999999</v>
      </c>
      <c r="O3656" s="59">
        <v>0.22690625</v>
      </c>
      <c r="P3656" s="59"/>
      <c r="Q3656" s="59"/>
      <c r="R3656" s="59"/>
      <c r="S3656" s="59"/>
      <c r="T3656" s="59"/>
      <c r="U3656" s="59"/>
      <c r="V3656" s="59"/>
      <c r="W3656" s="59"/>
      <c r="X3656" s="59"/>
      <c r="Y3656" s="59"/>
      <c r="Z3656" s="59"/>
      <c r="AA3656" s="59"/>
      <c r="AB3656" s="59"/>
      <c r="AC3656" s="59"/>
      <c r="AD3656" s="59"/>
      <c r="AE3656" s="59"/>
      <c r="AF3656" s="59"/>
      <c r="AG3656" s="59"/>
      <c r="AH3656" s="59"/>
      <c r="AI3656" s="59"/>
      <c r="AJ3656" s="59"/>
      <c r="AK3656" s="59"/>
      <c r="AL3656" s="59"/>
      <c r="AM3656" s="59"/>
      <c r="AN3656" s="59"/>
      <c r="AO3656" s="59"/>
      <c r="AP3656" s="59"/>
      <c r="AQ3656" s="59"/>
      <c r="AR3656" s="59"/>
      <c r="AS3656" s="59"/>
      <c r="AT3656" s="59"/>
      <c r="AU3656" s="59"/>
      <c r="AV3656" s="59"/>
      <c r="AZ3656" s="59"/>
      <c r="BA3656" s="59"/>
      <c r="BB3656" s="59"/>
      <c r="BC3656" s="59"/>
      <c r="BD3656" s="59"/>
      <c r="BE3656" s="59"/>
      <c r="BF3656" s="59"/>
      <c r="BG3656" s="59"/>
      <c r="BH3656" s="59"/>
      <c r="BI3656" s="59"/>
      <c r="BJ3656" s="59"/>
      <c r="BK3656" s="59"/>
      <c r="BL3656" s="59"/>
      <c r="BM3656" s="59"/>
      <c r="BN3656" s="59"/>
      <c r="BO3656" s="59"/>
      <c r="BP3656" s="59"/>
      <c r="BQ3656" s="59"/>
      <c r="BR3656" s="59"/>
      <c r="BS3656" s="59"/>
      <c r="BT3656" s="59"/>
      <c r="BU3656" s="59"/>
      <c r="BV3656" s="59"/>
      <c r="BW3656" s="59"/>
      <c r="BX3656" s="59"/>
      <c r="BY3656" s="59"/>
      <c r="BZ3656" s="59"/>
      <c r="CA3656" s="59"/>
      <c r="CB3656" s="59"/>
      <c r="CC3656" s="59"/>
      <c r="CD3656" s="59"/>
      <c r="CE3656" s="59"/>
    </row>
    <row r="3657" spans="1:83" x14ac:dyDescent="0.25">
      <c r="A3657" s="67" t="s">
        <v>982</v>
      </c>
      <c r="B3657" s="67" t="s">
        <v>982</v>
      </c>
      <c r="C3657" s="58">
        <v>42344</v>
      </c>
      <c r="D3657" s="58"/>
      <c r="E3657" s="58"/>
      <c r="F3657" s="59" t="s">
        <v>981</v>
      </c>
      <c r="G3657" s="59"/>
      <c r="H3657" s="59">
        <v>450.93937499999998</v>
      </c>
      <c r="I3657" s="59">
        <v>0.1865</v>
      </c>
      <c r="J3657" s="59">
        <v>0.20306250000000001</v>
      </c>
      <c r="K3657" s="59">
        <v>0.23403125</v>
      </c>
      <c r="L3657" s="59">
        <v>0.22411875000000001</v>
      </c>
      <c r="M3657" s="59">
        <v>0.27488750000000001</v>
      </c>
      <c r="N3657" s="59">
        <v>0.34841875</v>
      </c>
      <c r="O3657" s="59">
        <v>0.22689375000000001</v>
      </c>
      <c r="P3657" s="59"/>
      <c r="Q3657" s="59"/>
      <c r="R3657" s="59"/>
      <c r="S3657" s="59"/>
      <c r="T3657" s="59"/>
      <c r="U3657" s="59"/>
      <c r="V3657" s="59"/>
      <c r="W3657" s="59"/>
      <c r="X3657" s="59"/>
      <c r="Y3657" s="59"/>
      <c r="Z3657" s="59"/>
      <c r="AA3657" s="59"/>
      <c r="AB3657" s="59"/>
      <c r="AC3657" s="59"/>
      <c r="AD3657" s="59"/>
      <c r="AE3657" s="59"/>
      <c r="AF3657" s="59"/>
      <c r="AG3657" s="59"/>
      <c r="AH3657" s="59"/>
      <c r="AI3657" s="59"/>
      <c r="AJ3657" s="59"/>
      <c r="AK3657" s="59"/>
      <c r="AL3657" s="59"/>
      <c r="AM3657" s="59"/>
      <c r="AN3657" s="59"/>
      <c r="AO3657" s="59"/>
      <c r="AP3657" s="59"/>
      <c r="AQ3657" s="59"/>
      <c r="AR3657" s="59"/>
      <c r="AS3657" s="59"/>
      <c r="AT3657" s="59"/>
      <c r="AU3657" s="59"/>
      <c r="AV3657" s="59"/>
      <c r="AZ3657" s="59"/>
      <c r="BA3657" s="59"/>
      <c r="BB3657" s="59"/>
      <c r="BC3657" s="59"/>
      <c r="BD3657" s="59"/>
      <c r="BE3657" s="59"/>
      <c r="BF3657" s="59"/>
      <c r="BG3657" s="59"/>
      <c r="BH3657" s="59"/>
      <c r="BI3657" s="59"/>
      <c r="BJ3657" s="59"/>
      <c r="BK3657" s="59"/>
      <c r="BL3657" s="59"/>
      <c r="BM3657" s="59"/>
      <c r="BN3657" s="59"/>
      <c r="BO3657" s="59"/>
      <c r="BP3657" s="59"/>
      <c r="BQ3657" s="59"/>
      <c r="BR3657" s="59"/>
      <c r="BS3657" s="59"/>
      <c r="BT3657" s="59"/>
      <c r="BU3657" s="59"/>
      <c r="BV3657" s="59"/>
      <c r="BW3657" s="59"/>
      <c r="BX3657" s="59"/>
      <c r="BY3657" s="59"/>
      <c r="BZ3657" s="59"/>
      <c r="CA3657" s="59"/>
      <c r="CB3657" s="59"/>
      <c r="CC3657" s="59"/>
      <c r="CD3657" s="59"/>
      <c r="CE3657" s="59"/>
    </row>
    <row r="3658" spans="1:83" x14ac:dyDescent="0.25">
      <c r="A3658" s="67" t="s">
        <v>982</v>
      </c>
      <c r="B3658" s="67" t="s">
        <v>982</v>
      </c>
      <c r="C3658" s="58">
        <v>42345</v>
      </c>
      <c r="D3658" s="58"/>
      <c r="E3658" s="58"/>
      <c r="F3658" s="59" t="s">
        <v>981</v>
      </c>
      <c r="G3658" s="59"/>
      <c r="H3658" s="59">
        <v>445.89937500000002</v>
      </c>
      <c r="I3658" s="59">
        <v>0.16702500000000001</v>
      </c>
      <c r="J3658" s="59">
        <v>0.19717499999999999</v>
      </c>
      <c r="K3658" s="59">
        <v>0.23105000000000001</v>
      </c>
      <c r="L3658" s="59">
        <v>0.22329375000000001</v>
      </c>
      <c r="M3658" s="59">
        <v>0.27463124999999999</v>
      </c>
      <c r="N3658" s="59">
        <v>0.34839999999999999</v>
      </c>
      <c r="O3658" s="59">
        <v>0.22685625000000001</v>
      </c>
      <c r="P3658" s="59"/>
      <c r="Q3658" s="59"/>
      <c r="R3658" s="59"/>
      <c r="S3658" s="59"/>
      <c r="T3658" s="59"/>
      <c r="U3658" s="59"/>
      <c r="V3658" s="59"/>
      <c r="W3658" s="59"/>
      <c r="X3658" s="59"/>
      <c r="Y3658" s="59"/>
      <c r="Z3658" s="59"/>
      <c r="AA3658" s="59"/>
      <c r="AB3658" s="59"/>
      <c r="AC3658" s="59"/>
      <c r="AD3658" s="59"/>
      <c r="AE3658" s="59"/>
      <c r="AF3658" s="59">
        <v>0.78647558426738495</v>
      </c>
      <c r="AG3658" s="59">
        <v>0.85586997196876402</v>
      </c>
      <c r="AH3658" s="59"/>
      <c r="AI3658" s="59"/>
      <c r="AJ3658" s="59"/>
      <c r="AK3658" s="59"/>
      <c r="AL3658" s="59"/>
      <c r="AM3658" s="59"/>
      <c r="AN3658" s="59"/>
      <c r="AO3658" s="59"/>
      <c r="AP3658" s="59"/>
      <c r="AQ3658" s="59"/>
      <c r="AR3658" s="59"/>
      <c r="AS3658" s="59"/>
      <c r="AT3658" s="59"/>
      <c r="AU3658" s="59"/>
      <c r="AV3658" s="59"/>
      <c r="AZ3658" s="59"/>
      <c r="BA3658" s="59"/>
      <c r="BB3658" s="59"/>
      <c r="BC3658" s="59"/>
      <c r="BD3658" s="59"/>
      <c r="BE3658" s="59"/>
      <c r="BF3658" s="59"/>
      <c r="BG3658" s="59"/>
      <c r="BH3658" s="59"/>
      <c r="BI3658" s="59"/>
      <c r="BJ3658" s="59"/>
      <c r="BK3658" s="59"/>
      <c r="BL3658" s="59"/>
      <c r="BM3658" s="59"/>
      <c r="BN3658" s="59"/>
      <c r="BO3658" s="59"/>
      <c r="BP3658" s="59"/>
      <c r="BQ3658" s="59"/>
      <c r="BR3658" s="59"/>
      <c r="BS3658" s="59"/>
      <c r="BT3658" s="59"/>
      <c r="BU3658" s="59"/>
      <c r="BV3658" s="59"/>
      <c r="BW3658" s="59"/>
      <c r="BX3658" s="59"/>
      <c r="BY3658" s="59"/>
      <c r="BZ3658" s="59"/>
      <c r="CA3658" s="59"/>
      <c r="CB3658" s="59"/>
      <c r="CC3658" s="59"/>
      <c r="CD3658" s="59"/>
      <c r="CE3658" s="59"/>
    </row>
    <row r="3659" spans="1:83" x14ac:dyDescent="0.25">
      <c r="A3659" s="67" t="s">
        <v>982</v>
      </c>
      <c r="B3659" s="67" t="s">
        <v>982</v>
      </c>
      <c r="C3659" s="58">
        <v>42346</v>
      </c>
      <c r="D3659" s="58"/>
      <c r="E3659" s="58"/>
      <c r="F3659" s="59" t="s">
        <v>981</v>
      </c>
      <c r="G3659" s="59"/>
      <c r="H3659" s="59">
        <v>439.7240625</v>
      </c>
      <c r="I3659" s="59">
        <v>0.14628749999999999</v>
      </c>
      <c r="J3659" s="59">
        <v>0.18923124999999999</v>
      </c>
      <c r="K3659" s="59">
        <v>0.22665625</v>
      </c>
      <c r="L3659" s="59">
        <v>0.22183749999999999</v>
      </c>
      <c r="M3659" s="59">
        <v>0.27433750000000001</v>
      </c>
      <c r="N3659" s="59">
        <v>0.34837499999999999</v>
      </c>
      <c r="O3659" s="59">
        <v>0.22678124999999999</v>
      </c>
      <c r="P3659" s="59"/>
      <c r="Q3659" s="59"/>
      <c r="R3659" s="59"/>
      <c r="S3659" s="59"/>
      <c r="T3659" s="59"/>
      <c r="U3659" s="59"/>
      <c r="V3659" s="59"/>
      <c r="W3659" s="59"/>
      <c r="X3659" s="59"/>
      <c r="Y3659" s="59"/>
      <c r="Z3659" s="59"/>
      <c r="AA3659" s="59"/>
      <c r="AB3659" s="59"/>
      <c r="AC3659" s="59"/>
      <c r="AD3659" s="59"/>
      <c r="AE3659" s="59">
        <v>8.75</v>
      </c>
      <c r="AF3659" s="59"/>
      <c r="AG3659" s="59"/>
      <c r="AH3659" s="59"/>
      <c r="AI3659" s="59"/>
      <c r="AJ3659" s="59"/>
      <c r="AK3659" s="59">
        <v>2.8</v>
      </c>
      <c r="AL3659" s="59">
        <v>8.75</v>
      </c>
      <c r="AM3659" s="59"/>
      <c r="AN3659" s="59"/>
      <c r="AO3659" s="59"/>
      <c r="AP3659" s="59"/>
      <c r="AQ3659" s="59"/>
      <c r="AR3659" s="59"/>
      <c r="AS3659" s="59"/>
      <c r="AT3659" s="59"/>
      <c r="AU3659" s="59"/>
      <c r="AV3659" s="59"/>
      <c r="AZ3659" s="59"/>
      <c r="BA3659" s="59"/>
      <c r="BB3659" s="59"/>
      <c r="BC3659" s="59"/>
      <c r="BD3659" s="59"/>
      <c r="BE3659" s="59"/>
      <c r="BF3659" s="59"/>
      <c r="BG3659" s="59"/>
      <c r="BH3659" s="59"/>
      <c r="BI3659" s="59"/>
      <c r="BJ3659" s="59"/>
      <c r="BK3659" s="59"/>
      <c r="BL3659" s="59"/>
      <c r="BM3659" s="59"/>
      <c r="BN3659" s="59"/>
      <c r="BO3659" s="59"/>
      <c r="BP3659" s="59"/>
      <c r="BQ3659" s="59"/>
      <c r="BR3659" s="59"/>
      <c r="BS3659" s="59"/>
      <c r="BT3659" s="59"/>
      <c r="BU3659" s="59"/>
      <c r="BV3659" s="59"/>
      <c r="BW3659" s="59"/>
      <c r="BX3659" s="59"/>
      <c r="BY3659" s="59"/>
      <c r="BZ3659" s="59"/>
      <c r="CA3659" s="59"/>
      <c r="CB3659" s="59"/>
      <c r="CC3659" s="59"/>
      <c r="CD3659" s="59"/>
      <c r="CE3659" s="59"/>
    </row>
    <row r="3660" spans="1:83" x14ac:dyDescent="0.25">
      <c r="A3660" s="67" t="s">
        <v>982</v>
      </c>
      <c r="B3660" s="67" t="s">
        <v>982</v>
      </c>
      <c r="C3660" s="58">
        <v>42347</v>
      </c>
      <c r="D3660" s="58"/>
      <c r="E3660" s="58"/>
      <c r="F3660" s="59" t="s">
        <v>981</v>
      </c>
      <c r="G3660" s="59"/>
      <c r="H3660" s="59">
        <v>434.76046874999997</v>
      </c>
      <c r="I3660" s="59">
        <v>0.13297187499999999</v>
      </c>
      <c r="J3660" s="59">
        <v>0.18236875</v>
      </c>
      <c r="K3660" s="59">
        <v>0.22232499999999999</v>
      </c>
      <c r="L3660" s="59">
        <v>0.2202625</v>
      </c>
      <c r="M3660" s="59">
        <v>0.27384999999999998</v>
      </c>
      <c r="N3660" s="59">
        <v>0.34839375</v>
      </c>
      <c r="O3660" s="59">
        <v>0.22670000000000001</v>
      </c>
      <c r="P3660" s="59"/>
      <c r="Q3660" s="59"/>
      <c r="R3660" s="59"/>
      <c r="S3660" s="59"/>
      <c r="T3660" s="59"/>
      <c r="U3660" s="59"/>
      <c r="V3660" s="59"/>
      <c r="W3660" s="59"/>
      <c r="X3660" s="59"/>
      <c r="Y3660" s="59"/>
      <c r="Z3660" s="59"/>
      <c r="AA3660" s="59"/>
      <c r="AB3660" s="59"/>
      <c r="AC3660" s="59"/>
      <c r="AD3660" s="59"/>
      <c r="AE3660" s="59"/>
      <c r="AF3660" s="59"/>
      <c r="AG3660" s="59"/>
      <c r="AH3660" s="59"/>
      <c r="AI3660" s="59"/>
      <c r="AJ3660" s="59"/>
      <c r="AK3660" s="59"/>
      <c r="AL3660" s="59"/>
      <c r="AM3660" s="59"/>
      <c r="AN3660" s="59"/>
      <c r="AO3660" s="59"/>
      <c r="AP3660" s="59"/>
      <c r="AQ3660" s="59"/>
      <c r="AR3660" s="59"/>
      <c r="AS3660" s="59"/>
      <c r="AT3660" s="59"/>
      <c r="AU3660" s="59"/>
      <c r="AV3660" s="59"/>
      <c r="AZ3660" s="59"/>
      <c r="BA3660" s="59"/>
      <c r="BB3660" s="59"/>
      <c r="BC3660" s="59"/>
      <c r="BD3660" s="59"/>
      <c r="BE3660" s="59"/>
      <c r="BF3660" s="59"/>
      <c r="BG3660" s="59"/>
      <c r="BH3660" s="59"/>
      <c r="BI3660" s="59"/>
      <c r="BJ3660" s="59"/>
      <c r="BK3660" s="59"/>
      <c r="BL3660" s="59"/>
      <c r="BM3660" s="59"/>
      <c r="BN3660" s="59"/>
      <c r="BO3660" s="59"/>
      <c r="BP3660" s="59"/>
      <c r="BQ3660" s="59"/>
      <c r="BR3660" s="59"/>
      <c r="BS3660" s="59"/>
      <c r="BT3660" s="59"/>
      <c r="BU3660" s="59"/>
      <c r="BV3660" s="59"/>
      <c r="BW3660" s="59"/>
      <c r="BX3660" s="59"/>
      <c r="BY3660" s="59"/>
      <c r="BZ3660" s="59"/>
      <c r="CA3660" s="59"/>
      <c r="CB3660" s="59"/>
      <c r="CC3660" s="59"/>
      <c r="CD3660" s="59"/>
      <c r="CE3660" s="59"/>
    </row>
    <row r="3661" spans="1:83" x14ac:dyDescent="0.25">
      <c r="A3661" s="67" t="s">
        <v>982</v>
      </c>
      <c r="B3661" s="67" t="s">
        <v>982</v>
      </c>
      <c r="C3661" s="58">
        <v>42348</v>
      </c>
      <c r="D3661" s="58"/>
      <c r="E3661" s="58"/>
      <c r="F3661" s="59" t="s">
        <v>981</v>
      </c>
      <c r="G3661" s="59"/>
      <c r="H3661" s="59">
        <v>461.33249999999998</v>
      </c>
      <c r="I3661" s="59">
        <v>0.25449375000000002</v>
      </c>
      <c r="J3661" s="59">
        <v>0.20760624999999999</v>
      </c>
      <c r="K3661" s="59">
        <v>0.24012500000000001</v>
      </c>
      <c r="L3661" s="59">
        <v>0.21807499999999999</v>
      </c>
      <c r="M3661" s="59">
        <v>0.27340625000000002</v>
      </c>
      <c r="N3661" s="59">
        <v>0.34834375000000001</v>
      </c>
      <c r="O3661" s="59">
        <v>0.226775</v>
      </c>
      <c r="P3661" s="59"/>
      <c r="Q3661" s="59"/>
      <c r="R3661" s="59"/>
      <c r="S3661" s="59"/>
      <c r="T3661" s="59"/>
      <c r="U3661" s="59"/>
      <c r="V3661" s="59"/>
      <c r="W3661" s="59"/>
      <c r="X3661" s="59"/>
      <c r="Y3661" s="59"/>
      <c r="Z3661" s="59"/>
      <c r="AA3661" s="59"/>
      <c r="AB3661" s="59"/>
      <c r="AC3661" s="59"/>
      <c r="AD3661" s="59"/>
      <c r="AE3661" s="59"/>
      <c r="AF3661" s="59"/>
      <c r="AG3661" s="59"/>
      <c r="AH3661" s="59"/>
      <c r="AI3661" s="59"/>
      <c r="AJ3661" s="59"/>
      <c r="AK3661" s="59"/>
      <c r="AL3661" s="59"/>
      <c r="AM3661" s="59"/>
      <c r="AN3661" s="59"/>
      <c r="AO3661" s="59"/>
      <c r="AP3661" s="59"/>
      <c r="AQ3661" s="59"/>
      <c r="AR3661" s="59"/>
      <c r="AS3661" s="59"/>
      <c r="AT3661" s="59"/>
      <c r="AU3661" s="59"/>
      <c r="AV3661" s="59"/>
      <c r="AZ3661" s="59"/>
      <c r="BA3661" s="59"/>
      <c r="BB3661" s="59"/>
      <c r="BC3661" s="59"/>
      <c r="BD3661" s="59"/>
      <c r="BE3661" s="59"/>
      <c r="BF3661" s="59"/>
      <c r="BG3661" s="59"/>
      <c r="BH3661" s="59"/>
      <c r="BI3661" s="59"/>
      <c r="BJ3661" s="59"/>
      <c r="BK3661" s="59"/>
      <c r="BL3661" s="59"/>
      <c r="BM3661" s="59"/>
      <c r="BN3661" s="59"/>
      <c r="BO3661" s="59"/>
      <c r="BP3661" s="59"/>
      <c r="BQ3661" s="59"/>
      <c r="BR3661" s="59"/>
      <c r="BS3661" s="59"/>
      <c r="BT3661" s="59"/>
      <c r="BU3661" s="59"/>
      <c r="BV3661" s="59"/>
      <c r="BW3661" s="59"/>
      <c r="BX3661" s="59"/>
      <c r="BY3661" s="59"/>
      <c r="BZ3661" s="59"/>
      <c r="CA3661" s="59"/>
      <c r="CB3661" s="59"/>
      <c r="CC3661" s="59"/>
      <c r="CD3661" s="59"/>
      <c r="CE3661" s="59"/>
    </row>
    <row r="3662" spans="1:83" x14ac:dyDescent="0.25">
      <c r="A3662" s="67" t="s">
        <v>982</v>
      </c>
      <c r="B3662" s="67" t="s">
        <v>982</v>
      </c>
      <c r="C3662" s="58">
        <v>42349</v>
      </c>
      <c r="D3662" s="58"/>
      <c r="E3662" s="58"/>
      <c r="F3662" s="59" t="s">
        <v>981</v>
      </c>
      <c r="G3662" s="59"/>
      <c r="H3662" s="59">
        <v>461.22843749999998</v>
      </c>
      <c r="I3662" s="59">
        <v>0.24781875</v>
      </c>
      <c r="J3662" s="59">
        <v>0.21633749999999999</v>
      </c>
      <c r="K3662" s="59">
        <v>0.2391375</v>
      </c>
      <c r="L3662" s="59">
        <v>0.21789375</v>
      </c>
      <c r="M3662" s="59">
        <v>0.27328750000000002</v>
      </c>
      <c r="N3662" s="59">
        <v>0.348325</v>
      </c>
      <c r="O3662" s="59">
        <v>0.22670625</v>
      </c>
      <c r="P3662" s="59"/>
      <c r="Q3662" s="59"/>
      <c r="R3662" s="59"/>
      <c r="S3662" s="59"/>
      <c r="T3662" s="59"/>
      <c r="U3662" s="59"/>
      <c r="V3662" s="59"/>
      <c r="W3662" s="59"/>
      <c r="X3662" s="59"/>
      <c r="Y3662" s="59"/>
      <c r="Z3662" s="59"/>
      <c r="AA3662" s="59"/>
      <c r="AB3662" s="59"/>
      <c r="AC3662" s="59"/>
      <c r="AD3662" s="59"/>
      <c r="AE3662" s="59"/>
      <c r="AF3662" s="59">
        <v>0.950984031688759</v>
      </c>
      <c r="AG3662" s="59">
        <v>0.84956545106372405</v>
      </c>
      <c r="AH3662" s="59"/>
      <c r="AI3662" s="59"/>
      <c r="AJ3662" s="59"/>
      <c r="AK3662" s="59"/>
      <c r="AL3662" s="59"/>
      <c r="AM3662" s="59"/>
      <c r="AN3662" s="59"/>
      <c r="AO3662" s="59"/>
      <c r="AP3662" s="59"/>
      <c r="AQ3662" s="59"/>
      <c r="AR3662" s="59"/>
      <c r="AS3662" s="59"/>
      <c r="AT3662" s="59"/>
      <c r="AU3662" s="59"/>
      <c r="AV3662" s="59"/>
      <c r="AZ3662" s="59"/>
      <c r="BA3662" s="59"/>
      <c r="BB3662" s="59"/>
      <c r="BC3662" s="59"/>
      <c r="BD3662" s="59"/>
      <c r="BE3662" s="59"/>
      <c r="BF3662" s="59"/>
      <c r="BG3662" s="59"/>
      <c r="BH3662" s="59"/>
      <c r="BI3662" s="59"/>
      <c r="BJ3662" s="59"/>
      <c r="BK3662" s="59"/>
      <c r="BL3662" s="59"/>
      <c r="BM3662" s="59"/>
      <c r="BN3662" s="59"/>
      <c r="BO3662" s="59"/>
      <c r="BP3662" s="59"/>
      <c r="BQ3662" s="59"/>
      <c r="BR3662" s="59"/>
      <c r="BS3662" s="59"/>
      <c r="BT3662" s="59"/>
      <c r="BU3662" s="59"/>
      <c r="BV3662" s="59"/>
      <c r="BW3662" s="59"/>
      <c r="BX3662" s="59"/>
      <c r="BY3662" s="59"/>
      <c r="BZ3662" s="59"/>
      <c r="CA3662" s="59"/>
      <c r="CB3662" s="59"/>
      <c r="CC3662" s="59"/>
      <c r="CD3662" s="59"/>
      <c r="CE3662" s="59"/>
    </row>
    <row r="3663" spans="1:83" x14ac:dyDescent="0.25">
      <c r="A3663" s="67" t="s">
        <v>982</v>
      </c>
      <c r="B3663" s="67" t="s">
        <v>982</v>
      </c>
      <c r="C3663" s="58">
        <v>42350</v>
      </c>
      <c r="D3663" s="58"/>
      <c r="E3663" s="58"/>
      <c r="F3663" s="59" t="s">
        <v>981</v>
      </c>
      <c r="G3663" s="59"/>
      <c r="H3663" s="59">
        <v>455.94656250000003</v>
      </c>
      <c r="I3663" s="59">
        <v>0.22650624999999999</v>
      </c>
      <c r="J3663" s="59">
        <v>0.2121625</v>
      </c>
      <c r="K3663" s="59">
        <v>0.23515625000000001</v>
      </c>
      <c r="L3663" s="59">
        <v>0.21738125</v>
      </c>
      <c r="M3663" s="59">
        <v>0.27302500000000002</v>
      </c>
      <c r="N3663" s="59">
        <v>0.34829375000000001</v>
      </c>
      <c r="O3663" s="59">
        <v>0.22663125000000001</v>
      </c>
      <c r="P3663" s="59"/>
      <c r="Q3663" s="59"/>
      <c r="R3663" s="59"/>
      <c r="S3663" s="59"/>
      <c r="T3663" s="59"/>
      <c r="U3663" s="59"/>
      <c r="V3663" s="59"/>
      <c r="W3663" s="59"/>
      <c r="X3663" s="59"/>
      <c r="Y3663" s="59"/>
      <c r="Z3663" s="59"/>
      <c r="AA3663" s="59"/>
      <c r="AB3663" s="59"/>
      <c r="AC3663" s="59"/>
      <c r="AD3663" s="59"/>
      <c r="AE3663" s="59"/>
      <c r="AF3663" s="59"/>
      <c r="AG3663" s="59"/>
      <c r="AH3663" s="59"/>
      <c r="AI3663" s="59"/>
      <c r="AJ3663" s="59"/>
      <c r="AK3663" s="59"/>
      <c r="AL3663" s="59"/>
      <c r="AM3663" s="59"/>
      <c r="AN3663" s="59"/>
      <c r="AO3663" s="59"/>
      <c r="AP3663" s="59"/>
      <c r="AQ3663" s="59"/>
      <c r="AR3663" s="59"/>
      <c r="AS3663" s="59"/>
      <c r="AT3663" s="59"/>
      <c r="AU3663" s="59"/>
      <c r="AV3663" s="59"/>
      <c r="AZ3663" s="59"/>
      <c r="BA3663" s="59"/>
      <c r="BB3663" s="59"/>
      <c r="BC3663" s="59"/>
      <c r="BD3663" s="59"/>
      <c r="BE3663" s="59"/>
      <c r="BF3663" s="59"/>
      <c r="BG3663" s="59"/>
      <c r="BH3663" s="59"/>
      <c r="BI3663" s="59"/>
      <c r="BJ3663" s="59"/>
      <c r="BK3663" s="59"/>
      <c r="BL3663" s="59"/>
      <c r="BM3663" s="59"/>
      <c r="BN3663" s="59"/>
      <c r="BO3663" s="59"/>
      <c r="BP3663" s="59"/>
      <c r="BQ3663" s="59"/>
      <c r="BR3663" s="59"/>
      <c r="BS3663" s="59"/>
      <c r="BT3663" s="59"/>
      <c r="BU3663" s="59"/>
      <c r="BV3663" s="59"/>
      <c r="BW3663" s="59"/>
      <c r="BX3663" s="59"/>
      <c r="BY3663" s="59"/>
      <c r="BZ3663" s="59"/>
      <c r="CA3663" s="59"/>
      <c r="CB3663" s="59"/>
      <c r="CC3663" s="59"/>
      <c r="CD3663" s="59"/>
      <c r="CE3663" s="59"/>
    </row>
    <row r="3664" spans="1:83" x14ac:dyDescent="0.25">
      <c r="A3664" s="67" t="s">
        <v>982</v>
      </c>
      <c r="B3664" s="67" t="s">
        <v>982</v>
      </c>
      <c r="C3664" s="58">
        <v>42351</v>
      </c>
      <c r="D3664" s="58"/>
      <c r="E3664" s="58"/>
      <c r="F3664" s="59" t="s">
        <v>981</v>
      </c>
      <c r="G3664" s="59"/>
      <c r="H3664" s="59">
        <v>452.01421875</v>
      </c>
      <c r="I3664" s="59">
        <v>0.20985937499999999</v>
      </c>
      <c r="J3664" s="59">
        <v>0.20890624999999999</v>
      </c>
      <c r="K3664" s="59">
        <v>0.23250000000000001</v>
      </c>
      <c r="L3664" s="59">
        <v>0.21703749999999999</v>
      </c>
      <c r="M3664" s="59">
        <v>0.27288750000000001</v>
      </c>
      <c r="N3664" s="59">
        <v>0.34826875000000002</v>
      </c>
      <c r="O3664" s="59">
        <v>0.22663749999999999</v>
      </c>
      <c r="P3664" s="59"/>
      <c r="Q3664" s="59"/>
      <c r="R3664" s="59"/>
      <c r="S3664" s="59"/>
      <c r="T3664" s="59"/>
      <c r="U3664" s="59"/>
      <c r="V3664" s="59"/>
      <c r="W3664" s="59"/>
      <c r="X3664" s="59"/>
      <c r="Y3664" s="59"/>
      <c r="Z3664" s="59"/>
      <c r="AA3664" s="59"/>
      <c r="AB3664" s="59"/>
      <c r="AC3664" s="59"/>
      <c r="AD3664" s="59"/>
      <c r="AE3664" s="59"/>
      <c r="AF3664" s="59"/>
      <c r="AG3664" s="59"/>
      <c r="AH3664" s="59"/>
      <c r="AI3664" s="59"/>
      <c r="AJ3664" s="59"/>
      <c r="AK3664" s="59"/>
      <c r="AL3664" s="59"/>
      <c r="AM3664" s="59"/>
      <c r="AN3664" s="59"/>
      <c r="AO3664" s="59"/>
      <c r="AP3664" s="59"/>
      <c r="AQ3664" s="59"/>
      <c r="AR3664" s="59"/>
      <c r="AS3664" s="59"/>
      <c r="AT3664" s="59"/>
      <c r="AU3664" s="59"/>
      <c r="AV3664" s="59"/>
      <c r="AZ3664" s="59"/>
      <c r="BA3664" s="59"/>
      <c r="BB3664" s="59"/>
      <c r="BC3664" s="59"/>
      <c r="BD3664" s="59"/>
      <c r="BE3664" s="59"/>
      <c r="BF3664" s="59"/>
      <c r="BG3664" s="59"/>
      <c r="BH3664" s="59"/>
      <c r="BI3664" s="59"/>
      <c r="BJ3664" s="59"/>
      <c r="BK3664" s="59"/>
      <c r="BL3664" s="59"/>
      <c r="BM3664" s="59"/>
      <c r="BN3664" s="59"/>
      <c r="BO3664" s="59"/>
      <c r="BP3664" s="59"/>
      <c r="BQ3664" s="59"/>
      <c r="BR3664" s="59"/>
      <c r="BS3664" s="59"/>
      <c r="BT3664" s="59"/>
      <c r="BU3664" s="59"/>
      <c r="BV3664" s="59"/>
      <c r="BW3664" s="59"/>
      <c r="BX3664" s="59"/>
      <c r="BY3664" s="59"/>
      <c r="BZ3664" s="59"/>
      <c r="CA3664" s="59"/>
      <c r="CB3664" s="59"/>
      <c r="CC3664" s="59"/>
      <c r="CD3664" s="59"/>
      <c r="CE3664" s="59"/>
    </row>
    <row r="3665" spans="1:83" x14ac:dyDescent="0.25">
      <c r="A3665" s="67" t="s">
        <v>982</v>
      </c>
      <c r="B3665" s="67" t="s">
        <v>982</v>
      </c>
      <c r="C3665" s="58">
        <v>42352</v>
      </c>
      <c r="D3665" s="58"/>
      <c r="E3665" s="58"/>
      <c r="F3665" s="59" t="s">
        <v>981</v>
      </c>
      <c r="G3665" s="59"/>
      <c r="H3665" s="59">
        <v>446.27812499999999</v>
      </c>
      <c r="I3665" s="59">
        <v>0.18717500000000001</v>
      </c>
      <c r="J3665" s="59">
        <v>0.20228750000000001</v>
      </c>
      <c r="K3665" s="59">
        <v>0.22917499999999999</v>
      </c>
      <c r="L3665" s="59">
        <v>0.21624375000000001</v>
      </c>
      <c r="M3665" s="59">
        <v>0.27259375000000002</v>
      </c>
      <c r="N3665" s="59">
        <v>0.34828124999999999</v>
      </c>
      <c r="O3665" s="59">
        <v>0.22656875000000001</v>
      </c>
      <c r="P3665" s="59"/>
      <c r="Q3665" s="59"/>
      <c r="R3665" s="59"/>
      <c r="S3665" s="59"/>
      <c r="T3665" s="59"/>
      <c r="U3665" s="59"/>
      <c r="V3665" s="59"/>
      <c r="W3665" s="59"/>
      <c r="X3665" s="59"/>
      <c r="Y3665" s="59"/>
      <c r="Z3665" s="59"/>
      <c r="AA3665" s="59"/>
      <c r="AB3665" s="59"/>
      <c r="AC3665" s="59"/>
      <c r="AD3665" s="59"/>
      <c r="AE3665" s="59"/>
      <c r="AF3665" s="59">
        <v>0.84226381993127897</v>
      </c>
      <c r="AG3665" s="59">
        <v>0.82254632146409101</v>
      </c>
      <c r="AH3665" s="59"/>
      <c r="AI3665" s="59"/>
      <c r="AJ3665" s="59"/>
      <c r="AK3665" s="59"/>
      <c r="AL3665" s="59"/>
      <c r="AM3665" s="59"/>
      <c r="AN3665" s="59"/>
      <c r="AO3665" s="59"/>
      <c r="AP3665" s="59"/>
      <c r="AQ3665" s="59"/>
      <c r="AR3665" s="59"/>
      <c r="AS3665" s="59"/>
      <c r="AT3665" s="59"/>
      <c r="AU3665" s="59"/>
      <c r="AV3665" s="59"/>
      <c r="AZ3665" s="59"/>
      <c r="BA3665" s="59"/>
      <c r="BB3665" s="59"/>
      <c r="BC3665" s="59"/>
      <c r="BD3665" s="59"/>
      <c r="BE3665" s="59"/>
      <c r="BF3665" s="59"/>
      <c r="BG3665" s="59"/>
      <c r="BH3665" s="59"/>
      <c r="BI3665" s="59"/>
      <c r="BJ3665" s="59"/>
      <c r="BK3665" s="59"/>
      <c r="BL3665" s="59"/>
      <c r="BM3665" s="59"/>
      <c r="BN3665" s="59"/>
      <c r="BO3665" s="59"/>
      <c r="BP3665" s="59"/>
      <c r="BQ3665" s="59"/>
      <c r="BR3665" s="59"/>
      <c r="BS3665" s="59"/>
      <c r="BT3665" s="59"/>
      <c r="BU3665" s="59"/>
      <c r="BV3665" s="59"/>
      <c r="BW3665" s="59"/>
      <c r="BX3665" s="59"/>
      <c r="BY3665" s="59"/>
      <c r="BZ3665" s="59"/>
      <c r="CA3665" s="59"/>
      <c r="CB3665" s="59"/>
      <c r="CC3665" s="59"/>
      <c r="CD3665" s="59"/>
      <c r="CE3665" s="59"/>
    </row>
    <row r="3666" spans="1:83" x14ac:dyDescent="0.25">
      <c r="A3666" s="67" t="s">
        <v>982</v>
      </c>
      <c r="B3666" s="67" t="s">
        <v>982</v>
      </c>
      <c r="C3666" s="58">
        <v>42353</v>
      </c>
      <c r="D3666" s="58"/>
      <c r="E3666" s="58"/>
      <c r="F3666" s="59" t="s">
        <v>981</v>
      </c>
      <c r="G3666" s="59"/>
      <c r="H3666" s="59">
        <v>441.67031250000002</v>
      </c>
      <c r="I3666" s="59">
        <v>0.16819999999999999</v>
      </c>
      <c r="J3666" s="59">
        <v>0.19714375000000001</v>
      </c>
      <c r="K3666" s="59">
        <v>0.22712499999999999</v>
      </c>
      <c r="L3666" s="59">
        <v>0.2154625</v>
      </c>
      <c r="M3666" s="59">
        <v>0.27223750000000002</v>
      </c>
      <c r="N3666" s="59">
        <v>0.34823749999999998</v>
      </c>
      <c r="O3666" s="59">
        <v>0.22650000000000001</v>
      </c>
      <c r="P3666" s="59"/>
      <c r="Q3666" s="59"/>
      <c r="R3666" s="59"/>
      <c r="S3666" s="59"/>
      <c r="T3666" s="59">
        <v>19.339033000000001</v>
      </c>
      <c r="U3666" s="59">
        <v>940.49350000000004</v>
      </c>
      <c r="V3666" s="59">
        <v>237.16499999999999</v>
      </c>
      <c r="W3666" s="59"/>
      <c r="X3666" s="59"/>
      <c r="Y3666" s="59"/>
      <c r="Z3666" s="59"/>
      <c r="AA3666" s="59"/>
      <c r="AB3666" s="59"/>
      <c r="AC3666" s="59"/>
      <c r="AD3666" s="59">
        <v>0</v>
      </c>
      <c r="AE3666" s="59"/>
      <c r="AF3666" s="59"/>
      <c r="AG3666" s="59"/>
      <c r="AH3666" s="59"/>
      <c r="AI3666" s="59"/>
      <c r="AJ3666" s="59">
        <v>5.6087499999999997</v>
      </c>
      <c r="AK3666" s="59"/>
      <c r="AL3666" s="59"/>
      <c r="AM3666" s="59">
        <v>3.2625000000000002</v>
      </c>
      <c r="AN3666" s="59">
        <v>4.4265449269675503E-2</v>
      </c>
      <c r="AO3666" s="59">
        <v>7.7839243250000001</v>
      </c>
      <c r="AP3666" s="59">
        <v>175.84649999999999</v>
      </c>
      <c r="AQ3666" s="59"/>
      <c r="AR3666" s="59"/>
      <c r="AS3666" s="59"/>
      <c r="AT3666" s="59"/>
      <c r="AU3666" s="59"/>
      <c r="AV3666" s="59"/>
      <c r="AZ3666" s="59"/>
      <c r="BA3666" s="59"/>
      <c r="BB3666" s="59"/>
      <c r="BC3666" s="59">
        <v>5.1810182999999999</v>
      </c>
      <c r="BD3666" s="59"/>
      <c r="BE3666" s="59">
        <v>237.16499999999999</v>
      </c>
      <c r="BF3666" s="59">
        <v>2.18456277275315E-2</v>
      </c>
      <c r="BG3666" s="59">
        <v>1.2213866824942601E-2</v>
      </c>
      <c r="BH3666" s="59">
        <v>6.3740903749999998</v>
      </c>
      <c r="BI3666" s="59"/>
      <c r="BJ3666" s="59">
        <v>521.87324999999998</v>
      </c>
      <c r="BK3666" s="59"/>
      <c r="BL3666" s="59"/>
      <c r="BM3666" s="59"/>
      <c r="BN3666" s="59"/>
      <c r="BO3666" s="59"/>
      <c r="BP3666" s="59"/>
      <c r="BQ3666" s="59"/>
      <c r="BR3666" s="59"/>
      <c r="BS3666" s="59"/>
      <c r="BT3666" s="59"/>
      <c r="BU3666" s="59"/>
      <c r="BV3666" s="59"/>
      <c r="BW3666" s="59"/>
      <c r="BX3666" s="59"/>
      <c r="BY3666" s="59"/>
      <c r="BZ3666" s="59"/>
      <c r="CA3666" s="59"/>
      <c r="CB3666" s="59"/>
      <c r="CC3666" s="59"/>
      <c r="CD3666" s="59"/>
      <c r="CE3666" s="59"/>
    </row>
    <row r="3667" spans="1:83" x14ac:dyDescent="0.25">
      <c r="A3667" s="67" t="s">
        <v>982</v>
      </c>
      <c r="B3667" s="67" t="s">
        <v>982</v>
      </c>
      <c r="C3667" s="58">
        <v>42354</v>
      </c>
      <c r="D3667" s="58"/>
      <c r="E3667" s="58"/>
      <c r="F3667" s="59" t="s">
        <v>981</v>
      </c>
      <c r="G3667" s="59"/>
      <c r="H3667" s="59">
        <v>439.39546875000002</v>
      </c>
      <c r="I3667" s="59">
        <v>0.15974687500000001</v>
      </c>
      <c r="J3667" s="59">
        <v>0.19446875</v>
      </c>
      <c r="K3667" s="59">
        <v>0.22586875000000001</v>
      </c>
      <c r="L3667" s="59">
        <v>0.215225</v>
      </c>
      <c r="M3667" s="59">
        <v>0.27195625000000001</v>
      </c>
      <c r="N3667" s="59">
        <v>0.34811874999999998</v>
      </c>
      <c r="O3667" s="59">
        <v>0.22637499999999999</v>
      </c>
      <c r="P3667" s="59"/>
      <c r="Q3667" s="59"/>
      <c r="R3667" s="59"/>
      <c r="S3667" s="59"/>
      <c r="T3667" s="59"/>
      <c r="U3667" s="59"/>
      <c r="V3667" s="59"/>
      <c r="W3667" s="59"/>
      <c r="X3667" s="59"/>
      <c r="Y3667" s="59"/>
      <c r="Z3667" s="59"/>
      <c r="AA3667" s="59"/>
      <c r="AB3667" s="59"/>
      <c r="AC3667" s="59"/>
      <c r="AD3667" s="59"/>
      <c r="AE3667" s="59">
        <v>8.75</v>
      </c>
      <c r="AF3667" s="59"/>
      <c r="AG3667" s="59"/>
      <c r="AH3667" s="59"/>
      <c r="AI3667" s="59"/>
      <c r="AJ3667" s="59"/>
      <c r="AK3667" s="59">
        <v>3.25</v>
      </c>
      <c r="AL3667" s="59">
        <v>8.75</v>
      </c>
      <c r="AM3667" s="59"/>
      <c r="AN3667" s="59"/>
      <c r="AO3667" s="59"/>
      <c r="AP3667" s="59"/>
      <c r="AQ3667" s="59"/>
      <c r="AR3667" s="59"/>
      <c r="AS3667" s="59"/>
      <c r="AT3667" s="59"/>
      <c r="AU3667" s="59"/>
      <c r="AV3667" s="59"/>
      <c r="AZ3667" s="59"/>
      <c r="BA3667" s="59"/>
      <c r="BB3667" s="59"/>
      <c r="BC3667" s="59"/>
      <c r="BD3667" s="59"/>
      <c r="BE3667" s="59"/>
      <c r="BF3667" s="59"/>
      <c r="BG3667" s="59"/>
      <c r="BH3667" s="59"/>
      <c r="BI3667" s="59"/>
      <c r="BJ3667" s="59"/>
      <c r="BK3667" s="59"/>
      <c r="BL3667" s="59"/>
      <c r="BM3667" s="59"/>
      <c r="BN3667" s="59"/>
      <c r="BO3667" s="59"/>
      <c r="BP3667" s="59"/>
      <c r="BQ3667" s="59"/>
      <c r="BR3667" s="59"/>
      <c r="BS3667" s="59"/>
      <c r="BT3667" s="59"/>
      <c r="BU3667" s="59"/>
      <c r="BV3667" s="59"/>
      <c r="BW3667" s="59"/>
      <c r="BX3667" s="59"/>
      <c r="BY3667" s="59"/>
      <c r="BZ3667" s="59"/>
      <c r="CA3667" s="59"/>
      <c r="CB3667" s="59"/>
      <c r="CC3667" s="59"/>
      <c r="CD3667" s="59"/>
      <c r="CE3667" s="59"/>
    </row>
    <row r="3668" spans="1:83" x14ac:dyDescent="0.25">
      <c r="A3668" s="67" t="s">
        <v>982</v>
      </c>
      <c r="B3668" s="67" t="s">
        <v>982</v>
      </c>
      <c r="C3668" s="58">
        <v>42355</v>
      </c>
      <c r="D3668" s="58"/>
      <c r="E3668" s="58"/>
      <c r="F3668" s="59" t="s">
        <v>981</v>
      </c>
      <c r="G3668" s="59"/>
      <c r="H3668" s="59">
        <v>491.66578125000001</v>
      </c>
      <c r="I3668" s="59">
        <v>0.30777812500000001</v>
      </c>
      <c r="J3668" s="59">
        <v>0.30196875000000001</v>
      </c>
      <c r="K3668" s="59">
        <v>0.2591</v>
      </c>
      <c r="L3668" s="59">
        <v>0.22873750000000001</v>
      </c>
      <c r="M3668" s="59">
        <v>0.27166875000000001</v>
      </c>
      <c r="N3668" s="59">
        <v>0.34805000000000003</v>
      </c>
      <c r="O3668" s="59">
        <v>0.22645625</v>
      </c>
      <c r="P3668" s="59"/>
      <c r="Q3668" s="59"/>
      <c r="R3668" s="59"/>
      <c r="S3668" s="59"/>
      <c r="T3668" s="59"/>
      <c r="U3668" s="59"/>
      <c r="V3668" s="59"/>
      <c r="W3668" s="59"/>
      <c r="X3668" s="59"/>
      <c r="Y3668" s="59"/>
      <c r="Z3668" s="59"/>
      <c r="AA3668" s="59"/>
      <c r="AB3668" s="59"/>
      <c r="AC3668" s="59"/>
      <c r="AD3668" s="59"/>
      <c r="AE3668" s="59"/>
      <c r="AF3668" s="59"/>
      <c r="AG3668" s="59"/>
      <c r="AH3668" s="59"/>
      <c r="AI3668" s="59"/>
      <c r="AJ3668" s="59"/>
      <c r="AK3668" s="59"/>
      <c r="AL3668" s="59"/>
      <c r="AM3668" s="59"/>
      <c r="AN3668" s="59"/>
      <c r="AO3668" s="59"/>
      <c r="AP3668" s="59"/>
      <c r="AQ3668" s="59"/>
      <c r="AR3668" s="59"/>
      <c r="AS3668" s="59"/>
      <c r="AT3668" s="59"/>
      <c r="AU3668" s="59"/>
      <c r="AV3668" s="59"/>
      <c r="AZ3668" s="59"/>
      <c r="BA3668" s="59"/>
      <c r="BB3668" s="59"/>
      <c r="BC3668" s="59"/>
      <c r="BD3668" s="59"/>
      <c r="BE3668" s="59"/>
      <c r="BF3668" s="59"/>
      <c r="BG3668" s="59"/>
      <c r="BH3668" s="59"/>
      <c r="BI3668" s="59"/>
      <c r="BJ3668" s="59"/>
      <c r="BK3668" s="59"/>
      <c r="BL3668" s="59"/>
      <c r="BM3668" s="59"/>
      <c r="BN3668" s="59"/>
      <c r="BO3668" s="59"/>
      <c r="BP3668" s="59"/>
      <c r="BQ3668" s="59"/>
      <c r="BR3668" s="59"/>
      <c r="BS3668" s="59"/>
      <c r="BT3668" s="59"/>
      <c r="BU3668" s="59"/>
      <c r="BV3668" s="59"/>
      <c r="BW3668" s="59"/>
      <c r="BX3668" s="59"/>
      <c r="BY3668" s="59"/>
      <c r="BZ3668" s="59"/>
      <c r="CA3668" s="59"/>
      <c r="CB3668" s="59"/>
      <c r="CC3668" s="59"/>
      <c r="CD3668" s="59"/>
      <c r="CE3668" s="59"/>
    </row>
    <row r="3669" spans="1:83" x14ac:dyDescent="0.25">
      <c r="A3669" s="67" t="s">
        <v>982</v>
      </c>
      <c r="B3669" s="67" t="s">
        <v>982</v>
      </c>
      <c r="C3669" s="58">
        <v>42356</v>
      </c>
      <c r="D3669" s="58"/>
      <c r="E3669" s="58"/>
      <c r="F3669" s="59" t="s">
        <v>981</v>
      </c>
      <c r="G3669" s="59"/>
      <c r="H3669" s="59">
        <v>485.37890625</v>
      </c>
      <c r="I3669" s="59">
        <v>0.28891562500000001</v>
      </c>
      <c r="J3669" s="59">
        <v>0.29523125</v>
      </c>
      <c r="K3669" s="59">
        <v>0.25808750000000003</v>
      </c>
      <c r="L3669" s="59">
        <v>0.22223124999999999</v>
      </c>
      <c r="M3669" s="59">
        <v>0.27130625000000003</v>
      </c>
      <c r="N3669" s="59">
        <v>0.34798125000000002</v>
      </c>
      <c r="O3669" s="59">
        <v>0.22625000000000001</v>
      </c>
      <c r="P3669" s="59"/>
      <c r="Q3669" s="59"/>
      <c r="R3669" s="59"/>
      <c r="S3669" s="59"/>
      <c r="T3669" s="59"/>
      <c r="U3669" s="59"/>
      <c r="V3669" s="59"/>
      <c r="W3669" s="59"/>
      <c r="X3669" s="59"/>
      <c r="Y3669" s="59"/>
      <c r="Z3669" s="59"/>
      <c r="AA3669" s="59"/>
      <c r="AB3669" s="59"/>
      <c r="AC3669" s="59"/>
      <c r="AD3669" s="59"/>
      <c r="AE3669" s="59"/>
      <c r="AF3669" s="59"/>
      <c r="AG3669" s="59"/>
      <c r="AH3669" s="59"/>
      <c r="AI3669" s="59"/>
      <c r="AJ3669" s="59"/>
      <c r="AK3669" s="59"/>
      <c r="AL3669" s="59"/>
      <c r="AM3669" s="59"/>
      <c r="AN3669" s="59"/>
      <c r="AO3669" s="59"/>
      <c r="AP3669" s="59"/>
      <c r="AQ3669" s="59"/>
      <c r="AR3669" s="59"/>
      <c r="AS3669" s="59"/>
      <c r="AT3669" s="59"/>
      <c r="AU3669" s="59"/>
      <c r="AV3669" s="59"/>
      <c r="AZ3669" s="59"/>
      <c r="BA3669" s="59"/>
      <c r="BB3669" s="59"/>
      <c r="BC3669" s="59"/>
      <c r="BD3669" s="59"/>
      <c r="BE3669" s="59"/>
      <c r="BF3669" s="59"/>
      <c r="BG3669" s="59"/>
      <c r="BH3669" s="59"/>
      <c r="BI3669" s="59"/>
      <c r="BJ3669" s="59"/>
      <c r="BK3669" s="59"/>
      <c r="BL3669" s="59"/>
      <c r="BM3669" s="59"/>
      <c r="BN3669" s="59"/>
      <c r="BO3669" s="59"/>
      <c r="BP3669" s="59"/>
      <c r="BQ3669" s="59"/>
      <c r="BR3669" s="59"/>
      <c r="BS3669" s="59"/>
      <c r="BT3669" s="59"/>
      <c r="BU3669" s="59"/>
      <c r="BV3669" s="59"/>
      <c r="BW3669" s="59"/>
      <c r="BX3669" s="59"/>
      <c r="BY3669" s="59"/>
      <c r="BZ3669" s="59"/>
      <c r="CA3669" s="59"/>
      <c r="CB3669" s="59"/>
      <c r="CC3669" s="59"/>
      <c r="CD3669" s="59"/>
      <c r="CE3669" s="59"/>
    </row>
    <row r="3670" spans="1:83" x14ac:dyDescent="0.25">
      <c r="A3670" s="67" t="s">
        <v>982</v>
      </c>
      <c r="B3670" s="67" t="s">
        <v>982</v>
      </c>
      <c r="C3670" s="58">
        <v>42357</v>
      </c>
      <c r="D3670" s="58"/>
      <c r="E3670" s="58"/>
      <c r="F3670" s="59" t="s">
        <v>981</v>
      </c>
      <c r="G3670" s="59"/>
      <c r="H3670" s="59">
        <v>481.42312500000003</v>
      </c>
      <c r="I3670" s="59">
        <v>0.27481250000000002</v>
      </c>
      <c r="J3670" s="59">
        <v>0.28788750000000002</v>
      </c>
      <c r="K3670" s="59">
        <v>0.25679999999999997</v>
      </c>
      <c r="L3670" s="59">
        <v>0.22125</v>
      </c>
      <c r="M3670" s="59">
        <v>0.27119375000000001</v>
      </c>
      <c r="N3670" s="59">
        <v>0.34794999999999998</v>
      </c>
      <c r="O3670" s="59">
        <v>0.22620000000000001</v>
      </c>
      <c r="P3670" s="59"/>
      <c r="Q3670" s="59"/>
      <c r="R3670" s="59"/>
      <c r="S3670" s="59"/>
      <c r="T3670" s="59"/>
      <c r="U3670" s="59"/>
      <c r="V3670" s="59"/>
      <c r="W3670" s="59"/>
      <c r="X3670" s="59"/>
      <c r="Y3670" s="59"/>
      <c r="Z3670" s="59"/>
      <c r="AA3670" s="59"/>
      <c r="AB3670" s="59"/>
      <c r="AC3670" s="59"/>
      <c r="AD3670" s="59"/>
      <c r="AE3670" s="59"/>
      <c r="AF3670" s="59"/>
      <c r="AG3670" s="59"/>
      <c r="AH3670" s="59"/>
      <c r="AI3670" s="59"/>
      <c r="AJ3670" s="59"/>
      <c r="AK3670" s="59"/>
      <c r="AL3670" s="59"/>
      <c r="AM3670" s="59"/>
      <c r="AN3670" s="59"/>
      <c r="AO3670" s="59"/>
      <c r="AP3670" s="59"/>
      <c r="AQ3670" s="59"/>
      <c r="AR3670" s="59"/>
      <c r="AS3670" s="59"/>
      <c r="AT3670" s="59"/>
      <c r="AU3670" s="59"/>
      <c r="AV3670" s="59"/>
      <c r="AZ3670" s="59"/>
      <c r="BA3670" s="59"/>
      <c r="BB3670" s="59"/>
      <c r="BC3670" s="59"/>
      <c r="BD3670" s="59"/>
      <c r="BE3670" s="59"/>
      <c r="BF3670" s="59"/>
      <c r="BG3670" s="59"/>
      <c r="BH3670" s="59"/>
      <c r="BI3670" s="59"/>
      <c r="BJ3670" s="59"/>
      <c r="BK3670" s="59"/>
      <c r="BL3670" s="59"/>
      <c r="BM3670" s="59"/>
      <c r="BN3670" s="59"/>
      <c r="BO3670" s="59"/>
      <c r="BP3670" s="59"/>
      <c r="BQ3670" s="59"/>
      <c r="BR3670" s="59"/>
      <c r="BS3670" s="59"/>
      <c r="BT3670" s="59"/>
      <c r="BU3670" s="59"/>
      <c r="BV3670" s="59"/>
      <c r="BW3670" s="59"/>
      <c r="BX3670" s="59"/>
      <c r="BY3670" s="59"/>
      <c r="BZ3670" s="59"/>
      <c r="CA3670" s="59"/>
      <c r="CB3670" s="59"/>
      <c r="CC3670" s="59"/>
      <c r="CD3670" s="59"/>
      <c r="CE3670" s="59"/>
    </row>
    <row r="3671" spans="1:83" x14ac:dyDescent="0.25">
      <c r="A3671" s="67" t="s">
        <v>982</v>
      </c>
      <c r="B3671" s="67" t="s">
        <v>982</v>
      </c>
      <c r="C3671" s="58">
        <v>42358</v>
      </c>
      <c r="D3671" s="58"/>
      <c r="E3671" s="58"/>
      <c r="F3671" s="59" t="s">
        <v>981</v>
      </c>
      <c r="G3671" s="59"/>
      <c r="H3671" s="59">
        <v>477.88312500000001</v>
      </c>
      <c r="I3671" s="59">
        <v>0.26226874999999999</v>
      </c>
      <c r="J3671" s="59">
        <v>0.28075624999999998</v>
      </c>
      <c r="K3671" s="59">
        <v>0.25523125000000002</v>
      </c>
      <c r="L3671" s="59">
        <v>0.22118750000000001</v>
      </c>
      <c r="M3671" s="59">
        <v>0.27092500000000003</v>
      </c>
      <c r="N3671" s="59">
        <v>0.34788124999999998</v>
      </c>
      <c r="O3671" s="59">
        <v>0.22620625</v>
      </c>
      <c r="P3671" s="59"/>
      <c r="Q3671" s="59"/>
      <c r="R3671" s="59"/>
      <c r="S3671" s="59"/>
      <c r="T3671" s="59"/>
      <c r="U3671" s="59"/>
      <c r="V3671" s="59"/>
      <c r="W3671" s="59"/>
      <c r="X3671" s="59"/>
      <c r="Y3671" s="59"/>
      <c r="Z3671" s="59"/>
      <c r="AA3671" s="59"/>
      <c r="AB3671" s="59"/>
      <c r="AC3671" s="59"/>
      <c r="AD3671" s="59"/>
      <c r="AE3671" s="59"/>
      <c r="AF3671" s="59"/>
      <c r="AG3671" s="59"/>
      <c r="AH3671" s="59"/>
      <c r="AI3671" s="59"/>
      <c r="AJ3671" s="59"/>
      <c r="AK3671" s="59"/>
      <c r="AL3671" s="59"/>
      <c r="AM3671" s="59"/>
      <c r="AN3671" s="59"/>
      <c r="AO3671" s="59"/>
      <c r="AP3671" s="59"/>
      <c r="AQ3671" s="59"/>
      <c r="AR3671" s="59"/>
      <c r="AS3671" s="59"/>
      <c r="AT3671" s="59"/>
      <c r="AU3671" s="59"/>
      <c r="AV3671" s="59"/>
      <c r="AZ3671" s="59"/>
      <c r="BA3671" s="59"/>
      <c r="BB3671" s="59"/>
      <c r="BC3671" s="59"/>
      <c r="BD3671" s="59"/>
      <c r="BE3671" s="59"/>
      <c r="BF3671" s="59"/>
      <c r="BG3671" s="59"/>
      <c r="BH3671" s="59"/>
      <c r="BI3671" s="59"/>
      <c r="BJ3671" s="59"/>
      <c r="BK3671" s="59"/>
      <c r="BL3671" s="59"/>
      <c r="BM3671" s="59"/>
      <c r="BN3671" s="59"/>
      <c r="BO3671" s="59"/>
      <c r="BP3671" s="59"/>
      <c r="BQ3671" s="59"/>
      <c r="BR3671" s="59"/>
      <c r="BS3671" s="59"/>
      <c r="BT3671" s="59"/>
      <c r="BU3671" s="59"/>
      <c r="BV3671" s="59"/>
      <c r="BW3671" s="59"/>
      <c r="BX3671" s="59"/>
      <c r="BY3671" s="59"/>
      <c r="BZ3671" s="59"/>
      <c r="CA3671" s="59"/>
      <c r="CB3671" s="59"/>
      <c r="CC3671" s="59"/>
      <c r="CD3671" s="59"/>
      <c r="CE3671" s="59"/>
    </row>
    <row r="3672" spans="1:83" x14ac:dyDescent="0.25">
      <c r="A3672" s="67" t="s">
        <v>982</v>
      </c>
      <c r="B3672" s="67" t="s">
        <v>982</v>
      </c>
      <c r="C3672" s="58">
        <v>42359</v>
      </c>
      <c r="D3672" s="58"/>
      <c r="E3672" s="58"/>
      <c r="F3672" s="59" t="s">
        <v>981</v>
      </c>
      <c r="G3672" s="59"/>
      <c r="H3672" s="59">
        <v>468.15562499999999</v>
      </c>
      <c r="I3672" s="59">
        <v>0.22596250000000001</v>
      </c>
      <c r="J3672" s="59">
        <v>0.26287500000000003</v>
      </c>
      <c r="K3672" s="59">
        <v>0.25096249999999998</v>
      </c>
      <c r="L3672" s="59">
        <v>0.22062499999999999</v>
      </c>
      <c r="M3672" s="59">
        <v>0.27053125</v>
      </c>
      <c r="N3672" s="59">
        <v>0.34791250000000001</v>
      </c>
      <c r="O3672" s="59">
        <v>0.22606875000000001</v>
      </c>
      <c r="P3672" s="59"/>
      <c r="Q3672" s="59"/>
      <c r="R3672" s="59"/>
      <c r="S3672" s="59"/>
      <c r="T3672" s="59"/>
      <c r="U3672" s="59"/>
      <c r="V3672" s="59"/>
      <c r="W3672" s="59"/>
      <c r="X3672" s="59"/>
      <c r="Y3672" s="59"/>
      <c r="Z3672" s="59"/>
      <c r="AA3672" s="59"/>
      <c r="AB3672" s="59"/>
      <c r="AC3672" s="59"/>
      <c r="AD3672" s="59"/>
      <c r="AE3672" s="59"/>
      <c r="AF3672" s="59">
        <v>0.80759510203944496</v>
      </c>
      <c r="AG3672" s="59">
        <v>0.77898086501438701</v>
      </c>
      <c r="AH3672" s="59"/>
      <c r="AI3672" s="59"/>
      <c r="AJ3672" s="59"/>
      <c r="AK3672" s="59"/>
      <c r="AL3672" s="59"/>
      <c r="AM3672" s="59"/>
      <c r="AN3672" s="59"/>
      <c r="AO3672" s="59"/>
      <c r="AP3672" s="59"/>
      <c r="AQ3672" s="59"/>
      <c r="AR3672" s="59"/>
      <c r="AS3672" s="59"/>
      <c r="AT3672" s="59"/>
      <c r="AU3672" s="59"/>
      <c r="AV3672" s="59"/>
      <c r="AZ3672" s="59"/>
      <c r="BA3672" s="59"/>
      <c r="BB3672" s="59"/>
      <c r="BC3672" s="59"/>
      <c r="BD3672" s="59"/>
      <c r="BE3672" s="59"/>
      <c r="BF3672" s="59"/>
      <c r="BG3672" s="59"/>
      <c r="BH3672" s="59"/>
      <c r="BI3672" s="59"/>
      <c r="BJ3672" s="59"/>
      <c r="BK3672" s="59"/>
      <c r="BL3672" s="59"/>
      <c r="BM3672" s="59"/>
      <c r="BN3672" s="59"/>
      <c r="BO3672" s="59"/>
      <c r="BP3672" s="59"/>
      <c r="BQ3672" s="59"/>
      <c r="BR3672" s="59"/>
      <c r="BS3672" s="59"/>
      <c r="BT3672" s="59"/>
      <c r="BU3672" s="59"/>
      <c r="BV3672" s="59"/>
      <c r="BW3672" s="59"/>
      <c r="BX3672" s="59"/>
      <c r="BY3672" s="59"/>
      <c r="BZ3672" s="59"/>
      <c r="CA3672" s="59"/>
      <c r="CB3672" s="59"/>
      <c r="CC3672" s="59"/>
      <c r="CD3672" s="59"/>
      <c r="CE3672" s="59"/>
    </row>
    <row r="3673" spans="1:83" x14ac:dyDescent="0.25">
      <c r="A3673" s="67" t="s">
        <v>982</v>
      </c>
      <c r="B3673" s="67" t="s">
        <v>982</v>
      </c>
      <c r="C3673" s="58">
        <v>42360</v>
      </c>
      <c r="D3673" s="58"/>
      <c r="E3673" s="58"/>
      <c r="F3673" s="59" t="s">
        <v>981</v>
      </c>
      <c r="G3673" s="59"/>
      <c r="H3673" s="59">
        <v>466.14046875000003</v>
      </c>
      <c r="I3673" s="59">
        <v>0.21698437500000001</v>
      </c>
      <c r="J3673" s="59">
        <v>0.25804375000000002</v>
      </c>
      <c r="K3673" s="59">
        <v>0.25048124999999999</v>
      </c>
      <c r="L3673" s="59">
        <v>0.22149374999999999</v>
      </c>
      <c r="M3673" s="59">
        <v>0.27048749999999999</v>
      </c>
      <c r="N3673" s="59">
        <v>0.34775624999999999</v>
      </c>
      <c r="O3673" s="59">
        <v>0.22606875000000001</v>
      </c>
      <c r="P3673" s="59"/>
      <c r="Q3673" s="59"/>
      <c r="R3673" s="59"/>
      <c r="S3673" s="59"/>
      <c r="T3673" s="59"/>
      <c r="U3673" s="59"/>
      <c r="V3673" s="59"/>
      <c r="W3673" s="59"/>
      <c r="X3673" s="59"/>
      <c r="Y3673" s="59"/>
      <c r="Z3673" s="59"/>
      <c r="AA3673" s="59"/>
      <c r="AB3673" s="59"/>
      <c r="AC3673" s="59"/>
      <c r="AD3673" s="59"/>
      <c r="AE3673" s="59">
        <v>8.75</v>
      </c>
      <c r="AF3673" s="59"/>
      <c r="AG3673" s="59"/>
      <c r="AH3673" s="59"/>
      <c r="AI3673" s="59"/>
      <c r="AJ3673" s="59"/>
      <c r="AK3673" s="59">
        <v>3.25</v>
      </c>
      <c r="AL3673" s="59">
        <v>8.75</v>
      </c>
      <c r="AM3673" s="59"/>
      <c r="AN3673" s="59"/>
      <c r="AO3673" s="59"/>
      <c r="AP3673" s="59"/>
      <c r="AQ3673" s="59"/>
      <c r="AR3673" s="59"/>
      <c r="AS3673" s="59"/>
      <c r="AT3673" s="59"/>
      <c r="AU3673" s="59"/>
      <c r="AV3673" s="59"/>
      <c r="AZ3673" s="59"/>
      <c r="BA3673" s="59"/>
      <c r="BB3673" s="59"/>
      <c r="BC3673" s="59"/>
      <c r="BD3673" s="59"/>
      <c r="BE3673" s="59"/>
      <c r="BF3673" s="59"/>
      <c r="BG3673" s="59"/>
      <c r="BH3673" s="59"/>
      <c r="BI3673" s="59"/>
      <c r="BJ3673" s="59"/>
      <c r="BK3673" s="59"/>
      <c r="BL3673" s="59"/>
      <c r="BM3673" s="59"/>
      <c r="BN3673" s="59"/>
      <c r="BO3673" s="59"/>
      <c r="BP3673" s="59"/>
      <c r="BQ3673" s="59"/>
      <c r="BR3673" s="59"/>
      <c r="BS3673" s="59"/>
      <c r="BT3673" s="59"/>
      <c r="BU3673" s="59"/>
      <c r="BV3673" s="59"/>
      <c r="BW3673" s="59"/>
      <c r="BX3673" s="59"/>
      <c r="BY3673" s="59"/>
      <c r="BZ3673" s="59"/>
      <c r="CA3673" s="59"/>
      <c r="CB3673" s="59"/>
      <c r="CC3673" s="59"/>
      <c r="CD3673" s="59"/>
      <c r="CE3673" s="59"/>
    </row>
    <row r="3674" spans="1:83" x14ac:dyDescent="0.25">
      <c r="A3674" s="67" t="s">
        <v>982</v>
      </c>
      <c r="B3674" s="67" t="s">
        <v>982</v>
      </c>
      <c r="C3674" s="58">
        <v>42361</v>
      </c>
      <c r="D3674" s="58"/>
      <c r="E3674" s="58"/>
      <c r="F3674" s="59" t="s">
        <v>981</v>
      </c>
      <c r="G3674" s="59"/>
      <c r="H3674" s="59">
        <v>461.06203125000002</v>
      </c>
      <c r="I3674" s="59">
        <v>0.19967812500000001</v>
      </c>
      <c r="J3674" s="59">
        <v>0.24830625000000001</v>
      </c>
      <c r="K3674" s="59">
        <v>0.24727499999999999</v>
      </c>
      <c r="L3674" s="59">
        <v>0.22163125</v>
      </c>
      <c r="M3674" s="59">
        <v>0.27025624999999998</v>
      </c>
      <c r="N3674" s="59">
        <v>0.34770000000000001</v>
      </c>
      <c r="O3674" s="59">
        <v>0.22601874999999999</v>
      </c>
      <c r="P3674" s="59"/>
      <c r="Q3674" s="59"/>
      <c r="R3674" s="59"/>
      <c r="S3674" s="59"/>
      <c r="T3674" s="59"/>
      <c r="U3674" s="59"/>
      <c r="V3674" s="59"/>
      <c r="W3674" s="59"/>
      <c r="X3674" s="59"/>
      <c r="Y3674" s="59"/>
      <c r="Z3674" s="59"/>
      <c r="AA3674" s="59"/>
      <c r="AB3674" s="59"/>
      <c r="AC3674" s="59"/>
      <c r="AD3674" s="59"/>
      <c r="AE3674" s="59"/>
      <c r="AF3674" s="59"/>
      <c r="AG3674" s="59"/>
      <c r="AH3674" s="59"/>
      <c r="AI3674" s="59"/>
      <c r="AJ3674" s="59"/>
      <c r="AK3674" s="59"/>
      <c r="AL3674" s="59"/>
      <c r="AM3674" s="59"/>
      <c r="AN3674" s="59"/>
      <c r="AO3674" s="59"/>
      <c r="AP3674" s="59"/>
      <c r="AQ3674" s="59"/>
      <c r="AR3674" s="59"/>
      <c r="AS3674" s="59"/>
      <c r="AT3674" s="59"/>
      <c r="AU3674" s="59"/>
      <c r="AV3674" s="59"/>
      <c r="AZ3674" s="59"/>
      <c r="BA3674" s="59"/>
      <c r="BB3674" s="59"/>
      <c r="BC3674" s="59"/>
      <c r="BD3674" s="59"/>
      <c r="BE3674" s="59"/>
      <c r="BF3674" s="59"/>
      <c r="BG3674" s="59"/>
      <c r="BH3674" s="59"/>
      <c r="BI3674" s="59"/>
      <c r="BJ3674" s="59"/>
      <c r="BK3674" s="59"/>
      <c r="BL3674" s="59"/>
      <c r="BM3674" s="59"/>
      <c r="BN3674" s="59"/>
      <c r="BO3674" s="59"/>
      <c r="BP3674" s="59"/>
      <c r="BQ3674" s="59"/>
      <c r="BR3674" s="59"/>
      <c r="BS3674" s="59"/>
      <c r="BT3674" s="59"/>
      <c r="BU3674" s="59"/>
      <c r="BV3674" s="59"/>
      <c r="BW3674" s="59"/>
      <c r="BX3674" s="59"/>
      <c r="BY3674" s="59"/>
      <c r="BZ3674" s="59"/>
      <c r="CA3674" s="59"/>
      <c r="CB3674" s="59"/>
      <c r="CC3674" s="59"/>
      <c r="CD3674" s="59"/>
      <c r="CE3674" s="59"/>
    </row>
    <row r="3675" spans="1:83" x14ac:dyDescent="0.25">
      <c r="A3675" s="67" t="s">
        <v>982</v>
      </c>
      <c r="B3675" s="67" t="s">
        <v>982</v>
      </c>
      <c r="C3675" s="58">
        <v>42362</v>
      </c>
      <c r="D3675" s="58"/>
      <c r="E3675" s="58"/>
      <c r="F3675" s="59" t="s">
        <v>981</v>
      </c>
      <c r="G3675" s="59"/>
      <c r="H3675" s="59">
        <v>500.31703125000001</v>
      </c>
      <c r="I3675" s="59">
        <v>0.31324687499999998</v>
      </c>
      <c r="J3675" s="59">
        <v>0.31516250000000001</v>
      </c>
      <c r="K3675" s="59">
        <v>0.28026250000000003</v>
      </c>
      <c r="L3675" s="59">
        <v>0.22974375</v>
      </c>
      <c r="M3675" s="59">
        <v>0.26995000000000002</v>
      </c>
      <c r="N3675" s="59">
        <v>0.34761249999999999</v>
      </c>
      <c r="O3675" s="59">
        <v>0.22595000000000001</v>
      </c>
      <c r="P3675" s="59"/>
      <c r="Q3675" s="59"/>
      <c r="R3675" s="59"/>
      <c r="S3675" s="59"/>
      <c r="T3675" s="59"/>
      <c r="U3675" s="59"/>
      <c r="V3675" s="59"/>
      <c r="W3675" s="59"/>
      <c r="X3675" s="59"/>
      <c r="Y3675" s="59"/>
      <c r="Z3675" s="59"/>
      <c r="AA3675" s="59"/>
      <c r="AB3675" s="59"/>
      <c r="AC3675" s="59"/>
      <c r="AD3675" s="59"/>
      <c r="AE3675" s="59"/>
      <c r="AF3675" s="59"/>
      <c r="AG3675" s="59"/>
      <c r="AH3675" s="59"/>
      <c r="AI3675" s="59"/>
      <c r="AJ3675" s="59"/>
      <c r="AK3675" s="59"/>
      <c r="AL3675" s="59"/>
      <c r="AM3675" s="59"/>
      <c r="AN3675" s="59"/>
      <c r="AO3675" s="59"/>
      <c r="AP3675" s="59"/>
      <c r="AQ3675" s="59"/>
      <c r="AR3675" s="59"/>
      <c r="AS3675" s="59"/>
      <c r="AT3675" s="59"/>
      <c r="AU3675" s="59"/>
      <c r="AV3675" s="59"/>
      <c r="AZ3675" s="59"/>
      <c r="BA3675" s="59"/>
      <c r="BB3675" s="59"/>
      <c r="BC3675" s="59"/>
      <c r="BD3675" s="59"/>
      <c r="BE3675" s="59"/>
      <c r="BF3675" s="59"/>
      <c r="BG3675" s="59"/>
      <c r="BH3675" s="59"/>
      <c r="BI3675" s="59"/>
      <c r="BJ3675" s="59"/>
      <c r="BK3675" s="59"/>
      <c r="BL3675" s="59"/>
      <c r="BM3675" s="59"/>
      <c r="BN3675" s="59"/>
      <c r="BO3675" s="59"/>
      <c r="BP3675" s="59"/>
      <c r="BQ3675" s="59"/>
      <c r="BR3675" s="59"/>
      <c r="BS3675" s="59"/>
      <c r="BT3675" s="59"/>
      <c r="BU3675" s="59"/>
      <c r="BV3675" s="59"/>
      <c r="BW3675" s="59"/>
      <c r="BX3675" s="59"/>
      <c r="BY3675" s="59"/>
      <c r="BZ3675" s="59"/>
      <c r="CA3675" s="59"/>
      <c r="CB3675" s="59"/>
      <c r="CC3675" s="59"/>
      <c r="CD3675" s="59"/>
      <c r="CE3675" s="59"/>
    </row>
    <row r="3676" spans="1:83" x14ac:dyDescent="0.25">
      <c r="A3676" s="67" t="s">
        <v>982</v>
      </c>
      <c r="B3676" s="67" t="s">
        <v>982</v>
      </c>
      <c r="C3676" s="58">
        <v>42363</v>
      </c>
      <c r="D3676" s="58"/>
      <c r="E3676" s="58"/>
      <c r="F3676" s="59" t="s">
        <v>981</v>
      </c>
      <c r="G3676" s="59"/>
      <c r="H3676" s="59">
        <v>492.38343750000001</v>
      </c>
      <c r="I3676" s="59">
        <v>0.28759374999999998</v>
      </c>
      <c r="J3676" s="59">
        <v>0.3047125</v>
      </c>
      <c r="K3676" s="59">
        <v>0.2752</v>
      </c>
      <c r="L3676" s="59">
        <v>0.2265875</v>
      </c>
      <c r="M3676" s="59">
        <v>0.26985625000000002</v>
      </c>
      <c r="N3676" s="59">
        <v>0.3475125</v>
      </c>
      <c r="O3676" s="59">
        <v>0.22596875</v>
      </c>
      <c r="P3676" s="59"/>
      <c r="Q3676" s="59"/>
      <c r="R3676" s="59"/>
      <c r="S3676" s="59"/>
      <c r="T3676" s="59"/>
      <c r="U3676" s="59"/>
      <c r="V3676" s="59"/>
      <c r="W3676" s="59"/>
      <c r="X3676" s="59"/>
      <c r="Y3676" s="59"/>
      <c r="Z3676" s="59"/>
      <c r="AA3676" s="59"/>
      <c r="AB3676" s="59"/>
      <c r="AC3676" s="59"/>
      <c r="AD3676" s="59"/>
      <c r="AE3676" s="59"/>
      <c r="AF3676" s="59"/>
      <c r="AG3676" s="59"/>
      <c r="AH3676" s="59"/>
      <c r="AI3676" s="59"/>
      <c r="AJ3676" s="59"/>
      <c r="AK3676" s="59"/>
      <c r="AL3676" s="59"/>
      <c r="AM3676" s="59"/>
      <c r="AN3676" s="59"/>
      <c r="AO3676" s="59"/>
      <c r="AP3676" s="59"/>
      <c r="AQ3676" s="59"/>
      <c r="AR3676" s="59"/>
      <c r="AS3676" s="59"/>
      <c r="AT3676" s="59"/>
      <c r="AU3676" s="59"/>
      <c r="AV3676" s="59"/>
      <c r="AZ3676" s="59"/>
      <c r="BA3676" s="59"/>
      <c r="BB3676" s="59"/>
      <c r="BC3676" s="59"/>
      <c r="BD3676" s="59"/>
      <c r="BE3676" s="59"/>
      <c r="BF3676" s="59"/>
      <c r="BG3676" s="59"/>
      <c r="BH3676" s="59"/>
      <c r="BI3676" s="59"/>
      <c r="BJ3676" s="59"/>
      <c r="BK3676" s="59"/>
      <c r="BL3676" s="59"/>
      <c r="BM3676" s="59"/>
      <c r="BN3676" s="59"/>
      <c r="BO3676" s="59"/>
      <c r="BP3676" s="59"/>
      <c r="BQ3676" s="59"/>
      <c r="BR3676" s="59"/>
      <c r="BS3676" s="59"/>
      <c r="BT3676" s="59"/>
      <c r="BU3676" s="59"/>
      <c r="BV3676" s="59"/>
      <c r="BW3676" s="59"/>
      <c r="BX3676" s="59"/>
      <c r="BY3676" s="59"/>
      <c r="BZ3676" s="59"/>
      <c r="CA3676" s="59"/>
      <c r="CB3676" s="59"/>
      <c r="CC3676" s="59"/>
      <c r="CD3676" s="59"/>
      <c r="CE3676" s="59"/>
    </row>
    <row r="3677" spans="1:83" x14ac:dyDescent="0.25">
      <c r="A3677" s="67" t="s">
        <v>982</v>
      </c>
      <c r="B3677" s="67" t="s">
        <v>982</v>
      </c>
      <c r="C3677" s="58">
        <v>42364</v>
      </c>
      <c r="D3677" s="58"/>
      <c r="E3677" s="58"/>
      <c r="F3677" s="59" t="s">
        <v>981</v>
      </c>
      <c r="G3677" s="59"/>
      <c r="H3677" s="59">
        <v>485.68921875000001</v>
      </c>
      <c r="I3677" s="59">
        <v>0.26444062499999998</v>
      </c>
      <c r="J3677" s="59">
        <v>0.29251250000000001</v>
      </c>
      <c r="K3677" s="59">
        <v>0.27111249999999998</v>
      </c>
      <c r="L3677" s="59">
        <v>0.2265375</v>
      </c>
      <c r="M3677" s="59">
        <v>0.26959375000000002</v>
      </c>
      <c r="N3677" s="59">
        <v>0.34753125000000001</v>
      </c>
      <c r="O3677" s="59">
        <v>0.22571250000000001</v>
      </c>
      <c r="P3677" s="59"/>
      <c r="Q3677" s="59"/>
      <c r="R3677" s="59"/>
      <c r="S3677" s="59"/>
      <c r="T3677" s="59"/>
      <c r="U3677" s="59"/>
      <c r="V3677" s="59"/>
      <c r="W3677" s="59"/>
      <c r="X3677" s="59"/>
      <c r="Y3677" s="59"/>
      <c r="Z3677" s="59"/>
      <c r="AA3677" s="59"/>
      <c r="AB3677" s="59"/>
      <c r="AC3677" s="59"/>
      <c r="AD3677" s="59"/>
      <c r="AE3677" s="59"/>
      <c r="AF3677" s="59"/>
      <c r="AG3677" s="59"/>
      <c r="AH3677" s="59"/>
      <c r="AI3677" s="59"/>
      <c r="AJ3677" s="59"/>
      <c r="AK3677" s="59"/>
      <c r="AL3677" s="59"/>
      <c r="AM3677" s="59"/>
      <c r="AN3677" s="59"/>
      <c r="AO3677" s="59"/>
      <c r="AP3677" s="59"/>
      <c r="AQ3677" s="59"/>
      <c r="AR3677" s="59"/>
      <c r="AS3677" s="59"/>
      <c r="AT3677" s="59"/>
      <c r="AU3677" s="59"/>
      <c r="AV3677" s="59"/>
      <c r="AZ3677" s="59"/>
      <c r="BA3677" s="59"/>
      <c r="BB3677" s="59"/>
      <c r="BC3677" s="59"/>
      <c r="BD3677" s="59"/>
      <c r="BE3677" s="59"/>
      <c r="BF3677" s="59"/>
      <c r="BG3677" s="59"/>
      <c r="BH3677" s="59"/>
      <c r="BI3677" s="59"/>
      <c r="BJ3677" s="59"/>
      <c r="BK3677" s="59"/>
      <c r="BL3677" s="59"/>
      <c r="BM3677" s="59"/>
      <c r="BN3677" s="59"/>
      <c r="BO3677" s="59"/>
      <c r="BP3677" s="59"/>
      <c r="BQ3677" s="59"/>
      <c r="BR3677" s="59"/>
      <c r="BS3677" s="59"/>
      <c r="BT3677" s="59"/>
      <c r="BU3677" s="59"/>
      <c r="BV3677" s="59"/>
      <c r="BW3677" s="59"/>
      <c r="BX3677" s="59"/>
      <c r="BY3677" s="59"/>
      <c r="BZ3677" s="59"/>
      <c r="CA3677" s="59"/>
      <c r="CB3677" s="59"/>
      <c r="CC3677" s="59"/>
      <c r="CD3677" s="59"/>
      <c r="CE3677" s="59"/>
    </row>
    <row r="3678" spans="1:83" x14ac:dyDescent="0.25">
      <c r="A3678" s="67" t="s">
        <v>982</v>
      </c>
      <c r="B3678" s="67" t="s">
        <v>982</v>
      </c>
      <c r="C3678" s="58">
        <v>42365</v>
      </c>
      <c r="D3678" s="58"/>
      <c r="E3678" s="58"/>
      <c r="F3678" s="59" t="s">
        <v>981</v>
      </c>
      <c r="G3678" s="59"/>
      <c r="H3678" s="59">
        <v>478.34812499999998</v>
      </c>
      <c r="I3678" s="59">
        <v>0.238675</v>
      </c>
      <c r="J3678" s="59">
        <v>0.27850000000000003</v>
      </c>
      <c r="K3678" s="59">
        <v>0.26660624999999999</v>
      </c>
      <c r="L3678" s="59">
        <v>0.22675624999999999</v>
      </c>
      <c r="M3678" s="59">
        <v>0.2694375</v>
      </c>
      <c r="N3678" s="59">
        <v>0.34739999999999999</v>
      </c>
      <c r="O3678" s="59">
        <v>0.22570625</v>
      </c>
      <c r="P3678" s="59"/>
      <c r="Q3678" s="59"/>
      <c r="R3678" s="59"/>
      <c r="S3678" s="59"/>
      <c r="T3678" s="59"/>
      <c r="U3678" s="59"/>
      <c r="V3678" s="59"/>
      <c r="W3678" s="59"/>
      <c r="X3678" s="59"/>
      <c r="Y3678" s="59"/>
      <c r="Z3678" s="59"/>
      <c r="AA3678" s="59"/>
      <c r="AB3678" s="59"/>
      <c r="AC3678" s="59"/>
      <c r="AD3678" s="59"/>
      <c r="AE3678" s="59"/>
      <c r="AF3678" s="59"/>
      <c r="AG3678" s="59"/>
      <c r="AH3678" s="59"/>
      <c r="AI3678" s="59"/>
      <c r="AJ3678" s="59"/>
      <c r="AK3678" s="59"/>
      <c r="AL3678" s="59"/>
      <c r="AM3678" s="59"/>
      <c r="AN3678" s="59"/>
      <c r="AO3678" s="59"/>
      <c r="AP3678" s="59"/>
      <c r="AQ3678" s="59"/>
      <c r="AR3678" s="59"/>
      <c r="AS3678" s="59"/>
      <c r="AT3678" s="59"/>
      <c r="AU3678" s="59"/>
      <c r="AV3678" s="59"/>
      <c r="AZ3678" s="59"/>
      <c r="BA3678" s="59"/>
      <c r="BB3678" s="59"/>
      <c r="BC3678" s="59"/>
      <c r="BD3678" s="59"/>
      <c r="BE3678" s="59"/>
      <c r="BF3678" s="59"/>
      <c r="BG3678" s="59"/>
      <c r="BH3678" s="59"/>
      <c r="BI3678" s="59"/>
      <c r="BJ3678" s="59"/>
      <c r="BK3678" s="59"/>
      <c r="BL3678" s="59"/>
      <c r="BM3678" s="59"/>
      <c r="BN3678" s="59"/>
      <c r="BO3678" s="59"/>
      <c r="BP3678" s="59"/>
      <c r="BQ3678" s="59"/>
      <c r="BR3678" s="59"/>
      <c r="BS3678" s="59"/>
      <c r="BT3678" s="59"/>
      <c r="BU3678" s="59"/>
      <c r="BV3678" s="59"/>
      <c r="BW3678" s="59"/>
      <c r="BX3678" s="59"/>
      <c r="BY3678" s="59"/>
      <c r="BZ3678" s="59"/>
      <c r="CA3678" s="59"/>
      <c r="CB3678" s="59"/>
      <c r="CC3678" s="59"/>
      <c r="CD3678" s="59"/>
      <c r="CE3678" s="59"/>
    </row>
    <row r="3679" spans="1:83" x14ac:dyDescent="0.25">
      <c r="A3679" s="67" t="s">
        <v>982</v>
      </c>
      <c r="B3679" s="67" t="s">
        <v>982</v>
      </c>
      <c r="C3679" s="58">
        <v>42366</v>
      </c>
      <c r="D3679" s="58"/>
      <c r="E3679" s="58"/>
      <c r="F3679" s="59" t="s">
        <v>981</v>
      </c>
      <c r="G3679" s="59"/>
      <c r="H3679" s="59">
        <v>470.74265624999998</v>
      </c>
      <c r="I3679" s="59">
        <v>0.21259687499999999</v>
      </c>
      <c r="J3679" s="59">
        <v>0.26403749999999998</v>
      </c>
      <c r="K3679" s="59">
        <v>0.26161250000000003</v>
      </c>
      <c r="L3679" s="59">
        <v>0.22690625</v>
      </c>
      <c r="M3679" s="59">
        <v>0.26931875</v>
      </c>
      <c r="N3679" s="59">
        <v>0.34734375000000001</v>
      </c>
      <c r="O3679" s="59">
        <v>0.22564375</v>
      </c>
      <c r="P3679" s="59"/>
      <c r="Q3679" s="59"/>
      <c r="R3679" s="59"/>
      <c r="S3679" s="59"/>
      <c r="T3679" s="59"/>
      <c r="U3679" s="59"/>
      <c r="V3679" s="59"/>
      <c r="W3679" s="59"/>
      <c r="X3679" s="59"/>
      <c r="Y3679" s="59"/>
      <c r="Z3679" s="59"/>
      <c r="AA3679" s="59"/>
      <c r="AB3679" s="59"/>
      <c r="AC3679" s="59"/>
      <c r="AD3679" s="59"/>
      <c r="AE3679" s="59"/>
      <c r="AF3679" s="59"/>
      <c r="AG3679" s="59"/>
      <c r="AH3679" s="59"/>
      <c r="AI3679" s="59"/>
      <c r="AJ3679" s="59"/>
      <c r="AK3679" s="59"/>
      <c r="AL3679" s="59"/>
      <c r="AM3679" s="59"/>
      <c r="AN3679" s="59"/>
      <c r="AO3679" s="59"/>
      <c r="AP3679" s="59"/>
      <c r="AQ3679" s="59"/>
      <c r="AR3679" s="59"/>
      <c r="AS3679" s="59"/>
      <c r="AT3679" s="59"/>
      <c r="AU3679" s="59"/>
      <c r="AV3679" s="59"/>
      <c r="AZ3679" s="59"/>
      <c r="BA3679" s="59"/>
      <c r="BB3679" s="59"/>
      <c r="BC3679" s="59"/>
      <c r="BD3679" s="59"/>
      <c r="BE3679" s="59"/>
      <c r="BF3679" s="59"/>
      <c r="BG3679" s="59"/>
      <c r="BH3679" s="59"/>
      <c r="BI3679" s="59"/>
      <c r="BJ3679" s="59"/>
      <c r="BK3679" s="59"/>
      <c r="BL3679" s="59"/>
      <c r="BM3679" s="59"/>
      <c r="BN3679" s="59"/>
      <c r="BO3679" s="59"/>
      <c r="BP3679" s="59"/>
      <c r="BQ3679" s="59"/>
      <c r="BR3679" s="59"/>
      <c r="BS3679" s="59"/>
      <c r="BT3679" s="59"/>
      <c r="BU3679" s="59"/>
      <c r="BV3679" s="59"/>
      <c r="BW3679" s="59"/>
      <c r="BX3679" s="59"/>
      <c r="BY3679" s="59"/>
      <c r="BZ3679" s="59"/>
      <c r="CA3679" s="59"/>
      <c r="CB3679" s="59"/>
      <c r="CC3679" s="59"/>
      <c r="CD3679" s="59"/>
      <c r="CE3679" s="59"/>
    </row>
    <row r="3680" spans="1:83" x14ac:dyDescent="0.25">
      <c r="A3680" s="67" t="s">
        <v>982</v>
      </c>
      <c r="B3680" s="67" t="s">
        <v>982</v>
      </c>
      <c r="C3680" s="58">
        <v>42367</v>
      </c>
      <c r="D3680" s="58"/>
      <c r="E3680" s="58"/>
      <c r="F3680" s="59" t="s">
        <v>981</v>
      </c>
      <c r="G3680" s="59"/>
      <c r="H3680" s="59">
        <v>463.1953125</v>
      </c>
      <c r="I3680" s="59">
        <v>0.18798124999999999</v>
      </c>
      <c r="J3680" s="59">
        <v>0.24986249999999999</v>
      </c>
      <c r="K3680" s="59">
        <v>0.25634374999999998</v>
      </c>
      <c r="L3680" s="59">
        <v>0.22673750000000001</v>
      </c>
      <c r="M3680" s="59">
        <v>0.26911875000000002</v>
      </c>
      <c r="N3680" s="59">
        <v>0.34726875000000001</v>
      </c>
      <c r="O3680" s="59">
        <v>0.22559375000000001</v>
      </c>
      <c r="P3680" s="59"/>
      <c r="Q3680" s="59"/>
      <c r="R3680" s="59"/>
      <c r="S3680" s="59"/>
      <c r="T3680" s="59"/>
      <c r="U3680" s="59"/>
      <c r="V3680" s="59"/>
      <c r="W3680" s="59"/>
      <c r="X3680" s="59"/>
      <c r="Y3680" s="59"/>
      <c r="Z3680" s="59"/>
      <c r="AA3680" s="59"/>
      <c r="AB3680" s="59"/>
      <c r="AC3680" s="59"/>
      <c r="AD3680" s="59"/>
      <c r="AE3680" s="59"/>
      <c r="AF3680" s="59"/>
      <c r="AG3680" s="59"/>
      <c r="AH3680" s="59"/>
      <c r="AI3680" s="59"/>
      <c r="AJ3680" s="59"/>
      <c r="AK3680" s="59"/>
      <c r="AL3680" s="59"/>
      <c r="AM3680" s="59"/>
      <c r="AN3680" s="59"/>
      <c r="AO3680" s="59"/>
      <c r="AP3680" s="59"/>
      <c r="AQ3680" s="59"/>
      <c r="AR3680" s="59"/>
      <c r="AS3680" s="59"/>
      <c r="AT3680" s="59"/>
      <c r="AU3680" s="59"/>
      <c r="AV3680" s="59"/>
      <c r="AZ3680" s="59"/>
      <c r="BA3680" s="59"/>
      <c r="BB3680" s="59"/>
      <c r="BC3680" s="59"/>
      <c r="BD3680" s="59"/>
      <c r="BE3680" s="59"/>
      <c r="BF3680" s="59"/>
      <c r="BG3680" s="59"/>
      <c r="BH3680" s="59"/>
      <c r="BI3680" s="59"/>
      <c r="BJ3680" s="59"/>
      <c r="BK3680" s="59"/>
      <c r="BL3680" s="59"/>
      <c r="BM3680" s="59"/>
      <c r="BN3680" s="59"/>
      <c r="BO3680" s="59"/>
      <c r="BP3680" s="59"/>
      <c r="BQ3680" s="59"/>
      <c r="BR3680" s="59"/>
      <c r="BS3680" s="59"/>
      <c r="BT3680" s="59"/>
      <c r="BU3680" s="59"/>
      <c r="BV3680" s="59"/>
      <c r="BW3680" s="59"/>
      <c r="BX3680" s="59"/>
      <c r="BY3680" s="59"/>
      <c r="BZ3680" s="59"/>
      <c r="CA3680" s="59"/>
      <c r="CB3680" s="59"/>
      <c r="CC3680" s="59"/>
      <c r="CD3680" s="59"/>
      <c r="CE3680" s="59"/>
    </row>
    <row r="3681" spans="1:83" x14ac:dyDescent="0.25">
      <c r="A3681" s="67" t="s">
        <v>982</v>
      </c>
      <c r="B3681" s="67" t="s">
        <v>982</v>
      </c>
      <c r="C3681" s="58">
        <v>42368</v>
      </c>
      <c r="D3681" s="58"/>
      <c r="E3681" s="58"/>
      <c r="F3681" s="59" t="s">
        <v>981</v>
      </c>
      <c r="G3681" s="59"/>
      <c r="H3681" s="59">
        <v>459.200625</v>
      </c>
      <c r="I3681" s="59">
        <v>0.17708125</v>
      </c>
      <c r="J3681" s="59">
        <v>0.24104375</v>
      </c>
      <c r="K3681" s="59">
        <v>0.25280625000000001</v>
      </c>
      <c r="L3681" s="59">
        <v>0.22691249999999999</v>
      </c>
      <c r="M3681" s="59">
        <v>0.26909375000000002</v>
      </c>
      <c r="N3681" s="59">
        <v>0.34728124999999999</v>
      </c>
      <c r="O3681" s="59">
        <v>0.2255125</v>
      </c>
      <c r="P3681" s="59"/>
      <c r="Q3681" s="59"/>
      <c r="R3681" s="59"/>
      <c r="S3681" s="59"/>
      <c r="T3681" s="59"/>
      <c r="U3681" s="59"/>
      <c r="V3681" s="59"/>
      <c r="W3681" s="59"/>
      <c r="X3681" s="59"/>
      <c r="Y3681" s="59"/>
      <c r="Z3681" s="59"/>
      <c r="AA3681" s="59"/>
      <c r="AB3681" s="59"/>
      <c r="AC3681" s="59"/>
      <c r="AD3681" s="59"/>
      <c r="AE3681" s="59">
        <v>8.75</v>
      </c>
      <c r="AF3681" s="59">
        <v>0.91486160449588405</v>
      </c>
      <c r="AG3681" s="59">
        <v>0.78350209419039996</v>
      </c>
      <c r="AH3681" s="59"/>
      <c r="AI3681" s="59"/>
      <c r="AJ3681" s="59"/>
      <c r="AK3681" s="59">
        <v>3.8</v>
      </c>
      <c r="AL3681" s="59">
        <v>8.75</v>
      </c>
      <c r="AM3681" s="59"/>
      <c r="AN3681" s="59"/>
      <c r="AO3681" s="59"/>
      <c r="AP3681" s="59"/>
      <c r="AQ3681" s="59"/>
      <c r="AR3681" s="59"/>
      <c r="AS3681" s="59"/>
      <c r="AT3681" s="59"/>
      <c r="AU3681" s="59"/>
      <c r="AV3681" s="59"/>
      <c r="AZ3681" s="59"/>
      <c r="BA3681" s="59"/>
      <c r="BB3681" s="59"/>
      <c r="BC3681" s="59"/>
      <c r="BD3681" s="59"/>
      <c r="BE3681" s="59"/>
      <c r="BF3681" s="59"/>
      <c r="BG3681" s="59"/>
      <c r="BH3681" s="59"/>
      <c r="BI3681" s="59"/>
      <c r="BJ3681" s="59"/>
      <c r="BK3681" s="59"/>
      <c r="BL3681" s="59"/>
      <c r="BM3681" s="59"/>
      <c r="BN3681" s="59"/>
      <c r="BO3681" s="59"/>
      <c r="BP3681" s="59"/>
      <c r="BQ3681" s="59"/>
      <c r="BR3681" s="59"/>
      <c r="BS3681" s="59"/>
      <c r="BT3681" s="59"/>
      <c r="BU3681" s="59"/>
      <c r="BV3681" s="59"/>
      <c r="BW3681" s="59"/>
      <c r="BX3681" s="59"/>
      <c r="BY3681" s="59"/>
      <c r="BZ3681" s="59"/>
      <c r="CA3681" s="59"/>
      <c r="CB3681" s="59"/>
      <c r="CC3681" s="59"/>
      <c r="CD3681" s="59"/>
      <c r="CE3681" s="59"/>
    </row>
    <row r="3682" spans="1:83" x14ac:dyDescent="0.25">
      <c r="A3682" s="67" t="s">
        <v>982</v>
      </c>
      <c r="B3682" s="67" t="s">
        <v>982</v>
      </c>
      <c r="C3682" s="58">
        <v>42369</v>
      </c>
      <c r="D3682" s="58"/>
      <c r="E3682" s="58"/>
      <c r="F3682" s="59" t="s">
        <v>981</v>
      </c>
      <c r="G3682" s="59"/>
      <c r="H3682" s="59">
        <v>486.85921875000003</v>
      </c>
      <c r="I3682" s="59">
        <v>0.284559375</v>
      </c>
      <c r="J3682" s="59">
        <v>0.28075624999999998</v>
      </c>
      <c r="K3682" s="59">
        <v>0.27056875000000002</v>
      </c>
      <c r="L3682" s="59">
        <v>0.228075</v>
      </c>
      <c r="M3682" s="59">
        <v>0.26883125000000002</v>
      </c>
      <c r="N3682" s="59">
        <v>0.347275</v>
      </c>
      <c r="O3682" s="59">
        <v>0.22545625</v>
      </c>
      <c r="P3682" s="59"/>
      <c r="Q3682" s="59"/>
      <c r="R3682" s="59"/>
      <c r="S3682" s="59"/>
      <c r="T3682" s="59"/>
      <c r="U3682" s="59"/>
      <c r="V3682" s="59"/>
      <c r="W3682" s="59"/>
      <c r="X3682" s="59"/>
      <c r="Y3682" s="59"/>
      <c r="Z3682" s="59"/>
      <c r="AA3682" s="59"/>
      <c r="AB3682" s="59"/>
      <c r="AC3682" s="59"/>
      <c r="AD3682" s="59"/>
      <c r="AE3682" s="59"/>
      <c r="AF3682" s="59"/>
      <c r="AG3682" s="59"/>
      <c r="AH3682" s="59"/>
      <c r="AI3682" s="59"/>
      <c r="AJ3682" s="59"/>
      <c r="AK3682" s="59"/>
      <c r="AL3682" s="59"/>
      <c r="AM3682" s="59"/>
      <c r="AN3682" s="59"/>
      <c r="AO3682" s="59"/>
      <c r="AP3682" s="59"/>
      <c r="AQ3682" s="59"/>
      <c r="AR3682" s="59"/>
      <c r="AS3682" s="59"/>
      <c r="AT3682" s="59"/>
      <c r="AU3682" s="59"/>
      <c r="AV3682" s="59"/>
      <c r="AZ3682" s="59"/>
      <c r="BA3682" s="59"/>
      <c r="BB3682" s="59"/>
      <c r="BC3682" s="59"/>
      <c r="BD3682" s="59"/>
      <c r="BE3682" s="59"/>
      <c r="BF3682" s="59"/>
      <c r="BG3682" s="59"/>
      <c r="BH3682" s="59"/>
      <c r="BI3682" s="59"/>
      <c r="BJ3682" s="59"/>
      <c r="BK3682" s="59"/>
      <c r="BL3682" s="59"/>
      <c r="BM3682" s="59"/>
      <c r="BN3682" s="59"/>
      <c r="BO3682" s="59"/>
      <c r="BP3682" s="59"/>
      <c r="BQ3682" s="59"/>
      <c r="BR3682" s="59"/>
      <c r="BS3682" s="59"/>
      <c r="BT3682" s="59"/>
      <c r="BU3682" s="59"/>
      <c r="BV3682" s="59"/>
      <c r="BW3682" s="59"/>
      <c r="BX3682" s="59"/>
      <c r="BY3682" s="59"/>
      <c r="BZ3682" s="59"/>
      <c r="CA3682" s="59"/>
      <c r="CB3682" s="59"/>
      <c r="CC3682" s="59"/>
      <c r="CD3682" s="59"/>
      <c r="CE3682" s="59"/>
    </row>
    <row r="3683" spans="1:83" x14ac:dyDescent="0.25">
      <c r="A3683" s="67" t="s">
        <v>982</v>
      </c>
      <c r="B3683" s="67" t="s">
        <v>982</v>
      </c>
      <c r="C3683" s="58">
        <v>42370</v>
      </c>
      <c r="D3683" s="58"/>
      <c r="E3683" s="58"/>
      <c r="F3683" s="59" t="s">
        <v>981</v>
      </c>
      <c r="G3683" s="59"/>
      <c r="H3683" s="59">
        <v>479.73140625000002</v>
      </c>
      <c r="I3683" s="59">
        <v>0.25734062499999999</v>
      </c>
      <c r="J3683" s="59">
        <v>0.27295625000000001</v>
      </c>
      <c r="K3683" s="59">
        <v>0.26574375</v>
      </c>
      <c r="L3683" s="59">
        <v>0.22709375000000001</v>
      </c>
      <c r="M3683" s="59">
        <v>0.268625</v>
      </c>
      <c r="N3683" s="59">
        <v>0.34710000000000002</v>
      </c>
      <c r="O3683" s="59">
        <v>0.22539375</v>
      </c>
      <c r="P3683" s="59"/>
      <c r="Q3683" s="59"/>
      <c r="R3683" s="59"/>
      <c r="S3683" s="59"/>
      <c r="T3683" s="59"/>
      <c r="U3683" s="59"/>
      <c r="V3683" s="59"/>
      <c r="W3683" s="59"/>
      <c r="X3683" s="59"/>
      <c r="Y3683" s="59"/>
      <c r="Z3683" s="59"/>
      <c r="AA3683" s="59"/>
      <c r="AB3683" s="59"/>
      <c r="AC3683" s="59"/>
      <c r="AD3683" s="59"/>
      <c r="AE3683" s="59"/>
      <c r="AF3683" s="59"/>
      <c r="AG3683" s="59"/>
      <c r="AH3683" s="59"/>
      <c r="AI3683" s="59"/>
      <c r="AJ3683" s="59"/>
      <c r="AK3683" s="59"/>
      <c r="AL3683" s="59"/>
      <c r="AM3683" s="59"/>
      <c r="AN3683" s="59"/>
      <c r="AO3683" s="59"/>
      <c r="AP3683" s="59"/>
      <c r="AQ3683" s="59"/>
      <c r="AR3683" s="59"/>
      <c r="AS3683" s="59"/>
      <c r="AT3683" s="59"/>
      <c r="AU3683" s="59"/>
      <c r="AV3683" s="59"/>
      <c r="AZ3683" s="59"/>
      <c r="BA3683" s="59"/>
      <c r="BB3683" s="59"/>
      <c r="BC3683" s="59"/>
      <c r="BD3683" s="59"/>
      <c r="BE3683" s="59"/>
      <c r="BF3683" s="59"/>
      <c r="BG3683" s="59"/>
      <c r="BH3683" s="59"/>
      <c r="BI3683" s="59"/>
      <c r="BJ3683" s="59"/>
      <c r="BK3683" s="59"/>
      <c r="BL3683" s="59"/>
      <c r="BM3683" s="59"/>
      <c r="BN3683" s="59"/>
      <c r="BO3683" s="59"/>
      <c r="BP3683" s="59"/>
      <c r="BQ3683" s="59"/>
      <c r="BR3683" s="59"/>
      <c r="BS3683" s="59"/>
      <c r="BT3683" s="59"/>
      <c r="BU3683" s="59"/>
      <c r="BV3683" s="59"/>
      <c r="BW3683" s="59"/>
      <c r="BX3683" s="59"/>
      <c r="BY3683" s="59"/>
      <c r="BZ3683" s="59"/>
      <c r="CA3683" s="59"/>
      <c r="CB3683" s="59"/>
      <c r="CC3683" s="59"/>
      <c r="CD3683" s="59"/>
      <c r="CE3683" s="59"/>
    </row>
    <row r="3684" spans="1:83" x14ac:dyDescent="0.25">
      <c r="A3684" s="67" t="s">
        <v>982</v>
      </c>
      <c r="B3684" s="67" t="s">
        <v>982</v>
      </c>
      <c r="C3684" s="58">
        <v>42371</v>
      </c>
      <c r="D3684" s="58"/>
      <c r="E3684" s="58"/>
      <c r="F3684" s="59" t="s">
        <v>981</v>
      </c>
      <c r="G3684" s="59"/>
      <c r="H3684" s="59">
        <v>477.96187500000002</v>
      </c>
      <c r="I3684" s="59">
        <v>0.25031874999999998</v>
      </c>
      <c r="J3684" s="59">
        <v>0.27078124999999997</v>
      </c>
      <c r="K3684" s="59">
        <v>0.26421250000000002</v>
      </c>
      <c r="L3684" s="59">
        <v>0.2275875</v>
      </c>
      <c r="M3684" s="59">
        <v>0.26848749999999999</v>
      </c>
      <c r="N3684" s="59">
        <v>0.34711249999999999</v>
      </c>
      <c r="O3684" s="59">
        <v>0.22525624999999999</v>
      </c>
      <c r="P3684" s="59"/>
      <c r="Q3684" s="59"/>
      <c r="R3684" s="59"/>
      <c r="S3684" s="59"/>
      <c r="T3684" s="59"/>
      <c r="U3684" s="59"/>
      <c r="V3684" s="59"/>
      <c r="W3684" s="59"/>
      <c r="X3684" s="59"/>
      <c r="Y3684" s="59"/>
      <c r="Z3684" s="59"/>
      <c r="AA3684" s="59"/>
      <c r="AB3684" s="59"/>
      <c r="AC3684" s="59"/>
      <c r="AD3684" s="59"/>
      <c r="AE3684" s="59"/>
      <c r="AF3684" s="59"/>
      <c r="AG3684" s="59"/>
      <c r="AH3684" s="59"/>
      <c r="AI3684" s="59"/>
      <c r="AJ3684" s="59"/>
      <c r="AK3684" s="59"/>
      <c r="AL3684" s="59"/>
      <c r="AM3684" s="59"/>
      <c r="AN3684" s="59"/>
      <c r="AO3684" s="59"/>
      <c r="AP3684" s="59"/>
      <c r="AQ3684" s="59"/>
      <c r="AR3684" s="59"/>
      <c r="AS3684" s="59"/>
      <c r="AT3684" s="59"/>
      <c r="AU3684" s="59"/>
      <c r="AV3684" s="59"/>
      <c r="AZ3684" s="59"/>
      <c r="BA3684" s="59"/>
      <c r="BB3684" s="59"/>
      <c r="BC3684" s="59"/>
      <c r="BD3684" s="59"/>
      <c r="BE3684" s="59"/>
      <c r="BF3684" s="59"/>
      <c r="BG3684" s="59"/>
      <c r="BH3684" s="59"/>
      <c r="BI3684" s="59"/>
      <c r="BJ3684" s="59"/>
      <c r="BK3684" s="59"/>
      <c r="BL3684" s="59"/>
      <c r="BM3684" s="59"/>
      <c r="BN3684" s="59"/>
      <c r="BO3684" s="59"/>
      <c r="BP3684" s="59"/>
      <c r="BQ3684" s="59"/>
      <c r="BR3684" s="59"/>
      <c r="BS3684" s="59"/>
      <c r="BT3684" s="59"/>
      <c r="BU3684" s="59"/>
      <c r="BV3684" s="59"/>
      <c r="BW3684" s="59"/>
      <c r="BX3684" s="59"/>
      <c r="BY3684" s="59"/>
      <c r="BZ3684" s="59"/>
      <c r="CA3684" s="59"/>
      <c r="CB3684" s="59"/>
      <c r="CC3684" s="59"/>
      <c r="CD3684" s="59"/>
      <c r="CE3684" s="59"/>
    </row>
    <row r="3685" spans="1:83" x14ac:dyDescent="0.25">
      <c r="A3685" s="67" t="s">
        <v>982</v>
      </c>
      <c r="B3685" s="67" t="s">
        <v>982</v>
      </c>
      <c r="C3685" s="58">
        <v>42372</v>
      </c>
      <c r="D3685" s="58"/>
      <c r="E3685" s="58"/>
      <c r="F3685" s="59" t="s">
        <v>981</v>
      </c>
      <c r="G3685" s="59"/>
      <c r="H3685" s="59">
        <v>476.36156249999999</v>
      </c>
      <c r="I3685" s="59">
        <v>0.24403749999999999</v>
      </c>
      <c r="J3685" s="59">
        <v>0.26870624999999998</v>
      </c>
      <c r="K3685" s="59">
        <v>0.26266250000000002</v>
      </c>
      <c r="L3685" s="59">
        <v>0.22798125</v>
      </c>
      <c r="M3685" s="59">
        <v>0.26851874999999997</v>
      </c>
      <c r="N3685" s="59">
        <v>0.34708125000000001</v>
      </c>
      <c r="O3685" s="59">
        <v>0.22525624999999999</v>
      </c>
      <c r="P3685" s="59"/>
      <c r="Q3685" s="59"/>
      <c r="R3685" s="59"/>
      <c r="S3685" s="59"/>
      <c r="T3685" s="59"/>
      <c r="U3685" s="59"/>
      <c r="V3685" s="59"/>
      <c r="W3685" s="59"/>
      <c r="X3685" s="59"/>
      <c r="Y3685" s="59"/>
      <c r="Z3685" s="59"/>
      <c r="AA3685" s="59"/>
      <c r="AB3685" s="59"/>
      <c r="AC3685" s="59"/>
      <c r="AD3685" s="59"/>
      <c r="AE3685" s="59"/>
      <c r="AF3685" s="59"/>
      <c r="AG3685" s="59"/>
      <c r="AH3685" s="59"/>
      <c r="AI3685" s="59"/>
      <c r="AJ3685" s="59"/>
      <c r="AK3685" s="59"/>
      <c r="AL3685" s="59"/>
      <c r="AM3685" s="59"/>
      <c r="AN3685" s="59"/>
      <c r="AO3685" s="59"/>
      <c r="AP3685" s="59"/>
      <c r="AQ3685" s="59"/>
      <c r="AR3685" s="59"/>
      <c r="AS3685" s="59"/>
      <c r="AT3685" s="59"/>
      <c r="AU3685" s="59"/>
      <c r="AV3685" s="59"/>
      <c r="AZ3685" s="59"/>
      <c r="BA3685" s="59"/>
      <c r="BB3685" s="59"/>
      <c r="BC3685" s="59"/>
      <c r="BD3685" s="59"/>
      <c r="BE3685" s="59"/>
      <c r="BF3685" s="59"/>
      <c r="BG3685" s="59"/>
      <c r="BH3685" s="59"/>
      <c r="BI3685" s="59"/>
      <c r="BJ3685" s="59"/>
      <c r="BK3685" s="59"/>
      <c r="BL3685" s="59"/>
      <c r="BM3685" s="59"/>
      <c r="BN3685" s="59"/>
      <c r="BO3685" s="59"/>
      <c r="BP3685" s="59"/>
      <c r="BQ3685" s="59"/>
      <c r="BR3685" s="59"/>
      <c r="BS3685" s="59"/>
      <c r="BT3685" s="59"/>
      <c r="BU3685" s="59"/>
      <c r="BV3685" s="59"/>
      <c r="BW3685" s="59"/>
      <c r="BX3685" s="59"/>
      <c r="BY3685" s="59"/>
      <c r="BZ3685" s="59"/>
      <c r="CA3685" s="59"/>
      <c r="CB3685" s="59"/>
      <c r="CC3685" s="59"/>
      <c r="CD3685" s="59"/>
      <c r="CE3685" s="59"/>
    </row>
    <row r="3686" spans="1:83" x14ac:dyDescent="0.25">
      <c r="A3686" s="67" t="s">
        <v>982</v>
      </c>
      <c r="B3686" s="67" t="s">
        <v>982</v>
      </c>
      <c r="C3686" s="58">
        <v>42373</v>
      </c>
      <c r="D3686" s="58"/>
      <c r="E3686" s="58"/>
      <c r="F3686" s="59" t="s">
        <v>981</v>
      </c>
      <c r="G3686" s="59"/>
      <c r="H3686" s="59">
        <v>471.24328125</v>
      </c>
      <c r="I3686" s="59">
        <v>0.22637812500000001</v>
      </c>
      <c r="J3686" s="59">
        <v>0.26113124999999998</v>
      </c>
      <c r="K3686" s="59">
        <v>0.25891874999999998</v>
      </c>
      <c r="L3686" s="59">
        <v>0.22763125000000001</v>
      </c>
      <c r="M3686" s="59">
        <v>0.26836874999999999</v>
      </c>
      <c r="N3686" s="59">
        <v>0.34700625000000002</v>
      </c>
      <c r="O3686" s="59">
        <v>0.22513125</v>
      </c>
      <c r="P3686" s="59"/>
      <c r="Q3686" s="59"/>
      <c r="R3686" s="59"/>
      <c r="S3686" s="59"/>
      <c r="T3686" s="59"/>
      <c r="U3686" s="59"/>
      <c r="V3686" s="59"/>
      <c r="W3686" s="59"/>
      <c r="X3686" s="59"/>
      <c r="Y3686" s="59"/>
      <c r="Z3686" s="59"/>
      <c r="AA3686" s="59"/>
      <c r="AB3686" s="59"/>
      <c r="AC3686" s="59"/>
      <c r="AD3686" s="59"/>
      <c r="AE3686" s="59"/>
      <c r="AF3686" s="59"/>
      <c r="AG3686" s="59"/>
      <c r="AH3686" s="59"/>
      <c r="AI3686" s="59"/>
      <c r="AJ3686" s="59"/>
      <c r="AK3686" s="59"/>
      <c r="AL3686" s="59"/>
      <c r="AM3686" s="59"/>
      <c r="AN3686" s="59"/>
      <c r="AO3686" s="59"/>
      <c r="AP3686" s="59"/>
      <c r="AQ3686" s="59"/>
      <c r="AR3686" s="59"/>
      <c r="AS3686" s="59"/>
      <c r="AT3686" s="59"/>
      <c r="AU3686" s="59"/>
      <c r="AV3686" s="59"/>
      <c r="AZ3686" s="59"/>
      <c r="BA3686" s="59"/>
      <c r="BB3686" s="59"/>
      <c r="BC3686" s="59"/>
      <c r="BD3686" s="59"/>
      <c r="BE3686" s="59"/>
      <c r="BF3686" s="59"/>
      <c r="BG3686" s="59"/>
      <c r="BH3686" s="59"/>
      <c r="BI3686" s="59"/>
      <c r="BJ3686" s="59"/>
      <c r="BK3686" s="59"/>
      <c r="BL3686" s="59"/>
      <c r="BM3686" s="59"/>
      <c r="BN3686" s="59"/>
      <c r="BO3686" s="59"/>
      <c r="BP3686" s="59"/>
      <c r="BQ3686" s="59"/>
      <c r="BR3686" s="59"/>
      <c r="BS3686" s="59"/>
      <c r="BT3686" s="59"/>
      <c r="BU3686" s="59"/>
      <c r="BV3686" s="59"/>
      <c r="BW3686" s="59"/>
      <c r="BX3686" s="59"/>
      <c r="BY3686" s="59"/>
      <c r="BZ3686" s="59"/>
      <c r="CA3686" s="59"/>
      <c r="CB3686" s="59"/>
      <c r="CC3686" s="59"/>
      <c r="CD3686" s="59"/>
      <c r="CE3686" s="59"/>
    </row>
    <row r="3687" spans="1:83" x14ac:dyDescent="0.25">
      <c r="A3687" s="67" t="s">
        <v>982</v>
      </c>
      <c r="B3687" s="67" t="s">
        <v>982</v>
      </c>
      <c r="C3687" s="58">
        <v>42374</v>
      </c>
      <c r="D3687" s="58"/>
      <c r="E3687" s="58"/>
      <c r="F3687" s="59" t="s">
        <v>981</v>
      </c>
      <c r="G3687" s="59"/>
      <c r="H3687" s="59">
        <v>465.17953125000003</v>
      </c>
      <c r="I3687" s="59">
        <v>0.20478437499999999</v>
      </c>
      <c r="J3687" s="59">
        <v>0.25163750000000001</v>
      </c>
      <c r="K3687" s="59">
        <v>0.25500624999999999</v>
      </c>
      <c r="L3687" s="59">
        <v>0.22723750000000001</v>
      </c>
      <c r="M3687" s="59">
        <v>0.26818750000000002</v>
      </c>
      <c r="N3687" s="59">
        <v>0.34697499999999998</v>
      </c>
      <c r="O3687" s="59">
        <v>0.22498124999999999</v>
      </c>
      <c r="P3687" s="59"/>
      <c r="Q3687" s="59"/>
      <c r="R3687" s="59"/>
      <c r="S3687" s="59"/>
      <c r="T3687" s="59"/>
      <c r="U3687" s="59"/>
      <c r="V3687" s="59"/>
      <c r="W3687" s="59"/>
      <c r="X3687" s="59"/>
      <c r="Y3687" s="59"/>
      <c r="Z3687" s="59"/>
      <c r="AA3687" s="59"/>
      <c r="AB3687" s="59"/>
      <c r="AC3687" s="59"/>
      <c r="AD3687" s="59"/>
      <c r="AE3687" s="59"/>
      <c r="AF3687" s="59"/>
      <c r="AG3687" s="59">
        <v>0.71804195124701298</v>
      </c>
      <c r="AH3687" s="59"/>
      <c r="AI3687" s="59"/>
      <c r="AJ3687" s="59"/>
      <c r="AK3687" s="59"/>
      <c r="AL3687" s="59"/>
      <c r="AM3687" s="59"/>
      <c r="AN3687" s="59"/>
      <c r="AO3687" s="59"/>
      <c r="AP3687" s="59"/>
      <c r="AQ3687" s="59"/>
      <c r="AR3687" s="59"/>
      <c r="AS3687" s="59"/>
      <c r="AT3687" s="59"/>
      <c r="AU3687" s="59"/>
      <c r="AV3687" s="59"/>
      <c r="AZ3687" s="59"/>
      <c r="BA3687" s="59"/>
      <c r="BB3687" s="59"/>
      <c r="BC3687" s="59"/>
      <c r="BD3687" s="59"/>
      <c r="BE3687" s="59"/>
      <c r="BF3687" s="59"/>
      <c r="BG3687" s="59"/>
      <c r="BH3687" s="59"/>
      <c r="BI3687" s="59"/>
      <c r="BJ3687" s="59"/>
      <c r="BK3687" s="59"/>
      <c r="BL3687" s="59"/>
      <c r="BM3687" s="59"/>
      <c r="BN3687" s="59"/>
      <c r="BO3687" s="59"/>
      <c r="BP3687" s="59"/>
      <c r="BQ3687" s="59"/>
      <c r="BR3687" s="59"/>
      <c r="BS3687" s="59"/>
      <c r="BT3687" s="59"/>
      <c r="BU3687" s="59"/>
      <c r="BV3687" s="59"/>
      <c r="BW3687" s="59"/>
      <c r="BX3687" s="59"/>
      <c r="BY3687" s="59"/>
      <c r="BZ3687" s="59"/>
      <c r="CA3687" s="59"/>
      <c r="CB3687" s="59"/>
      <c r="CC3687" s="59"/>
      <c r="CD3687" s="59"/>
      <c r="CE3687" s="59"/>
    </row>
    <row r="3688" spans="1:83" x14ac:dyDescent="0.25">
      <c r="A3688" s="67" t="s">
        <v>982</v>
      </c>
      <c r="B3688" s="67" t="s">
        <v>982</v>
      </c>
      <c r="C3688" s="58">
        <v>42375</v>
      </c>
      <c r="D3688" s="58"/>
      <c r="E3688" s="58"/>
      <c r="F3688" s="59" t="s">
        <v>981</v>
      </c>
      <c r="G3688" s="59"/>
      <c r="H3688" s="59">
        <v>459.08156250000002</v>
      </c>
      <c r="I3688" s="59">
        <v>0.18385000000000001</v>
      </c>
      <c r="J3688" s="59">
        <v>0.24121875000000001</v>
      </c>
      <c r="K3688" s="59">
        <v>0.25105624999999998</v>
      </c>
      <c r="L3688" s="59">
        <v>0.22683125000000001</v>
      </c>
      <c r="M3688" s="59">
        <v>0.26802500000000001</v>
      </c>
      <c r="N3688" s="59">
        <v>0.34682499999999999</v>
      </c>
      <c r="O3688" s="59">
        <v>0.22500000000000001</v>
      </c>
      <c r="P3688" s="59"/>
      <c r="Q3688" s="59"/>
      <c r="R3688" s="59"/>
      <c r="S3688" s="59"/>
      <c r="T3688" s="59">
        <v>26.381934125000001</v>
      </c>
      <c r="U3688" s="59">
        <v>1553.88075</v>
      </c>
      <c r="V3688" s="59">
        <v>831.245</v>
      </c>
      <c r="W3688" s="59"/>
      <c r="X3688" s="59">
        <v>15.946351099999999</v>
      </c>
      <c r="Y3688" s="59">
        <v>2.1512007993275201E-2</v>
      </c>
      <c r="Z3688" s="59"/>
      <c r="AA3688" s="59">
        <v>13.058009350000001</v>
      </c>
      <c r="AB3688" s="59"/>
      <c r="AC3688" s="59"/>
      <c r="AD3688" s="59">
        <v>607.01025000000004</v>
      </c>
      <c r="AE3688" s="59">
        <v>8.75</v>
      </c>
      <c r="AF3688" s="59">
        <v>0.85983975217848696</v>
      </c>
      <c r="AG3688" s="59"/>
      <c r="AH3688" s="59"/>
      <c r="AI3688" s="59"/>
      <c r="AJ3688" s="59">
        <v>5.9042500000000002</v>
      </c>
      <c r="AK3688" s="59">
        <v>4.45</v>
      </c>
      <c r="AL3688" s="59">
        <v>8.75</v>
      </c>
      <c r="AM3688" s="59">
        <v>2.9075000000000002</v>
      </c>
      <c r="AN3688" s="59">
        <v>3.3427292194360199E-2</v>
      </c>
      <c r="AO3688" s="59">
        <v>5.5064862000000003</v>
      </c>
      <c r="AP3688" s="59">
        <v>164.73025000000001</v>
      </c>
      <c r="AQ3688" s="59"/>
      <c r="AR3688" s="59"/>
      <c r="AS3688" s="59"/>
      <c r="AT3688" s="59"/>
      <c r="AU3688" s="59"/>
      <c r="AV3688" s="59"/>
      <c r="AZ3688" s="59"/>
      <c r="BA3688" s="59"/>
      <c r="BB3688" s="59"/>
      <c r="BC3688" s="59">
        <v>2.8883417499999999</v>
      </c>
      <c r="BD3688" s="59"/>
      <c r="BE3688" s="59">
        <v>224.23474999999999</v>
      </c>
      <c r="BF3688" s="59">
        <v>1.2880883761326E-2</v>
      </c>
      <c r="BG3688" s="59">
        <v>8.9295030129007899E-3</v>
      </c>
      <c r="BH3688" s="59">
        <v>4.9290968250000002</v>
      </c>
      <c r="BI3688" s="59"/>
      <c r="BJ3688" s="59">
        <v>552.00125000000003</v>
      </c>
      <c r="BK3688" s="59"/>
      <c r="BL3688" s="59"/>
      <c r="BM3688" s="59"/>
      <c r="BN3688" s="59"/>
      <c r="BO3688" s="59"/>
      <c r="BP3688" s="59"/>
      <c r="BQ3688" s="59"/>
      <c r="BR3688" s="59"/>
      <c r="BS3688" s="59"/>
      <c r="BT3688" s="59"/>
      <c r="BU3688" s="59"/>
      <c r="BV3688" s="59"/>
      <c r="BW3688" s="59"/>
      <c r="BX3688" s="59"/>
      <c r="BY3688" s="59"/>
      <c r="BZ3688" s="59"/>
      <c r="CA3688" s="59"/>
      <c r="CB3688" s="59"/>
      <c r="CC3688" s="59"/>
      <c r="CD3688" s="59"/>
      <c r="CE3688" s="59"/>
    </row>
    <row r="3689" spans="1:83" x14ac:dyDescent="0.25">
      <c r="A3689" s="67" t="s">
        <v>982</v>
      </c>
      <c r="B3689" s="67" t="s">
        <v>982</v>
      </c>
      <c r="C3689" s="58">
        <v>42376</v>
      </c>
      <c r="D3689" s="58"/>
      <c r="E3689" s="58"/>
      <c r="F3689" s="59" t="s">
        <v>981</v>
      </c>
      <c r="G3689" s="59"/>
      <c r="H3689" s="59">
        <v>486.54093749999998</v>
      </c>
      <c r="I3689" s="59">
        <v>0.30098750000000002</v>
      </c>
      <c r="J3689" s="59">
        <v>0.27053125</v>
      </c>
      <c r="K3689" s="59">
        <v>0.26577499999999998</v>
      </c>
      <c r="L3689" s="59">
        <v>0.23097500000000001</v>
      </c>
      <c r="M3689" s="59">
        <v>0.26765624999999998</v>
      </c>
      <c r="N3689" s="59">
        <v>0.34676875000000001</v>
      </c>
      <c r="O3689" s="59">
        <v>0.22486875000000001</v>
      </c>
      <c r="P3689" s="59"/>
      <c r="Q3689" s="59"/>
      <c r="R3689" s="59"/>
      <c r="S3689" s="59"/>
      <c r="T3689" s="59"/>
      <c r="U3689" s="59"/>
      <c r="V3689" s="59"/>
      <c r="W3689" s="59"/>
      <c r="X3689" s="59"/>
      <c r="Y3689" s="59"/>
      <c r="Z3689" s="59"/>
      <c r="AA3689" s="59"/>
      <c r="AB3689" s="59"/>
      <c r="AC3689" s="59"/>
      <c r="AD3689" s="59"/>
      <c r="AE3689" s="59"/>
      <c r="AF3689" s="59"/>
      <c r="AG3689" s="59"/>
      <c r="AH3689" s="59"/>
      <c r="AI3689" s="59"/>
      <c r="AJ3689" s="59"/>
      <c r="AK3689" s="59"/>
      <c r="AL3689" s="59"/>
      <c r="AM3689" s="59"/>
      <c r="AN3689" s="59"/>
      <c r="AO3689" s="59"/>
      <c r="AP3689" s="59"/>
      <c r="AQ3689" s="59"/>
      <c r="AR3689" s="59"/>
      <c r="AS3689" s="59"/>
      <c r="AT3689" s="59"/>
      <c r="AU3689" s="59"/>
      <c r="AV3689" s="59"/>
      <c r="AZ3689" s="59"/>
      <c r="BA3689" s="59"/>
      <c r="BB3689" s="59"/>
      <c r="BC3689" s="59"/>
      <c r="BD3689" s="59"/>
      <c r="BE3689" s="59"/>
      <c r="BF3689" s="59"/>
      <c r="BG3689" s="59"/>
      <c r="BH3689" s="59"/>
      <c r="BI3689" s="59"/>
      <c r="BJ3689" s="59"/>
      <c r="BK3689" s="59"/>
      <c r="BL3689" s="59"/>
      <c r="BM3689" s="59"/>
      <c r="BN3689" s="59"/>
      <c r="BO3689" s="59"/>
      <c r="BP3689" s="59"/>
      <c r="BQ3689" s="59"/>
      <c r="BR3689" s="59"/>
      <c r="BS3689" s="59"/>
      <c r="BT3689" s="59"/>
      <c r="BU3689" s="59"/>
      <c r="BV3689" s="59"/>
      <c r="BW3689" s="59"/>
      <c r="BX3689" s="59"/>
      <c r="BY3689" s="59"/>
      <c r="BZ3689" s="59"/>
      <c r="CA3689" s="59"/>
      <c r="CB3689" s="59"/>
      <c r="CC3689" s="59"/>
      <c r="CD3689" s="59"/>
      <c r="CE3689" s="59"/>
    </row>
    <row r="3690" spans="1:83" x14ac:dyDescent="0.25">
      <c r="A3690" s="67" t="s">
        <v>982</v>
      </c>
      <c r="B3690" s="67" t="s">
        <v>982</v>
      </c>
      <c r="C3690" s="58">
        <v>42377</v>
      </c>
      <c r="D3690" s="58"/>
      <c r="E3690" s="58"/>
      <c r="F3690" s="59" t="s">
        <v>981</v>
      </c>
      <c r="G3690" s="59"/>
      <c r="H3690" s="59">
        <v>482.42296875</v>
      </c>
      <c r="I3690" s="59">
        <v>0.27726562500000002</v>
      </c>
      <c r="J3690" s="59">
        <v>0.2744625</v>
      </c>
      <c r="K3690" s="59">
        <v>0.26490625000000001</v>
      </c>
      <c r="L3690" s="59">
        <v>0.22850000000000001</v>
      </c>
      <c r="M3690" s="59">
        <v>0.26747500000000002</v>
      </c>
      <c r="N3690" s="59">
        <v>0.34659374999999998</v>
      </c>
      <c r="O3690" s="59">
        <v>0.22473750000000001</v>
      </c>
      <c r="P3690" s="59"/>
      <c r="Q3690" s="59"/>
      <c r="R3690" s="59"/>
      <c r="S3690" s="59"/>
      <c r="T3690" s="59"/>
      <c r="U3690" s="59"/>
      <c r="V3690" s="59"/>
      <c r="W3690" s="59"/>
      <c r="X3690" s="59"/>
      <c r="Y3690" s="59"/>
      <c r="Z3690" s="59"/>
      <c r="AA3690" s="59"/>
      <c r="AB3690" s="59"/>
      <c r="AC3690" s="59"/>
      <c r="AD3690" s="59"/>
      <c r="AE3690" s="59"/>
      <c r="AF3690" s="59"/>
      <c r="AG3690" s="59"/>
      <c r="AH3690" s="59"/>
      <c r="AI3690" s="59"/>
      <c r="AJ3690" s="59"/>
      <c r="AK3690" s="59"/>
      <c r="AL3690" s="59"/>
      <c r="AM3690" s="59"/>
      <c r="AN3690" s="59"/>
      <c r="AO3690" s="59"/>
      <c r="AP3690" s="59"/>
      <c r="AQ3690" s="59"/>
      <c r="AR3690" s="59"/>
      <c r="AS3690" s="59"/>
      <c r="AT3690" s="59"/>
      <c r="AU3690" s="59"/>
      <c r="AV3690" s="59"/>
      <c r="AZ3690" s="59"/>
      <c r="BA3690" s="59"/>
      <c r="BB3690" s="59"/>
      <c r="BC3690" s="59"/>
      <c r="BD3690" s="59"/>
      <c r="BE3690" s="59"/>
      <c r="BF3690" s="59"/>
      <c r="BG3690" s="59"/>
      <c r="BH3690" s="59"/>
      <c r="BI3690" s="59"/>
      <c r="BJ3690" s="59"/>
      <c r="BK3690" s="59"/>
      <c r="BL3690" s="59"/>
      <c r="BM3690" s="59"/>
      <c r="BN3690" s="59"/>
      <c r="BO3690" s="59"/>
      <c r="BP3690" s="59"/>
      <c r="BQ3690" s="59"/>
      <c r="BR3690" s="59"/>
      <c r="BS3690" s="59"/>
      <c r="BT3690" s="59"/>
      <c r="BU3690" s="59"/>
      <c r="BV3690" s="59"/>
      <c r="BW3690" s="59"/>
      <c r="BX3690" s="59"/>
      <c r="BY3690" s="59"/>
      <c r="BZ3690" s="59"/>
      <c r="CA3690" s="59"/>
      <c r="CB3690" s="59"/>
      <c r="CC3690" s="59"/>
      <c r="CD3690" s="59"/>
      <c r="CE3690" s="59"/>
    </row>
    <row r="3691" spans="1:83" x14ac:dyDescent="0.25">
      <c r="A3691" s="67" t="s">
        <v>982</v>
      </c>
      <c r="B3691" s="67" t="s">
        <v>982</v>
      </c>
      <c r="C3691" s="58">
        <v>42378</v>
      </c>
      <c r="D3691" s="58"/>
      <c r="E3691" s="58"/>
      <c r="F3691" s="59" t="s">
        <v>981</v>
      </c>
      <c r="G3691" s="59"/>
      <c r="H3691" s="59">
        <v>477.02906250000001</v>
      </c>
      <c r="I3691" s="59">
        <v>0.25459375000000001</v>
      </c>
      <c r="J3691" s="59">
        <v>0.26851249999999999</v>
      </c>
      <c r="K3691" s="59">
        <v>0.26201875000000002</v>
      </c>
      <c r="L3691" s="59">
        <v>0.22798125</v>
      </c>
      <c r="M3691" s="59">
        <v>0.26733125000000002</v>
      </c>
      <c r="N3691" s="59">
        <v>0.3465375</v>
      </c>
      <c r="O3691" s="59">
        <v>0.22467500000000001</v>
      </c>
      <c r="P3691" s="59"/>
      <c r="Q3691" s="59"/>
      <c r="R3691" s="59"/>
      <c r="S3691" s="59"/>
      <c r="T3691" s="59"/>
      <c r="U3691" s="59"/>
      <c r="V3691" s="59"/>
      <c r="W3691" s="59"/>
      <c r="X3691" s="59"/>
      <c r="Y3691" s="59"/>
      <c r="Z3691" s="59"/>
      <c r="AA3691" s="59"/>
      <c r="AB3691" s="59"/>
      <c r="AC3691" s="59"/>
      <c r="AD3691" s="59"/>
      <c r="AE3691" s="59"/>
      <c r="AF3691" s="59"/>
      <c r="AG3691" s="59"/>
      <c r="AH3691" s="59"/>
      <c r="AI3691" s="59"/>
      <c r="AJ3691" s="59"/>
      <c r="AK3691" s="59"/>
      <c r="AL3691" s="59"/>
      <c r="AM3691" s="59"/>
      <c r="AN3691" s="59"/>
      <c r="AO3691" s="59"/>
      <c r="AP3691" s="59"/>
      <c r="AQ3691" s="59"/>
      <c r="AR3691" s="59"/>
      <c r="AS3691" s="59"/>
      <c r="AT3691" s="59"/>
      <c r="AU3691" s="59"/>
      <c r="AV3691" s="59"/>
      <c r="AZ3691" s="59"/>
      <c r="BA3691" s="59"/>
      <c r="BB3691" s="59"/>
      <c r="BC3691" s="59"/>
      <c r="BD3691" s="59"/>
      <c r="BE3691" s="59"/>
      <c r="BF3691" s="59"/>
      <c r="BG3691" s="59"/>
      <c r="BH3691" s="59"/>
      <c r="BI3691" s="59"/>
      <c r="BJ3691" s="59"/>
      <c r="BK3691" s="59"/>
      <c r="BL3691" s="59"/>
      <c r="BM3691" s="59"/>
      <c r="BN3691" s="59"/>
      <c r="BO3691" s="59"/>
      <c r="BP3691" s="59"/>
      <c r="BQ3691" s="59"/>
      <c r="BR3691" s="59"/>
      <c r="BS3691" s="59"/>
      <c r="BT3691" s="59"/>
      <c r="BU3691" s="59"/>
      <c r="BV3691" s="59"/>
      <c r="BW3691" s="59"/>
      <c r="BX3691" s="59"/>
      <c r="BY3691" s="59"/>
      <c r="BZ3691" s="59"/>
      <c r="CA3691" s="59"/>
      <c r="CB3691" s="59"/>
      <c r="CC3691" s="59"/>
      <c r="CD3691" s="59"/>
      <c r="CE3691" s="59"/>
    </row>
    <row r="3692" spans="1:83" x14ac:dyDescent="0.25">
      <c r="A3692" s="67" t="s">
        <v>982</v>
      </c>
      <c r="B3692" s="67" t="s">
        <v>982</v>
      </c>
      <c r="C3692" s="58">
        <v>42379</v>
      </c>
      <c r="D3692" s="58"/>
      <c r="E3692" s="58"/>
      <c r="F3692" s="59" t="s">
        <v>981</v>
      </c>
      <c r="G3692" s="59"/>
      <c r="H3692" s="59">
        <v>470.72859375000002</v>
      </c>
      <c r="I3692" s="59">
        <v>0.23059062499999999</v>
      </c>
      <c r="J3692" s="59">
        <v>0.25987500000000002</v>
      </c>
      <c r="K3692" s="59">
        <v>0.25820625000000003</v>
      </c>
      <c r="L3692" s="59">
        <v>0.22747500000000001</v>
      </c>
      <c r="M3692" s="59">
        <v>0.267175</v>
      </c>
      <c r="N3692" s="59">
        <v>0.34643125000000002</v>
      </c>
      <c r="O3692" s="59">
        <v>0.224575</v>
      </c>
      <c r="P3692" s="59"/>
      <c r="Q3692" s="59"/>
      <c r="R3692" s="59"/>
      <c r="S3692" s="59"/>
      <c r="T3692" s="59"/>
      <c r="U3692" s="59"/>
      <c r="V3692" s="59"/>
      <c r="W3692" s="59"/>
      <c r="X3692" s="59"/>
      <c r="Y3692" s="59"/>
      <c r="Z3692" s="59"/>
      <c r="AA3692" s="59"/>
      <c r="AB3692" s="59"/>
      <c r="AC3692" s="59"/>
      <c r="AD3692" s="59"/>
      <c r="AE3692" s="59"/>
      <c r="AF3692" s="59"/>
      <c r="AG3692" s="59"/>
      <c r="AH3692" s="59"/>
      <c r="AI3692" s="59"/>
      <c r="AJ3692" s="59"/>
      <c r="AK3692" s="59"/>
      <c r="AL3692" s="59"/>
      <c r="AM3692" s="59"/>
      <c r="AN3692" s="59"/>
      <c r="AO3692" s="59"/>
      <c r="AP3692" s="59"/>
      <c r="AQ3692" s="59"/>
      <c r="AR3692" s="59"/>
      <c r="AS3692" s="59"/>
      <c r="AT3692" s="59"/>
      <c r="AU3692" s="59"/>
      <c r="AV3692" s="59"/>
      <c r="AZ3692" s="59"/>
      <c r="BA3692" s="59"/>
      <c r="BB3692" s="59"/>
      <c r="BC3692" s="59"/>
      <c r="BD3692" s="59"/>
      <c r="BE3692" s="59"/>
      <c r="BF3692" s="59"/>
      <c r="BG3692" s="59"/>
      <c r="BH3692" s="59"/>
      <c r="BI3692" s="59"/>
      <c r="BJ3692" s="59"/>
      <c r="BK3692" s="59"/>
      <c r="BL3692" s="59"/>
      <c r="BM3692" s="59"/>
      <c r="BN3692" s="59"/>
      <c r="BO3692" s="59"/>
      <c r="BP3692" s="59"/>
      <c r="BQ3692" s="59"/>
      <c r="BR3692" s="59"/>
      <c r="BS3692" s="59"/>
      <c r="BT3692" s="59"/>
      <c r="BU3692" s="59"/>
      <c r="BV3692" s="59"/>
      <c r="BW3692" s="59"/>
      <c r="BX3692" s="59"/>
      <c r="BY3692" s="59"/>
      <c r="BZ3692" s="59"/>
      <c r="CA3692" s="59"/>
      <c r="CB3692" s="59"/>
      <c r="CC3692" s="59"/>
      <c r="CD3692" s="59"/>
      <c r="CE3692" s="59"/>
    </row>
    <row r="3693" spans="1:83" x14ac:dyDescent="0.25">
      <c r="A3693" s="67" t="s">
        <v>982</v>
      </c>
      <c r="B3693" s="67" t="s">
        <v>982</v>
      </c>
      <c r="C3693" s="58">
        <v>42380</v>
      </c>
      <c r="D3693" s="58"/>
      <c r="E3693" s="58"/>
      <c r="F3693" s="59" t="s">
        <v>981</v>
      </c>
      <c r="G3693" s="59"/>
      <c r="H3693" s="59">
        <v>464.5284375</v>
      </c>
      <c r="I3693" s="59">
        <v>0.2079125</v>
      </c>
      <c r="J3693" s="59">
        <v>0.25105624999999998</v>
      </c>
      <c r="K3693" s="59">
        <v>0.25430625000000001</v>
      </c>
      <c r="L3693" s="59">
        <v>0.22695000000000001</v>
      </c>
      <c r="M3693" s="59">
        <v>0.26691874999999998</v>
      </c>
      <c r="N3693" s="59">
        <v>0.34631875000000001</v>
      </c>
      <c r="O3693" s="59">
        <v>0.22445000000000001</v>
      </c>
      <c r="P3693" s="59"/>
      <c r="Q3693" s="59"/>
      <c r="R3693" s="59"/>
      <c r="S3693" s="59"/>
      <c r="T3693" s="59"/>
      <c r="U3693" s="59"/>
      <c r="V3693" s="59"/>
      <c r="W3693" s="59"/>
      <c r="X3693" s="59"/>
      <c r="Y3693" s="59"/>
      <c r="Z3693" s="59"/>
      <c r="AA3693" s="59"/>
      <c r="AB3693" s="59"/>
      <c r="AC3693" s="59"/>
      <c r="AD3693" s="59"/>
      <c r="AE3693" s="59"/>
      <c r="AF3693" s="59">
        <v>0.893778746065642</v>
      </c>
      <c r="AG3693" s="59">
        <v>0.65982725476298798</v>
      </c>
      <c r="AH3693" s="59"/>
      <c r="AI3693" s="59"/>
      <c r="AJ3693" s="59"/>
      <c r="AK3693" s="59"/>
      <c r="AL3693" s="59"/>
      <c r="AM3693" s="59"/>
      <c r="AN3693" s="59"/>
      <c r="AO3693" s="59"/>
      <c r="AP3693" s="59"/>
      <c r="AQ3693" s="59"/>
      <c r="AR3693" s="59"/>
      <c r="AS3693" s="59"/>
      <c r="AT3693" s="59"/>
      <c r="AU3693" s="59"/>
      <c r="AV3693" s="59"/>
      <c r="AZ3693" s="59"/>
      <c r="BA3693" s="59"/>
      <c r="BB3693" s="59"/>
      <c r="BC3693" s="59"/>
      <c r="BD3693" s="59"/>
      <c r="BE3693" s="59"/>
      <c r="BF3693" s="59"/>
      <c r="BG3693" s="59"/>
      <c r="BH3693" s="59"/>
      <c r="BI3693" s="59"/>
      <c r="BJ3693" s="59"/>
      <c r="BK3693" s="59"/>
      <c r="BL3693" s="59"/>
      <c r="BM3693" s="59"/>
      <c r="BN3693" s="59"/>
      <c r="BO3693" s="59"/>
      <c r="BP3693" s="59"/>
      <c r="BQ3693" s="59"/>
      <c r="BR3693" s="59"/>
      <c r="BS3693" s="59"/>
      <c r="BT3693" s="59"/>
      <c r="BU3693" s="59"/>
      <c r="BV3693" s="59"/>
      <c r="BW3693" s="59"/>
      <c r="BX3693" s="59"/>
      <c r="BY3693" s="59"/>
      <c r="BZ3693" s="59"/>
      <c r="CA3693" s="59"/>
      <c r="CB3693" s="59"/>
      <c r="CC3693" s="59"/>
      <c r="CD3693" s="59"/>
      <c r="CE3693" s="59"/>
    </row>
    <row r="3694" spans="1:83" x14ac:dyDescent="0.25">
      <c r="A3694" s="67" t="s">
        <v>982</v>
      </c>
      <c r="B3694" s="67" t="s">
        <v>982</v>
      </c>
      <c r="C3694" s="58">
        <v>42381</v>
      </c>
      <c r="D3694" s="58"/>
      <c r="E3694" s="58"/>
      <c r="F3694" s="59" t="s">
        <v>981</v>
      </c>
      <c r="G3694" s="59"/>
      <c r="H3694" s="59">
        <v>457.80796874999999</v>
      </c>
      <c r="I3694" s="59">
        <v>0.184628125</v>
      </c>
      <c r="J3694" s="59">
        <v>0.24027499999999999</v>
      </c>
      <c r="K3694" s="59">
        <v>0.250025</v>
      </c>
      <c r="L3694" s="59">
        <v>0.2263375</v>
      </c>
      <c r="M3694" s="59">
        <v>0.26665624999999998</v>
      </c>
      <c r="N3694" s="59">
        <v>0.34616875000000003</v>
      </c>
      <c r="O3694" s="59">
        <v>0.22438749999999999</v>
      </c>
      <c r="P3694" s="59"/>
      <c r="Q3694" s="59"/>
      <c r="R3694" s="59"/>
      <c r="S3694" s="59"/>
      <c r="T3694" s="59"/>
      <c r="U3694" s="59"/>
      <c r="V3694" s="59"/>
      <c r="W3694" s="59"/>
      <c r="X3694" s="59"/>
      <c r="Y3694" s="59"/>
      <c r="Z3694" s="59"/>
      <c r="AA3694" s="59"/>
      <c r="AB3694" s="59"/>
      <c r="AC3694" s="59"/>
      <c r="AD3694" s="59"/>
      <c r="AE3694" s="59"/>
      <c r="AF3694" s="59"/>
      <c r="AG3694" s="59"/>
      <c r="AH3694" s="59"/>
      <c r="AI3694" s="59"/>
      <c r="AJ3694" s="59"/>
      <c r="AK3694" s="59"/>
      <c r="AL3694" s="59"/>
      <c r="AM3694" s="59"/>
      <c r="AN3694" s="59"/>
      <c r="AO3694" s="59"/>
      <c r="AP3694" s="59"/>
      <c r="AQ3694" s="59"/>
      <c r="AR3694" s="59"/>
      <c r="AS3694" s="59"/>
      <c r="AT3694" s="59"/>
      <c r="AU3694" s="59"/>
      <c r="AV3694" s="59"/>
      <c r="AZ3694" s="59"/>
      <c r="BA3694" s="59"/>
      <c r="BB3694" s="59"/>
      <c r="BC3694" s="59"/>
      <c r="BD3694" s="59"/>
      <c r="BE3694" s="59"/>
      <c r="BF3694" s="59"/>
      <c r="BG3694" s="59"/>
      <c r="BH3694" s="59"/>
      <c r="BI3694" s="59"/>
      <c r="BJ3694" s="59"/>
      <c r="BK3694" s="59"/>
      <c r="BL3694" s="59"/>
      <c r="BM3694" s="59"/>
      <c r="BN3694" s="59"/>
      <c r="BO3694" s="59"/>
      <c r="BP3694" s="59"/>
      <c r="BQ3694" s="59"/>
      <c r="BR3694" s="59"/>
      <c r="BS3694" s="59"/>
      <c r="BT3694" s="59"/>
      <c r="BU3694" s="59"/>
      <c r="BV3694" s="59"/>
      <c r="BW3694" s="59"/>
      <c r="BX3694" s="59"/>
      <c r="BY3694" s="59"/>
      <c r="BZ3694" s="59"/>
      <c r="CA3694" s="59"/>
      <c r="CB3694" s="59"/>
      <c r="CC3694" s="59"/>
      <c r="CD3694" s="59"/>
      <c r="CE3694" s="59"/>
    </row>
    <row r="3695" spans="1:83" x14ac:dyDescent="0.25">
      <c r="A3695" s="67" t="s">
        <v>982</v>
      </c>
      <c r="B3695" s="67" t="s">
        <v>982</v>
      </c>
      <c r="C3695" s="58">
        <v>42382</v>
      </c>
      <c r="D3695" s="58"/>
      <c r="E3695" s="58"/>
      <c r="F3695" s="59" t="s">
        <v>981</v>
      </c>
      <c r="G3695" s="59"/>
      <c r="H3695" s="59">
        <v>454.00218749999999</v>
      </c>
      <c r="I3695" s="59">
        <v>0.17276875</v>
      </c>
      <c r="J3695" s="59">
        <v>0.2333375</v>
      </c>
      <c r="K3695" s="59">
        <v>0.24756875</v>
      </c>
      <c r="L3695" s="59">
        <v>0.22606875000000001</v>
      </c>
      <c r="M3695" s="59">
        <v>0.26640000000000003</v>
      </c>
      <c r="N3695" s="59">
        <v>0.34608749999999999</v>
      </c>
      <c r="O3695" s="59">
        <v>0.22416249999999999</v>
      </c>
      <c r="P3695" s="59"/>
      <c r="Q3695" s="59"/>
      <c r="R3695" s="59"/>
      <c r="S3695" s="59"/>
      <c r="T3695" s="59"/>
      <c r="U3695" s="59"/>
      <c r="V3695" s="59"/>
      <c r="W3695" s="59"/>
      <c r="X3695" s="59"/>
      <c r="Y3695" s="59"/>
      <c r="Z3695" s="59"/>
      <c r="AA3695" s="59"/>
      <c r="AB3695" s="59"/>
      <c r="AC3695" s="59"/>
      <c r="AD3695" s="59"/>
      <c r="AE3695" s="59">
        <v>8.75</v>
      </c>
      <c r="AF3695" s="59"/>
      <c r="AG3695" s="59"/>
      <c r="AH3695" s="59"/>
      <c r="AI3695" s="59"/>
      <c r="AJ3695" s="59"/>
      <c r="AK3695" s="59">
        <v>5.65</v>
      </c>
      <c r="AL3695" s="59">
        <v>8.75</v>
      </c>
      <c r="AM3695" s="59"/>
      <c r="AN3695" s="59"/>
      <c r="AO3695" s="59"/>
      <c r="AP3695" s="59"/>
      <c r="AQ3695" s="59"/>
      <c r="AR3695" s="59"/>
      <c r="AS3695" s="59"/>
      <c r="AT3695" s="59"/>
      <c r="AU3695" s="59"/>
      <c r="AV3695" s="59"/>
      <c r="AZ3695" s="59"/>
      <c r="BA3695" s="59"/>
      <c r="BB3695" s="59"/>
      <c r="BC3695" s="59"/>
      <c r="BD3695" s="59"/>
      <c r="BE3695" s="59"/>
      <c r="BF3695" s="59"/>
      <c r="BG3695" s="59"/>
      <c r="BH3695" s="59"/>
      <c r="BI3695" s="59"/>
      <c r="BJ3695" s="59"/>
      <c r="BK3695" s="59"/>
      <c r="BL3695" s="59"/>
      <c r="BM3695" s="59"/>
      <c r="BN3695" s="59"/>
      <c r="BO3695" s="59"/>
      <c r="BP3695" s="59"/>
      <c r="BQ3695" s="59"/>
      <c r="BR3695" s="59"/>
      <c r="BS3695" s="59"/>
      <c r="BT3695" s="59"/>
      <c r="BU3695" s="59"/>
      <c r="BV3695" s="59"/>
      <c r="BW3695" s="59"/>
      <c r="BX3695" s="59"/>
      <c r="BY3695" s="59"/>
      <c r="BZ3695" s="59"/>
      <c r="CA3695" s="59"/>
      <c r="CB3695" s="59"/>
      <c r="CC3695" s="59"/>
      <c r="CD3695" s="59"/>
      <c r="CE3695" s="59"/>
    </row>
    <row r="3696" spans="1:83" x14ac:dyDescent="0.25">
      <c r="A3696" s="67" t="s">
        <v>982</v>
      </c>
      <c r="B3696" s="67" t="s">
        <v>982</v>
      </c>
      <c r="C3696" s="58">
        <v>42383</v>
      </c>
      <c r="D3696" s="58"/>
      <c r="E3696" s="58"/>
      <c r="F3696" s="59" t="s">
        <v>981</v>
      </c>
      <c r="G3696" s="59"/>
      <c r="H3696" s="59">
        <v>481.66031249999997</v>
      </c>
      <c r="I3696" s="59">
        <v>0.28075624999999998</v>
      </c>
      <c r="J3696" s="59">
        <v>0.26478750000000001</v>
      </c>
      <c r="K3696" s="59">
        <v>0.26778125000000003</v>
      </c>
      <c r="L3696" s="59">
        <v>0.22894375</v>
      </c>
      <c r="M3696" s="59">
        <v>0.26608749999999998</v>
      </c>
      <c r="N3696" s="59">
        <v>0.34584375000000001</v>
      </c>
      <c r="O3696" s="59">
        <v>0.22410625000000001</v>
      </c>
      <c r="P3696" s="59"/>
      <c r="Q3696" s="59"/>
      <c r="R3696" s="59"/>
      <c r="S3696" s="59"/>
      <c r="T3696" s="59"/>
      <c r="U3696" s="59"/>
      <c r="V3696" s="59"/>
      <c r="W3696" s="59"/>
      <c r="X3696" s="59"/>
      <c r="Y3696" s="59"/>
      <c r="Z3696" s="59"/>
      <c r="AA3696" s="59"/>
      <c r="AB3696" s="59"/>
      <c r="AC3696" s="59"/>
      <c r="AD3696" s="59"/>
      <c r="AE3696" s="59"/>
      <c r="AF3696" s="59">
        <v>0.93143635420469795</v>
      </c>
      <c r="AG3696" s="59">
        <v>0.62299766966072501</v>
      </c>
      <c r="AH3696" s="59"/>
      <c r="AI3696" s="59"/>
      <c r="AJ3696" s="59"/>
      <c r="AK3696" s="59"/>
      <c r="AL3696" s="59"/>
      <c r="AM3696" s="59"/>
      <c r="AN3696" s="59"/>
      <c r="AO3696" s="59"/>
      <c r="AP3696" s="59"/>
      <c r="AQ3696" s="59"/>
      <c r="AR3696" s="59"/>
      <c r="AS3696" s="59"/>
      <c r="AT3696" s="59"/>
      <c r="AU3696" s="59"/>
      <c r="AV3696" s="59"/>
      <c r="AZ3696" s="59"/>
      <c r="BA3696" s="59"/>
      <c r="BB3696" s="59"/>
      <c r="BC3696" s="59"/>
      <c r="BD3696" s="59"/>
      <c r="BE3696" s="59"/>
      <c r="BF3696" s="59"/>
      <c r="BG3696" s="59"/>
      <c r="BH3696" s="59"/>
      <c r="BI3696" s="59"/>
      <c r="BJ3696" s="59"/>
      <c r="BK3696" s="59"/>
      <c r="BL3696" s="59"/>
      <c r="BM3696" s="59"/>
      <c r="BN3696" s="59"/>
      <c r="BO3696" s="59"/>
      <c r="BP3696" s="59"/>
      <c r="BQ3696" s="59"/>
      <c r="BR3696" s="59"/>
      <c r="BS3696" s="59"/>
      <c r="BT3696" s="59"/>
      <c r="BU3696" s="59"/>
      <c r="BV3696" s="59"/>
      <c r="BW3696" s="59"/>
      <c r="BX3696" s="59"/>
      <c r="BY3696" s="59"/>
      <c r="BZ3696" s="59"/>
      <c r="CA3696" s="59"/>
      <c r="CB3696" s="59"/>
      <c r="CC3696" s="59"/>
      <c r="CD3696" s="59"/>
      <c r="CE3696" s="59"/>
    </row>
    <row r="3697" spans="1:83" x14ac:dyDescent="0.25">
      <c r="A3697" s="67" t="s">
        <v>982</v>
      </c>
      <c r="B3697" s="67" t="s">
        <v>982</v>
      </c>
      <c r="C3697" s="58">
        <v>42384</v>
      </c>
      <c r="D3697" s="58"/>
      <c r="E3697" s="58"/>
      <c r="F3697" s="59" t="s">
        <v>981</v>
      </c>
      <c r="G3697" s="59"/>
      <c r="H3697" s="59">
        <v>475.5675</v>
      </c>
      <c r="I3697" s="59">
        <v>0.25745625</v>
      </c>
      <c r="J3697" s="59">
        <v>0.26255624999999999</v>
      </c>
      <c r="K3697" s="59">
        <v>0.26229374999999999</v>
      </c>
      <c r="L3697" s="59">
        <v>0.22718749999999999</v>
      </c>
      <c r="M3697" s="59">
        <v>0.26589374999999998</v>
      </c>
      <c r="N3697" s="59">
        <v>0.34584375000000001</v>
      </c>
      <c r="O3697" s="59">
        <v>0.224</v>
      </c>
      <c r="P3697" s="59"/>
      <c r="Q3697" s="59"/>
      <c r="R3697" s="59"/>
      <c r="S3697" s="59"/>
      <c r="T3697" s="59"/>
      <c r="U3697" s="59"/>
      <c r="V3697" s="59"/>
      <c r="W3697" s="59"/>
      <c r="X3697" s="59"/>
      <c r="Y3697" s="59"/>
      <c r="Z3697" s="59"/>
      <c r="AA3697" s="59"/>
      <c r="AB3697" s="59"/>
      <c r="AC3697" s="59"/>
      <c r="AD3697" s="59"/>
      <c r="AE3697" s="59"/>
      <c r="AF3697" s="59"/>
      <c r="AG3697" s="59"/>
      <c r="AH3697" s="59"/>
      <c r="AI3697" s="59"/>
      <c r="AJ3697" s="59"/>
      <c r="AK3697" s="59"/>
      <c r="AL3697" s="59"/>
      <c r="AM3697" s="59"/>
      <c r="AN3697" s="59"/>
      <c r="AO3697" s="59"/>
      <c r="AP3697" s="59"/>
      <c r="AQ3697" s="59"/>
      <c r="AR3697" s="59"/>
      <c r="AS3697" s="59"/>
      <c r="AT3697" s="59"/>
      <c r="AU3697" s="59"/>
      <c r="AV3697" s="59"/>
      <c r="AZ3697" s="59"/>
      <c r="BA3697" s="59"/>
      <c r="BB3697" s="59"/>
      <c r="BC3697" s="59"/>
      <c r="BD3697" s="59"/>
      <c r="BE3697" s="59"/>
      <c r="BF3697" s="59"/>
      <c r="BG3697" s="59"/>
      <c r="BH3697" s="59"/>
      <c r="BI3697" s="59"/>
      <c r="BJ3697" s="59"/>
      <c r="BK3697" s="59"/>
      <c r="BL3697" s="59"/>
      <c r="BM3697" s="59"/>
      <c r="BN3697" s="59"/>
      <c r="BO3697" s="59"/>
      <c r="BP3697" s="59"/>
      <c r="BQ3697" s="59"/>
      <c r="BR3697" s="59"/>
      <c r="BS3697" s="59"/>
      <c r="BT3697" s="59"/>
      <c r="BU3697" s="59"/>
      <c r="BV3697" s="59"/>
      <c r="BW3697" s="59"/>
      <c r="BX3697" s="59"/>
      <c r="BY3697" s="59"/>
      <c r="BZ3697" s="59"/>
      <c r="CA3697" s="59"/>
      <c r="CB3697" s="59"/>
      <c r="CC3697" s="59"/>
      <c r="CD3697" s="59"/>
      <c r="CE3697" s="59"/>
    </row>
    <row r="3698" spans="1:83" x14ac:dyDescent="0.25">
      <c r="A3698" s="67" t="s">
        <v>982</v>
      </c>
      <c r="B3698" s="67" t="s">
        <v>982</v>
      </c>
      <c r="C3698" s="58">
        <v>42385</v>
      </c>
      <c r="D3698" s="58"/>
      <c r="E3698" s="58"/>
      <c r="F3698" s="59" t="s">
        <v>981</v>
      </c>
      <c r="G3698" s="59"/>
      <c r="H3698" s="59">
        <v>473.01046874999997</v>
      </c>
      <c r="I3698" s="59">
        <v>0.24837812500000001</v>
      </c>
      <c r="J3698" s="59">
        <v>0.26067499999999999</v>
      </c>
      <c r="K3698" s="59">
        <v>0.25981874999999999</v>
      </c>
      <c r="L3698" s="59">
        <v>0.22701250000000001</v>
      </c>
      <c r="M3698" s="59">
        <v>0.26569999999999999</v>
      </c>
      <c r="N3698" s="59">
        <v>0.34573124999999999</v>
      </c>
      <c r="O3698" s="59">
        <v>0.22391249999999999</v>
      </c>
      <c r="P3698" s="59"/>
      <c r="Q3698" s="59"/>
      <c r="R3698" s="59"/>
      <c r="S3698" s="59"/>
      <c r="T3698" s="59"/>
      <c r="U3698" s="59"/>
      <c r="V3698" s="59"/>
      <c r="W3698" s="59"/>
      <c r="X3698" s="59"/>
      <c r="Y3698" s="59"/>
      <c r="Z3698" s="59"/>
      <c r="AA3698" s="59"/>
      <c r="AB3698" s="59"/>
      <c r="AC3698" s="59"/>
      <c r="AD3698" s="59"/>
      <c r="AE3698" s="59"/>
      <c r="AF3698" s="59"/>
      <c r="AG3698" s="59"/>
      <c r="AH3698" s="59"/>
      <c r="AI3698" s="59"/>
      <c r="AJ3698" s="59"/>
      <c r="AK3698" s="59"/>
      <c r="AL3698" s="59"/>
      <c r="AM3698" s="59"/>
      <c r="AN3698" s="59"/>
      <c r="AO3698" s="59"/>
      <c r="AP3698" s="59"/>
      <c r="AQ3698" s="59"/>
      <c r="AR3698" s="59"/>
      <c r="AS3698" s="59"/>
      <c r="AT3698" s="59"/>
      <c r="AU3698" s="59"/>
      <c r="AV3698" s="59"/>
      <c r="AZ3698" s="59"/>
      <c r="BA3698" s="59"/>
      <c r="BB3698" s="59"/>
      <c r="BC3698" s="59"/>
      <c r="BD3698" s="59"/>
      <c r="BE3698" s="59"/>
      <c r="BF3698" s="59"/>
      <c r="BG3698" s="59"/>
      <c r="BH3698" s="59"/>
      <c r="BI3698" s="59"/>
      <c r="BJ3698" s="59"/>
      <c r="BK3698" s="59"/>
      <c r="BL3698" s="59"/>
      <c r="BM3698" s="59"/>
      <c r="BN3698" s="59"/>
      <c r="BO3698" s="59"/>
      <c r="BP3698" s="59"/>
      <c r="BQ3698" s="59"/>
      <c r="BR3698" s="59"/>
      <c r="BS3698" s="59"/>
      <c r="BT3698" s="59"/>
      <c r="BU3698" s="59"/>
      <c r="BV3698" s="59"/>
      <c r="BW3698" s="59"/>
      <c r="BX3698" s="59"/>
      <c r="BY3698" s="59"/>
      <c r="BZ3698" s="59"/>
      <c r="CA3698" s="59"/>
      <c r="CB3698" s="59"/>
      <c r="CC3698" s="59"/>
      <c r="CD3698" s="59"/>
      <c r="CE3698" s="59"/>
    </row>
    <row r="3699" spans="1:83" x14ac:dyDescent="0.25">
      <c r="A3699" s="67" t="s">
        <v>982</v>
      </c>
      <c r="B3699" s="67" t="s">
        <v>982</v>
      </c>
      <c r="C3699" s="58">
        <v>42386</v>
      </c>
      <c r="D3699" s="58"/>
      <c r="E3699" s="58"/>
      <c r="F3699" s="59" t="s">
        <v>981</v>
      </c>
      <c r="G3699" s="59"/>
      <c r="H3699" s="59">
        <v>471.49546874999999</v>
      </c>
      <c r="I3699" s="59">
        <v>0.242840625</v>
      </c>
      <c r="J3699" s="59">
        <v>0.25947500000000001</v>
      </c>
      <c r="K3699" s="59">
        <v>0.25825625000000002</v>
      </c>
      <c r="L3699" s="59">
        <v>0.22721875</v>
      </c>
      <c r="M3699" s="59">
        <v>0.26565624999999998</v>
      </c>
      <c r="N3699" s="59">
        <v>0.34561249999999999</v>
      </c>
      <c r="O3699" s="59">
        <v>0.22375</v>
      </c>
      <c r="P3699" s="59"/>
      <c r="Q3699" s="59"/>
      <c r="R3699" s="59"/>
      <c r="S3699" s="59"/>
      <c r="T3699" s="59"/>
      <c r="U3699" s="59"/>
      <c r="V3699" s="59"/>
      <c r="W3699" s="59"/>
      <c r="X3699" s="59"/>
      <c r="Y3699" s="59"/>
      <c r="Z3699" s="59"/>
      <c r="AA3699" s="59"/>
      <c r="AB3699" s="59"/>
      <c r="AC3699" s="59"/>
      <c r="AD3699" s="59"/>
      <c r="AE3699" s="59"/>
      <c r="AF3699" s="59"/>
      <c r="AG3699" s="59"/>
      <c r="AH3699" s="59"/>
      <c r="AI3699" s="59"/>
      <c r="AJ3699" s="59"/>
      <c r="AK3699" s="59"/>
      <c r="AL3699" s="59"/>
      <c r="AM3699" s="59"/>
      <c r="AN3699" s="59"/>
      <c r="AO3699" s="59"/>
      <c r="AP3699" s="59"/>
      <c r="AQ3699" s="59"/>
      <c r="AR3699" s="59"/>
      <c r="AS3699" s="59"/>
      <c r="AT3699" s="59"/>
      <c r="AU3699" s="59"/>
      <c r="AV3699" s="59"/>
      <c r="AZ3699" s="59"/>
      <c r="BA3699" s="59"/>
      <c r="BB3699" s="59"/>
      <c r="BC3699" s="59"/>
      <c r="BD3699" s="59"/>
      <c r="BE3699" s="59"/>
      <c r="BF3699" s="59"/>
      <c r="BG3699" s="59"/>
      <c r="BH3699" s="59"/>
      <c r="BI3699" s="59"/>
      <c r="BJ3699" s="59"/>
      <c r="BK3699" s="59"/>
      <c r="BL3699" s="59"/>
      <c r="BM3699" s="59"/>
      <c r="BN3699" s="59"/>
      <c r="BO3699" s="59"/>
      <c r="BP3699" s="59"/>
      <c r="BQ3699" s="59"/>
      <c r="BR3699" s="59"/>
      <c r="BS3699" s="59"/>
      <c r="BT3699" s="59"/>
      <c r="BU3699" s="59"/>
      <c r="BV3699" s="59"/>
      <c r="BW3699" s="59"/>
      <c r="BX3699" s="59"/>
      <c r="BY3699" s="59"/>
      <c r="BZ3699" s="59"/>
      <c r="CA3699" s="59"/>
      <c r="CB3699" s="59"/>
      <c r="CC3699" s="59"/>
      <c r="CD3699" s="59"/>
      <c r="CE3699" s="59"/>
    </row>
    <row r="3700" spans="1:83" x14ac:dyDescent="0.25">
      <c r="A3700" s="67" t="s">
        <v>982</v>
      </c>
      <c r="B3700" s="67" t="s">
        <v>982</v>
      </c>
      <c r="C3700" s="58">
        <v>42387</v>
      </c>
      <c r="D3700" s="58"/>
      <c r="E3700" s="58"/>
      <c r="F3700" s="59" t="s">
        <v>981</v>
      </c>
      <c r="G3700" s="59"/>
      <c r="H3700" s="59">
        <v>470.46656250000001</v>
      </c>
      <c r="I3700" s="59">
        <v>0.23876249999999999</v>
      </c>
      <c r="J3700" s="59">
        <v>0.25851875000000002</v>
      </c>
      <c r="K3700" s="59">
        <v>0.25732500000000003</v>
      </c>
      <c r="L3700" s="59">
        <v>0.22766249999999999</v>
      </c>
      <c r="M3700" s="59">
        <v>0.26542500000000002</v>
      </c>
      <c r="N3700" s="59">
        <v>0.34554374999999998</v>
      </c>
      <c r="O3700" s="59">
        <v>0.22362499999999999</v>
      </c>
      <c r="P3700" s="59"/>
      <c r="Q3700" s="59"/>
      <c r="R3700" s="59"/>
      <c r="S3700" s="59"/>
      <c r="T3700" s="59"/>
      <c r="U3700" s="59"/>
      <c r="V3700" s="59"/>
      <c r="W3700" s="59"/>
      <c r="X3700" s="59"/>
      <c r="Y3700" s="59"/>
      <c r="Z3700" s="59"/>
      <c r="AA3700" s="59"/>
      <c r="AB3700" s="59"/>
      <c r="AC3700" s="59"/>
      <c r="AD3700" s="59"/>
      <c r="AE3700" s="59"/>
      <c r="AF3700" s="59"/>
      <c r="AG3700" s="59"/>
      <c r="AH3700" s="59"/>
      <c r="AI3700" s="59"/>
      <c r="AJ3700" s="59"/>
      <c r="AK3700" s="59"/>
      <c r="AL3700" s="59"/>
      <c r="AM3700" s="59"/>
      <c r="AN3700" s="59"/>
      <c r="AO3700" s="59"/>
      <c r="AP3700" s="59"/>
      <c r="AQ3700" s="59"/>
      <c r="AR3700" s="59"/>
      <c r="AS3700" s="59"/>
      <c r="AT3700" s="59"/>
      <c r="AU3700" s="59"/>
      <c r="AV3700" s="59"/>
      <c r="AZ3700" s="59"/>
      <c r="BA3700" s="59"/>
      <c r="BB3700" s="59"/>
      <c r="BC3700" s="59"/>
      <c r="BD3700" s="59"/>
      <c r="BE3700" s="59"/>
      <c r="BF3700" s="59"/>
      <c r="BG3700" s="59"/>
      <c r="BH3700" s="59"/>
      <c r="BI3700" s="59"/>
      <c r="BJ3700" s="59"/>
      <c r="BK3700" s="59"/>
      <c r="BL3700" s="59"/>
      <c r="BM3700" s="59"/>
      <c r="BN3700" s="59"/>
      <c r="BO3700" s="59"/>
      <c r="BP3700" s="59"/>
      <c r="BQ3700" s="59"/>
      <c r="BR3700" s="59"/>
      <c r="BS3700" s="59"/>
      <c r="BT3700" s="59"/>
      <c r="BU3700" s="59"/>
      <c r="BV3700" s="59"/>
      <c r="BW3700" s="59"/>
      <c r="BX3700" s="59"/>
      <c r="BY3700" s="59"/>
      <c r="BZ3700" s="59"/>
      <c r="CA3700" s="59"/>
      <c r="CB3700" s="59"/>
      <c r="CC3700" s="59"/>
      <c r="CD3700" s="59"/>
      <c r="CE3700" s="59"/>
    </row>
    <row r="3701" spans="1:83" x14ac:dyDescent="0.25">
      <c r="A3701" s="67" t="s">
        <v>982</v>
      </c>
      <c r="B3701" s="67" t="s">
        <v>982</v>
      </c>
      <c r="C3701" s="58">
        <v>42388</v>
      </c>
      <c r="D3701" s="58"/>
      <c r="E3701" s="58"/>
      <c r="F3701" s="59" t="s">
        <v>981</v>
      </c>
      <c r="G3701" s="59"/>
      <c r="H3701" s="59">
        <v>468.64640624999998</v>
      </c>
      <c r="I3701" s="59">
        <v>0.23134062499999999</v>
      </c>
      <c r="J3701" s="59">
        <v>0.25648124999999999</v>
      </c>
      <c r="K3701" s="59">
        <v>0.25620625000000002</v>
      </c>
      <c r="L3701" s="59">
        <v>0.22777500000000001</v>
      </c>
      <c r="M3701" s="59">
        <v>0.26534999999999997</v>
      </c>
      <c r="N3701" s="59">
        <v>0.34536875</v>
      </c>
      <c r="O3701" s="59">
        <v>0.22354375000000001</v>
      </c>
      <c r="P3701" s="59"/>
      <c r="Q3701" s="59"/>
      <c r="R3701" s="59"/>
      <c r="S3701" s="59"/>
      <c r="T3701" s="59"/>
      <c r="U3701" s="59"/>
      <c r="V3701" s="59"/>
      <c r="W3701" s="59"/>
      <c r="X3701" s="59"/>
      <c r="Y3701" s="59"/>
      <c r="Z3701" s="59"/>
      <c r="AA3701" s="59"/>
      <c r="AB3701" s="59"/>
      <c r="AC3701" s="59"/>
      <c r="AD3701" s="59"/>
      <c r="AE3701" s="59">
        <v>8.75</v>
      </c>
      <c r="AF3701" s="59">
        <v>0.87744732409902104</v>
      </c>
      <c r="AG3701" s="59">
        <v>0.51499016150632504</v>
      </c>
      <c r="AH3701" s="59"/>
      <c r="AI3701" s="59"/>
      <c r="AJ3701" s="59"/>
      <c r="AK3701" s="59">
        <v>6.75</v>
      </c>
      <c r="AL3701" s="59">
        <v>8.75</v>
      </c>
      <c r="AM3701" s="59"/>
      <c r="AN3701" s="59"/>
      <c r="AO3701" s="59"/>
      <c r="AP3701" s="59"/>
      <c r="AQ3701" s="59"/>
      <c r="AR3701" s="59"/>
      <c r="AS3701" s="59"/>
      <c r="AT3701" s="59"/>
      <c r="AU3701" s="59"/>
      <c r="AV3701" s="59"/>
      <c r="AZ3701" s="59"/>
      <c r="BA3701" s="59"/>
      <c r="BB3701" s="59"/>
      <c r="BC3701" s="59"/>
      <c r="BD3701" s="59"/>
      <c r="BE3701" s="59"/>
      <c r="BF3701" s="59"/>
      <c r="BG3701" s="59"/>
      <c r="BH3701" s="59"/>
      <c r="BI3701" s="59"/>
      <c r="BJ3701" s="59"/>
      <c r="BK3701" s="59"/>
      <c r="BL3701" s="59"/>
      <c r="BM3701" s="59"/>
      <c r="BN3701" s="59"/>
      <c r="BO3701" s="59"/>
      <c r="BP3701" s="59"/>
      <c r="BQ3701" s="59"/>
      <c r="BR3701" s="59"/>
      <c r="BS3701" s="59"/>
      <c r="BT3701" s="59"/>
      <c r="BU3701" s="59"/>
      <c r="BV3701" s="59"/>
      <c r="BW3701" s="59"/>
      <c r="BX3701" s="59"/>
      <c r="BY3701" s="59"/>
      <c r="BZ3701" s="59"/>
      <c r="CA3701" s="59"/>
      <c r="CB3701" s="59"/>
      <c r="CC3701" s="59"/>
      <c r="CD3701" s="59"/>
      <c r="CE3701" s="59"/>
    </row>
    <row r="3702" spans="1:83" x14ac:dyDescent="0.25">
      <c r="A3702" s="67" t="s">
        <v>982</v>
      </c>
      <c r="B3702" s="67" t="s">
        <v>982</v>
      </c>
      <c r="C3702" s="58">
        <v>42389</v>
      </c>
      <c r="D3702" s="58"/>
      <c r="E3702" s="58"/>
      <c r="F3702" s="59" t="s">
        <v>981</v>
      </c>
      <c r="G3702" s="59"/>
      <c r="H3702" s="59">
        <v>463.19625000000002</v>
      </c>
      <c r="I3702" s="59">
        <v>0.20955625</v>
      </c>
      <c r="J3702" s="59">
        <v>0.24985625</v>
      </c>
      <c r="K3702" s="59">
        <v>0.25356875000000001</v>
      </c>
      <c r="L3702" s="59">
        <v>0.22720000000000001</v>
      </c>
      <c r="M3702" s="59">
        <v>0.26495625</v>
      </c>
      <c r="N3702" s="59">
        <v>0.34523124999999999</v>
      </c>
      <c r="O3702" s="59">
        <v>0.223325</v>
      </c>
      <c r="P3702" s="59"/>
      <c r="Q3702" s="59"/>
      <c r="R3702" s="59"/>
      <c r="S3702" s="59"/>
      <c r="T3702" s="59"/>
      <c r="U3702" s="59"/>
      <c r="V3702" s="59"/>
      <c r="W3702" s="59"/>
      <c r="X3702" s="59"/>
      <c r="Y3702" s="59"/>
      <c r="Z3702" s="59"/>
      <c r="AA3702" s="59"/>
      <c r="AB3702" s="59"/>
      <c r="AC3702" s="59"/>
      <c r="AD3702" s="59"/>
      <c r="AE3702" s="59"/>
      <c r="AF3702" s="59"/>
      <c r="AG3702" s="59"/>
      <c r="AH3702" s="59"/>
      <c r="AI3702" s="59"/>
      <c r="AJ3702" s="59"/>
      <c r="AK3702" s="59"/>
      <c r="AL3702" s="59"/>
      <c r="AM3702" s="59"/>
      <c r="AN3702" s="59"/>
      <c r="AO3702" s="59"/>
      <c r="AP3702" s="59"/>
      <c r="AQ3702" s="59"/>
      <c r="AR3702" s="59"/>
      <c r="AS3702" s="59"/>
      <c r="AT3702" s="59"/>
      <c r="AU3702" s="59"/>
      <c r="AV3702" s="59"/>
      <c r="AZ3702" s="59"/>
      <c r="BA3702" s="59"/>
      <c r="BB3702" s="59"/>
      <c r="BC3702" s="59"/>
      <c r="BD3702" s="59"/>
      <c r="BE3702" s="59"/>
      <c r="BF3702" s="59"/>
      <c r="BG3702" s="59"/>
      <c r="BH3702" s="59"/>
      <c r="BI3702" s="59"/>
      <c r="BJ3702" s="59"/>
      <c r="BK3702" s="59"/>
      <c r="BL3702" s="59"/>
      <c r="BM3702" s="59"/>
      <c r="BN3702" s="59"/>
      <c r="BO3702" s="59"/>
      <c r="BP3702" s="59"/>
      <c r="BQ3702" s="59"/>
      <c r="BR3702" s="59"/>
      <c r="BS3702" s="59"/>
      <c r="BT3702" s="59"/>
      <c r="BU3702" s="59"/>
      <c r="BV3702" s="59"/>
      <c r="BW3702" s="59"/>
      <c r="BX3702" s="59"/>
      <c r="BY3702" s="59"/>
      <c r="BZ3702" s="59"/>
      <c r="CA3702" s="59"/>
      <c r="CB3702" s="59"/>
      <c r="CC3702" s="59"/>
      <c r="CD3702" s="59"/>
      <c r="CE3702" s="59"/>
    </row>
    <row r="3703" spans="1:83" x14ac:dyDescent="0.25">
      <c r="A3703" s="67" t="s">
        <v>982</v>
      </c>
      <c r="B3703" s="67" t="s">
        <v>982</v>
      </c>
      <c r="C3703" s="58">
        <v>42390</v>
      </c>
      <c r="D3703" s="58"/>
      <c r="E3703" s="58"/>
      <c r="F3703" s="59" t="s">
        <v>981</v>
      </c>
      <c r="G3703" s="59"/>
      <c r="H3703" s="59">
        <v>481.61390625000001</v>
      </c>
      <c r="I3703" s="59">
        <v>0.289990625</v>
      </c>
      <c r="J3703" s="59">
        <v>0.26961875000000002</v>
      </c>
      <c r="K3703" s="59">
        <v>0.26470624999999998</v>
      </c>
      <c r="L3703" s="59">
        <v>0.22785625000000001</v>
      </c>
      <c r="M3703" s="59">
        <v>0.26468124999999998</v>
      </c>
      <c r="N3703" s="59">
        <v>0.34508749999999999</v>
      </c>
      <c r="O3703" s="59">
        <v>0.22324374999999999</v>
      </c>
      <c r="P3703" s="59"/>
      <c r="Q3703" s="59"/>
      <c r="R3703" s="59"/>
      <c r="S3703" s="59"/>
      <c r="T3703" s="59"/>
      <c r="U3703" s="59"/>
      <c r="V3703" s="59"/>
      <c r="W3703" s="59"/>
      <c r="X3703" s="59"/>
      <c r="Y3703" s="59"/>
      <c r="Z3703" s="59"/>
      <c r="AA3703" s="59"/>
      <c r="AB3703" s="59"/>
      <c r="AC3703" s="59"/>
      <c r="AD3703" s="59"/>
      <c r="AE3703" s="59"/>
      <c r="AF3703" s="59"/>
      <c r="AG3703" s="59"/>
      <c r="AH3703" s="59"/>
      <c r="AI3703" s="59"/>
      <c r="AJ3703" s="59"/>
      <c r="AK3703" s="59"/>
      <c r="AL3703" s="59"/>
      <c r="AM3703" s="59"/>
      <c r="AN3703" s="59"/>
      <c r="AO3703" s="59"/>
      <c r="AP3703" s="59"/>
      <c r="AQ3703" s="59"/>
      <c r="AR3703" s="59"/>
      <c r="AS3703" s="59"/>
      <c r="AT3703" s="59"/>
      <c r="AU3703" s="59"/>
      <c r="AV3703" s="59"/>
      <c r="AZ3703" s="59"/>
      <c r="BA3703" s="59"/>
      <c r="BB3703" s="59"/>
      <c r="BC3703" s="59"/>
      <c r="BD3703" s="59"/>
      <c r="BE3703" s="59"/>
      <c r="BF3703" s="59"/>
      <c r="BG3703" s="59"/>
      <c r="BH3703" s="59"/>
      <c r="BI3703" s="59"/>
      <c r="BJ3703" s="59"/>
      <c r="BK3703" s="59"/>
      <c r="BL3703" s="59"/>
      <c r="BM3703" s="59"/>
      <c r="BN3703" s="59"/>
      <c r="BO3703" s="59"/>
      <c r="BP3703" s="59"/>
      <c r="BQ3703" s="59"/>
      <c r="BR3703" s="59"/>
      <c r="BS3703" s="59"/>
      <c r="BT3703" s="59"/>
      <c r="BU3703" s="59"/>
      <c r="BV3703" s="59"/>
      <c r="BW3703" s="59"/>
      <c r="BX3703" s="59"/>
      <c r="BY3703" s="59"/>
      <c r="BZ3703" s="59"/>
      <c r="CA3703" s="59"/>
      <c r="CB3703" s="59"/>
      <c r="CC3703" s="59"/>
      <c r="CD3703" s="59"/>
      <c r="CE3703" s="59"/>
    </row>
    <row r="3704" spans="1:83" x14ac:dyDescent="0.25">
      <c r="A3704" s="67" t="s">
        <v>982</v>
      </c>
      <c r="B3704" s="67" t="s">
        <v>982</v>
      </c>
      <c r="C3704" s="58">
        <v>42391</v>
      </c>
      <c r="D3704" s="58"/>
      <c r="E3704" s="58"/>
      <c r="F3704" s="59" t="s">
        <v>981</v>
      </c>
      <c r="G3704" s="59"/>
      <c r="H3704" s="59">
        <v>474.15328125000002</v>
      </c>
      <c r="I3704" s="59">
        <v>0.25514062500000001</v>
      </c>
      <c r="J3704" s="59">
        <v>0.26374375</v>
      </c>
      <c r="K3704" s="59">
        <v>0.26106249999999998</v>
      </c>
      <c r="L3704" s="59">
        <v>0.22740625</v>
      </c>
      <c r="M3704" s="59">
        <v>0.26460624999999999</v>
      </c>
      <c r="N3704" s="59">
        <v>0.34496250000000001</v>
      </c>
      <c r="O3704" s="59">
        <v>0.22303124999999999</v>
      </c>
      <c r="P3704" s="59"/>
      <c r="Q3704" s="59"/>
      <c r="R3704" s="59"/>
      <c r="S3704" s="59"/>
      <c r="T3704" s="59"/>
      <c r="U3704" s="59"/>
      <c r="V3704" s="59"/>
      <c r="W3704" s="59"/>
      <c r="X3704" s="59"/>
      <c r="Y3704" s="59"/>
      <c r="Z3704" s="59"/>
      <c r="AA3704" s="59"/>
      <c r="AB3704" s="59"/>
      <c r="AC3704" s="59"/>
      <c r="AD3704" s="59"/>
      <c r="AE3704" s="59"/>
      <c r="AF3704" s="59">
        <v>0.82202938859344299</v>
      </c>
      <c r="AG3704" s="59">
        <v>0.40761924291358198</v>
      </c>
      <c r="AH3704" s="59"/>
      <c r="AI3704" s="59"/>
      <c r="AJ3704" s="59"/>
      <c r="AK3704" s="59"/>
      <c r="AL3704" s="59"/>
      <c r="AM3704" s="59"/>
      <c r="AN3704" s="59"/>
      <c r="AO3704" s="59"/>
      <c r="AP3704" s="59"/>
      <c r="AQ3704" s="59"/>
      <c r="AR3704" s="59"/>
      <c r="AS3704" s="59"/>
      <c r="AT3704" s="59"/>
      <c r="AU3704" s="59"/>
      <c r="AV3704" s="59"/>
      <c r="AZ3704" s="59"/>
      <c r="BA3704" s="59"/>
      <c r="BB3704" s="59"/>
      <c r="BC3704" s="59"/>
      <c r="BD3704" s="59"/>
      <c r="BE3704" s="59"/>
      <c r="BF3704" s="59"/>
      <c r="BG3704" s="59"/>
      <c r="BH3704" s="59"/>
      <c r="BI3704" s="59"/>
      <c r="BJ3704" s="59"/>
      <c r="BK3704" s="59"/>
      <c r="BL3704" s="59"/>
      <c r="BM3704" s="59"/>
      <c r="BN3704" s="59"/>
      <c r="BO3704" s="59"/>
      <c r="BP3704" s="59"/>
      <c r="BQ3704" s="59"/>
      <c r="BR3704" s="59"/>
      <c r="BS3704" s="59"/>
      <c r="BT3704" s="59"/>
      <c r="BU3704" s="59"/>
      <c r="BV3704" s="59"/>
      <c r="BW3704" s="59"/>
      <c r="BX3704" s="59"/>
      <c r="BY3704" s="59"/>
      <c r="BZ3704" s="59"/>
      <c r="CA3704" s="59"/>
      <c r="CB3704" s="59"/>
      <c r="CC3704" s="59"/>
      <c r="CD3704" s="59"/>
      <c r="CE3704" s="59"/>
    </row>
    <row r="3705" spans="1:83" x14ac:dyDescent="0.25">
      <c r="A3705" s="67" t="s">
        <v>982</v>
      </c>
      <c r="B3705" s="67" t="s">
        <v>982</v>
      </c>
      <c r="C3705" s="58">
        <v>42392</v>
      </c>
      <c r="D3705" s="58"/>
      <c r="E3705" s="58"/>
      <c r="F3705" s="59" t="s">
        <v>981</v>
      </c>
      <c r="G3705" s="59"/>
      <c r="H3705" s="59">
        <v>468.34359375000003</v>
      </c>
      <c r="I3705" s="59">
        <v>0.22997812500000001</v>
      </c>
      <c r="J3705" s="59">
        <v>0.25714999999999999</v>
      </c>
      <c r="K3705" s="59">
        <v>0.25806875000000001</v>
      </c>
      <c r="L3705" s="59">
        <v>0.22728124999999999</v>
      </c>
      <c r="M3705" s="59">
        <v>0.26440000000000002</v>
      </c>
      <c r="N3705" s="59">
        <v>0.34486875</v>
      </c>
      <c r="O3705" s="59">
        <v>0.22296250000000001</v>
      </c>
      <c r="P3705" s="59"/>
      <c r="Q3705" s="59"/>
      <c r="R3705" s="59"/>
      <c r="S3705" s="59"/>
      <c r="T3705" s="59"/>
      <c r="U3705" s="59"/>
      <c r="V3705" s="59"/>
      <c r="W3705" s="59"/>
      <c r="X3705" s="59"/>
      <c r="Y3705" s="59"/>
      <c r="Z3705" s="59"/>
      <c r="AA3705" s="59"/>
      <c r="AB3705" s="59"/>
      <c r="AC3705" s="59"/>
      <c r="AD3705" s="59"/>
      <c r="AE3705" s="59"/>
      <c r="AF3705" s="59"/>
      <c r="AG3705" s="59"/>
      <c r="AH3705" s="59"/>
      <c r="AI3705" s="59"/>
      <c r="AJ3705" s="59"/>
      <c r="AK3705" s="59"/>
      <c r="AL3705" s="59"/>
      <c r="AM3705" s="59"/>
      <c r="AN3705" s="59"/>
      <c r="AO3705" s="59"/>
      <c r="AP3705" s="59"/>
      <c r="AQ3705" s="59"/>
      <c r="AR3705" s="59"/>
      <c r="AS3705" s="59"/>
      <c r="AT3705" s="59"/>
      <c r="AU3705" s="59"/>
      <c r="AV3705" s="59"/>
      <c r="AZ3705" s="59"/>
      <c r="BA3705" s="59"/>
      <c r="BB3705" s="59"/>
      <c r="BC3705" s="59"/>
      <c r="BD3705" s="59"/>
      <c r="BE3705" s="59"/>
      <c r="BF3705" s="59"/>
      <c r="BG3705" s="59"/>
      <c r="BH3705" s="59"/>
      <c r="BI3705" s="59"/>
      <c r="BJ3705" s="59"/>
      <c r="BK3705" s="59"/>
      <c r="BL3705" s="59"/>
      <c r="BM3705" s="59"/>
      <c r="BN3705" s="59"/>
      <c r="BO3705" s="59"/>
      <c r="BP3705" s="59"/>
      <c r="BQ3705" s="59"/>
      <c r="BR3705" s="59"/>
      <c r="BS3705" s="59"/>
      <c r="BT3705" s="59"/>
      <c r="BU3705" s="59"/>
      <c r="BV3705" s="59"/>
      <c r="BW3705" s="59"/>
      <c r="BX3705" s="59"/>
      <c r="BY3705" s="59"/>
      <c r="BZ3705" s="59"/>
      <c r="CA3705" s="59"/>
      <c r="CB3705" s="59"/>
      <c r="CC3705" s="59"/>
      <c r="CD3705" s="59"/>
      <c r="CE3705" s="59"/>
    </row>
    <row r="3706" spans="1:83" x14ac:dyDescent="0.25">
      <c r="A3706" s="67" t="s">
        <v>982</v>
      </c>
      <c r="B3706" s="67" t="s">
        <v>982</v>
      </c>
      <c r="C3706" s="58">
        <v>42393</v>
      </c>
      <c r="D3706" s="58"/>
      <c r="E3706" s="58"/>
      <c r="F3706" s="59" t="s">
        <v>981</v>
      </c>
      <c r="G3706" s="59"/>
      <c r="H3706" s="59">
        <v>465.43781250000001</v>
      </c>
      <c r="I3706" s="59">
        <v>0.21881249999999999</v>
      </c>
      <c r="J3706" s="59">
        <v>0.25300624999999999</v>
      </c>
      <c r="K3706" s="59">
        <v>0.25596875000000002</v>
      </c>
      <c r="L3706" s="59">
        <v>0.22760625000000001</v>
      </c>
      <c r="M3706" s="59">
        <v>0.26429374999999999</v>
      </c>
      <c r="N3706" s="59">
        <v>0.34486875</v>
      </c>
      <c r="O3706" s="59">
        <v>0.2228125</v>
      </c>
      <c r="P3706" s="59"/>
      <c r="Q3706" s="59"/>
      <c r="R3706" s="59"/>
      <c r="S3706" s="59"/>
      <c r="T3706" s="59"/>
      <c r="U3706" s="59"/>
      <c r="V3706" s="59"/>
      <c r="W3706" s="59"/>
      <c r="X3706" s="59"/>
      <c r="Y3706" s="59"/>
      <c r="Z3706" s="59"/>
      <c r="AA3706" s="59"/>
      <c r="AB3706" s="59"/>
      <c r="AC3706" s="59"/>
      <c r="AD3706" s="59"/>
      <c r="AE3706" s="59"/>
      <c r="AF3706" s="59"/>
      <c r="AG3706" s="59"/>
      <c r="AH3706" s="59"/>
      <c r="AI3706" s="59"/>
      <c r="AJ3706" s="59"/>
      <c r="AK3706" s="59"/>
      <c r="AL3706" s="59"/>
      <c r="AM3706" s="59"/>
      <c r="AN3706" s="59"/>
      <c r="AO3706" s="59"/>
      <c r="AP3706" s="59"/>
      <c r="AQ3706" s="59"/>
      <c r="AR3706" s="59"/>
      <c r="AS3706" s="59"/>
      <c r="AT3706" s="59"/>
      <c r="AU3706" s="59"/>
      <c r="AV3706" s="59"/>
      <c r="AZ3706" s="59"/>
      <c r="BA3706" s="59"/>
      <c r="BB3706" s="59"/>
      <c r="BC3706" s="59"/>
      <c r="BD3706" s="59"/>
      <c r="BE3706" s="59"/>
      <c r="BF3706" s="59"/>
      <c r="BG3706" s="59"/>
      <c r="BH3706" s="59"/>
      <c r="BI3706" s="59"/>
      <c r="BJ3706" s="59"/>
      <c r="BK3706" s="59"/>
      <c r="BL3706" s="59"/>
      <c r="BM3706" s="59"/>
      <c r="BN3706" s="59"/>
      <c r="BO3706" s="59"/>
      <c r="BP3706" s="59"/>
      <c r="BQ3706" s="59"/>
      <c r="BR3706" s="59"/>
      <c r="BS3706" s="59"/>
      <c r="BT3706" s="59"/>
      <c r="BU3706" s="59"/>
      <c r="BV3706" s="59"/>
      <c r="BW3706" s="59"/>
      <c r="BX3706" s="59"/>
      <c r="BY3706" s="59"/>
      <c r="BZ3706" s="59"/>
      <c r="CA3706" s="59"/>
      <c r="CB3706" s="59"/>
      <c r="CC3706" s="59"/>
      <c r="CD3706" s="59"/>
      <c r="CE3706" s="59"/>
    </row>
    <row r="3707" spans="1:83" x14ac:dyDescent="0.25">
      <c r="A3707" s="67" t="s">
        <v>982</v>
      </c>
      <c r="B3707" s="67" t="s">
        <v>982</v>
      </c>
      <c r="C3707" s="58">
        <v>42394</v>
      </c>
      <c r="D3707" s="58"/>
      <c r="E3707" s="58"/>
      <c r="F3707" s="59" t="s">
        <v>981</v>
      </c>
      <c r="G3707" s="59"/>
      <c r="H3707" s="59">
        <v>462.35718750000001</v>
      </c>
      <c r="I3707" s="59">
        <v>0.20680625</v>
      </c>
      <c r="J3707" s="59">
        <v>0.24857499999999999</v>
      </c>
      <c r="K3707" s="59">
        <v>0.25392500000000001</v>
      </c>
      <c r="L3707" s="59">
        <v>0.22775000000000001</v>
      </c>
      <c r="M3707" s="59">
        <v>0.26428750000000001</v>
      </c>
      <c r="N3707" s="59">
        <v>0.34480624999999998</v>
      </c>
      <c r="O3707" s="59">
        <v>0.22273124999999999</v>
      </c>
      <c r="P3707" s="59"/>
      <c r="Q3707" s="59"/>
      <c r="R3707" s="59"/>
      <c r="S3707" s="59"/>
      <c r="T3707" s="59"/>
      <c r="U3707" s="59"/>
      <c r="V3707" s="59"/>
      <c r="W3707" s="59"/>
      <c r="X3707" s="59"/>
      <c r="Y3707" s="59"/>
      <c r="Z3707" s="59"/>
      <c r="AA3707" s="59"/>
      <c r="AB3707" s="59"/>
      <c r="AC3707" s="59"/>
      <c r="AD3707" s="59"/>
      <c r="AE3707" s="59"/>
      <c r="AF3707" s="59">
        <v>0.847701397390206</v>
      </c>
      <c r="AG3707" s="59">
        <v>0.313389855145496</v>
      </c>
      <c r="AH3707" s="59"/>
      <c r="AI3707" s="59"/>
      <c r="AJ3707" s="59"/>
      <c r="AK3707" s="59"/>
      <c r="AL3707" s="59"/>
      <c r="AM3707" s="59"/>
      <c r="AN3707" s="59"/>
      <c r="AO3707" s="59"/>
      <c r="AP3707" s="59"/>
      <c r="AQ3707" s="59"/>
      <c r="AR3707" s="59"/>
      <c r="AS3707" s="59"/>
      <c r="AT3707" s="59"/>
      <c r="AU3707" s="59"/>
      <c r="AV3707" s="59"/>
      <c r="AZ3707" s="59"/>
      <c r="BA3707" s="59"/>
      <c r="BB3707" s="59"/>
      <c r="BC3707" s="59"/>
      <c r="BD3707" s="59"/>
      <c r="BE3707" s="59"/>
      <c r="BF3707" s="59"/>
      <c r="BG3707" s="59"/>
      <c r="BH3707" s="59"/>
      <c r="BI3707" s="59"/>
      <c r="BJ3707" s="59"/>
      <c r="BK3707" s="59"/>
      <c r="BL3707" s="59"/>
      <c r="BM3707" s="59"/>
      <c r="BN3707" s="59"/>
      <c r="BO3707" s="59"/>
      <c r="BP3707" s="59"/>
      <c r="BQ3707" s="59"/>
      <c r="BR3707" s="59"/>
      <c r="BS3707" s="59"/>
      <c r="BT3707" s="59"/>
      <c r="BU3707" s="59"/>
      <c r="BV3707" s="59"/>
      <c r="BW3707" s="59"/>
      <c r="BX3707" s="59"/>
      <c r="BY3707" s="59"/>
      <c r="BZ3707" s="59"/>
      <c r="CA3707" s="59"/>
      <c r="CB3707" s="59"/>
      <c r="CC3707" s="59"/>
      <c r="CD3707" s="59"/>
      <c r="CE3707" s="59"/>
    </row>
    <row r="3708" spans="1:83" x14ac:dyDescent="0.25">
      <c r="A3708" s="67" t="s">
        <v>982</v>
      </c>
      <c r="B3708" s="67" t="s">
        <v>982</v>
      </c>
      <c r="C3708" s="58">
        <v>42395</v>
      </c>
      <c r="D3708" s="58"/>
      <c r="E3708" s="58"/>
      <c r="F3708" s="59" t="s">
        <v>981</v>
      </c>
      <c r="G3708" s="59"/>
      <c r="H3708" s="59">
        <v>461.25046874999998</v>
      </c>
      <c r="I3708" s="59">
        <v>0.20274687499999999</v>
      </c>
      <c r="J3708" s="59">
        <v>0.24625625000000001</v>
      </c>
      <c r="K3708" s="59">
        <v>0.25293749999999998</v>
      </c>
      <c r="L3708" s="59">
        <v>0.2282875</v>
      </c>
      <c r="M3708" s="59">
        <v>0.26437500000000003</v>
      </c>
      <c r="N3708" s="59">
        <v>0.34482499999999999</v>
      </c>
      <c r="O3708" s="59">
        <v>0.222575</v>
      </c>
      <c r="P3708" s="59"/>
      <c r="Q3708" s="59"/>
      <c r="R3708" s="59"/>
      <c r="S3708" s="59"/>
      <c r="T3708" s="59"/>
      <c r="U3708" s="59"/>
      <c r="V3708" s="59"/>
      <c r="W3708" s="59"/>
      <c r="X3708" s="59"/>
      <c r="Y3708" s="59"/>
      <c r="Z3708" s="59"/>
      <c r="AA3708" s="59"/>
      <c r="AB3708" s="59"/>
      <c r="AC3708" s="59"/>
      <c r="AD3708" s="59"/>
      <c r="AE3708" s="59"/>
      <c r="AF3708" s="59"/>
      <c r="AG3708" s="59"/>
      <c r="AH3708" s="59"/>
      <c r="AI3708" s="59"/>
      <c r="AJ3708" s="59"/>
      <c r="AK3708" s="59"/>
      <c r="AL3708" s="59"/>
      <c r="AM3708" s="59"/>
      <c r="AN3708" s="59"/>
      <c r="AO3708" s="59"/>
      <c r="AP3708" s="59"/>
      <c r="AQ3708" s="59"/>
      <c r="AR3708" s="59"/>
      <c r="AS3708" s="59"/>
      <c r="AT3708" s="59"/>
      <c r="AU3708" s="59"/>
      <c r="AV3708" s="59"/>
      <c r="AZ3708" s="59"/>
      <c r="BA3708" s="59"/>
      <c r="BB3708" s="59"/>
      <c r="BC3708" s="59"/>
      <c r="BD3708" s="59"/>
      <c r="BE3708" s="59"/>
      <c r="BF3708" s="59"/>
      <c r="BG3708" s="59"/>
      <c r="BH3708" s="59"/>
      <c r="BI3708" s="59"/>
      <c r="BJ3708" s="59"/>
      <c r="BK3708" s="59"/>
      <c r="BL3708" s="59"/>
      <c r="BM3708" s="59"/>
      <c r="BN3708" s="59"/>
      <c r="BO3708" s="59"/>
      <c r="BP3708" s="59"/>
      <c r="BQ3708" s="59"/>
      <c r="BR3708" s="59"/>
      <c r="BS3708" s="59"/>
      <c r="BT3708" s="59"/>
      <c r="BU3708" s="59"/>
      <c r="BV3708" s="59"/>
      <c r="BW3708" s="59"/>
      <c r="BX3708" s="59"/>
      <c r="BY3708" s="59"/>
      <c r="BZ3708" s="59"/>
      <c r="CA3708" s="59"/>
      <c r="CB3708" s="59"/>
      <c r="CC3708" s="59"/>
      <c r="CD3708" s="59"/>
      <c r="CE3708" s="59"/>
    </row>
    <row r="3709" spans="1:83" x14ac:dyDescent="0.25">
      <c r="A3709" s="67" t="s">
        <v>982</v>
      </c>
      <c r="B3709" s="67" t="s">
        <v>982</v>
      </c>
      <c r="C3709" s="58">
        <v>42396</v>
      </c>
      <c r="D3709" s="58"/>
      <c r="E3709" s="58"/>
      <c r="F3709" s="59" t="s">
        <v>981</v>
      </c>
      <c r="G3709" s="59"/>
      <c r="H3709" s="59">
        <v>460.22531249999997</v>
      </c>
      <c r="I3709" s="59">
        <v>0.19979374999999999</v>
      </c>
      <c r="J3709" s="59">
        <v>0.24428749999999999</v>
      </c>
      <c r="K3709" s="59">
        <v>0.25188125</v>
      </c>
      <c r="L3709" s="59">
        <v>0.22848125</v>
      </c>
      <c r="M3709" s="59">
        <v>0.26447500000000002</v>
      </c>
      <c r="N3709" s="59">
        <v>0.344725</v>
      </c>
      <c r="O3709" s="59">
        <v>0.22248124999999999</v>
      </c>
      <c r="P3709" s="59"/>
      <c r="Q3709" s="59"/>
      <c r="R3709" s="59"/>
      <c r="S3709" s="59">
        <v>2.95</v>
      </c>
      <c r="T3709" s="59"/>
      <c r="U3709" s="59"/>
      <c r="V3709" s="59"/>
      <c r="W3709" s="59"/>
      <c r="X3709" s="59"/>
      <c r="Y3709" s="59"/>
      <c r="Z3709" s="59"/>
      <c r="AA3709" s="59"/>
      <c r="AB3709" s="59"/>
      <c r="AC3709" s="59"/>
      <c r="AD3709" s="59"/>
      <c r="AE3709" s="59">
        <v>8.75</v>
      </c>
      <c r="AF3709" s="59"/>
      <c r="AG3709" s="59"/>
      <c r="AH3709" s="59"/>
      <c r="AI3709" s="59"/>
      <c r="AJ3709" s="59"/>
      <c r="AK3709" s="59">
        <v>8.15</v>
      </c>
      <c r="AL3709" s="59">
        <v>8.75</v>
      </c>
      <c r="AM3709" s="59"/>
      <c r="AN3709" s="59"/>
      <c r="AO3709" s="59"/>
      <c r="AP3709" s="59"/>
      <c r="AQ3709" s="59"/>
      <c r="AR3709" s="59"/>
      <c r="AS3709" s="59"/>
      <c r="AT3709" s="59"/>
      <c r="AU3709" s="59"/>
      <c r="AV3709" s="59"/>
      <c r="AZ3709" s="59"/>
      <c r="BA3709" s="59"/>
      <c r="BB3709" s="59"/>
      <c r="BC3709" s="59"/>
      <c r="BD3709" s="59"/>
      <c r="BE3709" s="59"/>
      <c r="BF3709" s="59"/>
      <c r="BG3709" s="59"/>
      <c r="BH3709" s="59"/>
      <c r="BI3709" s="59"/>
      <c r="BJ3709" s="59"/>
      <c r="BK3709" s="59"/>
      <c r="BL3709" s="59"/>
      <c r="BM3709" s="59"/>
      <c r="BN3709" s="59"/>
      <c r="BO3709" s="59"/>
      <c r="BP3709" s="59"/>
      <c r="BQ3709" s="59"/>
      <c r="BR3709" s="59"/>
      <c r="BS3709" s="59"/>
      <c r="BT3709" s="59"/>
      <c r="BU3709" s="59"/>
      <c r="BV3709" s="59"/>
      <c r="BW3709" s="59"/>
      <c r="BX3709" s="59"/>
      <c r="BY3709" s="59"/>
      <c r="BZ3709" s="59"/>
      <c r="CA3709" s="59"/>
      <c r="CB3709" s="59"/>
      <c r="CC3709" s="59"/>
      <c r="CD3709" s="59"/>
      <c r="CE3709" s="59"/>
    </row>
    <row r="3710" spans="1:83" x14ac:dyDescent="0.25">
      <c r="A3710" s="67" t="s">
        <v>982</v>
      </c>
      <c r="B3710" s="67" t="s">
        <v>982</v>
      </c>
      <c r="C3710" s="58">
        <v>42397</v>
      </c>
      <c r="D3710" s="58"/>
      <c r="E3710" s="58"/>
      <c r="F3710" s="59" t="s">
        <v>981</v>
      </c>
      <c r="G3710" s="59"/>
      <c r="H3710" s="59">
        <v>458.33765625000001</v>
      </c>
      <c r="I3710" s="59">
        <v>0.19436562499999999</v>
      </c>
      <c r="J3710" s="59">
        <v>0.24161874999999999</v>
      </c>
      <c r="K3710" s="59">
        <v>0.25035625</v>
      </c>
      <c r="L3710" s="59">
        <v>0.22817499999999999</v>
      </c>
      <c r="M3710" s="59">
        <v>0.26426250000000001</v>
      </c>
      <c r="N3710" s="59">
        <v>0.34468124999999999</v>
      </c>
      <c r="O3710" s="59">
        <v>0.22232499999999999</v>
      </c>
      <c r="P3710" s="59"/>
      <c r="Q3710" s="59"/>
      <c r="R3710" s="59"/>
      <c r="S3710" s="59"/>
      <c r="T3710" s="59"/>
      <c r="U3710" s="59"/>
      <c r="V3710" s="59"/>
      <c r="W3710" s="59"/>
      <c r="X3710" s="59"/>
      <c r="Y3710" s="59"/>
      <c r="Z3710" s="59"/>
      <c r="AA3710" s="59"/>
      <c r="AB3710" s="59"/>
      <c r="AC3710" s="59"/>
      <c r="AD3710" s="59"/>
      <c r="AE3710" s="59"/>
      <c r="AF3710" s="59"/>
      <c r="AG3710" s="59"/>
      <c r="AH3710" s="59"/>
      <c r="AI3710" s="59"/>
      <c r="AJ3710" s="59"/>
      <c r="AK3710" s="59"/>
      <c r="AL3710" s="59"/>
      <c r="AM3710" s="59"/>
      <c r="AN3710" s="59"/>
      <c r="AO3710" s="59"/>
      <c r="AP3710" s="59"/>
      <c r="AQ3710" s="59"/>
      <c r="AR3710" s="59"/>
      <c r="AS3710" s="59"/>
      <c r="AT3710" s="59"/>
      <c r="AU3710" s="59"/>
      <c r="AV3710" s="59"/>
      <c r="AZ3710" s="59"/>
      <c r="BA3710" s="59"/>
      <c r="BB3710" s="59"/>
      <c r="BC3710" s="59"/>
      <c r="BD3710" s="59"/>
      <c r="BE3710" s="59"/>
      <c r="BF3710" s="59"/>
      <c r="BG3710" s="59"/>
      <c r="BH3710" s="59"/>
      <c r="BI3710" s="59"/>
      <c r="BJ3710" s="59"/>
      <c r="BK3710" s="59"/>
      <c r="BL3710" s="59"/>
      <c r="BM3710" s="59"/>
      <c r="BN3710" s="59"/>
      <c r="BO3710" s="59"/>
      <c r="BP3710" s="59"/>
      <c r="BQ3710" s="59"/>
      <c r="BR3710" s="59"/>
      <c r="BS3710" s="59"/>
      <c r="BT3710" s="59"/>
      <c r="BU3710" s="59"/>
      <c r="BV3710" s="59"/>
      <c r="BW3710" s="59"/>
      <c r="BX3710" s="59"/>
      <c r="BY3710" s="59"/>
      <c r="BZ3710" s="59"/>
      <c r="CA3710" s="59"/>
      <c r="CB3710" s="59"/>
      <c r="CC3710" s="59"/>
      <c r="CD3710" s="59"/>
      <c r="CE3710" s="59"/>
    </row>
    <row r="3711" spans="1:83" x14ac:dyDescent="0.25">
      <c r="A3711" s="67" t="s">
        <v>982</v>
      </c>
      <c r="B3711" s="67" t="s">
        <v>982</v>
      </c>
      <c r="C3711" s="58">
        <v>42398</v>
      </c>
      <c r="D3711" s="58"/>
      <c r="E3711" s="58"/>
      <c r="F3711" s="59" t="s">
        <v>981</v>
      </c>
      <c r="G3711" s="59"/>
      <c r="H3711" s="59">
        <v>455.87109375</v>
      </c>
      <c r="I3711" s="59">
        <v>0.18660312500000001</v>
      </c>
      <c r="J3711" s="59">
        <v>0.23827499999999999</v>
      </c>
      <c r="K3711" s="59">
        <v>0.2487</v>
      </c>
      <c r="L3711" s="59">
        <v>0.2276125</v>
      </c>
      <c r="M3711" s="59">
        <v>0.26398125</v>
      </c>
      <c r="N3711" s="59">
        <v>0.34461249999999999</v>
      </c>
      <c r="O3711" s="59">
        <v>0.22222500000000001</v>
      </c>
      <c r="P3711" s="59"/>
      <c r="Q3711" s="59"/>
      <c r="R3711" s="59"/>
      <c r="S3711" s="59"/>
      <c r="T3711" s="59"/>
      <c r="U3711" s="59"/>
      <c r="V3711" s="59"/>
      <c r="W3711" s="59"/>
      <c r="X3711" s="59"/>
      <c r="Y3711" s="59"/>
      <c r="Z3711" s="59"/>
      <c r="AA3711" s="59"/>
      <c r="AB3711" s="59"/>
      <c r="AC3711" s="59"/>
      <c r="AD3711" s="59"/>
      <c r="AE3711" s="59"/>
      <c r="AF3711" s="59"/>
      <c r="AG3711" s="59">
        <v>0.23844614275067599</v>
      </c>
      <c r="AH3711" s="59"/>
      <c r="AI3711" s="59"/>
      <c r="AJ3711" s="59"/>
      <c r="AK3711" s="59"/>
      <c r="AL3711" s="59"/>
      <c r="AM3711" s="59"/>
      <c r="AN3711" s="59"/>
      <c r="AO3711" s="59"/>
      <c r="AP3711" s="59"/>
      <c r="AQ3711" s="59"/>
      <c r="AR3711" s="59"/>
      <c r="AS3711" s="59"/>
      <c r="AT3711" s="59"/>
      <c r="AU3711" s="59"/>
      <c r="AV3711" s="59"/>
      <c r="AZ3711" s="59"/>
      <c r="BA3711" s="59"/>
      <c r="BB3711" s="59"/>
      <c r="BC3711" s="59"/>
      <c r="BD3711" s="59"/>
      <c r="BE3711" s="59"/>
      <c r="BF3711" s="59"/>
      <c r="BG3711" s="59"/>
      <c r="BH3711" s="59"/>
      <c r="BI3711" s="59"/>
      <c r="BJ3711" s="59"/>
      <c r="BK3711" s="59"/>
      <c r="BL3711" s="59"/>
      <c r="BM3711" s="59"/>
      <c r="BN3711" s="59"/>
      <c r="BO3711" s="59"/>
      <c r="BP3711" s="59"/>
      <c r="BQ3711" s="59"/>
      <c r="BR3711" s="59"/>
      <c r="BS3711" s="59"/>
      <c r="BT3711" s="59"/>
      <c r="BU3711" s="59"/>
      <c r="BV3711" s="59"/>
      <c r="BW3711" s="59"/>
      <c r="BX3711" s="59"/>
      <c r="BY3711" s="59"/>
      <c r="BZ3711" s="59"/>
      <c r="CA3711" s="59"/>
      <c r="CB3711" s="59"/>
      <c r="CC3711" s="59"/>
      <c r="CD3711" s="59"/>
      <c r="CE3711" s="59"/>
    </row>
    <row r="3712" spans="1:83" x14ac:dyDescent="0.25">
      <c r="A3712" s="67" t="s">
        <v>982</v>
      </c>
      <c r="B3712" s="67" t="s">
        <v>982</v>
      </c>
      <c r="C3712" s="58">
        <v>42399</v>
      </c>
      <c r="D3712" s="58"/>
      <c r="E3712" s="58"/>
      <c r="F3712" s="59" t="s">
        <v>981</v>
      </c>
      <c r="G3712" s="59"/>
      <c r="H3712" s="59">
        <v>453.77015625000001</v>
      </c>
      <c r="I3712" s="59">
        <v>0.18027812500000001</v>
      </c>
      <c r="J3712" s="59">
        <v>0.23490625000000001</v>
      </c>
      <c r="K3712" s="59">
        <v>0.24728125000000001</v>
      </c>
      <c r="L3712" s="59">
        <v>0.22728124999999999</v>
      </c>
      <c r="M3712" s="59">
        <v>0.26376875</v>
      </c>
      <c r="N3712" s="59">
        <v>0.34457500000000002</v>
      </c>
      <c r="O3712" s="59">
        <v>0.22206875000000001</v>
      </c>
      <c r="P3712" s="59"/>
      <c r="Q3712" s="59"/>
      <c r="R3712" s="59"/>
      <c r="S3712" s="59"/>
      <c r="T3712" s="59"/>
      <c r="U3712" s="59"/>
      <c r="V3712" s="59"/>
      <c r="W3712" s="59"/>
      <c r="X3712" s="59"/>
      <c r="Y3712" s="59"/>
      <c r="Z3712" s="59"/>
      <c r="AA3712" s="59"/>
      <c r="AB3712" s="59"/>
      <c r="AC3712" s="59"/>
      <c r="AD3712" s="59"/>
      <c r="AE3712" s="59"/>
      <c r="AF3712" s="59"/>
      <c r="AG3712" s="59"/>
      <c r="AH3712" s="59"/>
      <c r="AI3712" s="59"/>
      <c r="AJ3712" s="59"/>
      <c r="AK3712" s="59"/>
      <c r="AL3712" s="59"/>
      <c r="AM3712" s="59"/>
      <c r="AN3712" s="59"/>
      <c r="AO3712" s="59"/>
      <c r="AP3712" s="59"/>
      <c r="AQ3712" s="59"/>
      <c r="AR3712" s="59"/>
      <c r="AS3712" s="59"/>
      <c r="AT3712" s="59"/>
      <c r="AU3712" s="59"/>
      <c r="AV3712" s="59"/>
      <c r="AZ3712" s="59"/>
      <c r="BA3712" s="59"/>
      <c r="BB3712" s="59"/>
      <c r="BC3712" s="59"/>
      <c r="BD3712" s="59"/>
      <c r="BE3712" s="59"/>
      <c r="BF3712" s="59"/>
      <c r="BG3712" s="59"/>
      <c r="BH3712" s="59"/>
      <c r="BI3712" s="59"/>
      <c r="BJ3712" s="59"/>
      <c r="BK3712" s="59"/>
      <c r="BL3712" s="59"/>
      <c r="BM3712" s="59"/>
      <c r="BN3712" s="59"/>
      <c r="BO3712" s="59"/>
      <c r="BP3712" s="59"/>
      <c r="BQ3712" s="59"/>
      <c r="BR3712" s="59"/>
      <c r="BS3712" s="59"/>
      <c r="BT3712" s="59"/>
      <c r="BU3712" s="59"/>
      <c r="BV3712" s="59"/>
      <c r="BW3712" s="59"/>
      <c r="BX3712" s="59"/>
      <c r="BY3712" s="59"/>
      <c r="BZ3712" s="59"/>
      <c r="CA3712" s="59"/>
      <c r="CB3712" s="59"/>
      <c r="CC3712" s="59"/>
      <c r="CD3712" s="59"/>
      <c r="CE3712" s="59"/>
    </row>
    <row r="3713" spans="1:83" x14ac:dyDescent="0.25">
      <c r="A3713" s="67" t="s">
        <v>982</v>
      </c>
      <c r="B3713" s="67" t="s">
        <v>982</v>
      </c>
      <c r="C3713" s="58">
        <v>42400</v>
      </c>
      <c r="D3713" s="58"/>
      <c r="E3713" s="58"/>
      <c r="F3713" s="59" t="s">
        <v>981</v>
      </c>
      <c r="G3713" s="59"/>
      <c r="H3713" s="59">
        <v>451.36546874999999</v>
      </c>
      <c r="I3713" s="59">
        <v>0.17375312500000001</v>
      </c>
      <c r="J3713" s="59">
        <v>0.23135</v>
      </c>
      <c r="K3713" s="59">
        <v>0.24556875</v>
      </c>
      <c r="L3713" s="59">
        <v>0.22668749999999999</v>
      </c>
      <c r="M3713" s="59">
        <v>0.26351249999999998</v>
      </c>
      <c r="N3713" s="59">
        <v>0.34438750000000001</v>
      </c>
      <c r="O3713" s="59">
        <v>0.22184375000000001</v>
      </c>
      <c r="P3713" s="59"/>
      <c r="Q3713" s="59"/>
      <c r="R3713" s="59"/>
      <c r="S3713" s="59"/>
      <c r="T3713" s="59"/>
      <c r="U3713" s="59"/>
      <c r="V3713" s="59"/>
      <c r="W3713" s="59"/>
      <c r="X3713" s="59"/>
      <c r="Y3713" s="59"/>
      <c r="Z3713" s="59"/>
      <c r="AA3713" s="59"/>
      <c r="AB3713" s="59"/>
      <c r="AC3713" s="59"/>
      <c r="AD3713" s="59"/>
      <c r="AE3713" s="59"/>
      <c r="AF3713" s="59"/>
      <c r="AG3713" s="59"/>
      <c r="AH3713" s="59"/>
      <c r="AI3713" s="59"/>
      <c r="AJ3713" s="59"/>
      <c r="AK3713" s="59"/>
      <c r="AL3713" s="59"/>
      <c r="AM3713" s="59"/>
      <c r="AN3713" s="59"/>
      <c r="AO3713" s="59"/>
      <c r="AP3713" s="59"/>
      <c r="AQ3713" s="59"/>
      <c r="AR3713" s="59"/>
      <c r="AS3713" s="59"/>
      <c r="AT3713" s="59"/>
      <c r="AU3713" s="59"/>
      <c r="AV3713" s="59"/>
      <c r="AZ3713" s="59"/>
      <c r="BA3713" s="59"/>
      <c r="BB3713" s="59"/>
      <c r="BC3713" s="59"/>
      <c r="BD3713" s="59"/>
      <c r="BE3713" s="59"/>
      <c r="BF3713" s="59"/>
      <c r="BG3713" s="59"/>
      <c r="BH3713" s="59"/>
      <c r="BI3713" s="59"/>
      <c r="BJ3713" s="59"/>
      <c r="BK3713" s="59"/>
      <c r="BL3713" s="59"/>
      <c r="BM3713" s="59"/>
      <c r="BN3713" s="59"/>
      <c r="BO3713" s="59"/>
      <c r="BP3713" s="59"/>
      <c r="BQ3713" s="59"/>
      <c r="BR3713" s="59"/>
      <c r="BS3713" s="59"/>
      <c r="BT3713" s="59"/>
      <c r="BU3713" s="59"/>
      <c r="BV3713" s="59"/>
      <c r="BW3713" s="59"/>
      <c r="BX3713" s="59"/>
      <c r="BY3713" s="59"/>
      <c r="BZ3713" s="59"/>
      <c r="CA3713" s="59"/>
      <c r="CB3713" s="59"/>
      <c r="CC3713" s="59"/>
      <c r="CD3713" s="59"/>
      <c r="CE3713" s="59"/>
    </row>
    <row r="3714" spans="1:83" x14ac:dyDescent="0.25">
      <c r="A3714" s="67" t="s">
        <v>982</v>
      </c>
      <c r="B3714" s="67" t="s">
        <v>982</v>
      </c>
      <c r="C3714" s="58">
        <v>42401</v>
      </c>
      <c r="D3714" s="58"/>
      <c r="E3714" s="58"/>
      <c r="F3714" s="59" t="s">
        <v>981</v>
      </c>
      <c r="G3714" s="59"/>
      <c r="H3714" s="59">
        <v>449.23265624999999</v>
      </c>
      <c r="I3714" s="59">
        <v>0.167659375</v>
      </c>
      <c r="J3714" s="59">
        <v>0.2278625</v>
      </c>
      <c r="K3714" s="59">
        <v>0.24407499999999999</v>
      </c>
      <c r="L3714" s="59">
        <v>0.22630624999999999</v>
      </c>
      <c r="M3714" s="59">
        <v>0.26322499999999999</v>
      </c>
      <c r="N3714" s="59">
        <v>0.34434999999999999</v>
      </c>
      <c r="O3714" s="59">
        <v>0.22172500000000001</v>
      </c>
      <c r="P3714" s="59"/>
      <c r="Q3714" s="59"/>
      <c r="R3714" s="59"/>
      <c r="S3714" s="59"/>
      <c r="T3714" s="59"/>
      <c r="U3714" s="59"/>
      <c r="V3714" s="59"/>
      <c r="W3714" s="59"/>
      <c r="X3714" s="59"/>
      <c r="Y3714" s="59"/>
      <c r="Z3714" s="59"/>
      <c r="AA3714" s="59"/>
      <c r="AB3714" s="59"/>
      <c r="AC3714" s="59"/>
      <c r="AD3714" s="59"/>
      <c r="AE3714" s="59"/>
      <c r="AF3714" s="59">
        <v>0.76735409398982402</v>
      </c>
      <c r="AG3714" s="59">
        <v>0.131598438980296</v>
      </c>
      <c r="AH3714" s="59"/>
      <c r="AI3714" s="59"/>
      <c r="AJ3714" s="59"/>
      <c r="AK3714" s="59"/>
      <c r="AL3714" s="59"/>
      <c r="AM3714" s="59"/>
      <c r="AN3714" s="59"/>
      <c r="AO3714" s="59"/>
      <c r="AP3714" s="59"/>
      <c r="AQ3714" s="59"/>
      <c r="AR3714" s="59"/>
      <c r="AS3714" s="59"/>
      <c r="AT3714" s="59"/>
      <c r="AU3714" s="59"/>
      <c r="AV3714" s="59"/>
      <c r="AZ3714" s="59"/>
      <c r="BA3714" s="59"/>
      <c r="BB3714" s="59"/>
      <c r="BC3714" s="59"/>
      <c r="BD3714" s="59"/>
      <c r="BE3714" s="59"/>
      <c r="BF3714" s="59"/>
      <c r="BG3714" s="59"/>
      <c r="BH3714" s="59"/>
      <c r="BI3714" s="59"/>
      <c r="BJ3714" s="59"/>
      <c r="BK3714" s="59"/>
      <c r="BL3714" s="59"/>
      <c r="BM3714" s="59"/>
      <c r="BN3714" s="59"/>
      <c r="BO3714" s="59"/>
      <c r="BP3714" s="59"/>
      <c r="BQ3714" s="59"/>
      <c r="BR3714" s="59"/>
      <c r="BS3714" s="59"/>
      <c r="BT3714" s="59"/>
      <c r="BU3714" s="59"/>
      <c r="BV3714" s="59"/>
      <c r="BW3714" s="59"/>
      <c r="BX3714" s="59"/>
      <c r="BY3714" s="59"/>
      <c r="BZ3714" s="59"/>
      <c r="CA3714" s="59"/>
      <c r="CB3714" s="59"/>
      <c r="CC3714" s="59"/>
      <c r="CD3714" s="59"/>
      <c r="CE3714" s="59"/>
    </row>
    <row r="3715" spans="1:83" x14ac:dyDescent="0.25">
      <c r="A3715" s="67" t="s">
        <v>982</v>
      </c>
      <c r="B3715" s="67" t="s">
        <v>982</v>
      </c>
      <c r="C3715" s="58">
        <v>42402</v>
      </c>
      <c r="D3715" s="58"/>
      <c r="E3715" s="58"/>
      <c r="F3715" s="59" t="s">
        <v>981</v>
      </c>
      <c r="G3715" s="59"/>
      <c r="H3715" s="59">
        <v>447.06328124999999</v>
      </c>
      <c r="I3715" s="59">
        <v>0.16143437499999999</v>
      </c>
      <c r="J3715" s="59">
        <v>0.22447500000000001</v>
      </c>
      <c r="K3715" s="59">
        <v>0.24286250000000001</v>
      </c>
      <c r="L3715" s="59">
        <v>0.2258</v>
      </c>
      <c r="M3715" s="59">
        <v>0.26295000000000002</v>
      </c>
      <c r="N3715" s="59">
        <v>0.34415000000000001</v>
      </c>
      <c r="O3715" s="59">
        <v>0.22149374999999999</v>
      </c>
      <c r="P3715" s="59"/>
      <c r="Q3715" s="59"/>
      <c r="R3715" s="59"/>
      <c r="S3715" s="59"/>
      <c r="T3715" s="59"/>
      <c r="U3715" s="59"/>
      <c r="V3715" s="59"/>
      <c r="W3715" s="59"/>
      <c r="X3715" s="59"/>
      <c r="Y3715" s="59"/>
      <c r="Z3715" s="59"/>
      <c r="AA3715" s="59"/>
      <c r="AB3715" s="59"/>
      <c r="AC3715" s="59"/>
      <c r="AD3715" s="59"/>
      <c r="AE3715" s="59"/>
      <c r="AF3715" s="59"/>
      <c r="AG3715" s="59"/>
      <c r="AH3715" s="59"/>
      <c r="AI3715" s="59"/>
      <c r="AJ3715" s="59"/>
      <c r="AK3715" s="59"/>
      <c r="AL3715" s="59"/>
      <c r="AM3715" s="59"/>
      <c r="AN3715" s="59"/>
      <c r="AO3715" s="59"/>
      <c r="AP3715" s="59"/>
      <c r="AQ3715" s="59"/>
      <c r="AR3715" s="59"/>
      <c r="AS3715" s="59"/>
      <c r="AT3715" s="59"/>
      <c r="AU3715" s="59"/>
      <c r="AV3715" s="59"/>
      <c r="AZ3715" s="59"/>
      <c r="BA3715" s="59"/>
      <c r="BB3715" s="59"/>
      <c r="BC3715" s="59"/>
      <c r="BD3715" s="59"/>
      <c r="BE3715" s="59"/>
      <c r="BF3715" s="59"/>
      <c r="BG3715" s="59"/>
      <c r="BH3715" s="59"/>
      <c r="BI3715" s="59"/>
      <c r="BJ3715" s="59"/>
      <c r="BK3715" s="59"/>
      <c r="BL3715" s="59"/>
      <c r="BM3715" s="59"/>
      <c r="BN3715" s="59"/>
      <c r="BO3715" s="59"/>
      <c r="BP3715" s="59"/>
      <c r="BQ3715" s="59"/>
      <c r="BR3715" s="59"/>
      <c r="BS3715" s="59"/>
      <c r="BT3715" s="59"/>
      <c r="BU3715" s="59"/>
      <c r="BV3715" s="59"/>
      <c r="BW3715" s="59"/>
      <c r="BX3715" s="59"/>
      <c r="BY3715" s="59"/>
      <c r="BZ3715" s="59"/>
      <c r="CA3715" s="59"/>
      <c r="CB3715" s="59"/>
      <c r="CC3715" s="59"/>
      <c r="CD3715" s="59"/>
      <c r="CE3715" s="59"/>
    </row>
    <row r="3716" spans="1:83" x14ac:dyDescent="0.25">
      <c r="A3716" s="67" t="s">
        <v>982</v>
      </c>
      <c r="B3716" s="67" t="s">
        <v>982</v>
      </c>
      <c r="C3716" s="58">
        <v>42403</v>
      </c>
      <c r="D3716" s="58"/>
      <c r="E3716" s="58"/>
      <c r="F3716" s="59" t="s">
        <v>981</v>
      </c>
      <c r="G3716" s="59"/>
      <c r="H3716" s="59">
        <v>445.69078124999999</v>
      </c>
      <c r="I3716" s="59">
        <v>0.15707812500000001</v>
      </c>
      <c r="J3716" s="59">
        <v>0.22138125</v>
      </c>
      <c r="K3716" s="59">
        <v>0.24227499999999999</v>
      </c>
      <c r="L3716" s="59">
        <v>0.22570625</v>
      </c>
      <c r="M3716" s="59">
        <v>0.26295625</v>
      </c>
      <c r="N3716" s="59">
        <v>0.34403125000000001</v>
      </c>
      <c r="O3716" s="59">
        <v>0.22143750000000001</v>
      </c>
      <c r="P3716" s="59"/>
      <c r="Q3716" s="59"/>
      <c r="R3716" s="59"/>
      <c r="S3716" s="59"/>
      <c r="T3716" s="59"/>
      <c r="U3716" s="59"/>
      <c r="V3716" s="59"/>
      <c r="W3716" s="59"/>
      <c r="X3716" s="59"/>
      <c r="Y3716" s="59"/>
      <c r="Z3716" s="59"/>
      <c r="AA3716" s="59"/>
      <c r="AB3716" s="59"/>
      <c r="AC3716" s="59"/>
      <c r="AD3716" s="59"/>
      <c r="AE3716" s="59">
        <v>8.75</v>
      </c>
      <c r="AF3716" s="59"/>
      <c r="AG3716" s="59"/>
      <c r="AH3716" s="59"/>
      <c r="AI3716" s="59"/>
      <c r="AJ3716" s="59"/>
      <c r="AK3716" s="59">
        <v>8.65</v>
      </c>
      <c r="AL3716" s="59">
        <v>8.75</v>
      </c>
      <c r="AM3716" s="59"/>
      <c r="AN3716" s="59"/>
      <c r="AO3716" s="59"/>
      <c r="AP3716" s="59"/>
      <c r="AQ3716" s="59"/>
      <c r="AR3716" s="59"/>
      <c r="AS3716" s="59"/>
      <c r="AT3716" s="59"/>
      <c r="AU3716" s="59"/>
      <c r="AV3716" s="59"/>
      <c r="AZ3716" s="59"/>
      <c r="BA3716" s="59"/>
      <c r="BB3716" s="59"/>
      <c r="BC3716" s="59"/>
      <c r="BD3716" s="59"/>
      <c r="BE3716" s="59"/>
      <c r="BF3716" s="59"/>
      <c r="BG3716" s="59"/>
      <c r="BH3716" s="59"/>
      <c r="BI3716" s="59"/>
      <c r="BJ3716" s="59"/>
      <c r="BK3716" s="59"/>
      <c r="BL3716" s="59"/>
      <c r="BM3716" s="59"/>
      <c r="BN3716" s="59"/>
      <c r="BO3716" s="59"/>
      <c r="BP3716" s="59"/>
      <c r="BQ3716" s="59"/>
      <c r="BR3716" s="59"/>
      <c r="BS3716" s="59"/>
      <c r="BT3716" s="59"/>
      <c r="BU3716" s="59"/>
      <c r="BV3716" s="59"/>
      <c r="BW3716" s="59"/>
      <c r="BX3716" s="59"/>
      <c r="BY3716" s="59"/>
      <c r="BZ3716" s="59"/>
      <c r="CA3716" s="59"/>
      <c r="CB3716" s="59"/>
      <c r="CC3716" s="59"/>
      <c r="CD3716" s="59"/>
      <c r="CE3716" s="59"/>
    </row>
    <row r="3717" spans="1:83" x14ac:dyDescent="0.25">
      <c r="A3717" s="67" t="s">
        <v>982</v>
      </c>
      <c r="B3717" s="67" t="s">
        <v>982</v>
      </c>
      <c r="C3717" s="58">
        <v>42404</v>
      </c>
      <c r="D3717" s="58"/>
      <c r="E3717" s="58"/>
      <c r="F3717" s="59" t="s">
        <v>981</v>
      </c>
      <c r="G3717" s="59"/>
      <c r="H3717" s="59">
        <v>443.31984375000002</v>
      </c>
      <c r="I3717" s="59">
        <v>0.151165625</v>
      </c>
      <c r="J3717" s="59">
        <v>0.21737500000000001</v>
      </c>
      <c r="K3717" s="59">
        <v>0.24053749999999999</v>
      </c>
      <c r="L3717" s="59">
        <v>0.22514375</v>
      </c>
      <c r="M3717" s="59">
        <v>0.26271875</v>
      </c>
      <c r="N3717" s="59">
        <v>0.34392499999999998</v>
      </c>
      <c r="O3717" s="59">
        <v>0.22113749999999999</v>
      </c>
      <c r="P3717" s="59"/>
      <c r="Q3717" s="59"/>
      <c r="R3717" s="59"/>
      <c r="S3717" s="59"/>
      <c r="T3717" s="59"/>
      <c r="U3717" s="59"/>
      <c r="V3717" s="59"/>
      <c r="W3717" s="59"/>
      <c r="X3717" s="59"/>
      <c r="Y3717" s="59"/>
      <c r="Z3717" s="59"/>
      <c r="AA3717" s="59"/>
      <c r="AB3717" s="59"/>
      <c r="AC3717" s="59"/>
      <c r="AD3717" s="59"/>
      <c r="AE3717" s="59"/>
      <c r="AF3717" s="59"/>
      <c r="AG3717" s="59"/>
      <c r="AH3717" s="59"/>
      <c r="AI3717" s="59"/>
      <c r="AJ3717" s="59"/>
      <c r="AK3717" s="59"/>
      <c r="AL3717" s="59"/>
      <c r="AM3717" s="59"/>
      <c r="AN3717" s="59"/>
      <c r="AO3717" s="59"/>
      <c r="AP3717" s="59"/>
      <c r="AQ3717" s="59"/>
      <c r="AR3717" s="59"/>
      <c r="AS3717" s="59"/>
      <c r="AT3717" s="59"/>
      <c r="AU3717" s="59"/>
      <c r="AV3717" s="59"/>
      <c r="AZ3717" s="59"/>
      <c r="BA3717" s="59"/>
      <c r="BB3717" s="59"/>
      <c r="BC3717" s="59"/>
      <c r="BD3717" s="59"/>
      <c r="BE3717" s="59"/>
      <c r="BF3717" s="59"/>
      <c r="BG3717" s="59"/>
      <c r="BH3717" s="59"/>
      <c r="BI3717" s="59"/>
      <c r="BJ3717" s="59"/>
      <c r="BK3717" s="59"/>
      <c r="BL3717" s="59"/>
      <c r="BM3717" s="59"/>
      <c r="BN3717" s="59"/>
      <c r="BO3717" s="59"/>
      <c r="BP3717" s="59"/>
      <c r="BQ3717" s="59"/>
      <c r="BR3717" s="59"/>
      <c r="BS3717" s="59"/>
      <c r="BT3717" s="59"/>
      <c r="BU3717" s="59"/>
      <c r="BV3717" s="59"/>
      <c r="BW3717" s="59"/>
      <c r="BX3717" s="59"/>
      <c r="BY3717" s="59"/>
      <c r="BZ3717" s="59"/>
      <c r="CA3717" s="59"/>
      <c r="CB3717" s="59"/>
      <c r="CC3717" s="59"/>
      <c r="CD3717" s="59"/>
      <c r="CE3717" s="59"/>
    </row>
    <row r="3718" spans="1:83" x14ac:dyDescent="0.25">
      <c r="A3718" s="67" t="s">
        <v>982</v>
      </c>
      <c r="B3718" s="67" t="s">
        <v>982</v>
      </c>
      <c r="C3718" s="58">
        <v>42405</v>
      </c>
      <c r="D3718" s="58"/>
      <c r="E3718" s="58"/>
      <c r="F3718" s="59" t="s">
        <v>981</v>
      </c>
      <c r="G3718" s="59"/>
      <c r="H3718" s="59">
        <v>442.35515624999999</v>
      </c>
      <c r="I3718" s="59">
        <v>0.14817187500000001</v>
      </c>
      <c r="J3718" s="59">
        <v>0.2147625</v>
      </c>
      <c r="K3718" s="59">
        <v>0.2402</v>
      </c>
      <c r="L3718" s="59">
        <v>0.22525624999999999</v>
      </c>
      <c r="M3718" s="59">
        <v>0.26268124999999998</v>
      </c>
      <c r="N3718" s="59">
        <v>0.34385624999999997</v>
      </c>
      <c r="O3718" s="59">
        <v>0.22105625000000001</v>
      </c>
      <c r="P3718" s="59"/>
      <c r="Q3718" s="59"/>
      <c r="R3718" s="59"/>
      <c r="S3718" s="59"/>
      <c r="T3718" s="59"/>
      <c r="U3718" s="59"/>
      <c r="V3718" s="59"/>
      <c r="W3718" s="59"/>
      <c r="X3718" s="59"/>
      <c r="Y3718" s="59"/>
      <c r="Z3718" s="59"/>
      <c r="AA3718" s="59"/>
      <c r="AB3718" s="59"/>
      <c r="AC3718" s="59"/>
      <c r="AD3718" s="59"/>
      <c r="AE3718" s="59"/>
      <c r="AF3718" s="59"/>
      <c r="AG3718" s="59"/>
      <c r="AH3718" s="59"/>
      <c r="AI3718" s="59"/>
      <c r="AJ3718" s="59"/>
      <c r="AK3718" s="59"/>
      <c r="AL3718" s="59"/>
      <c r="AM3718" s="59"/>
      <c r="AN3718" s="59"/>
      <c r="AO3718" s="59"/>
      <c r="AP3718" s="59"/>
      <c r="AQ3718" s="59"/>
      <c r="AR3718" s="59"/>
      <c r="AS3718" s="59"/>
      <c r="AT3718" s="59"/>
      <c r="AU3718" s="59"/>
      <c r="AV3718" s="59"/>
      <c r="AZ3718" s="59"/>
      <c r="BA3718" s="59"/>
      <c r="BB3718" s="59"/>
      <c r="BC3718" s="59"/>
      <c r="BD3718" s="59"/>
      <c r="BE3718" s="59"/>
      <c r="BF3718" s="59"/>
      <c r="BG3718" s="59"/>
      <c r="BH3718" s="59"/>
      <c r="BI3718" s="59"/>
      <c r="BJ3718" s="59"/>
      <c r="BK3718" s="59"/>
      <c r="BL3718" s="59"/>
      <c r="BM3718" s="59"/>
      <c r="BN3718" s="59"/>
      <c r="BO3718" s="59"/>
      <c r="BP3718" s="59"/>
      <c r="BQ3718" s="59"/>
      <c r="BR3718" s="59"/>
      <c r="BS3718" s="59"/>
      <c r="BT3718" s="59"/>
      <c r="BU3718" s="59"/>
      <c r="BV3718" s="59"/>
      <c r="BW3718" s="59"/>
      <c r="BX3718" s="59"/>
      <c r="BY3718" s="59"/>
      <c r="BZ3718" s="59"/>
      <c r="CA3718" s="59"/>
      <c r="CB3718" s="59"/>
      <c r="CC3718" s="59"/>
      <c r="CD3718" s="59"/>
      <c r="CE3718" s="59"/>
    </row>
    <row r="3719" spans="1:83" x14ac:dyDescent="0.25">
      <c r="A3719" s="67" t="s">
        <v>982</v>
      </c>
      <c r="B3719" s="67" t="s">
        <v>982</v>
      </c>
      <c r="C3719" s="58">
        <v>42406</v>
      </c>
      <c r="D3719" s="58"/>
      <c r="E3719" s="58"/>
      <c r="F3719" s="59" t="s">
        <v>981</v>
      </c>
      <c r="G3719" s="59"/>
      <c r="H3719" s="59">
        <v>441.21562499999999</v>
      </c>
      <c r="I3719" s="59">
        <v>0.14575625</v>
      </c>
      <c r="J3719" s="59">
        <v>0.21208125</v>
      </c>
      <c r="K3719" s="59">
        <v>0.23907500000000001</v>
      </c>
      <c r="L3719" s="59">
        <v>0.22513749999999999</v>
      </c>
      <c r="M3719" s="59">
        <v>0.26272499999999999</v>
      </c>
      <c r="N3719" s="59">
        <v>0.34381875000000001</v>
      </c>
      <c r="O3719" s="59">
        <v>0.22104375000000001</v>
      </c>
      <c r="P3719" s="59"/>
      <c r="Q3719" s="59"/>
      <c r="R3719" s="59"/>
      <c r="S3719" s="59"/>
      <c r="T3719" s="59"/>
      <c r="U3719" s="59"/>
      <c r="V3719" s="59"/>
      <c r="W3719" s="59"/>
      <c r="X3719" s="59"/>
      <c r="Y3719" s="59"/>
      <c r="Z3719" s="59"/>
      <c r="AA3719" s="59"/>
      <c r="AB3719" s="59"/>
      <c r="AC3719" s="59"/>
      <c r="AD3719" s="59"/>
      <c r="AE3719" s="59"/>
      <c r="AF3719" s="59"/>
      <c r="AG3719" s="59"/>
      <c r="AH3719" s="59"/>
      <c r="AI3719" s="59"/>
      <c r="AJ3719" s="59"/>
      <c r="AK3719" s="59"/>
      <c r="AL3719" s="59"/>
      <c r="AM3719" s="59"/>
      <c r="AN3719" s="59"/>
      <c r="AO3719" s="59"/>
      <c r="AP3719" s="59"/>
      <c r="AQ3719" s="59"/>
      <c r="AR3719" s="59"/>
      <c r="AS3719" s="59"/>
      <c r="AT3719" s="59"/>
      <c r="AU3719" s="59"/>
      <c r="AV3719" s="59"/>
      <c r="AZ3719" s="59"/>
      <c r="BA3719" s="59"/>
      <c r="BB3719" s="59"/>
      <c r="BC3719" s="59"/>
      <c r="BD3719" s="59"/>
      <c r="BE3719" s="59"/>
      <c r="BF3719" s="59"/>
      <c r="BG3719" s="59"/>
      <c r="BH3719" s="59"/>
      <c r="BI3719" s="59"/>
      <c r="BJ3719" s="59"/>
      <c r="BK3719" s="59"/>
      <c r="BL3719" s="59"/>
      <c r="BM3719" s="59"/>
      <c r="BN3719" s="59"/>
      <c r="BO3719" s="59"/>
      <c r="BP3719" s="59"/>
      <c r="BQ3719" s="59"/>
      <c r="BR3719" s="59"/>
      <c r="BS3719" s="59"/>
      <c r="BT3719" s="59"/>
      <c r="BU3719" s="59"/>
      <c r="BV3719" s="59"/>
      <c r="BW3719" s="59"/>
      <c r="BX3719" s="59"/>
      <c r="BY3719" s="59"/>
      <c r="BZ3719" s="59"/>
      <c r="CA3719" s="59"/>
      <c r="CB3719" s="59"/>
      <c r="CC3719" s="59"/>
      <c r="CD3719" s="59"/>
      <c r="CE3719" s="59"/>
    </row>
    <row r="3720" spans="1:83" x14ac:dyDescent="0.25">
      <c r="A3720" s="67" t="s">
        <v>982</v>
      </c>
      <c r="B3720" s="67" t="s">
        <v>982</v>
      </c>
      <c r="C3720" s="58">
        <v>42407</v>
      </c>
      <c r="D3720" s="58"/>
      <c r="E3720" s="58"/>
      <c r="F3720" s="59" t="s">
        <v>981</v>
      </c>
      <c r="G3720" s="59"/>
      <c r="H3720" s="59">
        <v>440.05921875000001</v>
      </c>
      <c r="I3720" s="59">
        <v>0.143709375</v>
      </c>
      <c r="J3720" s="59">
        <v>0.20963124999999999</v>
      </c>
      <c r="K3720" s="59">
        <v>0.23806250000000001</v>
      </c>
      <c r="L3720" s="59">
        <v>0.22476874999999999</v>
      </c>
      <c r="M3720" s="59">
        <v>0.26270624999999997</v>
      </c>
      <c r="N3720" s="59">
        <v>0.34375624999999999</v>
      </c>
      <c r="O3720" s="59">
        <v>0.22090000000000001</v>
      </c>
      <c r="P3720" s="59"/>
      <c r="Q3720" s="59"/>
      <c r="R3720" s="59"/>
      <c r="S3720" s="59"/>
      <c r="T3720" s="59"/>
      <c r="U3720" s="59"/>
      <c r="V3720" s="59"/>
      <c r="W3720" s="59"/>
      <c r="X3720" s="59"/>
      <c r="Y3720" s="59"/>
      <c r="Z3720" s="59"/>
      <c r="AA3720" s="59"/>
      <c r="AB3720" s="59"/>
      <c r="AC3720" s="59"/>
      <c r="AD3720" s="59"/>
      <c r="AE3720" s="59"/>
      <c r="AF3720" s="59"/>
      <c r="AG3720" s="59"/>
      <c r="AH3720" s="59"/>
      <c r="AI3720" s="59"/>
      <c r="AJ3720" s="59"/>
      <c r="AK3720" s="59"/>
      <c r="AL3720" s="59"/>
      <c r="AM3720" s="59"/>
      <c r="AN3720" s="59"/>
      <c r="AO3720" s="59"/>
      <c r="AP3720" s="59"/>
      <c r="AQ3720" s="59"/>
      <c r="AR3720" s="59"/>
      <c r="AS3720" s="59"/>
      <c r="AT3720" s="59"/>
      <c r="AU3720" s="59"/>
      <c r="AV3720" s="59"/>
      <c r="AZ3720" s="59"/>
      <c r="BA3720" s="59"/>
      <c r="BB3720" s="59"/>
      <c r="BC3720" s="59"/>
      <c r="BD3720" s="59"/>
      <c r="BE3720" s="59"/>
      <c r="BF3720" s="59"/>
      <c r="BG3720" s="59"/>
      <c r="BH3720" s="59"/>
      <c r="BI3720" s="59"/>
      <c r="BJ3720" s="59"/>
      <c r="BK3720" s="59"/>
      <c r="BL3720" s="59"/>
      <c r="BM3720" s="59"/>
      <c r="BN3720" s="59"/>
      <c r="BO3720" s="59"/>
      <c r="BP3720" s="59"/>
      <c r="BQ3720" s="59"/>
      <c r="BR3720" s="59"/>
      <c r="BS3720" s="59"/>
      <c r="BT3720" s="59"/>
      <c r="BU3720" s="59"/>
      <c r="BV3720" s="59"/>
      <c r="BW3720" s="59"/>
      <c r="BX3720" s="59"/>
      <c r="BY3720" s="59"/>
      <c r="BZ3720" s="59"/>
      <c r="CA3720" s="59"/>
      <c r="CB3720" s="59"/>
      <c r="CC3720" s="59"/>
      <c r="CD3720" s="59"/>
      <c r="CE3720" s="59"/>
    </row>
    <row r="3721" spans="1:83" x14ac:dyDescent="0.25">
      <c r="A3721" s="67" t="s">
        <v>982</v>
      </c>
      <c r="B3721" s="67" t="s">
        <v>982</v>
      </c>
      <c r="C3721" s="58">
        <v>42408</v>
      </c>
      <c r="D3721" s="58"/>
      <c r="E3721" s="58"/>
      <c r="F3721" s="59" t="s">
        <v>981</v>
      </c>
      <c r="G3721" s="59"/>
      <c r="H3721" s="59">
        <v>438.93421875000001</v>
      </c>
      <c r="I3721" s="59">
        <v>0.141790625</v>
      </c>
      <c r="J3721" s="59">
        <v>0.20751249999999999</v>
      </c>
      <c r="K3721" s="59">
        <v>0.23700625</v>
      </c>
      <c r="L3721" s="59">
        <v>0.22439375</v>
      </c>
      <c r="M3721" s="59">
        <v>0.26256249999999998</v>
      </c>
      <c r="N3721" s="59">
        <v>0.34375</v>
      </c>
      <c r="O3721" s="59">
        <v>0.22075</v>
      </c>
      <c r="P3721" s="59"/>
      <c r="Q3721" s="59"/>
      <c r="R3721" s="59"/>
      <c r="S3721" s="59"/>
      <c r="T3721" s="59"/>
      <c r="U3721" s="59"/>
      <c r="V3721" s="59"/>
      <c r="W3721" s="59"/>
      <c r="X3721" s="59"/>
      <c r="Y3721" s="59"/>
      <c r="Z3721" s="59"/>
      <c r="AA3721" s="59"/>
      <c r="AB3721" s="59"/>
      <c r="AC3721" s="59"/>
      <c r="AD3721" s="59"/>
      <c r="AE3721" s="59"/>
      <c r="AF3721" s="59"/>
      <c r="AG3721" s="59"/>
      <c r="AH3721" s="59"/>
      <c r="AI3721" s="59"/>
      <c r="AJ3721" s="59"/>
      <c r="AK3721" s="59"/>
      <c r="AL3721" s="59"/>
      <c r="AM3721" s="59"/>
      <c r="AN3721" s="59"/>
      <c r="AO3721" s="59"/>
      <c r="AP3721" s="59"/>
      <c r="AQ3721" s="59"/>
      <c r="AR3721" s="59"/>
      <c r="AS3721" s="59"/>
      <c r="AT3721" s="59"/>
      <c r="AU3721" s="59"/>
      <c r="AV3721" s="59"/>
      <c r="AZ3721" s="59"/>
      <c r="BA3721" s="59"/>
      <c r="BB3721" s="59"/>
      <c r="BC3721" s="59"/>
      <c r="BD3721" s="59"/>
      <c r="BE3721" s="59"/>
      <c r="BF3721" s="59"/>
      <c r="BG3721" s="59"/>
      <c r="BH3721" s="59"/>
      <c r="BI3721" s="59"/>
      <c r="BJ3721" s="59"/>
      <c r="BK3721" s="59"/>
      <c r="BL3721" s="59"/>
      <c r="BM3721" s="59"/>
      <c r="BN3721" s="59"/>
      <c r="BO3721" s="59"/>
      <c r="BP3721" s="59"/>
      <c r="BQ3721" s="59"/>
      <c r="BR3721" s="59"/>
      <c r="BS3721" s="59"/>
      <c r="BT3721" s="59"/>
      <c r="BU3721" s="59"/>
      <c r="BV3721" s="59"/>
      <c r="BW3721" s="59"/>
      <c r="BX3721" s="59"/>
      <c r="BY3721" s="59"/>
      <c r="BZ3721" s="59"/>
      <c r="CA3721" s="59"/>
      <c r="CB3721" s="59"/>
      <c r="CC3721" s="59"/>
      <c r="CD3721" s="59"/>
      <c r="CE3721" s="59"/>
    </row>
    <row r="3722" spans="1:83" x14ac:dyDescent="0.25">
      <c r="A3722" s="67" t="s">
        <v>982</v>
      </c>
      <c r="B3722" s="67" t="s">
        <v>982</v>
      </c>
      <c r="C3722" s="58">
        <v>42409</v>
      </c>
      <c r="D3722" s="58"/>
      <c r="E3722" s="58"/>
      <c r="F3722" s="59" t="s">
        <v>981</v>
      </c>
      <c r="G3722" s="59"/>
      <c r="H3722" s="59">
        <v>437.94328124999998</v>
      </c>
      <c r="I3722" s="59">
        <v>0.13966562499999999</v>
      </c>
      <c r="J3722" s="59">
        <v>0.20544375000000001</v>
      </c>
      <c r="K3722" s="59">
        <v>0.23636874999999999</v>
      </c>
      <c r="L3722" s="59">
        <v>0.22409375000000001</v>
      </c>
      <c r="M3722" s="59">
        <v>0.26248125</v>
      </c>
      <c r="N3722" s="59">
        <v>0.34371249999999998</v>
      </c>
      <c r="O3722" s="59">
        <v>0.22059999999999999</v>
      </c>
      <c r="P3722" s="59"/>
      <c r="Q3722" s="59"/>
      <c r="R3722" s="59"/>
      <c r="S3722" s="59"/>
      <c r="T3722" s="59"/>
      <c r="U3722" s="59"/>
      <c r="V3722" s="59"/>
      <c r="W3722" s="59"/>
      <c r="X3722" s="59"/>
      <c r="Y3722" s="59"/>
      <c r="Z3722" s="59"/>
      <c r="AA3722" s="59"/>
      <c r="AB3722" s="59"/>
      <c r="AC3722" s="59"/>
      <c r="AD3722" s="59"/>
      <c r="AE3722" s="59"/>
      <c r="AF3722" s="59">
        <v>0.78475332002863896</v>
      </c>
      <c r="AG3722" s="59">
        <v>5.5689560155212002E-2</v>
      </c>
      <c r="AH3722" s="59"/>
      <c r="AI3722" s="59"/>
      <c r="AJ3722" s="59"/>
      <c r="AK3722" s="59"/>
      <c r="AL3722" s="59"/>
      <c r="AM3722" s="59"/>
      <c r="AN3722" s="59"/>
      <c r="AO3722" s="59"/>
      <c r="AP3722" s="59"/>
      <c r="AQ3722" s="59"/>
      <c r="AR3722" s="59"/>
      <c r="AS3722" s="59"/>
      <c r="AT3722" s="59"/>
      <c r="AU3722" s="59"/>
      <c r="AV3722" s="59"/>
      <c r="AZ3722" s="59"/>
      <c r="BA3722" s="59"/>
      <c r="BB3722" s="59"/>
      <c r="BC3722" s="59"/>
      <c r="BD3722" s="59"/>
      <c r="BE3722" s="59"/>
      <c r="BF3722" s="59"/>
      <c r="BG3722" s="59"/>
      <c r="BH3722" s="59"/>
      <c r="BI3722" s="59"/>
      <c r="BJ3722" s="59"/>
      <c r="BK3722" s="59"/>
      <c r="BL3722" s="59"/>
      <c r="BM3722" s="59"/>
      <c r="BN3722" s="59"/>
      <c r="BO3722" s="59"/>
      <c r="BP3722" s="59"/>
      <c r="BQ3722" s="59"/>
      <c r="BR3722" s="59"/>
      <c r="BS3722" s="59"/>
      <c r="BT3722" s="59"/>
      <c r="BU3722" s="59"/>
      <c r="BV3722" s="59"/>
      <c r="BW3722" s="59"/>
      <c r="BX3722" s="59"/>
      <c r="BY3722" s="59"/>
      <c r="BZ3722" s="59"/>
      <c r="CA3722" s="59"/>
      <c r="CB3722" s="59"/>
      <c r="CC3722" s="59"/>
      <c r="CD3722" s="59"/>
      <c r="CE3722" s="59"/>
    </row>
    <row r="3723" spans="1:83" x14ac:dyDescent="0.25">
      <c r="A3723" s="67" t="s">
        <v>982</v>
      </c>
      <c r="B3723" s="67" t="s">
        <v>982</v>
      </c>
      <c r="C3723" s="58">
        <v>42410</v>
      </c>
      <c r="D3723" s="58"/>
      <c r="E3723" s="58"/>
      <c r="F3723" s="59" t="s">
        <v>981</v>
      </c>
      <c r="G3723" s="59"/>
      <c r="H3723" s="59">
        <v>436.92984374999997</v>
      </c>
      <c r="I3723" s="59">
        <v>0.13774687499999999</v>
      </c>
      <c r="J3723" s="59">
        <v>0.20351875</v>
      </c>
      <c r="K3723" s="59">
        <v>0.23547499999999999</v>
      </c>
      <c r="L3723" s="59">
        <v>0.22373124999999999</v>
      </c>
      <c r="M3723" s="59">
        <v>0.26235000000000003</v>
      </c>
      <c r="N3723" s="59">
        <v>0.34366249999999998</v>
      </c>
      <c r="O3723" s="59">
        <v>0.22058125000000001</v>
      </c>
      <c r="P3723" s="59"/>
      <c r="Q3723" s="59"/>
      <c r="R3723" s="59"/>
      <c r="S3723" s="59"/>
      <c r="T3723" s="59"/>
      <c r="U3723" s="59"/>
      <c r="V3723" s="59"/>
      <c r="W3723" s="59"/>
      <c r="X3723" s="59"/>
      <c r="Y3723" s="59"/>
      <c r="Z3723" s="59"/>
      <c r="AA3723" s="59"/>
      <c r="AB3723" s="59"/>
      <c r="AC3723" s="59"/>
      <c r="AD3723" s="59"/>
      <c r="AE3723" s="59"/>
      <c r="AF3723" s="59"/>
      <c r="AG3723" s="59"/>
      <c r="AH3723" s="59"/>
      <c r="AI3723" s="59"/>
      <c r="AJ3723" s="59"/>
      <c r="AK3723" s="59"/>
      <c r="AL3723" s="59"/>
      <c r="AM3723" s="59"/>
      <c r="AN3723" s="59"/>
      <c r="AO3723" s="59"/>
      <c r="AP3723" s="59"/>
      <c r="AQ3723" s="59"/>
      <c r="AR3723" s="59"/>
      <c r="AS3723" s="59"/>
      <c r="AT3723" s="59"/>
      <c r="AU3723" s="59"/>
      <c r="AV3723" s="59"/>
      <c r="AZ3723" s="59"/>
      <c r="BA3723" s="59"/>
      <c r="BB3723" s="59"/>
      <c r="BC3723" s="59"/>
      <c r="BD3723" s="59"/>
      <c r="BE3723" s="59"/>
      <c r="BF3723" s="59"/>
      <c r="BG3723" s="59"/>
      <c r="BH3723" s="59"/>
      <c r="BI3723" s="59"/>
      <c r="BJ3723" s="59"/>
      <c r="BK3723" s="59"/>
      <c r="BL3723" s="59"/>
      <c r="BM3723" s="59"/>
      <c r="BN3723" s="59"/>
      <c r="BO3723" s="59"/>
      <c r="BP3723" s="59"/>
      <c r="BQ3723" s="59"/>
      <c r="BR3723" s="59"/>
      <c r="BS3723" s="59"/>
      <c r="BT3723" s="59"/>
      <c r="BU3723" s="59"/>
      <c r="BV3723" s="59"/>
      <c r="BW3723" s="59"/>
      <c r="BX3723" s="59"/>
      <c r="BY3723" s="59"/>
      <c r="BZ3723" s="59"/>
      <c r="CA3723" s="59"/>
      <c r="CB3723" s="59"/>
      <c r="CC3723" s="59"/>
      <c r="CD3723" s="59"/>
      <c r="CE3723" s="59"/>
    </row>
    <row r="3724" spans="1:83" x14ac:dyDescent="0.25">
      <c r="A3724" s="67" t="s">
        <v>982</v>
      </c>
      <c r="B3724" s="67" t="s">
        <v>982</v>
      </c>
      <c r="C3724" s="58">
        <v>42411</v>
      </c>
      <c r="D3724" s="58"/>
      <c r="E3724" s="58"/>
      <c r="F3724" s="59" t="s">
        <v>981</v>
      </c>
      <c r="G3724" s="59"/>
      <c r="H3724" s="59">
        <v>436.16531250000003</v>
      </c>
      <c r="I3724" s="59">
        <v>0.1365625</v>
      </c>
      <c r="J3724" s="59">
        <v>0.20190625000000001</v>
      </c>
      <c r="K3724" s="59">
        <v>0.23488125000000001</v>
      </c>
      <c r="L3724" s="59">
        <v>0.22348124999999999</v>
      </c>
      <c r="M3724" s="59">
        <v>0.26227499999999998</v>
      </c>
      <c r="N3724" s="59">
        <v>0.34363749999999998</v>
      </c>
      <c r="O3724" s="59">
        <v>0.22037499999999999</v>
      </c>
      <c r="P3724" s="59"/>
      <c r="Q3724" s="59"/>
      <c r="R3724" s="59"/>
      <c r="S3724" s="59"/>
      <c r="T3724" s="59"/>
      <c r="U3724" s="59"/>
      <c r="V3724" s="59"/>
      <c r="W3724" s="59"/>
      <c r="X3724" s="59"/>
      <c r="Y3724" s="59"/>
      <c r="Z3724" s="59"/>
      <c r="AA3724" s="59"/>
      <c r="AB3724" s="59"/>
      <c r="AC3724" s="59"/>
      <c r="AD3724" s="59"/>
      <c r="AE3724" s="59"/>
      <c r="AF3724" s="59"/>
      <c r="AG3724" s="59"/>
      <c r="AH3724" s="59"/>
      <c r="AI3724" s="59"/>
      <c r="AJ3724" s="59"/>
      <c r="AK3724" s="59"/>
      <c r="AL3724" s="59"/>
      <c r="AM3724" s="59"/>
      <c r="AN3724" s="59"/>
      <c r="AO3724" s="59"/>
      <c r="AP3724" s="59"/>
      <c r="AQ3724" s="59"/>
      <c r="AR3724" s="59"/>
      <c r="AS3724" s="59"/>
      <c r="AT3724" s="59"/>
      <c r="AU3724" s="59"/>
      <c r="AV3724" s="59"/>
      <c r="AZ3724" s="59"/>
      <c r="BA3724" s="59"/>
      <c r="BB3724" s="59"/>
      <c r="BC3724" s="59"/>
      <c r="BD3724" s="59"/>
      <c r="BE3724" s="59"/>
      <c r="BF3724" s="59"/>
      <c r="BG3724" s="59"/>
      <c r="BH3724" s="59"/>
      <c r="BI3724" s="59"/>
      <c r="BJ3724" s="59"/>
      <c r="BK3724" s="59"/>
      <c r="BL3724" s="59"/>
      <c r="BM3724" s="59"/>
      <c r="BN3724" s="59"/>
      <c r="BO3724" s="59"/>
      <c r="BP3724" s="59"/>
      <c r="BQ3724" s="59"/>
      <c r="BR3724" s="59"/>
      <c r="BS3724" s="59"/>
      <c r="BT3724" s="59"/>
      <c r="BU3724" s="59"/>
      <c r="BV3724" s="59"/>
      <c r="BW3724" s="59"/>
      <c r="BX3724" s="59"/>
      <c r="BY3724" s="59"/>
      <c r="BZ3724" s="59"/>
      <c r="CA3724" s="59"/>
      <c r="CB3724" s="59"/>
      <c r="CC3724" s="59"/>
      <c r="CD3724" s="59"/>
      <c r="CE3724" s="59"/>
    </row>
    <row r="3725" spans="1:83" x14ac:dyDescent="0.25">
      <c r="A3725" s="67" t="s">
        <v>982</v>
      </c>
      <c r="B3725" s="67" t="s">
        <v>982</v>
      </c>
      <c r="C3725" s="58">
        <v>42412</v>
      </c>
      <c r="D3725" s="58"/>
      <c r="E3725" s="58"/>
      <c r="F3725" s="59" t="s">
        <v>981</v>
      </c>
      <c r="G3725" s="59"/>
      <c r="H3725" s="59">
        <v>435.48843749999997</v>
      </c>
      <c r="I3725" s="59">
        <v>0.13514375000000001</v>
      </c>
      <c r="J3725" s="59">
        <v>0.20043749999999999</v>
      </c>
      <c r="K3725" s="59">
        <v>0.23470625000000001</v>
      </c>
      <c r="L3725" s="59">
        <v>0.22320624999999999</v>
      </c>
      <c r="M3725" s="59">
        <v>0.26219999999999999</v>
      </c>
      <c r="N3725" s="59">
        <v>0.34351874999999998</v>
      </c>
      <c r="O3725" s="59">
        <v>0.22020624999999999</v>
      </c>
      <c r="P3725" s="59"/>
      <c r="Q3725" s="59"/>
      <c r="R3725" s="59"/>
      <c r="S3725" s="59"/>
      <c r="T3725" s="59"/>
      <c r="U3725" s="59"/>
      <c r="V3725" s="59"/>
      <c r="W3725" s="59"/>
      <c r="X3725" s="59"/>
      <c r="Y3725" s="59"/>
      <c r="Z3725" s="59"/>
      <c r="AA3725" s="59"/>
      <c r="AB3725" s="59"/>
      <c r="AC3725" s="59"/>
      <c r="AD3725" s="59"/>
      <c r="AE3725" s="59">
        <v>8.75</v>
      </c>
      <c r="AF3725" s="59"/>
      <c r="AG3725" s="59"/>
      <c r="AH3725" s="59"/>
      <c r="AI3725" s="59"/>
      <c r="AJ3725" s="59"/>
      <c r="AK3725" s="59">
        <v>8.75</v>
      </c>
      <c r="AL3725" s="59">
        <v>8.75</v>
      </c>
      <c r="AM3725" s="59"/>
      <c r="AN3725" s="59"/>
      <c r="AO3725" s="59"/>
      <c r="AP3725" s="59"/>
      <c r="AQ3725" s="59"/>
      <c r="AR3725" s="59"/>
      <c r="AS3725" s="59"/>
      <c r="AT3725" s="59"/>
      <c r="AU3725" s="59"/>
      <c r="AV3725" s="59"/>
      <c r="AZ3725" s="59"/>
      <c r="BA3725" s="59"/>
      <c r="BB3725" s="59"/>
      <c r="BC3725" s="59"/>
      <c r="BD3725" s="59"/>
      <c r="BE3725" s="59"/>
      <c r="BF3725" s="59"/>
      <c r="BG3725" s="59"/>
      <c r="BH3725" s="59"/>
      <c r="BI3725" s="59"/>
      <c r="BJ3725" s="59"/>
      <c r="BK3725" s="59"/>
      <c r="BL3725" s="59"/>
      <c r="BM3725" s="59"/>
      <c r="BN3725" s="59"/>
      <c r="BO3725" s="59"/>
      <c r="BP3725" s="59"/>
      <c r="BQ3725" s="59"/>
      <c r="BR3725" s="59"/>
      <c r="BS3725" s="59"/>
      <c r="BT3725" s="59"/>
      <c r="BU3725" s="59"/>
      <c r="BV3725" s="59"/>
      <c r="BW3725" s="59"/>
      <c r="BX3725" s="59"/>
      <c r="BY3725" s="59"/>
      <c r="BZ3725" s="59"/>
      <c r="CA3725" s="59"/>
      <c r="CB3725" s="59"/>
      <c r="CC3725" s="59"/>
      <c r="CD3725" s="59"/>
      <c r="CE3725" s="59"/>
    </row>
    <row r="3726" spans="1:83" x14ac:dyDescent="0.25">
      <c r="A3726" s="67" t="s">
        <v>982</v>
      </c>
      <c r="B3726" s="67" t="s">
        <v>982</v>
      </c>
      <c r="C3726" s="58">
        <v>42413</v>
      </c>
      <c r="D3726" s="58"/>
      <c r="E3726" s="58"/>
      <c r="F3726" s="59" t="s">
        <v>981</v>
      </c>
      <c r="G3726" s="59"/>
      <c r="H3726" s="59">
        <v>435.0909375</v>
      </c>
      <c r="I3726" s="59">
        <v>0.13371250000000001</v>
      </c>
      <c r="J3726" s="59">
        <v>0.19925625</v>
      </c>
      <c r="K3726" s="59">
        <v>0.23469375000000001</v>
      </c>
      <c r="L3726" s="59">
        <v>0.22334375000000001</v>
      </c>
      <c r="M3726" s="59">
        <v>0.26217499999999999</v>
      </c>
      <c r="N3726" s="59">
        <v>0.34346874999999999</v>
      </c>
      <c r="O3726" s="59">
        <v>0.22013750000000001</v>
      </c>
      <c r="P3726" s="59"/>
      <c r="Q3726" s="59"/>
      <c r="R3726" s="59"/>
      <c r="S3726" s="59"/>
      <c r="T3726" s="59">
        <v>23.149139699999999</v>
      </c>
      <c r="U3726" s="59">
        <v>1556.0975000000001</v>
      </c>
      <c r="V3726" s="59">
        <v>1111.4372499999999</v>
      </c>
      <c r="W3726" s="59"/>
      <c r="X3726" s="59"/>
      <c r="Y3726" s="59">
        <v>2.1787501476737001E-2</v>
      </c>
      <c r="Z3726" s="59">
        <v>5.0924999999999998E-2</v>
      </c>
      <c r="AA3726" s="59">
        <v>19.779331124999999</v>
      </c>
      <c r="AB3726" s="59">
        <v>16673.458928388001</v>
      </c>
      <c r="AC3726" s="59"/>
      <c r="AD3726" s="59">
        <v>907.82925</v>
      </c>
      <c r="AE3726" s="59"/>
      <c r="AF3726" s="59"/>
      <c r="AG3726" s="59"/>
      <c r="AH3726" s="59"/>
      <c r="AI3726" s="59"/>
      <c r="AJ3726" s="59">
        <v>92.059749999999994</v>
      </c>
      <c r="AK3726" s="59"/>
      <c r="AL3726" s="59"/>
      <c r="AM3726" s="59"/>
      <c r="AN3726" s="59"/>
      <c r="AO3726" s="59"/>
      <c r="AP3726" s="59"/>
      <c r="AQ3726" s="59"/>
      <c r="AR3726" s="59"/>
      <c r="AS3726" s="59"/>
      <c r="AT3726" s="59" t="s">
        <v>74</v>
      </c>
      <c r="AU3726" s="59"/>
      <c r="AV3726" s="59"/>
      <c r="AZ3726" s="59"/>
      <c r="BA3726" s="59"/>
      <c r="BB3726" s="59"/>
      <c r="BC3726" s="59"/>
      <c r="BD3726" s="59"/>
      <c r="BE3726" s="59">
        <v>203.608</v>
      </c>
      <c r="BF3726" s="59"/>
      <c r="BG3726" s="59"/>
      <c r="BH3726" s="59"/>
      <c r="BI3726" s="59"/>
      <c r="BJ3726" s="59">
        <v>352.60050000000001</v>
      </c>
      <c r="BK3726" s="59">
        <v>559.48281335350896</v>
      </c>
      <c r="BL3726" s="59"/>
      <c r="BM3726" s="59"/>
      <c r="BN3726" s="59"/>
      <c r="BO3726" s="59"/>
      <c r="BP3726" s="59"/>
      <c r="BQ3726" s="59"/>
      <c r="BR3726" s="59"/>
      <c r="BS3726" s="59"/>
      <c r="BT3726" s="59"/>
      <c r="BU3726" s="59"/>
      <c r="BV3726" s="59"/>
      <c r="BW3726" s="59"/>
      <c r="BX3726" s="59"/>
      <c r="BY3726" s="59"/>
      <c r="BZ3726" s="59"/>
      <c r="CA3726" s="59"/>
      <c r="CB3726" s="59"/>
      <c r="CC3726" s="59"/>
      <c r="CD3726" s="59"/>
      <c r="CE3726" s="59"/>
    </row>
    <row r="3727" spans="1:83" x14ac:dyDescent="0.25">
      <c r="A3727" s="67" t="s">
        <v>982</v>
      </c>
      <c r="B3727" s="67" t="s">
        <v>982</v>
      </c>
      <c r="C3727" s="58">
        <v>42414</v>
      </c>
      <c r="D3727" s="58"/>
      <c r="E3727" s="58"/>
      <c r="F3727" s="59" t="s">
        <v>981</v>
      </c>
      <c r="G3727" s="59"/>
      <c r="H3727" s="59">
        <v>434.59312499999999</v>
      </c>
      <c r="I3727" s="59">
        <v>0.13270000000000001</v>
      </c>
      <c r="J3727" s="59">
        <v>0.19819999999999999</v>
      </c>
      <c r="K3727" s="59">
        <v>0.23427500000000001</v>
      </c>
      <c r="L3727" s="59">
        <v>0.22319375</v>
      </c>
      <c r="M3727" s="59">
        <v>0.26217499999999999</v>
      </c>
      <c r="N3727" s="59">
        <v>0.34348125000000002</v>
      </c>
      <c r="O3727" s="59">
        <v>0.22006875000000001</v>
      </c>
      <c r="P3727" s="59"/>
      <c r="Q3727" s="59"/>
      <c r="R3727" s="59"/>
      <c r="S3727" s="59"/>
      <c r="T3727" s="59"/>
      <c r="U3727" s="59"/>
      <c r="V3727" s="59"/>
      <c r="W3727" s="59"/>
      <c r="X3727" s="59"/>
      <c r="Y3727" s="59"/>
      <c r="Z3727" s="59"/>
      <c r="AA3727" s="59"/>
      <c r="AB3727" s="59"/>
      <c r="AC3727" s="59"/>
      <c r="AD3727" s="59"/>
      <c r="AE3727" s="59"/>
      <c r="AF3727" s="59"/>
      <c r="AG3727" s="59"/>
      <c r="AH3727" s="59"/>
      <c r="AI3727" s="59"/>
      <c r="AJ3727" s="59"/>
      <c r="AK3727" s="59"/>
      <c r="AL3727" s="59"/>
      <c r="AM3727" s="59"/>
      <c r="AN3727" s="59"/>
      <c r="AO3727" s="59"/>
      <c r="AP3727" s="59"/>
      <c r="AQ3727" s="59"/>
      <c r="AR3727" s="59"/>
      <c r="AS3727" s="59"/>
      <c r="AT3727" s="59"/>
      <c r="AU3727" s="59"/>
      <c r="AV3727" s="59"/>
      <c r="AZ3727" s="59"/>
      <c r="BA3727" s="59"/>
      <c r="BB3727" s="59"/>
      <c r="BC3727" s="59"/>
      <c r="BD3727" s="59"/>
      <c r="BE3727" s="59"/>
      <c r="BF3727" s="59"/>
      <c r="BG3727" s="59"/>
      <c r="BH3727" s="59"/>
      <c r="BI3727" s="59"/>
      <c r="BJ3727" s="59"/>
      <c r="BK3727" s="59"/>
      <c r="BL3727" s="59"/>
      <c r="BM3727" s="59"/>
      <c r="BN3727" s="59"/>
      <c r="BO3727" s="59"/>
      <c r="BP3727" s="59"/>
      <c r="BQ3727" s="59"/>
      <c r="BR3727" s="59"/>
      <c r="BS3727" s="59"/>
      <c r="BT3727" s="59"/>
      <c r="BU3727" s="59"/>
      <c r="BV3727" s="59"/>
      <c r="BW3727" s="59"/>
      <c r="BX3727" s="59"/>
      <c r="BY3727" s="59"/>
      <c r="BZ3727" s="59"/>
      <c r="CA3727" s="59"/>
      <c r="CB3727" s="59"/>
      <c r="CC3727" s="59"/>
      <c r="CD3727" s="59"/>
      <c r="CE3727" s="59"/>
    </row>
    <row r="3728" spans="1:83" x14ac:dyDescent="0.25">
      <c r="A3728" s="67" t="s">
        <v>982</v>
      </c>
      <c r="B3728" s="67" t="s">
        <v>982</v>
      </c>
      <c r="C3728" s="58">
        <v>42415</v>
      </c>
      <c r="D3728" s="58"/>
      <c r="E3728" s="58"/>
      <c r="F3728" s="59" t="s">
        <v>981</v>
      </c>
      <c r="G3728" s="59"/>
      <c r="H3728" s="59">
        <v>434.04468750000001</v>
      </c>
      <c r="I3728" s="59">
        <v>0.13111875000000001</v>
      </c>
      <c r="J3728" s="59">
        <v>0.19691249999999999</v>
      </c>
      <c r="K3728" s="59">
        <v>0.2341125</v>
      </c>
      <c r="L3728" s="59">
        <v>0.22303124999999999</v>
      </c>
      <c r="M3728" s="59">
        <v>0.26222499999999999</v>
      </c>
      <c r="N3728" s="59">
        <v>0.34344374999999999</v>
      </c>
      <c r="O3728" s="59">
        <v>0.2199875</v>
      </c>
      <c r="P3728" s="59"/>
      <c r="Q3728" s="59"/>
      <c r="R3728" s="59"/>
      <c r="S3728" s="59"/>
      <c r="T3728" s="59"/>
      <c r="U3728" s="59"/>
      <c r="V3728" s="59"/>
      <c r="W3728" s="59"/>
      <c r="X3728" s="59"/>
      <c r="Y3728" s="59"/>
      <c r="Z3728" s="59"/>
      <c r="AA3728" s="59"/>
      <c r="AB3728" s="59"/>
      <c r="AC3728" s="59"/>
      <c r="AD3728" s="59"/>
      <c r="AE3728" s="59"/>
      <c r="AF3728" s="59"/>
      <c r="AG3728" s="59"/>
      <c r="AH3728" s="59"/>
      <c r="AI3728" s="59"/>
      <c r="AJ3728" s="59"/>
      <c r="AK3728" s="59"/>
      <c r="AL3728" s="59"/>
      <c r="AM3728" s="59"/>
      <c r="AN3728" s="59"/>
      <c r="AO3728" s="59"/>
      <c r="AP3728" s="59"/>
      <c r="AQ3728" s="59"/>
      <c r="AR3728" s="59"/>
      <c r="AS3728" s="59"/>
      <c r="AT3728" s="59"/>
      <c r="AU3728" s="59"/>
      <c r="AV3728" s="59"/>
      <c r="AZ3728" s="59"/>
      <c r="BA3728" s="59"/>
      <c r="BB3728" s="59"/>
      <c r="BC3728" s="59"/>
      <c r="BD3728" s="59"/>
      <c r="BE3728" s="59"/>
      <c r="BF3728" s="59"/>
      <c r="BG3728" s="59"/>
      <c r="BH3728" s="59"/>
      <c r="BI3728" s="59"/>
      <c r="BJ3728" s="59"/>
      <c r="BK3728" s="59"/>
      <c r="BL3728" s="59"/>
      <c r="BM3728" s="59"/>
      <c r="BN3728" s="59"/>
      <c r="BO3728" s="59"/>
      <c r="BP3728" s="59"/>
      <c r="BQ3728" s="59"/>
      <c r="BR3728" s="59"/>
      <c r="BS3728" s="59"/>
      <c r="BT3728" s="59"/>
      <c r="BU3728" s="59"/>
      <c r="BV3728" s="59"/>
      <c r="BW3728" s="59"/>
      <c r="BX3728" s="59"/>
      <c r="BY3728" s="59"/>
      <c r="BZ3728" s="59"/>
      <c r="CA3728" s="59"/>
      <c r="CB3728" s="59"/>
      <c r="CC3728" s="59"/>
      <c r="CD3728" s="59"/>
      <c r="CE3728" s="59"/>
    </row>
    <row r="3729" spans="1:83" x14ac:dyDescent="0.25">
      <c r="A3729" s="67" t="s">
        <v>982</v>
      </c>
      <c r="B3729" s="67" t="s">
        <v>982</v>
      </c>
      <c r="C3729" s="58">
        <v>42416</v>
      </c>
      <c r="D3729" s="58"/>
      <c r="E3729" s="58"/>
      <c r="F3729" s="59" t="s">
        <v>981</v>
      </c>
      <c r="G3729" s="59"/>
      <c r="H3729" s="59"/>
      <c r="I3729" s="59"/>
      <c r="J3729" s="59"/>
      <c r="K3729" s="59"/>
      <c r="L3729" s="59"/>
      <c r="M3729" s="59"/>
      <c r="N3729" s="59"/>
      <c r="O3729" s="59"/>
      <c r="P3729" s="59"/>
      <c r="Q3729" s="59"/>
      <c r="R3729" s="59"/>
      <c r="S3729" s="59"/>
      <c r="T3729" s="59"/>
      <c r="U3729" s="59"/>
      <c r="V3729" s="59"/>
      <c r="W3729" s="59"/>
      <c r="X3729" s="59"/>
      <c r="Y3729" s="59"/>
      <c r="Z3729" s="59"/>
      <c r="AA3729" s="59"/>
      <c r="AB3729" s="59"/>
      <c r="AC3729" s="59"/>
      <c r="AD3729" s="59"/>
      <c r="AE3729" s="59">
        <v>8.75</v>
      </c>
      <c r="AF3729" s="59"/>
      <c r="AG3729" s="59"/>
      <c r="AH3729" s="59"/>
      <c r="AI3729" s="59"/>
      <c r="AJ3729" s="59"/>
      <c r="AK3729" s="59">
        <v>8.75</v>
      </c>
      <c r="AL3729" s="59">
        <v>8.75</v>
      </c>
      <c r="AM3729" s="59"/>
      <c r="AN3729" s="59"/>
      <c r="AO3729" s="59"/>
      <c r="AP3729" s="59"/>
      <c r="AQ3729" s="59"/>
      <c r="AR3729" s="59"/>
      <c r="AS3729" s="59"/>
      <c r="AT3729" s="59"/>
      <c r="AU3729" s="59"/>
      <c r="AV3729" s="59"/>
      <c r="AZ3729" s="59"/>
      <c r="BA3729" s="59"/>
      <c r="BB3729" s="59"/>
      <c r="BC3729" s="59"/>
      <c r="BD3729" s="59"/>
      <c r="BE3729" s="59"/>
      <c r="BF3729" s="59"/>
      <c r="BG3729" s="59"/>
      <c r="BH3729" s="59"/>
      <c r="BI3729" s="59"/>
      <c r="BJ3729" s="59"/>
      <c r="BK3729" s="59"/>
      <c r="BL3729" s="59"/>
      <c r="BM3729" s="59"/>
      <c r="BN3729" s="59"/>
      <c r="BO3729" s="59"/>
      <c r="BP3729" s="59"/>
      <c r="BQ3729" s="59"/>
      <c r="BR3729" s="59"/>
      <c r="BS3729" s="59"/>
      <c r="BT3729" s="59"/>
      <c r="BU3729" s="59"/>
      <c r="BV3729" s="59"/>
      <c r="BW3729" s="59"/>
      <c r="BX3729" s="59"/>
      <c r="BY3729" s="59"/>
      <c r="BZ3729" s="59"/>
      <c r="CA3729" s="59"/>
      <c r="CB3729" s="59"/>
      <c r="CC3729" s="59"/>
      <c r="CD3729" s="59"/>
      <c r="CE3729" s="59"/>
    </row>
    <row r="3730" spans="1:83" x14ac:dyDescent="0.25">
      <c r="A3730" s="67" t="s">
        <v>980</v>
      </c>
      <c r="B3730" s="67" t="s">
        <v>980</v>
      </c>
      <c r="C3730" s="58">
        <v>42284</v>
      </c>
      <c r="D3730" s="58"/>
      <c r="E3730" s="58"/>
      <c r="F3730" s="59" t="s">
        <v>981</v>
      </c>
      <c r="G3730" s="59"/>
      <c r="H3730" s="59"/>
      <c r="I3730" s="59"/>
      <c r="J3730" s="59"/>
      <c r="K3730" s="59"/>
      <c r="L3730" s="59"/>
      <c r="M3730" s="59"/>
      <c r="N3730" s="59"/>
      <c r="O3730" s="59"/>
      <c r="P3730" s="59"/>
      <c r="Q3730" s="59"/>
      <c r="R3730" s="59"/>
      <c r="S3730" s="59"/>
      <c r="T3730" s="59"/>
      <c r="U3730" s="59"/>
      <c r="V3730" s="59"/>
      <c r="W3730" s="59"/>
      <c r="X3730" s="59"/>
      <c r="Y3730" s="59"/>
      <c r="Z3730" s="59"/>
      <c r="AA3730" s="59"/>
      <c r="AB3730" s="59"/>
      <c r="AC3730" s="59"/>
      <c r="AD3730" s="59"/>
      <c r="AE3730" s="59">
        <v>2</v>
      </c>
      <c r="AF3730" s="59"/>
      <c r="AG3730" s="59"/>
      <c r="AH3730" s="59"/>
      <c r="AI3730" s="59"/>
      <c r="AJ3730" s="59"/>
      <c r="AK3730" s="59">
        <v>0</v>
      </c>
      <c r="AL3730" s="59">
        <v>1</v>
      </c>
      <c r="AM3730" s="59"/>
      <c r="AN3730" s="59"/>
      <c r="AO3730" s="59"/>
      <c r="AP3730" s="59"/>
      <c r="AQ3730" s="59"/>
      <c r="AR3730" s="59"/>
      <c r="AS3730" s="59"/>
      <c r="AT3730" s="59"/>
      <c r="AU3730" s="59"/>
      <c r="AV3730" s="59"/>
      <c r="AZ3730" s="59"/>
      <c r="BA3730" s="59"/>
      <c r="BB3730" s="59"/>
      <c r="BC3730" s="59"/>
      <c r="BD3730" s="59"/>
      <c r="BE3730" s="59"/>
      <c r="BF3730" s="59"/>
      <c r="BG3730" s="59"/>
      <c r="BH3730" s="59"/>
      <c r="BI3730" s="59"/>
      <c r="BJ3730" s="59"/>
      <c r="BK3730" s="59"/>
      <c r="BL3730" s="59"/>
      <c r="BM3730" s="59"/>
      <c r="BN3730" s="59"/>
      <c r="BO3730" s="59"/>
      <c r="BP3730" s="59"/>
      <c r="BQ3730" s="59"/>
      <c r="BR3730" s="59"/>
      <c r="BS3730" s="59"/>
      <c r="BT3730" s="59"/>
      <c r="BU3730" s="59"/>
      <c r="BV3730" s="59"/>
      <c r="BW3730" s="59"/>
      <c r="BX3730" s="59"/>
      <c r="BY3730" s="59"/>
      <c r="BZ3730" s="59"/>
      <c r="CA3730" s="59"/>
      <c r="CB3730" s="59"/>
      <c r="CC3730" s="59"/>
      <c r="CD3730" s="59"/>
      <c r="CE3730" s="59"/>
    </row>
    <row r="3731" spans="1:83" x14ac:dyDescent="0.25">
      <c r="A3731" s="67" t="s">
        <v>980</v>
      </c>
      <c r="B3731" s="67" t="s">
        <v>980</v>
      </c>
      <c r="C3731" s="58">
        <v>42286</v>
      </c>
      <c r="D3731" s="58"/>
      <c r="E3731" s="58"/>
      <c r="F3731" s="59" t="s">
        <v>981</v>
      </c>
      <c r="G3731" s="59"/>
      <c r="H3731" s="59"/>
      <c r="I3731" s="59"/>
      <c r="J3731" s="59"/>
      <c r="K3731" s="59"/>
      <c r="L3731" s="59"/>
      <c r="M3731" s="59"/>
      <c r="N3731" s="59"/>
      <c r="O3731" s="59"/>
      <c r="P3731" s="59"/>
      <c r="Q3731" s="59"/>
      <c r="R3731" s="59"/>
      <c r="S3731" s="59"/>
      <c r="T3731" s="59"/>
      <c r="U3731" s="59"/>
      <c r="V3731" s="59"/>
      <c r="W3731" s="59"/>
      <c r="X3731" s="59"/>
      <c r="Y3731" s="59"/>
      <c r="Z3731" s="59"/>
      <c r="AA3731" s="59"/>
      <c r="AB3731" s="59"/>
      <c r="AC3731" s="59"/>
      <c r="AD3731" s="59"/>
      <c r="AE3731" s="59"/>
      <c r="AF3731" s="59"/>
      <c r="AG3731" s="59">
        <v>0</v>
      </c>
      <c r="AH3731" s="59"/>
      <c r="AI3731" s="59"/>
      <c r="AJ3731" s="59"/>
      <c r="AK3731" s="59"/>
      <c r="AL3731" s="59"/>
      <c r="AM3731" s="59"/>
      <c r="AN3731" s="59"/>
      <c r="AO3731" s="59"/>
      <c r="AP3731" s="59"/>
      <c r="AQ3731" s="59"/>
      <c r="AR3731" s="59"/>
      <c r="AS3731" s="59"/>
      <c r="AT3731" s="59"/>
      <c r="AU3731" s="59"/>
      <c r="AV3731" s="59"/>
      <c r="AZ3731" s="59"/>
      <c r="BA3731" s="59"/>
      <c r="BB3731" s="59"/>
      <c r="BC3731" s="59"/>
      <c r="BD3731" s="59"/>
      <c r="BE3731" s="59"/>
      <c r="BF3731" s="59"/>
      <c r="BG3731" s="59"/>
      <c r="BH3731" s="59"/>
      <c r="BI3731" s="59"/>
      <c r="BJ3731" s="59"/>
      <c r="BK3731" s="59"/>
      <c r="BL3731" s="59"/>
      <c r="BM3731" s="59"/>
      <c r="BN3731" s="59"/>
      <c r="BO3731" s="59"/>
      <c r="BP3731" s="59"/>
      <c r="BQ3731" s="59"/>
      <c r="BR3731" s="59"/>
      <c r="BS3731" s="59"/>
      <c r="BT3731" s="59"/>
      <c r="BU3731" s="59"/>
      <c r="BV3731" s="59"/>
      <c r="BW3731" s="59"/>
      <c r="BX3731" s="59"/>
      <c r="BY3731" s="59"/>
      <c r="BZ3731" s="59"/>
      <c r="CA3731" s="59"/>
      <c r="CB3731" s="59"/>
      <c r="CC3731" s="59"/>
      <c r="CD3731" s="59"/>
      <c r="CE3731" s="59"/>
    </row>
    <row r="3732" spans="1:83" x14ac:dyDescent="0.25">
      <c r="A3732" s="67" t="s">
        <v>980</v>
      </c>
      <c r="B3732" s="67" t="s">
        <v>980</v>
      </c>
      <c r="C3732" s="58">
        <v>42289</v>
      </c>
      <c r="D3732" s="58"/>
      <c r="E3732" s="58"/>
      <c r="F3732" s="59" t="s">
        <v>981</v>
      </c>
      <c r="G3732" s="59"/>
      <c r="H3732" s="59"/>
      <c r="I3732" s="59"/>
      <c r="J3732" s="59"/>
      <c r="K3732" s="59"/>
      <c r="L3732" s="59"/>
      <c r="M3732" s="59"/>
      <c r="N3732" s="59"/>
      <c r="O3732" s="59"/>
      <c r="P3732" s="59"/>
      <c r="Q3732" s="59"/>
      <c r="R3732" s="59"/>
      <c r="S3732" s="59"/>
      <c r="T3732" s="59"/>
      <c r="U3732" s="59"/>
      <c r="V3732" s="59"/>
      <c r="W3732" s="59"/>
      <c r="X3732" s="59"/>
      <c r="Y3732" s="59"/>
      <c r="Z3732" s="59"/>
      <c r="AA3732" s="59"/>
      <c r="AB3732" s="59"/>
      <c r="AC3732" s="59"/>
      <c r="AD3732" s="59"/>
      <c r="AE3732" s="59">
        <v>3.35</v>
      </c>
      <c r="AF3732" s="59"/>
      <c r="AG3732" s="59">
        <v>2.79131529909194E-3</v>
      </c>
      <c r="AH3732" s="59"/>
      <c r="AI3732" s="59"/>
      <c r="AJ3732" s="59"/>
      <c r="AK3732" s="59">
        <v>0</v>
      </c>
      <c r="AL3732" s="59">
        <v>2</v>
      </c>
      <c r="AM3732" s="59"/>
      <c r="AN3732" s="59"/>
      <c r="AO3732" s="59"/>
      <c r="AP3732" s="59"/>
      <c r="AQ3732" s="59"/>
      <c r="AR3732" s="59"/>
      <c r="AS3732" s="59"/>
      <c r="AT3732" s="59"/>
      <c r="AU3732" s="59"/>
      <c r="AV3732" s="59"/>
      <c r="AZ3732" s="59"/>
      <c r="BA3732" s="59"/>
      <c r="BB3732" s="59"/>
      <c r="BC3732" s="59"/>
      <c r="BD3732" s="59"/>
      <c r="BE3732" s="59"/>
      <c r="BF3732" s="59"/>
      <c r="BG3732" s="59"/>
      <c r="BH3732" s="59"/>
      <c r="BI3732" s="59"/>
      <c r="BJ3732" s="59"/>
      <c r="BK3732" s="59"/>
      <c r="BL3732" s="59"/>
      <c r="BM3732" s="59"/>
      <c r="BN3732" s="59"/>
      <c r="BO3732" s="59"/>
      <c r="BP3732" s="59"/>
      <c r="BQ3732" s="59"/>
      <c r="BR3732" s="59"/>
      <c r="BS3732" s="59"/>
      <c r="BT3732" s="59"/>
      <c r="BU3732" s="59"/>
      <c r="BV3732" s="59"/>
      <c r="BW3732" s="59"/>
      <c r="BX3732" s="59"/>
      <c r="BY3732" s="59"/>
      <c r="BZ3732" s="59"/>
      <c r="CA3732" s="59"/>
      <c r="CB3732" s="59"/>
      <c r="CC3732" s="59"/>
      <c r="CD3732" s="59"/>
      <c r="CE3732" s="59"/>
    </row>
    <row r="3733" spans="1:83" x14ac:dyDescent="0.25">
      <c r="A3733" s="67" t="s">
        <v>980</v>
      </c>
      <c r="B3733" s="67" t="s">
        <v>980</v>
      </c>
      <c r="C3733" s="58">
        <v>42291</v>
      </c>
      <c r="D3733" s="58"/>
      <c r="E3733" s="58"/>
      <c r="F3733" s="59" t="s">
        <v>981</v>
      </c>
      <c r="G3733" s="59"/>
      <c r="H3733" s="59">
        <v>501.4425</v>
      </c>
      <c r="I3733" s="59">
        <v>0.17896875000000001</v>
      </c>
      <c r="J3733" s="59">
        <v>0.25140625</v>
      </c>
      <c r="K3733" s="59">
        <v>0.30069374999999998</v>
      </c>
      <c r="L3733" s="59">
        <v>0.27531250000000002</v>
      </c>
      <c r="M3733" s="59">
        <v>0.27040625000000001</v>
      </c>
      <c r="N3733" s="59">
        <v>0.34392499999999998</v>
      </c>
      <c r="O3733" s="59">
        <v>0.26595000000000002</v>
      </c>
      <c r="P3733" s="59"/>
      <c r="Q3733" s="59"/>
      <c r="R3733" s="59"/>
      <c r="S3733" s="59"/>
      <c r="T3733" s="59"/>
      <c r="U3733" s="59"/>
      <c r="V3733" s="59"/>
      <c r="W3733" s="59"/>
      <c r="X3733" s="59"/>
      <c r="Y3733" s="59"/>
      <c r="Z3733" s="59"/>
      <c r="AA3733" s="59"/>
      <c r="AB3733" s="59"/>
      <c r="AC3733" s="59"/>
      <c r="AD3733" s="59"/>
      <c r="AE3733" s="59"/>
      <c r="AF3733" s="59"/>
      <c r="AG3733" s="59"/>
      <c r="AH3733" s="59"/>
      <c r="AI3733" s="59"/>
      <c r="AJ3733" s="59"/>
      <c r="AK3733" s="59"/>
      <c r="AL3733" s="59"/>
      <c r="AM3733" s="59"/>
      <c r="AN3733" s="59"/>
      <c r="AO3733" s="59"/>
      <c r="AP3733" s="59"/>
      <c r="AQ3733" s="59"/>
      <c r="AR3733" s="59"/>
      <c r="AS3733" s="59"/>
      <c r="AT3733" s="59"/>
      <c r="AU3733" s="59"/>
      <c r="AV3733" s="59"/>
      <c r="AZ3733" s="59"/>
      <c r="BA3733" s="59"/>
      <c r="BB3733" s="59"/>
      <c r="BC3733" s="59"/>
      <c r="BD3733" s="59"/>
      <c r="BE3733" s="59"/>
      <c r="BF3733" s="59"/>
      <c r="BG3733" s="59"/>
      <c r="BH3733" s="59"/>
      <c r="BI3733" s="59"/>
      <c r="BJ3733" s="59"/>
      <c r="BK3733" s="59"/>
      <c r="BL3733" s="59"/>
      <c r="BM3733" s="59"/>
      <c r="BN3733" s="59"/>
      <c r="BO3733" s="59"/>
      <c r="BP3733" s="59"/>
      <c r="BQ3733" s="59"/>
      <c r="BR3733" s="59"/>
      <c r="BS3733" s="59"/>
      <c r="BT3733" s="59"/>
      <c r="BU3733" s="59"/>
      <c r="BV3733" s="59"/>
      <c r="BW3733" s="59"/>
      <c r="BX3733" s="59"/>
      <c r="BY3733" s="59"/>
      <c r="BZ3733" s="59"/>
      <c r="CA3733" s="59"/>
      <c r="CB3733" s="59"/>
      <c r="CC3733" s="59"/>
      <c r="CD3733" s="59"/>
      <c r="CE3733" s="59"/>
    </row>
    <row r="3734" spans="1:83" x14ac:dyDescent="0.25">
      <c r="A3734" s="67" t="s">
        <v>980</v>
      </c>
      <c r="B3734" s="67" t="s">
        <v>980</v>
      </c>
      <c r="C3734" s="58">
        <v>42292</v>
      </c>
      <c r="D3734" s="58"/>
      <c r="E3734" s="58"/>
      <c r="F3734" s="59" t="s">
        <v>981</v>
      </c>
      <c r="G3734" s="59"/>
      <c r="H3734" s="59">
        <v>500.59406250000001</v>
      </c>
      <c r="I3734" s="59">
        <v>0.17385624999999999</v>
      </c>
      <c r="J3734" s="59">
        <v>0.24987500000000001</v>
      </c>
      <c r="K3734" s="59">
        <v>0.30059999999999998</v>
      </c>
      <c r="L3734" s="59">
        <v>0.27553125000000001</v>
      </c>
      <c r="M3734" s="59">
        <v>0.27058749999999998</v>
      </c>
      <c r="N3734" s="59">
        <v>0.34396874999999999</v>
      </c>
      <c r="O3734" s="59">
        <v>0.26609375000000002</v>
      </c>
      <c r="P3734" s="59"/>
      <c r="Q3734" s="59"/>
      <c r="R3734" s="59"/>
      <c r="S3734" s="59"/>
      <c r="T3734" s="59"/>
      <c r="U3734" s="59"/>
      <c r="V3734" s="59"/>
      <c r="W3734" s="59"/>
      <c r="X3734" s="59"/>
      <c r="Y3734" s="59"/>
      <c r="Z3734" s="59"/>
      <c r="AA3734" s="59"/>
      <c r="AB3734" s="59"/>
      <c r="AC3734" s="59"/>
      <c r="AD3734" s="59"/>
      <c r="AE3734" s="59"/>
      <c r="AF3734" s="59">
        <v>0.11463964334801501</v>
      </c>
      <c r="AG3734" s="59">
        <v>3.7658653049432299E-2</v>
      </c>
      <c r="AH3734" s="59"/>
      <c r="AI3734" s="59"/>
      <c r="AJ3734" s="59"/>
      <c r="AK3734" s="59"/>
      <c r="AL3734" s="59"/>
      <c r="AM3734" s="59"/>
      <c r="AN3734" s="59"/>
      <c r="AO3734" s="59"/>
      <c r="AP3734" s="59"/>
      <c r="AQ3734" s="59"/>
      <c r="AR3734" s="59"/>
      <c r="AS3734" s="59"/>
      <c r="AT3734" s="59"/>
      <c r="AU3734" s="59"/>
      <c r="AV3734" s="59"/>
      <c r="AZ3734" s="59"/>
      <c r="BA3734" s="59"/>
      <c r="BB3734" s="59"/>
      <c r="BC3734" s="59"/>
      <c r="BD3734" s="59"/>
      <c r="BE3734" s="59"/>
      <c r="BF3734" s="59"/>
      <c r="BG3734" s="59"/>
      <c r="BH3734" s="59"/>
      <c r="BI3734" s="59"/>
      <c r="BJ3734" s="59"/>
      <c r="BK3734" s="59"/>
      <c r="BL3734" s="59"/>
      <c r="BM3734" s="59"/>
      <c r="BN3734" s="59"/>
      <c r="BO3734" s="59"/>
      <c r="BP3734" s="59"/>
      <c r="BQ3734" s="59"/>
      <c r="BR3734" s="59"/>
      <c r="BS3734" s="59"/>
      <c r="BT3734" s="59"/>
      <c r="BU3734" s="59"/>
      <c r="BV3734" s="59"/>
      <c r="BW3734" s="59"/>
      <c r="BX3734" s="59"/>
      <c r="BY3734" s="59"/>
      <c r="BZ3734" s="59"/>
      <c r="CA3734" s="59"/>
      <c r="CB3734" s="59"/>
      <c r="CC3734" s="59"/>
      <c r="CD3734" s="59"/>
      <c r="CE3734" s="59"/>
    </row>
    <row r="3735" spans="1:83" x14ac:dyDescent="0.25">
      <c r="A3735" s="67" t="s">
        <v>980</v>
      </c>
      <c r="B3735" s="67" t="s">
        <v>980</v>
      </c>
      <c r="C3735" s="58">
        <v>42293</v>
      </c>
      <c r="D3735" s="58"/>
      <c r="E3735" s="58"/>
      <c r="F3735" s="59" t="s">
        <v>981</v>
      </c>
      <c r="G3735" s="59"/>
      <c r="H3735" s="59">
        <v>499.96781249999998</v>
      </c>
      <c r="I3735" s="59">
        <v>0.1690875</v>
      </c>
      <c r="J3735" s="59">
        <v>0.24856875</v>
      </c>
      <c r="K3735" s="59">
        <v>0.30078749999999999</v>
      </c>
      <c r="L3735" s="59">
        <v>0.27584375</v>
      </c>
      <c r="M3735" s="59">
        <v>0.27078750000000001</v>
      </c>
      <c r="N3735" s="59">
        <v>0.34410000000000002</v>
      </c>
      <c r="O3735" s="59">
        <v>0.26621250000000002</v>
      </c>
      <c r="P3735" s="59"/>
      <c r="Q3735" s="59"/>
      <c r="R3735" s="59"/>
      <c r="S3735" s="59"/>
      <c r="T3735" s="59"/>
      <c r="U3735" s="59"/>
      <c r="V3735" s="59"/>
      <c r="W3735" s="59"/>
      <c r="X3735" s="59"/>
      <c r="Y3735" s="59"/>
      <c r="Z3735" s="59"/>
      <c r="AA3735" s="59"/>
      <c r="AB3735" s="59"/>
      <c r="AC3735" s="59"/>
      <c r="AD3735" s="59"/>
      <c r="AE3735" s="59"/>
      <c r="AF3735" s="59"/>
      <c r="AG3735" s="59"/>
      <c r="AH3735" s="59"/>
      <c r="AI3735" s="59"/>
      <c r="AJ3735" s="59"/>
      <c r="AK3735" s="59"/>
      <c r="AL3735" s="59"/>
      <c r="AM3735" s="59"/>
      <c r="AN3735" s="59"/>
      <c r="AO3735" s="59"/>
      <c r="AP3735" s="59"/>
      <c r="AQ3735" s="59"/>
      <c r="AR3735" s="59"/>
      <c r="AS3735" s="59"/>
      <c r="AT3735" s="59"/>
      <c r="AU3735" s="59"/>
      <c r="AV3735" s="59"/>
      <c r="AZ3735" s="59"/>
      <c r="BA3735" s="59"/>
      <c r="BB3735" s="59"/>
      <c r="BC3735" s="59"/>
      <c r="BD3735" s="59"/>
      <c r="BE3735" s="59"/>
      <c r="BF3735" s="59"/>
      <c r="BG3735" s="59"/>
      <c r="BH3735" s="59"/>
      <c r="BI3735" s="59"/>
      <c r="BJ3735" s="59"/>
      <c r="BK3735" s="59"/>
      <c r="BL3735" s="59"/>
      <c r="BM3735" s="59"/>
      <c r="BN3735" s="59"/>
      <c r="BO3735" s="59"/>
      <c r="BP3735" s="59"/>
      <c r="BQ3735" s="59"/>
      <c r="BR3735" s="59"/>
      <c r="BS3735" s="59"/>
      <c r="BT3735" s="59"/>
      <c r="BU3735" s="59"/>
      <c r="BV3735" s="59"/>
      <c r="BW3735" s="59"/>
      <c r="BX3735" s="59"/>
      <c r="BY3735" s="59"/>
      <c r="BZ3735" s="59"/>
      <c r="CA3735" s="59"/>
      <c r="CB3735" s="59"/>
      <c r="CC3735" s="59"/>
      <c r="CD3735" s="59"/>
      <c r="CE3735" s="59"/>
    </row>
    <row r="3736" spans="1:83" x14ac:dyDescent="0.25">
      <c r="A3736" s="67" t="s">
        <v>980</v>
      </c>
      <c r="B3736" s="67" t="s">
        <v>980</v>
      </c>
      <c r="C3736" s="58">
        <v>42294</v>
      </c>
      <c r="D3736" s="58"/>
      <c r="E3736" s="58"/>
      <c r="F3736" s="59" t="s">
        <v>981</v>
      </c>
      <c r="G3736" s="59"/>
      <c r="H3736" s="59">
        <v>499.29703124999997</v>
      </c>
      <c r="I3736" s="59">
        <v>0.164765625</v>
      </c>
      <c r="J3736" s="59">
        <v>0.24638125</v>
      </c>
      <c r="K3736" s="59">
        <v>0.30091250000000003</v>
      </c>
      <c r="L3736" s="59">
        <v>0.27638125000000002</v>
      </c>
      <c r="M3736" s="59">
        <v>0.27094374999999998</v>
      </c>
      <c r="N3736" s="59">
        <v>0.34426250000000003</v>
      </c>
      <c r="O3736" s="59">
        <v>0.26624999999999999</v>
      </c>
      <c r="P3736" s="59"/>
      <c r="Q3736" s="59"/>
      <c r="R3736" s="59"/>
      <c r="S3736" s="59"/>
      <c r="T3736" s="59"/>
      <c r="U3736" s="59"/>
      <c r="V3736" s="59"/>
      <c r="W3736" s="59"/>
      <c r="X3736" s="59"/>
      <c r="Y3736" s="59"/>
      <c r="Z3736" s="59"/>
      <c r="AA3736" s="59"/>
      <c r="AB3736" s="59"/>
      <c r="AC3736" s="59"/>
      <c r="AD3736" s="59"/>
      <c r="AE3736" s="59"/>
      <c r="AF3736" s="59"/>
      <c r="AG3736" s="59"/>
      <c r="AH3736" s="59"/>
      <c r="AI3736" s="59"/>
      <c r="AJ3736" s="59"/>
      <c r="AK3736" s="59"/>
      <c r="AL3736" s="59"/>
      <c r="AM3736" s="59"/>
      <c r="AN3736" s="59"/>
      <c r="AO3736" s="59"/>
      <c r="AP3736" s="59"/>
      <c r="AQ3736" s="59"/>
      <c r="AR3736" s="59"/>
      <c r="AS3736" s="59"/>
      <c r="AT3736" s="59"/>
      <c r="AU3736" s="59"/>
      <c r="AV3736" s="59"/>
      <c r="AZ3736" s="59"/>
      <c r="BA3736" s="59"/>
      <c r="BB3736" s="59"/>
      <c r="BC3736" s="59"/>
      <c r="BD3736" s="59"/>
      <c r="BE3736" s="59"/>
      <c r="BF3736" s="59"/>
      <c r="BG3736" s="59"/>
      <c r="BH3736" s="59"/>
      <c r="BI3736" s="59"/>
      <c r="BJ3736" s="59"/>
      <c r="BK3736" s="59"/>
      <c r="BL3736" s="59"/>
      <c r="BM3736" s="59"/>
      <c r="BN3736" s="59"/>
      <c r="BO3736" s="59"/>
      <c r="BP3736" s="59"/>
      <c r="BQ3736" s="59"/>
      <c r="BR3736" s="59"/>
      <c r="BS3736" s="59"/>
      <c r="BT3736" s="59"/>
      <c r="BU3736" s="59"/>
      <c r="BV3736" s="59"/>
      <c r="BW3736" s="59"/>
      <c r="BX3736" s="59"/>
      <c r="BY3736" s="59"/>
      <c r="BZ3736" s="59"/>
      <c r="CA3736" s="59"/>
      <c r="CB3736" s="59"/>
      <c r="CC3736" s="59"/>
      <c r="CD3736" s="59"/>
      <c r="CE3736" s="59"/>
    </row>
    <row r="3737" spans="1:83" x14ac:dyDescent="0.25">
      <c r="A3737" s="67" t="s">
        <v>980</v>
      </c>
      <c r="B3737" s="67" t="s">
        <v>980</v>
      </c>
      <c r="C3737" s="58">
        <v>42295</v>
      </c>
      <c r="D3737" s="58"/>
      <c r="E3737" s="58"/>
      <c r="F3737" s="59" t="s">
        <v>981</v>
      </c>
      <c r="G3737" s="59"/>
      <c r="H3737" s="59">
        <v>498.26343750000001</v>
      </c>
      <c r="I3737" s="59">
        <v>0.15938749999999999</v>
      </c>
      <c r="J3737" s="59">
        <v>0.24446875000000001</v>
      </c>
      <c r="K3737" s="59">
        <v>0.30046875000000001</v>
      </c>
      <c r="L3737" s="59">
        <v>0.27661875000000002</v>
      </c>
      <c r="M3737" s="59">
        <v>0.27108749999999998</v>
      </c>
      <c r="N3737" s="59">
        <v>0.34434375</v>
      </c>
      <c r="O3737" s="59">
        <v>0.26643125000000001</v>
      </c>
      <c r="P3737" s="59"/>
      <c r="Q3737" s="59"/>
      <c r="R3737" s="59"/>
      <c r="S3737" s="59"/>
      <c r="T3737" s="59"/>
      <c r="U3737" s="59"/>
      <c r="V3737" s="59"/>
      <c r="W3737" s="59"/>
      <c r="X3737" s="59"/>
      <c r="Y3737" s="59"/>
      <c r="Z3737" s="59"/>
      <c r="AA3737" s="59"/>
      <c r="AB3737" s="59"/>
      <c r="AC3737" s="59"/>
      <c r="AD3737" s="59"/>
      <c r="AE3737" s="59"/>
      <c r="AF3737" s="59"/>
      <c r="AG3737" s="59"/>
      <c r="AH3737" s="59"/>
      <c r="AI3737" s="59"/>
      <c r="AJ3737" s="59"/>
      <c r="AK3737" s="59"/>
      <c r="AL3737" s="59"/>
      <c r="AM3737" s="59"/>
      <c r="AN3737" s="59"/>
      <c r="AO3737" s="59"/>
      <c r="AP3737" s="59"/>
      <c r="AQ3737" s="59"/>
      <c r="AR3737" s="59"/>
      <c r="AS3737" s="59"/>
      <c r="AT3737" s="59"/>
      <c r="AU3737" s="59"/>
      <c r="AV3737" s="59"/>
      <c r="AZ3737" s="59"/>
      <c r="BA3737" s="59"/>
      <c r="BB3737" s="59"/>
      <c r="BC3737" s="59"/>
      <c r="BD3737" s="59"/>
      <c r="BE3737" s="59"/>
      <c r="BF3737" s="59"/>
      <c r="BG3737" s="59"/>
      <c r="BH3737" s="59"/>
      <c r="BI3737" s="59"/>
      <c r="BJ3737" s="59"/>
      <c r="BK3737" s="59"/>
      <c r="BL3737" s="59"/>
      <c r="BM3737" s="59"/>
      <c r="BN3737" s="59"/>
      <c r="BO3737" s="59"/>
      <c r="BP3737" s="59"/>
      <c r="BQ3737" s="59"/>
      <c r="BR3737" s="59"/>
      <c r="BS3737" s="59"/>
      <c r="BT3737" s="59"/>
      <c r="BU3737" s="59"/>
      <c r="BV3737" s="59"/>
      <c r="BW3737" s="59"/>
      <c r="BX3737" s="59"/>
      <c r="BY3737" s="59"/>
      <c r="BZ3737" s="59"/>
      <c r="CA3737" s="59"/>
      <c r="CB3737" s="59"/>
      <c r="CC3737" s="59"/>
      <c r="CD3737" s="59"/>
      <c r="CE3737" s="59"/>
    </row>
    <row r="3738" spans="1:83" x14ac:dyDescent="0.25">
      <c r="A3738" s="67" t="s">
        <v>980</v>
      </c>
      <c r="B3738" s="67" t="s">
        <v>980</v>
      </c>
      <c r="C3738" s="58">
        <v>42296</v>
      </c>
      <c r="D3738" s="58"/>
      <c r="E3738" s="58"/>
      <c r="F3738" s="59" t="s">
        <v>981</v>
      </c>
      <c r="G3738" s="59"/>
      <c r="H3738" s="59">
        <v>497.31140625</v>
      </c>
      <c r="I3738" s="59">
        <v>0.15457812500000001</v>
      </c>
      <c r="J3738" s="59">
        <v>0.24164374999999999</v>
      </c>
      <c r="K3738" s="59">
        <v>0.30019374999999998</v>
      </c>
      <c r="L3738" s="59">
        <v>0.27710625</v>
      </c>
      <c r="M3738" s="59">
        <v>0.27134999999999998</v>
      </c>
      <c r="N3738" s="59">
        <v>0.3444625</v>
      </c>
      <c r="O3738" s="59">
        <v>0.26648125</v>
      </c>
      <c r="P3738" s="59"/>
      <c r="Q3738" s="59"/>
      <c r="R3738" s="59"/>
      <c r="S3738" s="59"/>
      <c r="T3738" s="59"/>
      <c r="U3738" s="59"/>
      <c r="V3738" s="59"/>
      <c r="W3738" s="59"/>
      <c r="X3738" s="59"/>
      <c r="Y3738" s="59"/>
      <c r="Z3738" s="59"/>
      <c r="AA3738" s="59"/>
      <c r="AB3738" s="59"/>
      <c r="AC3738" s="59"/>
      <c r="AD3738" s="59"/>
      <c r="AE3738" s="59"/>
      <c r="AF3738" s="59"/>
      <c r="AG3738" s="59"/>
      <c r="AH3738" s="59"/>
      <c r="AI3738" s="59"/>
      <c r="AJ3738" s="59"/>
      <c r="AK3738" s="59"/>
      <c r="AL3738" s="59"/>
      <c r="AM3738" s="59"/>
      <c r="AN3738" s="59"/>
      <c r="AO3738" s="59"/>
      <c r="AP3738" s="59"/>
      <c r="AQ3738" s="59"/>
      <c r="AR3738" s="59"/>
      <c r="AS3738" s="59"/>
      <c r="AT3738" s="59"/>
      <c r="AU3738" s="59"/>
      <c r="AV3738" s="59"/>
      <c r="AZ3738" s="59"/>
      <c r="BA3738" s="59"/>
      <c r="BB3738" s="59"/>
      <c r="BC3738" s="59"/>
      <c r="BD3738" s="59"/>
      <c r="BE3738" s="59"/>
      <c r="BF3738" s="59"/>
      <c r="BG3738" s="59"/>
      <c r="BH3738" s="59"/>
      <c r="BI3738" s="59"/>
      <c r="BJ3738" s="59"/>
      <c r="BK3738" s="59"/>
      <c r="BL3738" s="59"/>
      <c r="BM3738" s="59"/>
      <c r="BN3738" s="59"/>
      <c r="BO3738" s="59"/>
      <c r="BP3738" s="59"/>
      <c r="BQ3738" s="59"/>
      <c r="BR3738" s="59"/>
      <c r="BS3738" s="59"/>
      <c r="BT3738" s="59"/>
      <c r="BU3738" s="59"/>
      <c r="BV3738" s="59"/>
      <c r="BW3738" s="59"/>
      <c r="BX3738" s="59"/>
      <c r="BY3738" s="59"/>
      <c r="BZ3738" s="59"/>
      <c r="CA3738" s="59"/>
      <c r="CB3738" s="59"/>
      <c r="CC3738" s="59"/>
      <c r="CD3738" s="59"/>
      <c r="CE3738" s="59"/>
    </row>
    <row r="3739" spans="1:83" x14ac:dyDescent="0.25">
      <c r="A3739" s="67" t="s">
        <v>980</v>
      </c>
      <c r="B3739" s="67" t="s">
        <v>980</v>
      </c>
      <c r="C3739" s="58">
        <v>42297</v>
      </c>
      <c r="D3739" s="58"/>
      <c r="E3739" s="58"/>
      <c r="F3739" s="59" t="s">
        <v>981</v>
      </c>
      <c r="G3739" s="59"/>
      <c r="H3739" s="59">
        <v>496.12546874999998</v>
      </c>
      <c r="I3739" s="59">
        <v>0.14992187500000001</v>
      </c>
      <c r="J3739" s="59">
        <v>0.23864374999999999</v>
      </c>
      <c r="K3739" s="59">
        <v>0.29928125</v>
      </c>
      <c r="L3739" s="59">
        <v>0.27739374999999999</v>
      </c>
      <c r="M3739" s="59">
        <v>0.27155000000000001</v>
      </c>
      <c r="N3739" s="59">
        <v>0.34461874999999997</v>
      </c>
      <c r="O3739" s="59">
        <v>0.266625</v>
      </c>
      <c r="P3739" s="59"/>
      <c r="Q3739" s="59"/>
      <c r="R3739" s="59"/>
      <c r="S3739" s="59"/>
      <c r="T3739" s="59"/>
      <c r="U3739" s="59"/>
      <c r="V3739" s="59"/>
      <c r="W3739" s="59"/>
      <c r="X3739" s="59"/>
      <c r="Y3739" s="59"/>
      <c r="Z3739" s="59"/>
      <c r="AA3739" s="59"/>
      <c r="AB3739" s="59"/>
      <c r="AC3739" s="59"/>
      <c r="AD3739" s="59"/>
      <c r="AE3739" s="59">
        <v>4.8</v>
      </c>
      <c r="AF3739" s="59">
        <v>0.14794912173015901</v>
      </c>
      <c r="AG3739" s="59">
        <v>7.7223752059420406E-2</v>
      </c>
      <c r="AH3739" s="59"/>
      <c r="AI3739" s="59"/>
      <c r="AJ3739" s="59"/>
      <c r="AK3739" s="59">
        <v>0</v>
      </c>
      <c r="AL3739" s="59">
        <v>3.2</v>
      </c>
      <c r="AM3739" s="59"/>
      <c r="AN3739" s="59"/>
      <c r="AO3739" s="59"/>
      <c r="AP3739" s="59"/>
      <c r="AQ3739" s="59"/>
      <c r="AR3739" s="59"/>
      <c r="AS3739" s="59"/>
      <c r="AT3739" s="59"/>
      <c r="AU3739" s="59"/>
      <c r="AV3739" s="59"/>
      <c r="AZ3739" s="59"/>
      <c r="BA3739" s="59"/>
      <c r="BB3739" s="59"/>
      <c r="BC3739" s="59"/>
      <c r="BD3739" s="59"/>
      <c r="BE3739" s="59"/>
      <c r="BF3739" s="59"/>
      <c r="BG3739" s="59"/>
      <c r="BH3739" s="59"/>
      <c r="BI3739" s="59"/>
      <c r="BJ3739" s="59"/>
      <c r="BK3739" s="59"/>
      <c r="BL3739" s="59"/>
      <c r="BM3739" s="59"/>
      <c r="BN3739" s="59"/>
      <c r="BO3739" s="59"/>
      <c r="BP3739" s="59"/>
      <c r="BQ3739" s="59"/>
      <c r="BR3739" s="59"/>
      <c r="BS3739" s="59"/>
      <c r="BT3739" s="59"/>
      <c r="BU3739" s="59"/>
      <c r="BV3739" s="59"/>
      <c r="BW3739" s="59"/>
      <c r="BX3739" s="59"/>
      <c r="BY3739" s="59"/>
      <c r="BZ3739" s="59"/>
      <c r="CA3739" s="59"/>
      <c r="CB3739" s="59"/>
      <c r="CC3739" s="59"/>
      <c r="CD3739" s="59"/>
      <c r="CE3739" s="59"/>
    </row>
    <row r="3740" spans="1:83" x14ac:dyDescent="0.25">
      <c r="A3740" s="67" t="s">
        <v>980</v>
      </c>
      <c r="B3740" s="67" t="s">
        <v>980</v>
      </c>
      <c r="C3740" s="58">
        <v>42298</v>
      </c>
      <c r="D3740" s="58"/>
      <c r="E3740" s="58"/>
      <c r="F3740" s="59" t="s">
        <v>981</v>
      </c>
      <c r="G3740" s="59"/>
      <c r="H3740" s="59">
        <v>494.8621875</v>
      </c>
      <c r="I3740" s="59">
        <v>0.14481250000000001</v>
      </c>
      <c r="J3740" s="59">
        <v>0.23509374999999999</v>
      </c>
      <c r="K3740" s="59">
        <v>0.29864374999999999</v>
      </c>
      <c r="L3740" s="59">
        <v>0.27765000000000001</v>
      </c>
      <c r="M3740" s="59">
        <v>0.27181250000000001</v>
      </c>
      <c r="N3740" s="59">
        <v>0.34478750000000002</v>
      </c>
      <c r="O3740" s="59">
        <v>0.26669375000000001</v>
      </c>
      <c r="P3740" s="59"/>
      <c r="Q3740" s="59"/>
      <c r="R3740" s="59"/>
      <c r="S3740" s="59"/>
      <c r="T3740" s="59"/>
      <c r="U3740" s="59"/>
      <c r="V3740" s="59"/>
      <c r="W3740" s="59"/>
      <c r="X3740" s="59"/>
      <c r="Y3740" s="59"/>
      <c r="Z3740" s="59"/>
      <c r="AA3740" s="59"/>
      <c r="AB3740" s="59"/>
      <c r="AC3740" s="59"/>
      <c r="AD3740" s="59"/>
      <c r="AE3740" s="59"/>
      <c r="AF3740" s="59"/>
      <c r="AG3740" s="59"/>
      <c r="AH3740" s="59"/>
      <c r="AI3740" s="59"/>
      <c r="AJ3740" s="59"/>
      <c r="AK3740" s="59"/>
      <c r="AL3740" s="59"/>
      <c r="AM3740" s="59"/>
      <c r="AN3740" s="59"/>
      <c r="AO3740" s="59"/>
      <c r="AP3740" s="59"/>
      <c r="AQ3740" s="59"/>
      <c r="AR3740" s="59"/>
      <c r="AS3740" s="59"/>
      <c r="AT3740" s="59"/>
      <c r="AU3740" s="59"/>
      <c r="AV3740" s="59"/>
      <c r="AZ3740" s="59"/>
      <c r="BA3740" s="59"/>
      <c r="BB3740" s="59"/>
      <c r="BC3740" s="59"/>
      <c r="BD3740" s="59"/>
      <c r="BE3740" s="59"/>
      <c r="BF3740" s="59"/>
      <c r="BG3740" s="59"/>
      <c r="BH3740" s="59"/>
      <c r="BI3740" s="59"/>
      <c r="BJ3740" s="59"/>
      <c r="BK3740" s="59"/>
      <c r="BL3740" s="59"/>
      <c r="BM3740" s="59"/>
      <c r="BN3740" s="59"/>
      <c r="BO3740" s="59"/>
      <c r="BP3740" s="59"/>
      <c r="BQ3740" s="59"/>
      <c r="BR3740" s="59"/>
      <c r="BS3740" s="59"/>
      <c r="BT3740" s="59"/>
      <c r="BU3740" s="59"/>
      <c r="BV3740" s="59"/>
      <c r="BW3740" s="59"/>
      <c r="BX3740" s="59"/>
      <c r="BY3740" s="59"/>
      <c r="BZ3740" s="59"/>
      <c r="CA3740" s="59"/>
      <c r="CB3740" s="59"/>
      <c r="CC3740" s="59"/>
      <c r="CD3740" s="59"/>
      <c r="CE3740" s="59"/>
    </row>
    <row r="3741" spans="1:83" x14ac:dyDescent="0.25">
      <c r="A3741" s="67" t="s">
        <v>980</v>
      </c>
      <c r="B3741" s="67" t="s">
        <v>980</v>
      </c>
      <c r="C3741" s="58">
        <v>42299</v>
      </c>
      <c r="D3741" s="58"/>
      <c r="E3741" s="58"/>
      <c r="F3741" s="59" t="s">
        <v>981</v>
      </c>
      <c r="G3741" s="59"/>
      <c r="H3741" s="59">
        <v>493.67578125</v>
      </c>
      <c r="I3741" s="59">
        <v>0.14033437500000001</v>
      </c>
      <c r="J3741" s="59">
        <v>0.23142499999999999</v>
      </c>
      <c r="K3741" s="59">
        <v>0.29808750000000001</v>
      </c>
      <c r="L3741" s="59">
        <v>0.27798125000000001</v>
      </c>
      <c r="M3741" s="59">
        <v>0.27199374999999998</v>
      </c>
      <c r="N3741" s="59">
        <v>0.34481875000000001</v>
      </c>
      <c r="O3741" s="59">
        <v>0.26682499999999998</v>
      </c>
      <c r="P3741" s="59"/>
      <c r="Q3741" s="59"/>
      <c r="R3741" s="59"/>
      <c r="S3741" s="59"/>
      <c r="T3741" s="59"/>
      <c r="U3741" s="59"/>
      <c r="V3741" s="59"/>
      <c r="W3741" s="59"/>
      <c r="X3741" s="59"/>
      <c r="Y3741" s="59"/>
      <c r="Z3741" s="59"/>
      <c r="AA3741" s="59"/>
      <c r="AB3741" s="59"/>
      <c r="AC3741" s="59"/>
      <c r="AD3741" s="59"/>
      <c r="AE3741" s="59"/>
      <c r="AF3741" s="59"/>
      <c r="AG3741" s="59">
        <v>0.17990457231721799</v>
      </c>
      <c r="AH3741" s="59"/>
      <c r="AI3741" s="59"/>
      <c r="AJ3741" s="59"/>
      <c r="AK3741" s="59"/>
      <c r="AL3741" s="59"/>
      <c r="AM3741" s="59"/>
      <c r="AN3741" s="59"/>
      <c r="AO3741" s="59"/>
      <c r="AP3741" s="59"/>
      <c r="AQ3741" s="59"/>
      <c r="AR3741" s="59"/>
      <c r="AS3741" s="59"/>
      <c r="AT3741" s="59"/>
      <c r="AU3741" s="59"/>
      <c r="AV3741" s="59"/>
      <c r="AZ3741" s="59"/>
      <c r="BA3741" s="59"/>
      <c r="BB3741" s="59"/>
      <c r="BC3741" s="59"/>
      <c r="BD3741" s="59"/>
      <c r="BE3741" s="59"/>
      <c r="BF3741" s="59"/>
      <c r="BG3741" s="59"/>
      <c r="BH3741" s="59"/>
      <c r="BI3741" s="59"/>
      <c r="BJ3741" s="59"/>
      <c r="BK3741" s="59"/>
      <c r="BL3741" s="59"/>
      <c r="BM3741" s="59"/>
      <c r="BN3741" s="59"/>
      <c r="BO3741" s="59"/>
      <c r="BP3741" s="59"/>
      <c r="BQ3741" s="59"/>
      <c r="BR3741" s="59"/>
      <c r="BS3741" s="59"/>
      <c r="BT3741" s="59"/>
      <c r="BU3741" s="59"/>
      <c r="BV3741" s="59"/>
      <c r="BW3741" s="59"/>
      <c r="BX3741" s="59"/>
      <c r="BY3741" s="59"/>
      <c r="BZ3741" s="59"/>
      <c r="CA3741" s="59"/>
      <c r="CB3741" s="59"/>
      <c r="CC3741" s="59"/>
      <c r="CD3741" s="59"/>
      <c r="CE3741" s="59"/>
    </row>
    <row r="3742" spans="1:83" x14ac:dyDescent="0.25">
      <c r="A3742" s="67" t="s">
        <v>980</v>
      </c>
      <c r="B3742" s="67" t="s">
        <v>980</v>
      </c>
      <c r="C3742" s="58">
        <v>42300</v>
      </c>
      <c r="D3742" s="58"/>
      <c r="E3742" s="58"/>
      <c r="F3742" s="59" t="s">
        <v>981</v>
      </c>
      <c r="G3742" s="59"/>
      <c r="H3742" s="59">
        <v>492.64359374999998</v>
      </c>
      <c r="I3742" s="59">
        <v>0.137634375</v>
      </c>
      <c r="J3742" s="59">
        <v>0.22804374999999999</v>
      </c>
      <c r="K3742" s="59">
        <v>0.29701875</v>
      </c>
      <c r="L3742" s="59">
        <v>0.27821875000000001</v>
      </c>
      <c r="M3742" s="59">
        <v>0.27215624999999999</v>
      </c>
      <c r="N3742" s="59">
        <v>0.3449875</v>
      </c>
      <c r="O3742" s="59">
        <v>0.26692500000000002</v>
      </c>
      <c r="P3742" s="59"/>
      <c r="Q3742" s="59"/>
      <c r="R3742" s="59"/>
      <c r="S3742" s="59"/>
      <c r="T3742" s="59"/>
      <c r="U3742" s="59"/>
      <c r="V3742" s="59"/>
      <c r="W3742" s="59"/>
      <c r="X3742" s="59"/>
      <c r="Y3742" s="59"/>
      <c r="Z3742" s="59"/>
      <c r="AA3742" s="59"/>
      <c r="AB3742" s="59"/>
      <c r="AC3742" s="59"/>
      <c r="AD3742" s="59"/>
      <c r="AE3742" s="59"/>
      <c r="AF3742" s="59"/>
      <c r="AG3742" s="59"/>
      <c r="AH3742" s="59"/>
      <c r="AI3742" s="59"/>
      <c r="AJ3742" s="59"/>
      <c r="AK3742" s="59"/>
      <c r="AL3742" s="59"/>
      <c r="AM3742" s="59"/>
      <c r="AN3742" s="59"/>
      <c r="AO3742" s="59"/>
      <c r="AP3742" s="59"/>
      <c r="AQ3742" s="59"/>
      <c r="AR3742" s="59"/>
      <c r="AS3742" s="59"/>
      <c r="AT3742" s="59"/>
      <c r="AU3742" s="59"/>
      <c r="AV3742" s="59"/>
      <c r="AZ3742" s="59"/>
      <c r="BA3742" s="59"/>
      <c r="BB3742" s="59"/>
      <c r="BC3742" s="59"/>
      <c r="BD3742" s="59"/>
      <c r="BE3742" s="59"/>
      <c r="BF3742" s="59"/>
      <c r="BG3742" s="59"/>
      <c r="BH3742" s="59"/>
      <c r="BI3742" s="59"/>
      <c r="BJ3742" s="59"/>
      <c r="BK3742" s="59"/>
      <c r="BL3742" s="59"/>
      <c r="BM3742" s="59"/>
      <c r="BN3742" s="59"/>
      <c r="BO3742" s="59"/>
      <c r="BP3742" s="59"/>
      <c r="BQ3742" s="59"/>
      <c r="BR3742" s="59"/>
      <c r="BS3742" s="59"/>
      <c r="BT3742" s="59"/>
      <c r="BU3742" s="59"/>
      <c r="BV3742" s="59"/>
      <c r="BW3742" s="59"/>
      <c r="BX3742" s="59"/>
      <c r="BY3742" s="59"/>
      <c r="BZ3742" s="59"/>
      <c r="CA3742" s="59"/>
      <c r="CB3742" s="59"/>
      <c r="CC3742" s="59"/>
      <c r="CD3742" s="59"/>
      <c r="CE3742" s="59"/>
    </row>
    <row r="3743" spans="1:83" x14ac:dyDescent="0.25">
      <c r="A3743" s="67" t="s">
        <v>980</v>
      </c>
      <c r="B3743" s="67" t="s">
        <v>980</v>
      </c>
      <c r="C3743" s="58">
        <v>42301</v>
      </c>
      <c r="D3743" s="58"/>
      <c r="E3743" s="58"/>
      <c r="F3743" s="59" t="s">
        <v>981</v>
      </c>
      <c r="G3743" s="59"/>
      <c r="H3743" s="59">
        <v>491.34234375</v>
      </c>
      <c r="I3743" s="59">
        <v>0.134228125</v>
      </c>
      <c r="J3743" s="59">
        <v>0.22414999999999999</v>
      </c>
      <c r="K3743" s="59">
        <v>0.29591250000000002</v>
      </c>
      <c r="L3743" s="59">
        <v>0.27826250000000002</v>
      </c>
      <c r="M3743" s="59">
        <v>0.27236250000000001</v>
      </c>
      <c r="N3743" s="59">
        <v>0.34511249999999999</v>
      </c>
      <c r="O3743" s="59">
        <v>0.26696874999999998</v>
      </c>
      <c r="P3743" s="59"/>
      <c r="Q3743" s="59"/>
      <c r="R3743" s="59"/>
      <c r="S3743" s="59"/>
      <c r="T3743" s="59"/>
      <c r="U3743" s="59"/>
      <c r="V3743" s="59"/>
      <c r="W3743" s="59"/>
      <c r="X3743" s="59"/>
      <c r="Y3743" s="59"/>
      <c r="Z3743" s="59"/>
      <c r="AA3743" s="59"/>
      <c r="AB3743" s="59"/>
      <c r="AC3743" s="59"/>
      <c r="AD3743" s="59"/>
      <c r="AE3743" s="59"/>
      <c r="AF3743" s="59"/>
      <c r="AG3743" s="59"/>
      <c r="AH3743" s="59"/>
      <c r="AI3743" s="59"/>
      <c r="AJ3743" s="59"/>
      <c r="AK3743" s="59"/>
      <c r="AL3743" s="59"/>
      <c r="AM3743" s="59"/>
      <c r="AN3743" s="59"/>
      <c r="AO3743" s="59"/>
      <c r="AP3743" s="59"/>
      <c r="AQ3743" s="59"/>
      <c r="AR3743" s="59"/>
      <c r="AS3743" s="59"/>
      <c r="AT3743" s="59"/>
      <c r="AU3743" s="59"/>
      <c r="AV3743" s="59"/>
      <c r="AZ3743" s="59"/>
      <c r="BA3743" s="59"/>
      <c r="BB3743" s="59"/>
      <c r="BC3743" s="59"/>
      <c r="BD3743" s="59"/>
      <c r="BE3743" s="59"/>
      <c r="BF3743" s="59"/>
      <c r="BG3743" s="59"/>
      <c r="BH3743" s="59"/>
      <c r="BI3743" s="59"/>
      <c r="BJ3743" s="59"/>
      <c r="BK3743" s="59"/>
      <c r="BL3743" s="59"/>
      <c r="BM3743" s="59"/>
      <c r="BN3743" s="59"/>
      <c r="BO3743" s="59"/>
      <c r="BP3743" s="59"/>
      <c r="BQ3743" s="59"/>
      <c r="BR3743" s="59"/>
      <c r="BS3743" s="59"/>
      <c r="BT3743" s="59"/>
      <c r="BU3743" s="59"/>
      <c r="BV3743" s="59"/>
      <c r="BW3743" s="59"/>
      <c r="BX3743" s="59"/>
      <c r="BY3743" s="59"/>
      <c r="BZ3743" s="59"/>
      <c r="CA3743" s="59"/>
      <c r="CB3743" s="59"/>
      <c r="CC3743" s="59"/>
      <c r="CD3743" s="59"/>
      <c r="CE3743" s="59"/>
    </row>
    <row r="3744" spans="1:83" x14ac:dyDescent="0.25">
      <c r="A3744" s="67" t="s">
        <v>980</v>
      </c>
      <c r="B3744" s="67" t="s">
        <v>980</v>
      </c>
      <c r="C3744" s="58">
        <v>42302</v>
      </c>
      <c r="D3744" s="58"/>
      <c r="E3744" s="58"/>
      <c r="F3744" s="59" t="s">
        <v>981</v>
      </c>
      <c r="G3744" s="59"/>
      <c r="H3744" s="59">
        <v>490.06640625</v>
      </c>
      <c r="I3744" s="59">
        <v>0.13118437499999999</v>
      </c>
      <c r="J3744" s="59">
        <v>0.22038749999999999</v>
      </c>
      <c r="K3744" s="59">
        <v>0.29471249999999999</v>
      </c>
      <c r="L3744" s="59">
        <v>0.27819375000000002</v>
      </c>
      <c r="M3744" s="59">
        <v>0.27245000000000003</v>
      </c>
      <c r="N3744" s="59">
        <v>0.34521249999999998</v>
      </c>
      <c r="O3744" s="59">
        <v>0.26719999999999999</v>
      </c>
      <c r="P3744" s="59"/>
      <c r="Q3744" s="59"/>
      <c r="R3744" s="59"/>
      <c r="S3744" s="59"/>
      <c r="T3744" s="59"/>
      <c r="U3744" s="59"/>
      <c r="V3744" s="59"/>
      <c r="W3744" s="59"/>
      <c r="X3744" s="59"/>
      <c r="Y3744" s="59"/>
      <c r="Z3744" s="59"/>
      <c r="AA3744" s="59"/>
      <c r="AB3744" s="59"/>
      <c r="AC3744" s="59"/>
      <c r="AD3744" s="59"/>
      <c r="AE3744" s="59"/>
      <c r="AF3744" s="59"/>
      <c r="AG3744" s="59"/>
      <c r="AH3744" s="59"/>
      <c r="AI3744" s="59"/>
      <c r="AJ3744" s="59"/>
      <c r="AK3744" s="59"/>
      <c r="AL3744" s="59"/>
      <c r="AM3744" s="59"/>
      <c r="AN3744" s="59"/>
      <c r="AO3744" s="59"/>
      <c r="AP3744" s="59"/>
      <c r="AQ3744" s="59"/>
      <c r="AR3744" s="59"/>
      <c r="AS3744" s="59"/>
      <c r="AT3744" s="59"/>
      <c r="AU3744" s="59"/>
      <c r="AV3744" s="59"/>
      <c r="AZ3744" s="59"/>
      <c r="BA3744" s="59"/>
      <c r="BB3744" s="59"/>
      <c r="BC3744" s="59"/>
      <c r="BD3744" s="59"/>
      <c r="BE3744" s="59"/>
      <c r="BF3744" s="59"/>
      <c r="BG3744" s="59"/>
      <c r="BH3744" s="59"/>
      <c r="BI3744" s="59"/>
      <c r="BJ3744" s="59"/>
      <c r="BK3744" s="59"/>
      <c r="BL3744" s="59"/>
      <c r="BM3744" s="59"/>
      <c r="BN3744" s="59"/>
      <c r="BO3744" s="59"/>
      <c r="BP3744" s="59"/>
      <c r="BQ3744" s="59"/>
      <c r="BR3744" s="59"/>
      <c r="BS3744" s="59"/>
      <c r="BT3744" s="59"/>
      <c r="BU3744" s="59"/>
      <c r="BV3744" s="59"/>
      <c r="BW3744" s="59"/>
      <c r="BX3744" s="59"/>
      <c r="BY3744" s="59"/>
      <c r="BZ3744" s="59"/>
      <c r="CA3744" s="59"/>
      <c r="CB3744" s="59"/>
      <c r="CC3744" s="59"/>
      <c r="CD3744" s="59"/>
      <c r="CE3744" s="59"/>
    </row>
    <row r="3745" spans="1:83" x14ac:dyDescent="0.25">
      <c r="A3745" s="67" t="s">
        <v>980</v>
      </c>
      <c r="B3745" s="67" t="s">
        <v>980</v>
      </c>
      <c r="C3745" s="58">
        <v>42303</v>
      </c>
      <c r="D3745" s="58"/>
      <c r="E3745" s="58"/>
      <c r="F3745" s="59" t="s">
        <v>981</v>
      </c>
      <c r="G3745" s="59"/>
      <c r="H3745" s="59">
        <v>488.52796875000001</v>
      </c>
      <c r="I3745" s="59">
        <v>0.127440625</v>
      </c>
      <c r="J3745" s="59">
        <v>0.21595</v>
      </c>
      <c r="K3745" s="59">
        <v>0.29349375</v>
      </c>
      <c r="L3745" s="59">
        <v>0.27806874999999998</v>
      </c>
      <c r="M3745" s="59">
        <v>0.27265624999999999</v>
      </c>
      <c r="N3745" s="59">
        <v>0.34530624999999998</v>
      </c>
      <c r="O3745" s="59">
        <v>0.26720624999999998</v>
      </c>
      <c r="P3745" s="59"/>
      <c r="Q3745" s="59"/>
      <c r="R3745" s="59"/>
      <c r="S3745" s="59"/>
      <c r="T3745" s="59"/>
      <c r="U3745" s="59"/>
      <c r="V3745" s="59"/>
      <c r="W3745" s="59"/>
      <c r="X3745" s="59"/>
      <c r="Y3745" s="59"/>
      <c r="Z3745" s="59"/>
      <c r="AA3745" s="59"/>
      <c r="AB3745" s="59"/>
      <c r="AC3745" s="59"/>
      <c r="AD3745" s="59"/>
      <c r="AE3745" s="59"/>
      <c r="AF3745" s="59"/>
      <c r="AG3745" s="59"/>
      <c r="AH3745" s="59"/>
      <c r="AI3745" s="59"/>
      <c r="AJ3745" s="59"/>
      <c r="AK3745" s="59"/>
      <c r="AL3745" s="59"/>
      <c r="AM3745" s="59"/>
      <c r="AN3745" s="59"/>
      <c r="AO3745" s="59"/>
      <c r="AP3745" s="59"/>
      <c r="AQ3745" s="59"/>
      <c r="AR3745" s="59"/>
      <c r="AS3745" s="59"/>
      <c r="AT3745" s="59"/>
      <c r="AU3745" s="59"/>
      <c r="AV3745" s="59"/>
      <c r="AZ3745" s="59"/>
      <c r="BA3745" s="59"/>
      <c r="BB3745" s="59"/>
      <c r="BC3745" s="59"/>
      <c r="BD3745" s="59"/>
      <c r="BE3745" s="59"/>
      <c r="BF3745" s="59"/>
      <c r="BG3745" s="59"/>
      <c r="BH3745" s="59"/>
      <c r="BI3745" s="59"/>
      <c r="BJ3745" s="59"/>
      <c r="BK3745" s="59"/>
      <c r="BL3745" s="59"/>
      <c r="BM3745" s="59"/>
      <c r="BN3745" s="59"/>
      <c r="BO3745" s="59"/>
      <c r="BP3745" s="59"/>
      <c r="BQ3745" s="59"/>
      <c r="BR3745" s="59"/>
      <c r="BS3745" s="59"/>
      <c r="BT3745" s="59"/>
      <c r="BU3745" s="59"/>
      <c r="BV3745" s="59"/>
      <c r="BW3745" s="59"/>
      <c r="BX3745" s="59"/>
      <c r="BY3745" s="59"/>
      <c r="BZ3745" s="59"/>
      <c r="CA3745" s="59"/>
      <c r="CB3745" s="59"/>
      <c r="CC3745" s="59"/>
      <c r="CD3745" s="59"/>
      <c r="CE3745" s="59"/>
    </row>
    <row r="3746" spans="1:83" x14ac:dyDescent="0.25">
      <c r="A3746" s="67" t="s">
        <v>980</v>
      </c>
      <c r="B3746" s="67" t="s">
        <v>980</v>
      </c>
      <c r="C3746" s="58">
        <v>42304</v>
      </c>
      <c r="D3746" s="58"/>
      <c r="E3746" s="58"/>
      <c r="F3746" s="59" t="s">
        <v>981</v>
      </c>
      <c r="G3746" s="59"/>
      <c r="H3746" s="59">
        <v>487.51921874999999</v>
      </c>
      <c r="I3746" s="59">
        <v>0.124828125</v>
      </c>
      <c r="J3746" s="59">
        <v>0.21258750000000001</v>
      </c>
      <c r="K3746" s="59">
        <v>0.29260000000000003</v>
      </c>
      <c r="L3746" s="59">
        <v>0.27821875000000001</v>
      </c>
      <c r="M3746" s="59">
        <v>0.27271250000000002</v>
      </c>
      <c r="N3746" s="59">
        <v>0.34543750000000001</v>
      </c>
      <c r="O3746" s="59">
        <v>0.2673875</v>
      </c>
      <c r="P3746" s="59"/>
      <c r="Q3746" s="59"/>
      <c r="R3746" s="59"/>
      <c r="S3746" s="59"/>
      <c r="T3746" s="59"/>
      <c r="U3746" s="59"/>
      <c r="V3746" s="59"/>
      <c r="W3746" s="59"/>
      <c r="X3746" s="59"/>
      <c r="Y3746" s="59"/>
      <c r="Z3746" s="59"/>
      <c r="AA3746" s="59"/>
      <c r="AB3746" s="59"/>
      <c r="AC3746" s="59"/>
      <c r="AD3746" s="59"/>
      <c r="AE3746" s="59"/>
      <c r="AF3746" s="59"/>
      <c r="AG3746" s="59">
        <v>0.24296300928186801</v>
      </c>
      <c r="AH3746" s="59"/>
      <c r="AI3746" s="59"/>
      <c r="AJ3746" s="59"/>
      <c r="AK3746" s="59"/>
      <c r="AL3746" s="59"/>
      <c r="AM3746" s="59"/>
      <c r="AN3746" s="59"/>
      <c r="AO3746" s="59"/>
      <c r="AP3746" s="59"/>
      <c r="AQ3746" s="59"/>
      <c r="AR3746" s="59"/>
      <c r="AS3746" s="59"/>
      <c r="AT3746" s="59"/>
      <c r="AU3746" s="59"/>
      <c r="AV3746" s="59"/>
      <c r="AZ3746" s="59"/>
      <c r="BA3746" s="59"/>
      <c r="BB3746" s="59"/>
      <c r="BC3746" s="59"/>
      <c r="BD3746" s="59"/>
      <c r="BE3746" s="59"/>
      <c r="BF3746" s="59"/>
      <c r="BG3746" s="59"/>
      <c r="BH3746" s="59"/>
      <c r="BI3746" s="59"/>
      <c r="BJ3746" s="59"/>
      <c r="BK3746" s="59"/>
      <c r="BL3746" s="59"/>
      <c r="BM3746" s="59"/>
      <c r="BN3746" s="59"/>
      <c r="BO3746" s="59"/>
      <c r="BP3746" s="59"/>
      <c r="BQ3746" s="59"/>
      <c r="BR3746" s="59"/>
      <c r="BS3746" s="59"/>
      <c r="BT3746" s="59"/>
      <c r="BU3746" s="59"/>
      <c r="BV3746" s="59"/>
      <c r="BW3746" s="59"/>
      <c r="BX3746" s="59"/>
      <c r="BY3746" s="59"/>
      <c r="BZ3746" s="59"/>
      <c r="CA3746" s="59"/>
      <c r="CB3746" s="59"/>
      <c r="CC3746" s="59"/>
      <c r="CD3746" s="59"/>
      <c r="CE3746" s="59"/>
    </row>
    <row r="3747" spans="1:83" x14ac:dyDescent="0.25">
      <c r="A3747" s="67" t="s">
        <v>980</v>
      </c>
      <c r="B3747" s="67" t="s">
        <v>980</v>
      </c>
      <c r="C3747" s="58">
        <v>42305</v>
      </c>
      <c r="D3747" s="58"/>
      <c r="E3747" s="58"/>
      <c r="F3747" s="59" t="s">
        <v>981</v>
      </c>
      <c r="G3747" s="59"/>
      <c r="H3747" s="59">
        <v>486.72609375000002</v>
      </c>
      <c r="I3747" s="59">
        <v>0.124459375</v>
      </c>
      <c r="J3747" s="59">
        <v>0.21061874999999999</v>
      </c>
      <c r="K3747" s="59">
        <v>0.29115625000000001</v>
      </c>
      <c r="L3747" s="59">
        <v>0.27794374999999999</v>
      </c>
      <c r="M3747" s="59">
        <v>0.27290625000000002</v>
      </c>
      <c r="N3747" s="59">
        <v>0.34541875</v>
      </c>
      <c r="O3747" s="59">
        <v>0.26745625000000001</v>
      </c>
      <c r="P3747" s="59"/>
      <c r="Q3747" s="59"/>
      <c r="R3747" s="59"/>
      <c r="S3747" s="59"/>
      <c r="T3747" s="59"/>
      <c r="U3747" s="59"/>
      <c r="V3747" s="59"/>
      <c r="W3747" s="59"/>
      <c r="X3747" s="59"/>
      <c r="Y3747" s="59"/>
      <c r="Z3747" s="59"/>
      <c r="AA3747" s="59"/>
      <c r="AB3747" s="59"/>
      <c r="AC3747" s="59"/>
      <c r="AD3747" s="59"/>
      <c r="AE3747" s="59"/>
      <c r="AF3747" s="59"/>
      <c r="AG3747" s="59"/>
      <c r="AH3747" s="59"/>
      <c r="AI3747" s="59"/>
      <c r="AJ3747" s="59"/>
      <c r="AK3747" s="59"/>
      <c r="AL3747" s="59"/>
      <c r="AM3747" s="59"/>
      <c r="AN3747" s="59"/>
      <c r="AO3747" s="59"/>
      <c r="AP3747" s="59"/>
      <c r="AQ3747" s="59"/>
      <c r="AR3747" s="59"/>
      <c r="AS3747" s="59"/>
      <c r="AT3747" s="59"/>
      <c r="AU3747" s="59"/>
      <c r="AV3747" s="59"/>
      <c r="AZ3747" s="59"/>
      <c r="BA3747" s="59"/>
      <c r="BB3747" s="59"/>
      <c r="BC3747" s="59"/>
      <c r="BD3747" s="59"/>
      <c r="BE3747" s="59"/>
      <c r="BF3747" s="59"/>
      <c r="BG3747" s="59"/>
      <c r="BH3747" s="59"/>
      <c r="BI3747" s="59"/>
      <c r="BJ3747" s="59"/>
      <c r="BK3747" s="59"/>
      <c r="BL3747" s="59"/>
      <c r="BM3747" s="59"/>
      <c r="BN3747" s="59"/>
      <c r="BO3747" s="59"/>
      <c r="BP3747" s="59"/>
      <c r="BQ3747" s="59"/>
      <c r="BR3747" s="59"/>
      <c r="BS3747" s="59"/>
      <c r="BT3747" s="59"/>
      <c r="BU3747" s="59"/>
      <c r="BV3747" s="59"/>
      <c r="BW3747" s="59"/>
      <c r="BX3747" s="59"/>
      <c r="BY3747" s="59"/>
      <c r="BZ3747" s="59"/>
      <c r="CA3747" s="59"/>
      <c r="CB3747" s="59"/>
      <c r="CC3747" s="59"/>
      <c r="CD3747" s="59"/>
      <c r="CE3747" s="59"/>
    </row>
    <row r="3748" spans="1:83" x14ac:dyDescent="0.25">
      <c r="A3748" s="67" t="s">
        <v>980</v>
      </c>
      <c r="B3748" s="67" t="s">
        <v>980</v>
      </c>
      <c r="C3748" s="58">
        <v>42306</v>
      </c>
      <c r="D3748" s="58"/>
      <c r="E3748" s="58"/>
      <c r="F3748" s="59" t="s">
        <v>981</v>
      </c>
      <c r="G3748" s="59"/>
      <c r="H3748" s="59">
        <v>485.87390625</v>
      </c>
      <c r="I3748" s="59">
        <v>0.12335312499999999</v>
      </c>
      <c r="J3748" s="59">
        <v>0.20903125</v>
      </c>
      <c r="K3748" s="59">
        <v>0.28988750000000002</v>
      </c>
      <c r="L3748" s="59">
        <v>0.2774875</v>
      </c>
      <c r="M3748" s="59">
        <v>0.27298125000000001</v>
      </c>
      <c r="N3748" s="59">
        <v>0.34553125000000001</v>
      </c>
      <c r="O3748" s="59">
        <v>0.26750000000000002</v>
      </c>
      <c r="P3748" s="59"/>
      <c r="Q3748" s="59"/>
      <c r="R3748" s="59"/>
      <c r="S3748" s="59"/>
      <c r="T3748" s="59">
        <v>2.6235019749999999</v>
      </c>
      <c r="U3748" s="59">
        <v>57.58775</v>
      </c>
      <c r="V3748" s="59">
        <v>0</v>
      </c>
      <c r="W3748" s="59"/>
      <c r="X3748" s="59"/>
      <c r="Y3748" s="59"/>
      <c r="Z3748" s="59"/>
      <c r="AA3748" s="59"/>
      <c r="AB3748" s="59"/>
      <c r="AC3748" s="59"/>
      <c r="AD3748" s="59">
        <v>0</v>
      </c>
      <c r="AE3748" s="59">
        <v>6</v>
      </c>
      <c r="AF3748" s="59"/>
      <c r="AG3748" s="59"/>
      <c r="AH3748" s="59"/>
      <c r="AI3748" s="59"/>
      <c r="AJ3748" s="59">
        <v>0</v>
      </c>
      <c r="AK3748" s="59">
        <v>0</v>
      </c>
      <c r="AL3748" s="59">
        <v>5</v>
      </c>
      <c r="AM3748" s="59">
        <v>0.8075</v>
      </c>
      <c r="AN3748" s="59">
        <v>5.0508420019627097E-2</v>
      </c>
      <c r="AO3748" s="59">
        <v>2.1873933999999999</v>
      </c>
      <c r="AP3748" s="59">
        <v>43.307499999999997</v>
      </c>
      <c r="AQ3748" s="59"/>
      <c r="AR3748" s="59"/>
      <c r="AS3748" s="59"/>
      <c r="AT3748" s="59"/>
      <c r="AU3748" s="59"/>
      <c r="AV3748" s="59"/>
      <c r="AZ3748" s="59"/>
      <c r="BA3748" s="59"/>
      <c r="BB3748" s="59"/>
      <c r="BC3748" s="59"/>
      <c r="BD3748" s="59"/>
      <c r="BE3748" s="59">
        <v>0</v>
      </c>
      <c r="BF3748" s="59"/>
      <c r="BG3748" s="59">
        <v>3.0539281525183402E-2</v>
      </c>
      <c r="BH3748" s="59">
        <v>0.436108575</v>
      </c>
      <c r="BI3748" s="59"/>
      <c r="BJ3748" s="59">
        <v>14.280250000000001</v>
      </c>
      <c r="BK3748" s="59"/>
      <c r="BL3748" s="59"/>
      <c r="BM3748" s="59"/>
      <c r="BN3748" s="59"/>
      <c r="BO3748" s="59"/>
      <c r="BP3748" s="59"/>
      <c r="BQ3748" s="59"/>
      <c r="BR3748" s="59"/>
      <c r="BS3748" s="59"/>
      <c r="BT3748" s="59"/>
      <c r="BU3748" s="59"/>
      <c r="BV3748" s="59"/>
      <c r="BW3748" s="59"/>
      <c r="BX3748" s="59"/>
      <c r="BY3748" s="59"/>
      <c r="BZ3748" s="59"/>
      <c r="CA3748" s="59"/>
      <c r="CB3748" s="59"/>
      <c r="CC3748" s="59"/>
      <c r="CD3748" s="59"/>
      <c r="CE3748" s="59"/>
    </row>
    <row r="3749" spans="1:83" x14ac:dyDescent="0.25">
      <c r="A3749" s="67" t="s">
        <v>980</v>
      </c>
      <c r="B3749" s="67" t="s">
        <v>980</v>
      </c>
      <c r="C3749" s="58">
        <v>42307</v>
      </c>
      <c r="D3749" s="58"/>
      <c r="E3749" s="58"/>
      <c r="F3749" s="59" t="s">
        <v>981</v>
      </c>
      <c r="G3749" s="59"/>
      <c r="H3749" s="59">
        <v>489.52125000000001</v>
      </c>
      <c r="I3749" s="59">
        <v>0.15294374999999999</v>
      </c>
      <c r="J3749" s="59">
        <v>0.20688124999999999</v>
      </c>
      <c r="K3749" s="59">
        <v>0.28876875000000002</v>
      </c>
      <c r="L3749" s="59">
        <v>0.27705000000000002</v>
      </c>
      <c r="M3749" s="59">
        <v>0.27300625000000001</v>
      </c>
      <c r="N3749" s="59">
        <v>0.34552500000000003</v>
      </c>
      <c r="O3749" s="59">
        <v>0.26747500000000002</v>
      </c>
      <c r="P3749" s="59"/>
      <c r="Q3749" s="59"/>
      <c r="R3749" s="59"/>
      <c r="S3749" s="59"/>
      <c r="T3749" s="59"/>
      <c r="U3749" s="59"/>
      <c r="V3749" s="59"/>
      <c r="W3749" s="59"/>
      <c r="X3749" s="59"/>
      <c r="Y3749" s="59"/>
      <c r="Z3749" s="59"/>
      <c r="AA3749" s="59"/>
      <c r="AB3749" s="59"/>
      <c r="AC3749" s="59"/>
      <c r="AD3749" s="59"/>
      <c r="AE3749" s="59"/>
      <c r="AF3749" s="59">
        <v>0.29115996138141598</v>
      </c>
      <c r="AG3749" s="59">
        <v>0.38040552131163402</v>
      </c>
      <c r="AH3749" s="59"/>
      <c r="AI3749" s="59"/>
      <c r="AJ3749" s="59"/>
      <c r="AK3749" s="59"/>
      <c r="AL3749" s="59"/>
      <c r="AM3749" s="59"/>
      <c r="AN3749" s="59"/>
      <c r="AO3749" s="59"/>
      <c r="AP3749" s="59"/>
      <c r="AQ3749" s="59"/>
      <c r="AR3749" s="59"/>
      <c r="AS3749" s="59"/>
      <c r="AT3749" s="59"/>
      <c r="AU3749" s="59"/>
      <c r="AV3749" s="59"/>
      <c r="AZ3749" s="59"/>
      <c r="BA3749" s="59"/>
      <c r="BB3749" s="59"/>
      <c r="BC3749" s="59"/>
      <c r="BD3749" s="59"/>
      <c r="BE3749" s="59"/>
      <c r="BF3749" s="59"/>
      <c r="BG3749" s="59"/>
      <c r="BH3749" s="59"/>
      <c r="BI3749" s="59"/>
      <c r="BJ3749" s="59"/>
      <c r="BK3749" s="59"/>
      <c r="BL3749" s="59"/>
      <c r="BM3749" s="59"/>
      <c r="BN3749" s="59"/>
      <c r="BO3749" s="59"/>
      <c r="BP3749" s="59"/>
      <c r="BQ3749" s="59"/>
      <c r="BR3749" s="59"/>
      <c r="BS3749" s="59"/>
      <c r="BT3749" s="59"/>
      <c r="BU3749" s="59"/>
      <c r="BV3749" s="59"/>
      <c r="BW3749" s="59"/>
      <c r="BX3749" s="59"/>
      <c r="BY3749" s="59"/>
      <c r="BZ3749" s="59"/>
      <c r="CA3749" s="59"/>
      <c r="CB3749" s="59"/>
      <c r="CC3749" s="59"/>
      <c r="CD3749" s="59"/>
      <c r="CE3749" s="59"/>
    </row>
    <row r="3750" spans="1:83" x14ac:dyDescent="0.25">
      <c r="A3750" s="67" t="s">
        <v>980</v>
      </c>
      <c r="B3750" s="67" t="s">
        <v>980</v>
      </c>
      <c r="C3750" s="58">
        <v>42308</v>
      </c>
      <c r="D3750" s="58"/>
      <c r="E3750" s="58"/>
      <c r="F3750" s="59" t="s">
        <v>981</v>
      </c>
      <c r="G3750" s="59"/>
      <c r="H3750" s="59">
        <v>487.81406249999998</v>
      </c>
      <c r="I3750" s="59">
        <v>0.1456375</v>
      </c>
      <c r="J3750" s="59">
        <v>0.20561874999999999</v>
      </c>
      <c r="K3750" s="59">
        <v>0.2875625</v>
      </c>
      <c r="L3750" s="59">
        <v>0.27657500000000002</v>
      </c>
      <c r="M3750" s="59">
        <v>0.27295000000000003</v>
      </c>
      <c r="N3750" s="59">
        <v>0.34565000000000001</v>
      </c>
      <c r="O3750" s="59">
        <v>0.26768124999999998</v>
      </c>
      <c r="P3750" s="59"/>
      <c r="Q3750" s="59"/>
      <c r="R3750" s="59"/>
      <c r="S3750" s="59"/>
      <c r="T3750" s="59"/>
      <c r="U3750" s="59"/>
      <c r="V3750" s="59"/>
      <c r="W3750" s="59"/>
      <c r="X3750" s="59"/>
      <c r="Y3750" s="59"/>
      <c r="Z3750" s="59"/>
      <c r="AA3750" s="59"/>
      <c r="AB3750" s="59"/>
      <c r="AC3750" s="59"/>
      <c r="AD3750" s="59"/>
      <c r="AE3750" s="59"/>
      <c r="AF3750" s="59"/>
      <c r="AG3750" s="59"/>
      <c r="AH3750" s="59"/>
      <c r="AI3750" s="59"/>
      <c r="AJ3750" s="59"/>
      <c r="AK3750" s="59"/>
      <c r="AL3750" s="59"/>
      <c r="AM3750" s="59"/>
      <c r="AN3750" s="59"/>
      <c r="AO3750" s="59"/>
      <c r="AP3750" s="59"/>
      <c r="AQ3750" s="59"/>
      <c r="AR3750" s="59"/>
      <c r="AS3750" s="59"/>
      <c r="AT3750" s="59"/>
      <c r="AU3750" s="59"/>
      <c r="AV3750" s="59"/>
      <c r="AZ3750" s="59"/>
      <c r="BA3750" s="59"/>
      <c r="BB3750" s="59"/>
      <c r="BC3750" s="59"/>
      <c r="BD3750" s="59"/>
      <c r="BE3750" s="59"/>
      <c r="BF3750" s="59"/>
      <c r="BG3750" s="59"/>
      <c r="BH3750" s="59"/>
      <c r="BI3750" s="59"/>
      <c r="BJ3750" s="59"/>
      <c r="BK3750" s="59"/>
      <c r="BL3750" s="59"/>
      <c r="BM3750" s="59"/>
      <c r="BN3750" s="59"/>
      <c r="BO3750" s="59"/>
      <c r="BP3750" s="59"/>
      <c r="BQ3750" s="59"/>
      <c r="BR3750" s="59"/>
      <c r="BS3750" s="59"/>
      <c r="BT3750" s="59"/>
      <c r="BU3750" s="59"/>
      <c r="BV3750" s="59"/>
      <c r="BW3750" s="59"/>
      <c r="BX3750" s="59"/>
      <c r="BY3750" s="59"/>
      <c r="BZ3750" s="59"/>
      <c r="CA3750" s="59"/>
      <c r="CB3750" s="59"/>
      <c r="CC3750" s="59"/>
      <c r="CD3750" s="59"/>
      <c r="CE3750" s="59"/>
    </row>
    <row r="3751" spans="1:83" x14ac:dyDescent="0.25">
      <c r="A3751" s="67" t="s">
        <v>980</v>
      </c>
      <c r="B3751" s="67" t="s">
        <v>980</v>
      </c>
      <c r="C3751" s="58">
        <v>42309</v>
      </c>
      <c r="D3751" s="58"/>
      <c r="E3751" s="58"/>
      <c r="F3751" s="59" t="s">
        <v>981</v>
      </c>
      <c r="G3751" s="59"/>
      <c r="H3751" s="59">
        <v>486.29765624999999</v>
      </c>
      <c r="I3751" s="59">
        <v>0.13970312500000001</v>
      </c>
      <c r="J3751" s="59">
        <v>0.20391875000000001</v>
      </c>
      <c r="K3751" s="59">
        <v>0.28654374999999999</v>
      </c>
      <c r="L3751" s="59">
        <v>0.27633124999999997</v>
      </c>
      <c r="M3751" s="59">
        <v>0.27287499999999998</v>
      </c>
      <c r="N3751" s="59">
        <v>0.34568125</v>
      </c>
      <c r="O3751" s="59">
        <v>0.26774999999999999</v>
      </c>
      <c r="P3751" s="59"/>
      <c r="Q3751" s="59"/>
      <c r="R3751" s="59"/>
      <c r="S3751" s="59"/>
      <c r="T3751" s="59"/>
      <c r="U3751" s="59"/>
      <c r="V3751" s="59"/>
      <c r="W3751" s="59"/>
      <c r="X3751" s="59"/>
      <c r="Y3751" s="59"/>
      <c r="Z3751" s="59"/>
      <c r="AA3751" s="59"/>
      <c r="AB3751" s="59"/>
      <c r="AC3751" s="59"/>
      <c r="AD3751" s="59"/>
      <c r="AE3751" s="59"/>
      <c r="AF3751" s="59"/>
      <c r="AG3751" s="59"/>
      <c r="AH3751" s="59"/>
      <c r="AI3751" s="59"/>
      <c r="AJ3751" s="59"/>
      <c r="AK3751" s="59"/>
      <c r="AL3751" s="59"/>
      <c r="AM3751" s="59"/>
      <c r="AN3751" s="59"/>
      <c r="AO3751" s="59"/>
      <c r="AP3751" s="59"/>
      <c r="AQ3751" s="59"/>
      <c r="AR3751" s="59"/>
      <c r="AS3751" s="59"/>
      <c r="AT3751" s="59"/>
      <c r="AU3751" s="59"/>
      <c r="AV3751" s="59"/>
      <c r="AZ3751" s="59"/>
      <c r="BA3751" s="59"/>
      <c r="BB3751" s="59"/>
      <c r="BC3751" s="59"/>
      <c r="BD3751" s="59"/>
      <c r="BE3751" s="59"/>
      <c r="BF3751" s="59"/>
      <c r="BG3751" s="59"/>
      <c r="BH3751" s="59"/>
      <c r="BI3751" s="59"/>
      <c r="BJ3751" s="59"/>
      <c r="BK3751" s="59"/>
      <c r="BL3751" s="59"/>
      <c r="BM3751" s="59"/>
      <c r="BN3751" s="59"/>
      <c r="BO3751" s="59"/>
      <c r="BP3751" s="59"/>
      <c r="BQ3751" s="59"/>
      <c r="BR3751" s="59"/>
      <c r="BS3751" s="59"/>
      <c r="BT3751" s="59"/>
      <c r="BU3751" s="59"/>
      <c r="BV3751" s="59"/>
      <c r="BW3751" s="59"/>
      <c r="BX3751" s="59"/>
      <c r="BY3751" s="59"/>
      <c r="BZ3751" s="59"/>
      <c r="CA3751" s="59"/>
      <c r="CB3751" s="59"/>
      <c r="CC3751" s="59"/>
      <c r="CD3751" s="59"/>
      <c r="CE3751" s="59"/>
    </row>
    <row r="3752" spans="1:83" x14ac:dyDescent="0.25">
      <c r="A3752" s="67" t="s">
        <v>980</v>
      </c>
      <c r="B3752" s="67" t="s">
        <v>980</v>
      </c>
      <c r="C3752" s="58">
        <v>42310</v>
      </c>
      <c r="D3752" s="58"/>
      <c r="E3752" s="58"/>
      <c r="F3752" s="59" t="s">
        <v>981</v>
      </c>
      <c r="G3752" s="59"/>
      <c r="H3752" s="59">
        <v>486.77906250000001</v>
      </c>
      <c r="I3752" s="59">
        <v>0.14863750000000001</v>
      </c>
      <c r="J3752" s="59">
        <v>0.20073125</v>
      </c>
      <c r="K3752" s="59">
        <v>0.28563749999999999</v>
      </c>
      <c r="L3752" s="59">
        <v>0.27606249999999999</v>
      </c>
      <c r="M3752" s="59">
        <v>0.27278750000000002</v>
      </c>
      <c r="N3752" s="59">
        <v>0.34568125</v>
      </c>
      <c r="O3752" s="59">
        <v>0.26774375</v>
      </c>
      <c r="P3752" s="59"/>
      <c r="Q3752" s="59"/>
      <c r="R3752" s="59"/>
      <c r="S3752" s="59"/>
      <c r="T3752" s="59"/>
      <c r="U3752" s="59"/>
      <c r="V3752" s="59"/>
      <c r="W3752" s="59"/>
      <c r="X3752" s="59"/>
      <c r="Y3752" s="59"/>
      <c r="Z3752" s="59"/>
      <c r="AA3752" s="59"/>
      <c r="AB3752" s="59"/>
      <c r="AC3752" s="59"/>
      <c r="AD3752" s="59"/>
      <c r="AE3752" s="59"/>
      <c r="AF3752" s="59">
        <v>0.36088911720640399</v>
      </c>
      <c r="AG3752" s="59">
        <v>0.34926167798577501</v>
      </c>
      <c r="AH3752" s="59"/>
      <c r="AI3752" s="59"/>
      <c r="AJ3752" s="59"/>
      <c r="AK3752" s="59"/>
      <c r="AL3752" s="59"/>
      <c r="AM3752" s="59"/>
      <c r="AN3752" s="59"/>
      <c r="AO3752" s="59"/>
      <c r="AP3752" s="59"/>
      <c r="AQ3752" s="59"/>
      <c r="AR3752" s="59"/>
      <c r="AS3752" s="59"/>
      <c r="AT3752" s="59"/>
      <c r="AU3752" s="59"/>
      <c r="AV3752" s="59"/>
      <c r="AZ3752" s="59"/>
      <c r="BA3752" s="59"/>
      <c r="BB3752" s="59"/>
      <c r="BC3752" s="59"/>
      <c r="BD3752" s="59"/>
      <c r="BE3752" s="59"/>
      <c r="BF3752" s="59"/>
      <c r="BG3752" s="59"/>
      <c r="BH3752" s="59"/>
      <c r="BI3752" s="59"/>
      <c r="BJ3752" s="59"/>
      <c r="BK3752" s="59"/>
      <c r="BL3752" s="59"/>
      <c r="BM3752" s="59"/>
      <c r="BN3752" s="59"/>
      <c r="BO3752" s="59"/>
      <c r="BP3752" s="59"/>
      <c r="BQ3752" s="59"/>
      <c r="BR3752" s="59"/>
      <c r="BS3752" s="59"/>
      <c r="BT3752" s="59"/>
      <c r="BU3752" s="59"/>
      <c r="BV3752" s="59"/>
      <c r="BW3752" s="59"/>
      <c r="BX3752" s="59"/>
      <c r="BY3752" s="59"/>
      <c r="BZ3752" s="59"/>
      <c r="CA3752" s="59"/>
      <c r="CB3752" s="59"/>
      <c r="CC3752" s="59"/>
      <c r="CD3752" s="59"/>
      <c r="CE3752" s="59"/>
    </row>
    <row r="3753" spans="1:83" x14ac:dyDescent="0.25">
      <c r="A3753" s="67" t="s">
        <v>980</v>
      </c>
      <c r="B3753" s="67" t="s">
        <v>980</v>
      </c>
      <c r="C3753" s="58">
        <v>42311</v>
      </c>
      <c r="D3753" s="58"/>
      <c r="E3753" s="58"/>
      <c r="F3753" s="59" t="s">
        <v>981</v>
      </c>
      <c r="G3753" s="59"/>
      <c r="H3753" s="59">
        <v>485.20734375000001</v>
      </c>
      <c r="I3753" s="59">
        <v>0.14164687500000001</v>
      </c>
      <c r="J3753" s="59">
        <v>0.19925625</v>
      </c>
      <c r="K3753" s="59">
        <v>0.28444999999999998</v>
      </c>
      <c r="L3753" s="59">
        <v>0.27611875000000002</v>
      </c>
      <c r="M3753" s="59">
        <v>0.2729125</v>
      </c>
      <c r="N3753" s="59">
        <v>0.34567500000000001</v>
      </c>
      <c r="O3753" s="59">
        <v>0.26774999999999999</v>
      </c>
      <c r="P3753" s="59"/>
      <c r="Q3753" s="59"/>
      <c r="R3753" s="59"/>
      <c r="S3753" s="59"/>
      <c r="T3753" s="59"/>
      <c r="U3753" s="59"/>
      <c r="V3753" s="59"/>
      <c r="W3753" s="59"/>
      <c r="X3753" s="59"/>
      <c r="Y3753" s="59"/>
      <c r="Z3753" s="59"/>
      <c r="AA3753" s="59"/>
      <c r="AB3753" s="59"/>
      <c r="AC3753" s="59"/>
      <c r="AD3753" s="59"/>
      <c r="AE3753" s="59"/>
      <c r="AF3753" s="59"/>
      <c r="AG3753" s="59"/>
      <c r="AH3753" s="59"/>
      <c r="AI3753" s="59"/>
      <c r="AJ3753" s="59"/>
      <c r="AK3753" s="59"/>
      <c r="AL3753" s="59"/>
      <c r="AM3753" s="59"/>
      <c r="AN3753" s="59"/>
      <c r="AO3753" s="59"/>
      <c r="AP3753" s="59"/>
      <c r="AQ3753" s="59"/>
      <c r="AR3753" s="59"/>
      <c r="AS3753" s="59"/>
      <c r="AT3753" s="59"/>
      <c r="AU3753" s="59"/>
      <c r="AV3753" s="59"/>
      <c r="AZ3753" s="59"/>
      <c r="BA3753" s="59"/>
      <c r="BB3753" s="59"/>
      <c r="BC3753" s="59"/>
      <c r="BD3753" s="59"/>
      <c r="BE3753" s="59"/>
      <c r="BF3753" s="59"/>
      <c r="BG3753" s="59"/>
      <c r="BH3753" s="59"/>
      <c r="BI3753" s="59"/>
      <c r="BJ3753" s="59"/>
      <c r="BK3753" s="59"/>
      <c r="BL3753" s="59"/>
      <c r="BM3753" s="59"/>
      <c r="BN3753" s="59"/>
      <c r="BO3753" s="59"/>
      <c r="BP3753" s="59"/>
      <c r="BQ3753" s="59"/>
      <c r="BR3753" s="59"/>
      <c r="BS3753" s="59"/>
      <c r="BT3753" s="59"/>
      <c r="BU3753" s="59"/>
      <c r="BV3753" s="59"/>
      <c r="BW3753" s="59"/>
      <c r="BX3753" s="59"/>
      <c r="BY3753" s="59"/>
      <c r="BZ3753" s="59"/>
      <c r="CA3753" s="59"/>
      <c r="CB3753" s="59"/>
      <c r="CC3753" s="59"/>
      <c r="CD3753" s="59"/>
      <c r="CE3753" s="59"/>
    </row>
    <row r="3754" spans="1:83" x14ac:dyDescent="0.25">
      <c r="A3754" s="67" t="s">
        <v>980</v>
      </c>
      <c r="B3754" s="67" t="s">
        <v>980</v>
      </c>
      <c r="C3754" s="58">
        <v>42312</v>
      </c>
      <c r="D3754" s="58"/>
      <c r="E3754" s="58"/>
      <c r="F3754" s="59" t="s">
        <v>981</v>
      </c>
      <c r="G3754" s="59"/>
      <c r="H3754" s="59">
        <v>483.64640624999998</v>
      </c>
      <c r="I3754" s="59">
        <v>0.13712812499999999</v>
      </c>
      <c r="J3754" s="59">
        <v>0.19770625</v>
      </c>
      <c r="K3754" s="59">
        <v>0.28281875000000001</v>
      </c>
      <c r="L3754" s="59">
        <v>0.27555000000000002</v>
      </c>
      <c r="M3754" s="59">
        <v>0.27287499999999998</v>
      </c>
      <c r="N3754" s="59">
        <v>0.34570000000000001</v>
      </c>
      <c r="O3754" s="59">
        <v>0.26779375</v>
      </c>
      <c r="P3754" s="59"/>
      <c r="Q3754" s="59"/>
      <c r="R3754" s="59"/>
      <c r="S3754" s="59"/>
      <c r="T3754" s="59"/>
      <c r="U3754" s="59"/>
      <c r="V3754" s="59"/>
      <c r="W3754" s="59"/>
      <c r="X3754" s="59"/>
      <c r="Y3754" s="59"/>
      <c r="Z3754" s="59"/>
      <c r="AA3754" s="59"/>
      <c r="AB3754" s="59"/>
      <c r="AC3754" s="59"/>
      <c r="AD3754" s="59"/>
      <c r="AE3754" s="59"/>
      <c r="AF3754" s="59"/>
      <c r="AG3754" s="59"/>
      <c r="AH3754" s="59"/>
      <c r="AI3754" s="59"/>
      <c r="AJ3754" s="59"/>
      <c r="AK3754" s="59"/>
      <c r="AL3754" s="59"/>
      <c r="AM3754" s="59"/>
      <c r="AN3754" s="59"/>
      <c r="AO3754" s="59"/>
      <c r="AP3754" s="59"/>
      <c r="AQ3754" s="59"/>
      <c r="AR3754" s="59"/>
      <c r="AS3754" s="59"/>
      <c r="AT3754" s="59"/>
      <c r="AU3754" s="59"/>
      <c r="AV3754" s="59"/>
      <c r="AZ3754" s="59"/>
      <c r="BA3754" s="59"/>
      <c r="BB3754" s="59"/>
      <c r="BC3754" s="59"/>
      <c r="BD3754" s="59"/>
      <c r="BE3754" s="59"/>
      <c r="BF3754" s="59"/>
      <c r="BG3754" s="59"/>
      <c r="BH3754" s="59"/>
      <c r="BI3754" s="59"/>
      <c r="BJ3754" s="59"/>
      <c r="BK3754" s="59"/>
      <c r="BL3754" s="59"/>
      <c r="BM3754" s="59"/>
      <c r="BN3754" s="59"/>
      <c r="BO3754" s="59"/>
      <c r="BP3754" s="59"/>
      <c r="BQ3754" s="59"/>
      <c r="BR3754" s="59"/>
      <c r="BS3754" s="59"/>
      <c r="BT3754" s="59"/>
      <c r="BU3754" s="59"/>
      <c r="BV3754" s="59"/>
      <c r="BW3754" s="59"/>
      <c r="BX3754" s="59"/>
      <c r="BY3754" s="59"/>
      <c r="BZ3754" s="59"/>
      <c r="CA3754" s="59"/>
      <c r="CB3754" s="59"/>
      <c r="CC3754" s="59"/>
      <c r="CD3754" s="59"/>
      <c r="CE3754" s="59"/>
    </row>
    <row r="3755" spans="1:83" x14ac:dyDescent="0.25">
      <c r="A3755" s="67" t="s">
        <v>980</v>
      </c>
      <c r="B3755" s="67" t="s">
        <v>980</v>
      </c>
      <c r="C3755" s="58">
        <v>42313</v>
      </c>
      <c r="D3755" s="58"/>
      <c r="E3755" s="58"/>
      <c r="F3755" s="59" t="s">
        <v>981</v>
      </c>
      <c r="G3755" s="59"/>
      <c r="H3755" s="59">
        <v>481.74984375000003</v>
      </c>
      <c r="I3755" s="59">
        <v>0.13275937500000001</v>
      </c>
      <c r="J3755" s="59">
        <v>0.19500624999999999</v>
      </c>
      <c r="K3755" s="59">
        <v>0.28074375000000001</v>
      </c>
      <c r="L3755" s="59">
        <v>0.27485625000000002</v>
      </c>
      <c r="M3755" s="59">
        <v>0.27282499999999998</v>
      </c>
      <c r="N3755" s="59">
        <v>0.34565625</v>
      </c>
      <c r="O3755" s="59">
        <v>0.26786874999999999</v>
      </c>
      <c r="P3755" s="59"/>
      <c r="Q3755" s="59"/>
      <c r="R3755" s="59"/>
      <c r="S3755" s="59"/>
      <c r="T3755" s="59"/>
      <c r="U3755" s="59"/>
      <c r="V3755" s="59"/>
      <c r="W3755" s="59"/>
      <c r="X3755" s="59"/>
      <c r="Y3755" s="59"/>
      <c r="Z3755" s="59"/>
      <c r="AA3755" s="59"/>
      <c r="AB3755" s="59"/>
      <c r="AC3755" s="59"/>
      <c r="AD3755" s="59"/>
      <c r="AE3755" s="59"/>
      <c r="AF3755" s="59"/>
      <c r="AG3755" s="59">
        <v>0.28287307278521101</v>
      </c>
      <c r="AH3755" s="59"/>
      <c r="AI3755" s="59"/>
      <c r="AJ3755" s="59"/>
      <c r="AK3755" s="59"/>
      <c r="AL3755" s="59"/>
      <c r="AM3755" s="59"/>
      <c r="AN3755" s="59"/>
      <c r="AO3755" s="59"/>
      <c r="AP3755" s="59"/>
      <c r="AQ3755" s="59"/>
      <c r="AR3755" s="59"/>
      <c r="AS3755" s="59"/>
      <c r="AT3755" s="59"/>
      <c r="AU3755" s="59"/>
      <c r="AV3755" s="59"/>
      <c r="AZ3755" s="59"/>
      <c r="BA3755" s="59"/>
      <c r="BB3755" s="59"/>
      <c r="BC3755" s="59"/>
      <c r="BD3755" s="59"/>
      <c r="BE3755" s="59"/>
      <c r="BF3755" s="59"/>
      <c r="BG3755" s="59"/>
      <c r="BH3755" s="59"/>
      <c r="BI3755" s="59"/>
      <c r="BJ3755" s="59"/>
      <c r="BK3755" s="59"/>
      <c r="BL3755" s="59"/>
      <c r="BM3755" s="59"/>
      <c r="BN3755" s="59"/>
      <c r="BO3755" s="59"/>
      <c r="BP3755" s="59"/>
      <c r="BQ3755" s="59"/>
      <c r="BR3755" s="59"/>
      <c r="BS3755" s="59"/>
      <c r="BT3755" s="59"/>
      <c r="BU3755" s="59"/>
      <c r="BV3755" s="59"/>
      <c r="BW3755" s="59"/>
      <c r="BX3755" s="59"/>
      <c r="BY3755" s="59"/>
      <c r="BZ3755" s="59"/>
      <c r="CA3755" s="59"/>
      <c r="CB3755" s="59"/>
      <c r="CC3755" s="59"/>
      <c r="CD3755" s="59"/>
      <c r="CE3755" s="59"/>
    </row>
    <row r="3756" spans="1:83" x14ac:dyDescent="0.25">
      <c r="A3756" s="67" t="s">
        <v>980</v>
      </c>
      <c r="B3756" s="67" t="s">
        <v>980</v>
      </c>
      <c r="C3756" s="58">
        <v>42314</v>
      </c>
      <c r="D3756" s="58"/>
      <c r="E3756" s="58"/>
      <c r="F3756" s="59" t="s">
        <v>981</v>
      </c>
      <c r="G3756" s="59"/>
      <c r="H3756" s="59">
        <v>479.82656250000002</v>
      </c>
      <c r="I3756" s="59">
        <v>0.12814375</v>
      </c>
      <c r="J3756" s="59">
        <v>0.19195000000000001</v>
      </c>
      <c r="K3756" s="59">
        <v>0.27887499999999998</v>
      </c>
      <c r="L3756" s="59">
        <v>0.2742</v>
      </c>
      <c r="M3756" s="59">
        <v>0.27275624999999998</v>
      </c>
      <c r="N3756" s="59">
        <v>0.34565000000000001</v>
      </c>
      <c r="O3756" s="59">
        <v>0.26789374999999999</v>
      </c>
      <c r="P3756" s="59"/>
      <c r="Q3756" s="59"/>
      <c r="R3756" s="59"/>
      <c r="S3756" s="59"/>
      <c r="T3756" s="59"/>
      <c r="U3756" s="59"/>
      <c r="V3756" s="59"/>
      <c r="W3756" s="59"/>
      <c r="X3756" s="59"/>
      <c r="Y3756" s="59"/>
      <c r="Z3756" s="59"/>
      <c r="AA3756" s="59"/>
      <c r="AB3756" s="59"/>
      <c r="AC3756" s="59"/>
      <c r="AD3756" s="59"/>
      <c r="AE3756" s="59"/>
      <c r="AF3756" s="59"/>
      <c r="AG3756" s="59"/>
      <c r="AH3756" s="59"/>
      <c r="AI3756" s="59"/>
      <c r="AJ3756" s="59"/>
      <c r="AK3756" s="59"/>
      <c r="AL3756" s="59"/>
      <c r="AM3756" s="59"/>
      <c r="AN3756" s="59"/>
      <c r="AO3756" s="59"/>
      <c r="AP3756" s="59"/>
      <c r="AQ3756" s="59"/>
      <c r="AR3756" s="59"/>
      <c r="AS3756" s="59"/>
      <c r="AT3756" s="59"/>
      <c r="AU3756" s="59"/>
      <c r="AV3756" s="59"/>
      <c r="AZ3756" s="59"/>
      <c r="BA3756" s="59"/>
      <c r="BB3756" s="59"/>
      <c r="BC3756" s="59"/>
      <c r="BD3756" s="59"/>
      <c r="BE3756" s="59"/>
      <c r="BF3756" s="59"/>
      <c r="BG3756" s="59"/>
      <c r="BH3756" s="59"/>
      <c r="BI3756" s="59"/>
      <c r="BJ3756" s="59"/>
      <c r="BK3756" s="59"/>
      <c r="BL3756" s="59"/>
      <c r="BM3756" s="59"/>
      <c r="BN3756" s="59"/>
      <c r="BO3756" s="59"/>
      <c r="BP3756" s="59"/>
      <c r="BQ3756" s="59"/>
      <c r="BR3756" s="59"/>
      <c r="BS3756" s="59"/>
      <c r="BT3756" s="59"/>
      <c r="BU3756" s="59"/>
      <c r="BV3756" s="59"/>
      <c r="BW3756" s="59"/>
      <c r="BX3756" s="59"/>
      <c r="BY3756" s="59"/>
      <c r="BZ3756" s="59"/>
      <c r="CA3756" s="59"/>
      <c r="CB3756" s="59"/>
      <c r="CC3756" s="59"/>
      <c r="CD3756" s="59"/>
      <c r="CE3756" s="59"/>
    </row>
    <row r="3757" spans="1:83" x14ac:dyDescent="0.25">
      <c r="A3757" s="67" t="s">
        <v>980</v>
      </c>
      <c r="B3757" s="67" t="s">
        <v>980</v>
      </c>
      <c r="C3757" s="58">
        <v>42315</v>
      </c>
      <c r="D3757" s="58"/>
      <c r="E3757" s="58"/>
      <c r="F3757" s="59" t="s">
        <v>981</v>
      </c>
      <c r="G3757" s="59"/>
      <c r="H3757" s="59">
        <v>478.09875</v>
      </c>
      <c r="I3757" s="59">
        <v>0.12385625</v>
      </c>
      <c r="J3757" s="59">
        <v>0.18871874999999999</v>
      </c>
      <c r="K3757" s="59">
        <v>0.27740625000000002</v>
      </c>
      <c r="L3757" s="59">
        <v>0.27383750000000001</v>
      </c>
      <c r="M3757" s="59">
        <v>0.27257500000000001</v>
      </c>
      <c r="N3757" s="59">
        <v>0.34566875000000002</v>
      </c>
      <c r="O3757" s="59">
        <v>0.2678875</v>
      </c>
      <c r="P3757" s="59"/>
      <c r="Q3757" s="59"/>
      <c r="R3757" s="59"/>
      <c r="S3757" s="59"/>
      <c r="T3757" s="59"/>
      <c r="U3757" s="59"/>
      <c r="V3757" s="59"/>
      <c r="W3757" s="59"/>
      <c r="X3757" s="59"/>
      <c r="Y3757" s="59"/>
      <c r="Z3757" s="59"/>
      <c r="AA3757" s="59"/>
      <c r="AB3757" s="59"/>
      <c r="AC3757" s="59"/>
      <c r="AD3757" s="59"/>
      <c r="AE3757" s="59"/>
      <c r="AF3757" s="59"/>
      <c r="AG3757" s="59"/>
      <c r="AH3757" s="59"/>
      <c r="AI3757" s="59"/>
      <c r="AJ3757" s="59"/>
      <c r="AK3757" s="59"/>
      <c r="AL3757" s="59"/>
      <c r="AM3757" s="59"/>
      <c r="AN3757" s="59"/>
      <c r="AO3757" s="59"/>
      <c r="AP3757" s="59"/>
      <c r="AQ3757" s="59"/>
      <c r="AR3757" s="59"/>
      <c r="AS3757" s="59"/>
      <c r="AT3757" s="59"/>
      <c r="AU3757" s="59"/>
      <c r="AV3757" s="59"/>
      <c r="AZ3757" s="59"/>
      <c r="BA3757" s="59"/>
      <c r="BB3757" s="59"/>
      <c r="BC3757" s="59"/>
      <c r="BD3757" s="59"/>
      <c r="BE3757" s="59"/>
      <c r="BF3757" s="59"/>
      <c r="BG3757" s="59"/>
      <c r="BH3757" s="59"/>
      <c r="BI3757" s="59"/>
      <c r="BJ3757" s="59"/>
      <c r="BK3757" s="59"/>
      <c r="BL3757" s="59"/>
      <c r="BM3757" s="59"/>
      <c r="BN3757" s="59"/>
      <c r="BO3757" s="59"/>
      <c r="BP3757" s="59"/>
      <c r="BQ3757" s="59"/>
      <c r="BR3757" s="59"/>
      <c r="BS3757" s="59"/>
      <c r="BT3757" s="59"/>
      <c r="BU3757" s="59"/>
      <c r="BV3757" s="59"/>
      <c r="BW3757" s="59"/>
      <c r="BX3757" s="59"/>
      <c r="BY3757" s="59"/>
      <c r="BZ3757" s="59"/>
      <c r="CA3757" s="59"/>
      <c r="CB3757" s="59"/>
      <c r="CC3757" s="59"/>
      <c r="CD3757" s="59"/>
      <c r="CE3757" s="59"/>
    </row>
    <row r="3758" spans="1:83" x14ac:dyDescent="0.25">
      <c r="A3758" s="67" t="s">
        <v>980</v>
      </c>
      <c r="B3758" s="67" t="s">
        <v>980</v>
      </c>
      <c r="C3758" s="58">
        <v>42316</v>
      </c>
      <c r="D3758" s="58"/>
      <c r="E3758" s="58"/>
      <c r="F3758" s="59" t="s">
        <v>981</v>
      </c>
      <c r="G3758" s="59"/>
      <c r="H3758" s="59">
        <v>476.65218750000003</v>
      </c>
      <c r="I3758" s="59">
        <v>0.12051249999999999</v>
      </c>
      <c r="J3758" s="59">
        <v>0.18616874999999999</v>
      </c>
      <c r="K3758" s="59">
        <v>0.27586875</v>
      </c>
      <c r="L3758" s="59">
        <v>0.27352500000000002</v>
      </c>
      <c r="M3758" s="59">
        <v>0.27250000000000002</v>
      </c>
      <c r="N3758" s="59">
        <v>0.34565000000000001</v>
      </c>
      <c r="O3758" s="59">
        <v>0.26795625000000001</v>
      </c>
      <c r="P3758" s="59"/>
      <c r="Q3758" s="59"/>
      <c r="R3758" s="59"/>
      <c r="S3758" s="59"/>
      <c r="T3758" s="59"/>
      <c r="U3758" s="59"/>
      <c r="V3758" s="59"/>
      <c r="W3758" s="59"/>
      <c r="X3758" s="59"/>
      <c r="Y3758" s="59"/>
      <c r="Z3758" s="59"/>
      <c r="AA3758" s="59"/>
      <c r="AB3758" s="59"/>
      <c r="AC3758" s="59"/>
      <c r="AD3758" s="59"/>
      <c r="AE3758" s="59"/>
      <c r="AF3758" s="59"/>
      <c r="AG3758" s="59"/>
      <c r="AH3758" s="59"/>
      <c r="AI3758" s="59"/>
      <c r="AJ3758" s="59"/>
      <c r="AK3758" s="59"/>
      <c r="AL3758" s="59"/>
      <c r="AM3758" s="59"/>
      <c r="AN3758" s="59"/>
      <c r="AO3758" s="59"/>
      <c r="AP3758" s="59"/>
      <c r="AQ3758" s="59"/>
      <c r="AR3758" s="59"/>
      <c r="AS3758" s="59"/>
      <c r="AT3758" s="59"/>
      <c r="AU3758" s="59"/>
      <c r="AV3758" s="59"/>
      <c r="AZ3758" s="59"/>
      <c r="BA3758" s="59"/>
      <c r="BB3758" s="59"/>
      <c r="BC3758" s="59"/>
      <c r="BD3758" s="59"/>
      <c r="BE3758" s="59"/>
      <c r="BF3758" s="59"/>
      <c r="BG3758" s="59"/>
      <c r="BH3758" s="59"/>
      <c r="BI3758" s="59"/>
      <c r="BJ3758" s="59"/>
      <c r="BK3758" s="59"/>
      <c r="BL3758" s="59"/>
      <c r="BM3758" s="59"/>
      <c r="BN3758" s="59"/>
      <c r="BO3758" s="59"/>
      <c r="BP3758" s="59"/>
      <c r="BQ3758" s="59"/>
      <c r="BR3758" s="59"/>
      <c r="BS3758" s="59"/>
      <c r="BT3758" s="59"/>
      <c r="BU3758" s="59"/>
      <c r="BV3758" s="59"/>
      <c r="BW3758" s="59"/>
      <c r="BX3758" s="59"/>
      <c r="BY3758" s="59"/>
      <c r="BZ3758" s="59"/>
      <c r="CA3758" s="59"/>
      <c r="CB3758" s="59"/>
      <c r="CC3758" s="59"/>
      <c r="CD3758" s="59"/>
      <c r="CE3758" s="59"/>
    </row>
    <row r="3759" spans="1:83" x14ac:dyDescent="0.25">
      <c r="A3759" s="67" t="s">
        <v>980</v>
      </c>
      <c r="B3759" s="67" t="s">
        <v>980</v>
      </c>
      <c r="C3759" s="58">
        <v>42317</v>
      </c>
      <c r="D3759" s="58"/>
      <c r="E3759" s="58"/>
      <c r="F3759" s="59" t="s">
        <v>981</v>
      </c>
      <c r="G3759" s="59"/>
      <c r="H3759" s="59">
        <v>474.56625000000003</v>
      </c>
      <c r="I3759" s="59">
        <v>0.1162125</v>
      </c>
      <c r="J3759" s="59">
        <v>0.182</v>
      </c>
      <c r="K3759" s="59">
        <v>0.27340625000000002</v>
      </c>
      <c r="L3759" s="59">
        <v>0.27321875000000001</v>
      </c>
      <c r="M3759" s="59">
        <v>0.27244374999999998</v>
      </c>
      <c r="N3759" s="59">
        <v>0.34575</v>
      </c>
      <c r="O3759" s="59">
        <v>0.26796249999999999</v>
      </c>
      <c r="P3759" s="59"/>
      <c r="Q3759" s="59"/>
      <c r="R3759" s="59"/>
      <c r="S3759" s="59"/>
      <c r="T3759" s="59"/>
      <c r="U3759" s="59"/>
      <c r="V3759" s="59"/>
      <c r="W3759" s="59"/>
      <c r="X3759" s="59"/>
      <c r="Y3759" s="59"/>
      <c r="Z3759" s="59"/>
      <c r="AA3759" s="59"/>
      <c r="AB3759" s="59"/>
      <c r="AC3759" s="59"/>
      <c r="AD3759" s="59"/>
      <c r="AE3759" s="59"/>
      <c r="AF3759" s="59"/>
      <c r="AG3759" s="59"/>
      <c r="AH3759" s="59"/>
      <c r="AI3759" s="59"/>
      <c r="AJ3759" s="59"/>
      <c r="AK3759" s="59"/>
      <c r="AL3759" s="59"/>
      <c r="AM3759" s="59"/>
      <c r="AN3759" s="59"/>
      <c r="AO3759" s="59"/>
      <c r="AP3759" s="59"/>
      <c r="AQ3759" s="59"/>
      <c r="AR3759" s="59"/>
      <c r="AS3759" s="59"/>
      <c r="AT3759" s="59"/>
      <c r="AU3759" s="59"/>
      <c r="AV3759" s="59"/>
      <c r="AZ3759" s="59"/>
      <c r="BA3759" s="59"/>
      <c r="BB3759" s="59"/>
      <c r="BC3759" s="59"/>
      <c r="BD3759" s="59"/>
      <c r="BE3759" s="59"/>
      <c r="BF3759" s="59"/>
      <c r="BG3759" s="59"/>
      <c r="BH3759" s="59"/>
      <c r="BI3759" s="59"/>
      <c r="BJ3759" s="59"/>
      <c r="BK3759" s="59"/>
      <c r="BL3759" s="59"/>
      <c r="BM3759" s="59"/>
      <c r="BN3759" s="59"/>
      <c r="BO3759" s="59"/>
      <c r="BP3759" s="59"/>
      <c r="BQ3759" s="59"/>
      <c r="BR3759" s="59"/>
      <c r="BS3759" s="59"/>
      <c r="BT3759" s="59"/>
      <c r="BU3759" s="59"/>
      <c r="BV3759" s="59"/>
      <c r="BW3759" s="59"/>
      <c r="BX3759" s="59"/>
      <c r="BY3759" s="59"/>
      <c r="BZ3759" s="59"/>
      <c r="CA3759" s="59"/>
      <c r="CB3759" s="59"/>
      <c r="CC3759" s="59"/>
      <c r="CD3759" s="59"/>
      <c r="CE3759" s="59"/>
    </row>
    <row r="3760" spans="1:83" x14ac:dyDescent="0.25">
      <c r="A3760" s="67" t="s">
        <v>980</v>
      </c>
      <c r="B3760" s="67" t="s">
        <v>980</v>
      </c>
      <c r="C3760" s="58">
        <v>42318</v>
      </c>
      <c r="D3760" s="58"/>
      <c r="E3760" s="58"/>
      <c r="F3760" s="59" t="s">
        <v>981</v>
      </c>
      <c r="G3760" s="59"/>
      <c r="H3760" s="59">
        <v>472.30687499999999</v>
      </c>
      <c r="I3760" s="59">
        <v>0.1120625</v>
      </c>
      <c r="J3760" s="59">
        <v>0.1774375</v>
      </c>
      <c r="K3760" s="59">
        <v>0.27063749999999998</v>
      </c>
      <c r="L3760" s="59">
        <v>0.27283125000000003</v>
      </c>
      <c r="M3760" s="59">
        <v>0.27243125000000001</v>
      </c>
      <c r="N3760" s="59">
        <v>0.34575624999999999</v>
      </c>
      <c r="O3760" s="59">
        <v>0.26795000000000002</v>
      </c>
      <c r="P3760" s="59"/>
      <c r="Q3760" s="59"/>
      <c r="R3760" s="59"/>
      <c r="S3760" s="59"/>
      <c r="T3760" s="59"/>
      <c r="U3760" s="59"/>
      <c r="V3760" s="59"/>
      <c r="W3760" s="59"/>
      <c r="X3760" s="59"/>
      <c r="Y3760" s="59"/>
      <c r="Z3760" s="59"/>
      <c r="AA3760" s="59"/>
      <c r="AB3760" s="59"/>
      <c r="AC3760" s="59"/>
      <c r="AD3760" s="59"/>
      <c r="AE3760" s="59">
        <v>7.95</v>
      </c>
      <c r="AF3760" s="59">
        <v>0.53045773920129202</v>
      </c>
      <c r="AG3760" s="59">
        <v>0.47952402953242201</v>
      </c>
      <c r="AH3760" s="59"/>
      <c r="AI3760" s="59"/>
      <c r="AJ3760" s="59"/>
      <c r="AK3760" s="59">
        <v>0</v>
      </c>
      <c r="AL3760" s="59">
        <v>6.95</v>
      </c>
      <c r="AM3760" s="59"/>
      <c r="AN3760" s="59"/>
      <c r="AO3760" s="59"/>
      <c r="AP3760" s="59"/>
      <c r="AQ3760" s="59"/>
      <c r="AR3760" s="59"/>
      <c r="AS3760" s="59"/>
      <c r="AT3760" s="59"/>
      <c r="AU3760" s="59"/>
      <c r="AV3760" s="59"/>
      <c r="AZ3760" s="59"/>
      <c r="BA3760" s="59"/>
      <c r="BB3760" s="59"/>
      <c r="BC3760" s="59"/>
      <c r="BD3760" s="59"/>
      <c r="BE3760" s="59"/>
      <c r="BF3760" s="59"/>
      <c r="BG3760" s="59"/>
      <c r="BH3760" s="59"/>
      <c r="BI3760" s="59"/>
      <c r="BJ3760" s="59"/>
      <c r="BK3760" s="59"/>
      <c r="BL3760" s="59"/>
      <c r="BM3760" s="59"/>
      <c r="BN3760" s="59"/>
      <c r="BO3760" s="59"/>
      <c r="BP3760" s="59"/>
      <c r="BQ3760" s="59"/>
      <c r="BR3760" s="59"/>
      <c r="BS3760" s="59"/>
      <c r="BT3760" s="59"/>
      <c r="BU3760" s="59"/>
      <c r="BV3760" s="59"/>
      <c r="BW3760" s="59"/>
      <c r="BX3760" s="59"/>
      <c r="BY3760" s="59"/>
      <c r="BZ3760" s="59"/>
      <c r="CA3760" s="59"/>
      <c r="CB3760" s="59"/>
      <c r="CC3760" s="59"/>
      <c r="CD3760" s="59"/>
      <c r="CE3760" s="59"/>
    </row>
    <row r="3761" spans="1:83" x14ac:dyDescent="0.25">
      <c r="A3761" s="67" t="s">
        <v>980</v>
      </c>
      <c r="B3761" s="67" t="s">
        <v>980</v>
      </c>
      <c r="C3761" s="58">
        <v>42319</v>
      </c>
      <c r="D3761" s="58"/>
      <c r="E3761" s="58"/>
      <c r="F3761" s="59" t="s">
        <v>981</v>
      </c>
      <c r="G3761" s="59"/>
      <c r="H3761" s="59">
        <v>470.76375000000002</v>
      </c>
      <c r="I3761" s="59">
        <v>0.10845</v>
      </c>
      <c r="J3761" s="59">
        <v>0.17532500000000001</v>
      </c>
      <c r="K3761" s="59">
        <v>0.26866250000000003</v>
      </c>
      <c r="L3761" s="59">
        <v>0.27251874999999998</v>
      </c>
      <c r="M3761" s="59">
        <v>0.2723875</v>
      </c>
      <c r="N3761" s="59">
        <v>0.34574375000000002</v>
      </c>
      <c r="O3761" s="59">
        <v>0.26801249999999999</v>
      </c>
      <c r="P3761" s="59"/>
      <c r="Q3761" s="59"/>
      <c r="R3761" s="59"/>
      <c r="S3761" s="59"/>
      <c r="T3761" s="59"/>
      <c r="U3761" s="59"/>
      <c r="V3761" s="59"/>
      <c r="W3761" s="59"/>
      <c r="X3761" s="59"/>
      <c r="Y3761" s="59"/>
      <c r="Z3761" s="59"/>
      <c r="AA3761" s="59"/>
      <c r="AB3761" s="59"/>
      <c r="AC3761" s="59"/>
      <c r="AD3761" s="59"/>
      <c r="AE3761" s="59"/>
      <c r="AF3761" s="59"/>
      <c r="AG3761" s="59"/>
      <c r="AH3761" s="59"/>
      <c r="AI3761" s="59"/>
      <c r="AJ3761" s="59"/>
      <c r="AK3761" s="59"/>
      <c r="AL3761" s="59"/>
      <c r="AM3761" s="59"/>
      <c r="AN3761" s="59"/>
      <c r="AO3761" s="59"/>
      <c r="AP3761" s="59"/>
      <c r="AQ3761" s="59"/>
      <c r="AR3761" s="59"/>
      <c r="AS3761" s="59"/>
      <c r="AT3761" s="59"/>
      <c r="AU3761" s="59"/>
      <c r="AV3761" s="59"/>
      <c r="AZ3761" s="59"/>
      <c r="BA3761" s="59"/>
      <c r="BB3761" s="59"/>
      <c r="BC3761" s="59"/>
      <c r="BD3761" s="59"/>
      <c r="BE3761" s="59"/>
      <c r="BF3761" s="59"/>
      <c r="BG3761" s="59"/>
      <c r="BH3761" s="59"/>
      <c r="BI3761" s="59"/>
      <c r="BJ3761" s="59"/>
      <c r="BK3761" s="59"/>
      <c r="BL3761" s="59"/>
      <c r="BM3761" s="59"/>
      <c r="BN3761" s="59"/>
      <c r="BO3761" s="59"/>
      <c r="BP3761" s="59"/>
      <c r="BQ3761" s="59"/>
      <c r="BR3761" s="59"/>
      <c r="BS3761" s="59"/>
      <c r="BT3761" s="59"/>
      <c r="BU3761" s="59"/>
      <c r="BV3761" s="59"/>
      <c r="BW3761" s="59"/>
      <c r="BX3761" s="59"/>
      <c r="BY3761" s="59"/>
      <c r="BZ3761" s="59"/>
      <c r="CA3761" s="59"/>
      <c r="CB3761" s="59"/>
      <c r="CC3761" s="59"/>
      <c r="CD3761" s="59"/>
      <c r="CE3761" s="59"/>
    </row>
    <row r="3762" spans="1:83" x14ac:dyDescent="0.25">
      <c r="A3762" s="67" t="s">
        <v>980</v>
      </c>
      <c r="B3762" s="67" t="s">
        <v>980</v>
      </c>
      <c r="C3762" s="58">
        <v>42320</v>
      </c>
      <c r="D3762" s="58"/>
      <c r="E3762" s="58"/>
      <c r="F3762" s="59" t="s">
        <v>981</v>
      </c>
      <c r="G3762" s="59"/>
      <c r="H3762" s="59">
        <v>469.10859375000001</v>
      </c>
      <c r="I3762" s="59">
        <v>0.107021875</v>
      </c>
      <c r="J3762" s="59">
        <v>0.17299375</v>
      </c>
      <c r="K3762" s="59">
        <v>0.26570624999999998</v>
      </c>
      <c r="L3762" s="59">
        <v>0.27157500000000001</v>
      </c>
      <c r="M3762" s="59">
        <v>0.27242499999999997</v>
      </c>
      <c r="N3762" s="59">
        <v>0.34584999999999999</v>
      </c>
      <c r="O3762" s="59">
        <v>0.26813124999999999</v>
      </c>
      <c r="P3762" s="59"/>
      <c r="Q3762" s="59"/>
      <c r="R3762" s="59"/>
      <c r="S3762" s="59"/>
      <c r="T3762" s="59"/>
      <c r="U3762" s="59"/>
      <c r="V3762" s="59"/>
      <c r="W3762" s="59"/>
      <c r="X3762" s="59"/>
      <c r="Y3762" s="59"/>
      <c r="Z3762" s="59"/>
      <c r="AA3762" s="59"/>
      <c r="AB3762" s="59"/>
      <c r="AC3762" s="59"/>
      <c r="AD3762" s="59"/>
      <c r="AE3762" s="59"/>
      <c r="AF3762" s="59">
        <v>0.58557177416452599</v>
      </c>
      <c r="AG3762" s="59">
        <v>0.50564683134936905</v>
      </c>
      <c r="AH3762" s="59"/>
      <c r="AI3762" s="59"/>
      <c r="AJ3762" s="59"/>
      <c r="AK3762" s="59"/>
      <c r="AL3762" s="59"/>
      <c r="AM3762" s="59"/>
      <c r="AN3762" s="59"/>
      <c r="AO3762" s="59"/>
      <c r="AP3762" s="59"/>
      <c r="AQ3762" s="59"/>
      <c r="AR3762" s="59"/>
      <c r="AS3762" s="59"/>
      <c r="AT3762" s="59"/>
      <c r="AU3762" s="59"/>
      <c r="AV3762" s="59"/>
      <c r="AZ3762" s="59"/>
      <c r="BA3762" s="59"/>
      <c r="BB3762" s="59"/>
      <c r="BC3762" s="59"/>
      <c r="BD3762" s="59"/>
      <c r="BE3762" s="59"/>
      <c r="BF3762" s="59"/>
      <c r="BG3762" s="59"/>
      <c r="BH3762" s="59"/>
      <c r="BI3762" s="59"/>
      <c r="BJ3762" s="59"/>
      <c r="BK3762" s="59"/>
      <c r="BL3762" s="59"/>
      <c r="BM3762" s="59"/>
      <c r="BN3762" s="59"/>
      <c r="BO3762" s="59"/>
      <c r="BP3762" s="59"/>
      <c r="BQ3762" s="59"/>
      <c r="BR3762" s="59"/>
      <c r="BS3762" s="59"/>
      <c r="BT3762" s="59"/>
      <c r="BU3762" s="59"/>
      <c r="BV3762" s="59"/>
      <c r="BW3762" s="59"/>
      <c r="BX3762" s="59"/>
      <c r="BY3762" s="59"/>
      <c r="BZ3762" s="59"/>
      <c r="CA3762" s="59"/>
      <c r="CB3762" s="59"/>
      <c r="CC3762" s="59"/>
      <c r="CD3762" s="59"/>
      <c r="CE3762" s="59"/>
    </row>
    <row r="3763" spans="1:83" x14ac:dyDescent="0.25">
      <c r="A3763" s="67" t="s">
        <v>980</v>
      </c>
      <c r="B3763" s="67" t="s">
        <v>980</v>
      </c>
      <c r="C3763" s="58">
        <v>42321</v>
      </c>
      <c r="D3763" s="58"/>
      <c r="E3763" s="58"/>
      <c r="F3763" s="59" t="s">
        <v>981</v>
      </c>
      <c r="G3763" s="59"/>
      <c r="H3763" s="59">
        <v>466.52531249999998</v>
      </c>
      <c r="I3763" s="59">
        <v>0.10441875</v>
      </c>
      <c r="J3763" s="59">
        <v>0.1691125</v>
      </c>
      <c r="K3763" s="59">
        <v>0.26180625000000002</v>
      </c>
      <c r="L3763" s="59">
        <v>0.27039374999999999</v>
      </c>
      <c r="M3763" s="59">
        <v>0.27218750000000003</v>
      </c>
      <c r="N3763" s="59">
        <v>0.34583750000000002</v>
      </c>
      <c r="O3763" s="59">
        <v>0.26809375000000002</v>
      </c>
      <c r="P3763" s="59"/>
      <c r="Q3763" s="59"/>
      <c r="R3763" s="59"/>
      <c r="S3763" s="59"/>
      <c r="T3763" s="59"/>
      <c r="U3763" s="59"/>
      <c r="V3763" s="59"/>
      <c r="W3763" s="59"/>
      <c r="X3763" s="59"/>
      <c r="Y3763" s="59"/>
      <c r="Z3763" s="59"/>
      <c r="AA3763" s="59"/>
      <c r="AB3763" s="59"/>
      <c r="AC3763" s="59"/>
      <c r="AD3763" s="59"/>
      <c r="AE3763" s="59"/>
      <c r="AF3763" s="59"/>
      <c r="AG3763" s="59"/>
      <c r="AH3763" s="59"/>
      <c r="AI3763" s="59"/>
      <c r="AJ3763" s="59"/>
      <c r="AK3763" s="59"/>
      <c r="AL3763" s="59"/>
      <c r="AM3763" s="59"/>
      <c r="AN3763" s="59"/>
      <c r="AO3763" s="59"/>
      <c r="AP3763" s="59"/>
      <c r="AQ3763" s="59"/>
      <c r="AR3763" s="59"/>
      <c r="AS3763" s="59"/>
      <c r="AT3763" s="59"/>
      <c r="AU3763" s="59"/>
      <c r="AV3763" s="59"/>
      <c r="AZ3763" s="59"/>
      <c r="BA3763" s="59"/>
      <c r="BB3763" s="59"/>
      <c r="BC3763" s="59"/>
      <c r="BD3763" s="59"/>
      <c r="BE3763" s="59"/>
      <c r="BF3763" s="59"/>
      <c r="BG3763" s="59"/>
      <c r="BH3763" s="59"/>
      <c r="BI3763" s="59"/>
      <c r="BJ3763" s="59"/>
      <c r="BK3763" s="59"/>
      <c r="BL3763" s="59"/>
      <c r="BM3763" s="59"/>
      <c r="BN3763" s="59"/>
      <c r="BO3763" s="59"/>
      <c r="BP3763" s="59"/>
      <c r="BQ3763" s="59"/>
      <c r="BR3763" s="59"/>
      <c r="BS3763" s="59"/>
      <c r="BT3763" s="59"/>
      <c r="BU3763" s="59"/>
      <c r="BV3763" s="59"/>
      <c r="BW3763" s="59"/>
      <c r="BX3763" s="59"/>
      <c r="BY3763" s="59"/>
      <c r="BZ3763" s="59"/>
      <c r="CA3763" s="59"/>
      <c r="CB3763" s="59"/>
      <c r="CC3763" s="59"/>
      <c r="CD3763" s="59"/>
      <c r="CE3763" s="59"/>
    </row>
    <row r="3764" spans="1:83" x14ac:dyDescent="0.25">
      <c r="A3764" s="67" t="s">
        <v>980</v>
      </c>
      <c r="B3764" s="67" t="s">
        <v>980</v>
      </c>
      <c r="C3764" s="58">
        <v>42322</v>
      </c>
      <c r="D3764" s="58"/>
      <c r="E3764" s="58"/>
      <c r="F3764" s="59" t="s">
        <v>981</v>
      </c>
      <c r="G3764" s="59"/>
      <c r="H3764" s="59">
        <v>464.23546875</v>
      </c>
      <c r="I3764" s="59">
        <v>0.102121875</v>
      </c>
      <c r="J3764" s="59">
        <v>0.16586875000000001</v>
      </c>
      <c r="K3764" s="59">
        <v>0.25843749999999999</v>
      </c>
      <c r="L3764" s="59">
        <v>0.269175</v>
      </c>
      <c r="M3764" s="59">
        <v>0.27194374999999998</v>
      </c>
      <c r="N3764" s="59">
        <v>0.34579375000000001</v>
      </c>
      <c r="O3764" s="59">
        <v>0.26810624999999999</v>
      </c>
      <c r="P3764" s="59"/>
      <c r="Q3764" s="59"/>
      <c r="R3764" s="59"/>
      <c r="S3764" s="59"/>
      <c r="T3764" s="59"/>
      <c r="U3764" s="59"/>
      <c r="V3764" s="59"/>
      <c r="W3764" s="59"/>
      <c r="X3764" s="59"/>
      <c r="Y3764" s="59"/>
      <c r="Z3764" s="59"/>
      <c r="AA3764" s="59"/>
      <c r="AB3764" s="59"/>
      <c r="AC3764" s="59"/>
      <c r="AD3764" s="59"/>
      <c r="AE3764" s="59"/>
      <c r="AF3764" s="59"/>
      <c r="AG3764" s="59"/>
      <c r="AH3764" s="59"/>
      <c r="AI3764" s="59"/>
      <c r="AJ3764" s="59"/>
      <c r="AK3764" s="59"/>
      <c r="AL3764" s="59"/>
      <c r="AM3764" s="59"/>
      <c r="AN3764" s="59"/>
      <c r="AO3764" s="59"/>
      <c r="AP3764" s="59"/>
      <c r="AQ3764" s="59"/>
      <c r="AR3764" s="59"/>
      <c r="AS3764" s="59"/>
      <c r="AT3764" s="59"/>
      <c r="AU3764" s="59"/>
      <c r="AV3764" s="59"/>
      <c r="AZ3764" s="59"/>
      <c r="BA3764" s="59"/>
      <c r="BB3764" s="59"/>
      <c r="BC3764" s="59"/>
      <c r="BD3764" s="59"/>
      <c r="BE3764" s="59"/>
      <c r="BF3764" s="59"/>
      <c r="BG3764" s="59"/>
      <c r="BH3764" s="59"/>
      <c r="BI3764" s="59"/>
      <c r="BJ3764" s="59"/>
      <c r="BK3764" s="59"/>
      <c r="BL3764" s="59"/>
      <c r="BM3764" s="59"/>
      <c r="BN3764" s="59"/>
      <c r="BO3764" s="59"/>
      <c r="BP3764" s="59"/>
      <c r="BQ3764" s="59"/>
      <c r="BR3764" s="59"/>
      <c r="BS3764" s="59"/>
      <c r="BT3764" s="59"/>
      <c r="BU3764" s="59"/>
      <c r="BV3764" s="59"/>
      <c r="BW3764" s="59"/>
      <c r="BX3764" s="59"/>
      <c r="BY3764" s="59"/>
      <c r="BZ3764" s="59"/>
      <c r="CA3764" s="59"/>
      <c r="CB3764" s="59"/>
      <c r="CC3764" s="59"/>
      <c r="CD3764" s="59"/>
      <c r="CE3764" s="59"/>
    </row>
    <row r="3765" spans="1:83" x14ac:dyDescent="0.25">
      <c r="A3765" s="67" t="s">
        <v>980</v>
      </c>
      <c r="B3765" s="67" t="s">
        <v>980</v>
      </c>
      <c r="C3765" s="58">
        <v>42323</v>
      </c>
      <c r="D3765" s="58"/>
      <c r="E3765" s="58"/>
      <c r="F3765" s="59" t="s">
        <v>981</v>
      </c>
      <c r="G3765" s="59"/>
      <c r="H3765" s="59">
        <v>462.2109375</v>
      </c>
      <c r="I3765" s="59">
        <v>9.9775000000000003E-2</v>
      </c>
      <c r="J3765" s="59">
        <v>0.16334375000000001</v>
      </c>
      <c r="K3765" s="59">
        <v>0.25549375000000002</v>
      </c>
      <c r="L3765" s="59">
        <v>0.26804375000000003</v>
      </c>
      <c r="M3765" s="59">
        <v>0.27168124999999999</v>
      </c>
      <c r="N3765" s="59">
        <v>0.34579375000000001</v>
      </c>
      <c r="O3765" s="59">
        <v>0.26813124999999999</v>
      </c>
      <c r="P3765" s="59"/>
      <c r="Q3765" s="59"/>
      <c r="R3765" s="59"/>
      <c r="S3765" s="59"/>
      <c r="T3765" s="59"/>
      <c r="U3765" s="59"/>
      <c r="V3765" s="59"/>
      <c r="W3765" s="59"/>
      <c r="X3765" s="59"/>
      <c r="Y3765" s="59"/>
      <c r="Z3765" s="59"/>
      <c r="AA3765" s="59"/>
      <c r="AB3765" s="59"/>
      <c r="AC3765" s="59"/>
      <c r="AD3765" s="59"/>
      <c r="AE3765" s="59"/>
      <c r="AF3765" s="59"/>
      <c r="AG3765" s="59"/>
      <c r="AH3765" s="59"/>
      <c r="AI3765" s="59"/>
      <c r="AJ3765" s="59"/>
      <c r="AK3765" s="59"/>
      <c r="AL3765" s="59"/>
      <c r="AM3765" s="59"/>
      <c r="AN3765" s="59"/>
      <c r="AO3765" s="59"/>
      <c r="AP3765" s="59"/>
      <c r="AQ3765" s="59"/>
      <c r="AR3765" s="59"/>
      <c r="AS3765" s="59"/>
      <c r="AT3765" s="59"/>
      <c r="AU3765" s="59"/>
      <c r="AV3765" s="59"/>
      <c r="AZ3765" s="59"/>
      <c r="BA3765" s="59"/>
      <c r="BB3765" s="59"/>
      <c r="BC3765" s="59"/>
      <c r="BD3765" s="59"/>
      <c r="BE3765" s="59"/>
      <c r="BF3765" s="59"/>
      <c r="BG3765" s="59"/>
      <c r="BH3765" s="59"/>
      <c r="BI3765" s="59"/>
      <c r="BJ3765" s="59"/>
      <c r="BK3765" s="59"/>
      <c r="BL3765" s="59"/>
      <c r="BM3765" s="59"/>
      <c r="BN3765" s="59"/>
      <c r="BO3765" s="59"/>
      <c r="BP3765" s="59"/>
      <c r="BQ3765" s="59"/>
      <c r="BR3765" s="59"/>
      <c r="BS3765" s="59"/>
      <c r="BT3765" s="59"/>
      <c r="BU3765" s="59"/>
      <c r="BV3765" s="59"/>
      <c r="BW3765" s="59"/>
      <c r="BX3765" s="59"/>
      <c r="BY3765" s="59"/>
      <c r="BZ3765" s="59"/>
      <c r="CA3765" s="59"/>
      <c r="CB3765" s="59"/>
      <c r="CC3765" s="59"/>
      <c r="CD3765" s="59"/>
      <c r="CE3765" s="59"/>
    </row>
    <row r="3766" spans="1:83" x14ac:dyDescent="0.25">
      <c r="A3766" s="67" t="s">
        <v>980</v>
      </c>
      <c r="B3766" s="67" t="s">
        <v>980</v>
      </c>
      <c r="C3766" s="58">
        <v>42324</v>
      </c>
      <c r="D3766" s="58"/>
      <c r="E3766" s="58"/>
      <c r="F3766" s="59" t="s">
        <v>981</v>
      </c>
      <c r="G3766" s="59"/>
      <c r="H3766" s="59">
        <v>459.63749999999999</v>
      </c>
      <c r="I3766" s="59">
        <v>9.7768750000000001E-2</v>
      </c>
      <c r="J3766" s="59">
        <v>0.15976874999999999</v>
      </c>
      <c r="K3766" s="59">
        <v>0.25148124999999999</v>
      </c>
      <c r="L3766" s="59">
        <v>0.26646249999999999</v>
      </c>
      <c r="M3766" s="59">
        <v>0.27148125000000001</v>
      </c>
      <c r="N3766" s="59">
        <v>0.34573124999999999</v>
      </c>
      <c r="O3766" s="59">
        <v>0.26819999999999999</v>
      </c>
      <c r="P3766" s="59"/>
      <c r="Q3766" s="59"/>
      <c r="R3766" s="59"/>
      <c r="S3766" s="59"/>
      <c r="T3766" s="59"/>
      <c r="U3766" s="59"/>
      <c r="V3766" s="59"/>
      <c r="W3766" s="59"/>
      <c r="X3766" s="59"/>
      <c r="Y3766" s="59"/>
      <c r="Z3766" s="59"/>
      <c r="AA3766" s="59"/>
      <c r="AB3766" s="59"/>
      <c r="AC3766" s="59"/>
      <c r="AD3766" s="59"/>
      <c r="AE3766" s="59"/>
      <c r="AF3766" s="59"/>
      <c r="AG3766" s="59"/>
      <c r="AH3766" s="59"/>
      <c r="AI3766" s="59"/>
      <c r="AJ3766" s="59"/>
      <c r="AK3766" s="59"/>
      <c r="AL3766" s="59"/>
      <c r="AM3766" s="59"/>
      <c r="AN3766" s="59"/>
      <c r="AO3766" s="59"/>
      <c r="AP3766" s="59"/>
      <c r="AQ3766" s="59"/>
      <c r="AR3766" s="59"/>
      <c r="AS3766" s="59"/>
      <c r="AT3766" s="59"/>
      <c r="AU3766" s="59"/>
      <c r="AV3766" s="59"/>
      <c r="AZ3766" s="59"/>
      <c r="BA3766" s="59"/>
      <c r="BB3766" s="59"/>
      <c r="BC3766" s="59"/>
      <c r="BD3766" s="59"/>
      <c r="BE3766" s="59"/>
      <c r="BF3766" s="59"/>
      <c r="BG3766" s="59"/>
      <c r="BH3766" s="59"/>
      <c r="BI3766" s="59"/>
      <c r="BJ3766" s="59"/>
      <c r="BK3766" s="59"/>
      <c r="BL3766" s="59"/>
      <c r="BM3766" s="59"/>
      <c r="BN3766" s="59"/>
      <c r="BO3766" s="59"/>
      <c r="BP3766" s="59"/>
      <c r="BQ3766" s="59"/>
      <c r="BR3766" s="59"/>
      <c r="BS3766" s="59"/>
      <c r="BT3766" s="59"/>
      <c r="BU3766" s="59"/>
      <c r="BV3766" s="59"/>
      <c r="BW3766" s="59"/>
      <c r="BX3766" s="59"/>
      <c r="BY3766" s="59"/>
      <c r="BZ3766" s="59"/>
      <c r="CA3766" s="59"/>
      <c r="CB3766" s="59"/>
      <c r="CC3766" s="59"/>
      <c r="CD3766" s="59"/>
      <c r="CE3766" s="59"/>
    </row>
    <row r="3767" spans="1:83" x14ac:dyDescent="0.25">
      <c r="A3767" s="67" t="s">
        <v>980</v>
      </c>
      <c r="B3767" s="67" t="s">
        <v>980</v>
      </c>
      <c r="C3767" s="58">
        <v>42325</v>
      </c>
      <c r="D3767" s="58"/>
      <c r="E3767" s="58"/>
      <c r="F3767" s="59" t="s">
        <v>981</v>
      </c>
      <c r="G3767" s="59"/>
      <c r="H3767" s="59">
        <v>457.74374999999998</v>
      </c>
      <c r="I3767" s="59">
        <v>9.5399999999999999E-2</v>
      </c>
      <c r="J3767" s="59">
        <v>0.15757499999999999</v>
      </c>
      <c r="K3767" s="59">
        <v>0.24883749999999999</v>
      </c>
      <c r="L3767" s="59">
        <v>0.26521250000000002</v>
      </c>
      <c r="M3767" s="59">
        <v>0.27137499999999998</v>
      </c>
      <c r="N3767" s="59">
        <v>0.34571249999999998</v>
      </c>
      <c r="O3767" s="59">
        <v>0.26818750000000002</v>
      </c>
      <c r="P3767" s="59"/>
      <c r="Q3767" s="59"/>
      <c r="R3767" s="59"/>
      <c r="S3767" s="59"/>
      <c r="T3767" s="59"/>
      <c r="U3767" s="59"/>
      <c r="V3767" s="59"/>
      <c r="W3767" s="59"/>
      <c r="X3767" s="59"/>
      <c r="Y3767" s="59"/>
      <c r="Z3767" s="59"/>
      <c r="AA3767" s="59"/>
      <c r="AB3767" s="59"/>
      <c r="AC3767" s="59"/>
      <c r="AD3767" s="59"/>
      <c r="AE3767" s="59"/>
      <c r="AF3767" s="59">
        <v>0.70377241770824905</v>
      </c>
      <c r="AG3767" s="59">
        <v>0.59280935123317702</v>
      </c>
      <c r="AH3767" s="59"/>
      <c r="AI3767" s="59"/>
      <c r="AJ3767" s="59"/>
      <c r="AK3767" s="59"/>
      <c r="AL3767" s="59"/>
      <c r="AM3767" s="59"/>
      <c r="AN3767" s="59"/>
      <c r="AO3767" s="59"/>
      <c r="AP3767" s="59"/>
      <c r="AQ3767" s="59"/>
      <c r="AR3767" s="59"/>
      <c r="AS3767" s="59"/>
      <c r="AT3767" s="59"/>
      <c r="AU3767" s="59"/>
      <c r="AV3767" s="59"/>
      <c r="AZ3767" s="59"/>
      <c r="BA3767" s="59"/>
      <c r="BB3767" s="59"/>
      <c r="BC3767" s="59"/>
      <c r="BD3767" s="59"/>
      <c r="BE3767" s="59"/>
      <c r="BF3767" s="59"/>
      <c r="BG3767" s="59"/>
      <c r="BH3767" s="59"/>
      <c r="BI3767" s="59"/>
      <c r="BJ3767" s="59"/>
      <c r="BK3767" s="59"/>
      <c r="BL3767" s="59"/>
      <c r="BM3767" s="59"/>
      <c r="BN3767" s="59"/>
      <c r="BO3767" s="59"/>
      <c r="BP3767" s="59"/>
      <c r="BQ3767" s="59"/>
      <c r="BR3767" s="59"/>
      <c r="BS3767" s="59"/>
      <c r="BT3767" s="59"/>
      <c r="BU3767" s="59"/>
      <c r="BV3767" s="59"/>
      <c r="BW3767" s="59"/>
      <c r="BX3767" s="59"/>
      <c r="BY3767" s="59"/>
      <c r="BZ3767" s="59"/>
      <c r="CA3767" s="59"/>
      <c r="CB3767" s="59"/>
      <c r="CC3767" s="59"/>
      <c r="CD3767" s="59"/>
      <c r="CE3767" s="59"/>
    </row>
    <row r="3768" spans="1:83" x14ac:dyDescent="0.25">
      <c r="A3768" s="67" t="s">
        <v>980</v>
      </c>
      <c r="B3768" s="67" t="s">
        <v>980</v>
      </c>
      <c r="C3768" s="58">
        <v>42326</v>
      </c>
      <c r="D3768" s="58"/>
      <c r="E3768" s="58"/>
      <c r="F3768" s="59" t="s">
        <v>981</v>
      </c>
      <c r="G3768" s="59"/>
      <c r="H3768" s="59">
        <v>455.46140624999998</v>
      </c>
      <c r="I3768" s="59">
        <v>9.3296875000000001E-2</v>
      </c>
      <c r="J3768" s="59">
        <v>0.15509999999999999</v>
      </c>
      <c r="K3768" s="59">
        <v>0.24555625</v>
      </c>
      <c r="L3768" s="59">
        <v>0.26365</v>
      </c>
      <c r="M3768" s="59">
        <v>0.27089374999999999</v>
      </c>
      <c r="N3768" s="59">
        <v>0.34570624999999999</v>
      </c>
      <c r="O3768" s="59">
        <v>0.26819999999999999</v>
      </c>
      <c r="P3768" s="59"/>
      <c r="Q3768" s="59"/>
      <c r="R3768" s="59"/>
      <c r="S3768" s="59"/>
      <c r="T3768" s="59"/>
      <c r="U3768" s="59"/>
      <c r="V3768" s="59"/>
      <c r="W3768" s="59"/>
      <c r="X3768" s="59"/>
      <c r="Y3768" s="59"/>
      <c r="Z3768" s="59"/>
      <c r="AA3768" s="59"/>
      <c r="AB3768" s="59"/>
      <c r="AC3768" s="59"/>
      <c r="AD3768" s="59"/>
      <c r="AE3768" s="59"/>
      <c r="AF3768" s="59"/>
      <c r="AG3768" s="59"/>
      <c r="AH3768" s="59"/>
      <c r="AI3768" s="59"/>
      <c r="AJ3768" s="59"/>
      <c r="AK3768" s="59"/>
      <c r="AL3768" s="59"/>
      <c r="AM3768" s="59"/>
      <c r="AN3768" s="59"/>
      <c r="AO3768" s="59"/>
      <c r="AP3768" s="59"/>
      <c r="AQ3768" s="59"/>
      <c r="AR3768" s="59"/>
      <c r="AS3768" s="59"/>
      <c r="AT3768" s="59"/>
      <c r="AU3768" s="59"/>
      <c r="AV3768" s="59"/>
      <c r="AZ3768" s="59"/>
      <c r="BA3768" s="59"/>
      <c r="BB3768" s="59"/>
      <c r="BC3768" s="59"/>
      <c r="BD3768" s="59"/>
      <c r="BE3768" s="59"/>
      <c r="BF3768" s="59"/>
      <c r="BG3768" s="59"/>
      <c r="BH3768" s="59"/>
      <c r="BI3768" s="59"/>
      <c r="BJ3768" s="59"/>
      <c r="BK3768" s="59"/>
      <c r="BL3768" s="59"/>
      <c r="BM3768" s="59"/>
      <c r="BN3768" s="59"/>
      <c r="BO3768" s="59"/>
      <c r="BP3768" s="59"/>
      <c r="BQ3768" s="59"/>
      <c r="BR3768" s="59"/>
      <c r="BS3768" s="59"/>
      <c r="BT3768" s="59"/>
      <c r="BU3768" s="59"/>
      <c r="BV3768" s="59"/>
      <c r="BW3768" s="59"/>
      <c r="BX3768" s="59"/>
      <c r="BY3768" s="59"/>
      <c r="BZ3768" s="59"/>
      <c r="CA3768" s="59"/>
      <c r="CB3768" s="59"/>
      <c r="CC3768" s="59"/>
      <c r="CD3768" s="59"/>
      <c r="CE3768" s="59"/>
    </row>
    <row r="3769" spans="1:83" x14ac:dyDescent="0.25">
      <c r="A3769" s="67" t="s">
        <v>980</v>
      </c>
      <c r="B3769" s="67" t="s">
        <v>980</v>
      </c>
      <c r="C3769" s="58">
        <v>42327</v>
      </c>
      <c r="D3769" s="58"/>
      <c r="E3769" s="58"/>
      <c r="F3769" s="59" t="s">
        <v>981</v>
      </c>
      <c r="G3769" s="59"/>
      <c r="H3769" s="59">
        <v>471.80484374999997</v>
      </c>
      <c r="I3769" s="59">
        <v>0.202840625</v>
      </c>
      <c r="J3769" s="59">
        <v>0.16387499999999999</v>
      </c>
      <c r="K3769" s="59">
        <v>0.24293124999999999</v>
      </c>
      <c r="L3769" s="59">
        <v>0.26193749999999999</v>
      </c>
      <c r="M3769" s="59">
        <v>0.27064375000000002</v>
      </c>
      <c r="N3769" s="59">
        <v>0.34564375000000003</v>
      </c>
      <c r="O3769" s="59">
        <v>0.26816875000000001</v>
      </c>
      <c r="P3769" s="59"/>
      <c r="Q3769" s="59"/>
      <c r="R3769" s="59"/>
      <c r="S3769" s="59"/>
      <c r="T3769" s="59">
        <v>8.7521398000000001</v>
      </c>
      <c r="U3769" s="59">
        <v>327.23475000000002</v>
      </c>
      <c r="V3769" s="59">
        <v>0</v>
      </c>
      <c r="W3769" s="59"/>
      <c r="X3769" s="59"/>
      <c r="Y3769" s="59"/>
      <c r="Z3769" s="59"/>
      <c r="AA3769" s="59"/>
      <c r="AB3769" s="59"/>
      <c r="AC3769" s="59"/>
      <c r="AD3769" s="59">
        <v>0</v>
      </c>
      <c r="AE3769" s="59"/>
      <c r="AF3769" s="59"/>
      <c r="AG3769" s="59"/>
      <c r="AH3769" s="59">
        <v>3.3599999999999998E-2</v>
      </c>
      <c r="AI3769" s="59">
        <v>1.9151999999999999E-3</v>
      </c>
      <c r="AJ3769" s="59">
        <v>5.7000000000000002E-2</v>
      </c>
      <c r="AK3769" s="59"/>
      <c r="AL3769" s="59"/>
      <c r="AM3769" s="59">
        <v>2.1</v>
      </c>
      <c r="AN3769" s="59">
        <v>4.33175334133378E-2</v>
      </c>
      <c r="AO3769" s="59">
        <v>5.6580387500000002</v>
      </c>
      <c r="AP3769" s="59">
        <v>130.61775</v>
      </c>
      <c r="AQ3769" s="59"/>
      <c r="AR3769" s="59"/>
      <c r="AS3769" s="59"/>
      <c r="AT3769" s="59"/>
      <c r="AU3769" s="59"/>
      <c r="AV3769" s="59"/>
      <c r="AZ3769" s="59"/>
      <c r="BA3769" s="59"/>
      <c r="BB3769" s="59"/>
      <c r="BC3769" s="59"/>
      <c r="BD3769" s="59"/>
      <c r="BE3769" s="59">
        <v>0</v>
      </c>
      <c r="BF3769" s="59"/>
      <c r="BG3769" s="59">
        <v>1.57315112433862E-2</v>
      </c>
      <c r="BH3769" s="59">
        <v>3.0921858499999999</v>
      </c>
      <c r="BI3769" s="59"/>
      <c r="BJ3769" s="59">
        <v>196.56</v>
      </c>
      <c r="BK3769" s="59"/>
      <c r="BL3769" s="59"/>
      <c r="BM3769" s="59"/>
      <c r="BN3769" s="59"/>
      <c r="BO3769" s="59"/>
      <c r="BP3769" s="59"/>
      <c r="BQ3769" s="59"/>
      <c r="BR3769" s="59"/>
      <c r="BS3769" s="59"/>
      <c r="BT3769" s="59"/>
      <c r="BU3769" s="59"/>
      <c r="BV3769" s="59"/>
      <c r="BW3769" s="59"/>
      <c r="BX3769" s="59"/>
      <c r="BY3769" s="59"/>
      <c r="BZ3769" s="59"/>
      <c r="CA3769" s="59"/>
      <c r="CB3769" s="59"/>
      <c r="CC3769" s="59"/>
      <c r="CD3769" s="59"/>
      <c r="CE3769" s="59"/>
    </row>
    <row r="3770" spans="1:83" x14ac:dyDescent="0.25">
      <c r="A3770" s="67" t="s">
        <v>980</v>
      </c>
      <c r="B3770" s="67" t="s">
        <v>980</v>
      </c>
      <c r="C3770" s="58">
        <v>42328</v>
      </c>
      <c r="D3770" s="58"/>
      <c r="E3770" s="58"/>
      <c r="F3770" s="59" t="s">
        <v>981</v>
      </c>
      <c r="G3770" s="59"/>
      <c r="H3770" s="59">
        <v>472.90406250000001</v>
      </c>
      <c r="I3770" s="59">
        <v>0.21168124999999999</v>
      </c>
      <c r="J3770" s="59">
        <v>0.16523750000000001</v>
      </c>
      <c r="K3770" s="59">
        <v>0.24319374999999999</v>
      </c>
      <c r="L3770" s="59">
        <v>0.26061250000000002</v>
      </c>
      <c r="M3770" s="59">
        <v>0.27029999999999998</v>
      </c>
      <c r="N3770" s="59">
        <v>0.34564375000000003</v>
      </c>
      <c r="O3770" s="59">
        <v>0.26813749999999997</v>
      </c>
      <c r="P3770" s="59"/>
      <c r="Q3770" s="59"/>
      <c r="R3770" s="59"/>
      <c r="S3770" s="59">
        <v>3.5</v>
      </c>
      <c r="T3770" s="59"/>
      <c r="U3770" s="59"/>
      <c r="V3770" s="59"/>
      <c r="W3770" s="59"/>
      <c r="X3770" s="59"/>
      <c r="Y3770" s="59"/>
      <c r="Z3770" s="59"/>
      <c r="AA3770" s="59"/>
      <c r="AB3770" s="59"/>
      <c r="AC3770" s="59"/>
      <c r="AD3770" s="59"/>
      <c r="AE3770" s="59">
        <v>8.85</v>
      </c>
      <c r="AF3770" s="59"/>
      <c r="AG3770" s="59">
        <v>0.76106072378251299</v>
      </c>
      <c r="AH3770" s="59"/>
      <c r="AI3770" s="59"/>
      <c r="AJ3770" s="59"/>
      <c r="AK3770" s="59">
        <v>0.5</v>
      </c>
      <c r="AL3770" s="59">
        <v>8.35</v>
      </c>
      <c r="AM3770" s="59"/>
      <c r="AN3770" s="59"/>
      <c r="AO3770" s="59"/>
      <c r="AP3770" s="59"/>
      <c r="AQ3770" s="59"/>
      <c r="AR3770" s="59"/>
      <c r="AS3770" s="59"/>
      <c r="AT3770" s="59"/>
      <c r="AU3770" s="59"/>
      <c r="AV3770" s="59"/>
      <c r="AZ3770" s="59"/>
      <c r="BA3770" s="59"/>
      <c r="BB3770" s="59"/>
      <c r="BC3770" s="59"/>
      <c r="BD3770" s="59"/>
      <c r="BE3770" s="59"/>
      <c r="BF3770" s="59"/>
      <c r="BG3770" s="59"/>
      <c r="BH3770" s="59"/>
      <c r="BI3770" s="59"/>
      <c r="BJ3770" s="59"/>
      <c r="BK3770" s="59"/>
      <c r="BL3770" s="59"/>
      <c r="BM3770" s="59"/>
      <c r="BN3770" s="59"/>
      <c r="BO3770" s="59"/>
      <c r="BP3770" s="59"/>
      <c r="BQ3770" s="59"/>
      <c r="BR3770" s="59"/>
      <c r="BS3770" s="59"/>
      <c r="BT3770" s="59"/>
      <c r="BU3770" s="59"/>
      <c r="BV3770" s="59"/>
      <c r="BW3770" s="59"/>
      <c r="BX3770" s="59"/>
      <c r="BY3770" s="59"/>
      <c r="BZ3770" s="59"/>
      <c r="CA3770" s="59"/>
      <c r="CB3770" s="59"/>
      <c r="CC3770" s="59"/>
      <c r="CD3770" s="59"/>
      <c r="CE3770" s="59"/>
    </row>
    <row r="3771" spans="1:83" x14ac:dyDescent="0.25">
      <c r="A3771" s="67" t="s">
        <v>980</v>
      </c>
      <c r="B3771" s="67" t="s">
        <v>980</v>
      </c>
      <c r="C3771" s="58">
        <v>42329</v>
      </c>
      <c r="D3771" s="58"/>
      <c r="E3771" s="58"/>
      <c r="F3771" s="59" t="s">
        <v>981</v>
      </c>
      <c r="G3771" s="59"/>
      <c r="H3771" s="59">
        <v>469.37062500000002</v>
      </c>
      <c r="I3771" s="59">
        <v>0.18890000000000001</v>
      </c>
      <c r="J3771" s="59">
        <v>0.16547500000000001</v>
      </c>
      <c r="K3771" s="59">
        <v>0.24407499999999999</v>
      </c>
      <c r="L3771" s="59">
        <v>0.25969375</v>
      </c>
      <c r="M3771" s="59">
        <v>0.27001874999999997</v>
      </c>
      <c r="N3771" s="59">
        <v>0.34552500000000003</v>
      </c>
      <c r="O3771" s="59">
        <v>0.26806875000000002</v>
      </c>
      <c r="P3771" s="59"/>
      <c r="Q3771" s="59"/>
      <c r="R3771" s="59"/>
      <c r="S3771" s="59"/>
      <c r="T3771" s="59"/>
      <c r="U3771" s="59"/>
      <c r="V3771" s="59"/>
      <c r="W3771" s="59"/>
      <c r="X3771" s="59"/>
      <c r="Y3771" s="59"/>
      <c r="Z3771" s="59"/>
      <c r="AA3771" s="59"/>
      <c r="AB3771" s="59"/>
      <c r="AC3771" s="59"/>
      <c r="AD3771" s="59"/>
      <c r="AE3771" s="59"/>
      <c r="AF3771" s="59"/>
      <c r="AG3771" s="59"/>
      <c r="AH3771" s="59"/>
      <c r="AI3771" s="59"/>
      <c r="AJ3771" s="59"/>
      <c r="AK3771" s="59"/>
      <c r="AL3771" s="59"/>
      <c r="AM3771" s="59"/>
      <c r="AN3771" s="59"/>
      <c r="AO3771" s="59"/>
      <c r="AP3771" s="59"/>
      <c r="AQ3771" s="59"/>
      <c r="AR3771" s="59"/>
      <c r="AS3771" s="59"/>
      <c r="AT3771" s="59"/>
      <c r="AU3771" s="59"/>
      <c r="AV3771" s="59"/>
      <c r="AZ3771" s="59"/>
      <c r="BA3771" s="59"/>
      <c r="BB3771" s="59"/>
      <c r="BC3771" s="59"/>
      <c r="BD3771" s="59"/>
      <c r="BE3771" s="59"/>
      <c r="BF3771" s="59"/>
      <c r="BG3771" s="59"/>
      <c r="BH3771" s="59"/>
      <c r="BI3771" s="59"/>
      <c r="BJ3771" s="59"/>
      <c r="BK3771" s="59"/>
      <c r="BL3771" s="59"/>
      <c r="BM3771" s="59"/>
      <c r="BN3771" s="59"/>
      <c r="BO3771" s="59"/>
      <c r="BP3771" s="59"/>
      <c r="BQ3771" s="59"/>
      <c r="BR3771" s="59"/>
      <c r="BS3771" s="59"/>
      <c r="BT3771" s="59"/>
      <c r="BU3771" s="59"/>
      <c r="BV3771" s="59"/>
      <c r="BW3771" s="59"/>
      <c r="BX3771" s="59"/>
      <c r="BY3771" s="59"/>
      <c r="BZ3771" s="59"/>
      <c r="CA3771" s="59"/>
      <c r="CB3771" s="59"/>
      <c r="CC3771" s="59"/>
      <c r="CD3771" s="59"/>
      <c r="CE3771" s="59"/>
    </row>
    <row r="3772" spans="1:83" x14ac:dyDescent="0.25">
      <c r="A3772" s="67" t="s">
        <v>980</v>
      </c>
      <c r="B3772" s="67" t="s">
        <v>980</v>
      </c>
      <c r="C3772" s="58">
        <v>42330</v>
      </c>
      <c r="D3772" s="58"/>
      <c r="E3772" s="58"/>
      <c r="F3772" s="59" t="s">
        <v>981</v>
      </c>
      <c r="G3772" s="59"/>
      <c r="H3772" s="59">
        <v>466.12921875000001</v>
      </c>
      <c r="I3772" s="59">
        <v>0.167884375</v>
      </c>
      <c r="J3772" s="59">
        <v>0.16579374999999999</v>
      </c>
      <c r="K3772" s="59">
        <v>0.2447</v>
      </c>
      <c r="L3772" s="59">
        <v>0.25882500000000003</v>
      </c>
      <c r="M3772" s="59">
        <v>0.26985625000000002</v>
      </c>
      <c r="N3772" s="59">
        <v>0.34546874999999999</v>
      </c>
      <c r="O3772" s="59">
        <v>0.26807500000000001</v>
      </c>
      <c r="P3772" s="59"/>
      <c r="Q3772" s="59"/>
      <c r="R3772" s="59"/>
      <c r="S3772" s="59"/>
      <c r="T3772" s="59"/>
      <c r="U3772" s="59"/>
      <c r="V3772" s="59"/>
      <c r="W3772" s="59"/>
      <c r="X3772" s="59"/>
      <c r="Y3772" s="59"/>
      <c r="Z3772" s="59"/>
      <c r="AA3772" s="59"/>
      <c r="AB3772" s="59"/>
      <c r="AC3772" s="59"/>
      <c r="AD3772" s="59"/>
      <c r="AE3772" s="59"/>
      <c r="AF3772" s="59"/>
      <c r="AG3772" s="59"/>
      <c r="AH3772" s="59"/>
      <c r="AI3772" s="59"/>
      <c r="AJ3772" s="59"/>
      <c r="AK3772" s="59"/>
      <c r="AL3772" s="59"/>
      <c r="AM3772" s="59"/>
      <c r="AN3772" s="59"/>
      <c r="AO3772" s="59"/>
      <c r="AP3772" s="59"/>
      <c r="AQ3772" s="59"/>
      <c r="AR3772" s="59"/>
      <c r="AS3772" s="59"/>
      <c r="AT3772" s="59"/>
      <c r="AU3772" s="59"/>
      <c r="AV3772" s="59"/>
      <c r="AZ3772" s="59"/>
      <c r="BA3772" s="59"/>
      <c r="BB3772" s="59"/>
      <c r="BC3772" s="59"/>
      <c r="BD3772" s="59"/>
      <c r="BE3772" s="59"/>
      <c r="BF3772" s="59"/>
      <c r="BG3772" s="59"/>
      <c r="BH3772" s="59"/>
      <c r="BI3772" s="59"/>
      <c r="BJ3772" s="59"/>
      <c r="BK3772" s="59"/>
      <c r="BL3772" s="59"/>
      <c r="BM3772" s="59"/>
      <c r="BN3772" s="59"/>
      <c r="BO3772" s="59"/>
      <c r="BP3772" s="59"/>
      <c r="BQ3772" s="59"/>
      <c r="BR3772" s="59"/>
      <c r="BS3772" s="59"/>
      <c r="BT3772" s="59"/>
      <c r="BU3772" s="59"/>
      <c r="BV3772" s="59"/>
      <c r="BW3772" s="59"/>
      <c r="BX3772" s="59"/>
      <c r="BY3772" s="59"/>
      <c r="BZ3772" s="59"/>
      <c r="CA3772" s="59"/>
      <c r="CB3772" s="59"/>
      <c r="CC3772" s="59"/>
      <c r="CD3772" s="59"/>
      <c r="CE3772" s="59"/>
    </row>
    <row r="3773" spans="1:83" x14ac:dyDescent="0.25">
      <c r="A3773" s="67" t="s">
        <v>980</v>
      </c>
      <c r="B3773" s="67" t="s">
        <v>980</v>
      </c>
      <c r="C3773" s="58">
        <v>42331</v>
      </c>
      <c r="D3773" s="58"/>
      <c r="E3773" s="58"/>
      <c r="F3773" s="59" t="s">
        <v>981</v>
      </c>
      <c r="G3773" s="59"/>
      <c r="H3773" s="59">
        <v>461.9325</v>
      </c>
      <c r="I3773" s="59">
        <v>0.1456875</v>
      </c>
      <c r="J3773" s="59">
        <v>0.16446250000000001</v>
      </c>
      <c r="K3773" s="59">
        <v>0.24408125</v>
      </c>
      <c r="L3773" s="59">
        <v>0.25773750000000001</v>
      </c>
      <c r="M3773" s="59">
        <v>0.26946249999999999</v>
      </c>
      <c r="N3773" s="59">
        <v>0.34539375</v>
      </c>
      <c r="O3773" s="59">
        <v>0.26802500000000001</v>
      </c>
      <c r="P3773" s="59"/>
      <c r="Q3773" s="59"/>
      <c r="R3773" s="59"/>
      <c r="S3773" s="59"/>
      <c r="T3773" s="59"/>
      <c r="U3773" s="59"/>
      <c r="V3773" s="59"/>
      <c r="W3773" s="59"/>
      <c r="X3773" s="59"/>
      <c r="Y3773" s="59"/>
      <c r="Z3773" s="59"/>
      <c r="AA3773" s="59"/>
      <c r="AB3773" s="59"/>
      <c r="AC3773" s="59"/>
      <c r="AD3773" s="59"/>
      <c r="AE3773" s="59"/>
      <c r="AF3773" s="59">
        <v>0.70382263923431199</v>
      </c>
      <c r="AG3773" s="59">
        <v>0.670566786745184</v>
      </c>
      <c r="AH3773" s="59"/>
      <c r="AI3773" s="59"/>
      <c r="AJ3773" s="59"/>
      <c r="AK3773" s="59"/>
      <c r="AL3773" s="59"/>
      <c r="AM3773" s="59"/>
      <c r="AN3773" s="59"/>
      <c r="AO3773" s="59"/>
      <c r="AP3773" s="59"/>
      <c r="AQ3773" s="59"/>
      <c r="AR3773" s="59"/>
      <c r="AS3773" s="59"/>
      <c r="AT3773" s="59"/>
      <c r="AU3773" s="59"/>
      <c r="AV3773" s="59"/>
      <c r="AZ3773" s="59"/>
      <c r="BA3773" s="59"/>
      <c r="BB3773" s="59"/>
      <c r="BC3773" s="59"/>
      <c r="BD3773" s="59"/>
      <c r="BE3773" s="59"/>
      <c r="BF3773" s="59"/>
      <c r="BG3773" s="59"/>
      <c r="BH3773" s="59"/>
      <c r="BI3773" s="59"/>
      <c r="BJ3773" s="59"/>
      <c r="BK3773" s="59"/>
      <c r="BL3773" s="59"/>
      <c r="BM3773" s="59"/>
      <c r="BN3773" s="59"/>
      <c r="BO3773" s="59"/>
      <c r="BP3773" s="59"/>
      <c r="BQ3773" s="59"/>
      <c r="BR3773" s="59"/>
      <c r="BS3773" s="59"/>
      <c r="BT3773" s="59"/>
      <c r="BU3773" s="59"/>
      <c r="BV3773" s="59"/>
      <c r="BW3773" s="59"/>
      <c r="BX3773" s="59"/>
      <c r="BY3773" s="59"/>
      <c r="BZ3773" s="59"/>
      <c r="CA3773" s="59"/>
      <c r="CB3773" s="59"/>
      <c r="CC3773" s="59"/>
      <c r="CD3773" s="59"/>
      <c r="CE3773" s="59"/>
    </row>
    <row r="3774" spans="1:83" x14ac:dyDescent="0.25">
      <c r="A3774" s="67" t="s">
        <v>980</v>
      </c>
      <c r="B3774" s="67" t="s">
        <v>980</v>
      </c>
      <c r="C3774" s="58">
        <v>42332</v>
      </c>
      <c r="D3774" s="58"/>
      <c r="E3774" s="58"/>
      <c r="F3774" s="59" t="s">
        <v>981</v>
      </c>
      <c r="G3774" s="59"/>
      <c r="H3774" s="59">
        <v>457.46249999999998</v>
      </c>
      <c r="I3774" s="59">
        <v>0.12618750000000001</v>
      </c>
      <c r="J3774" s="59">
        <v>0.1615375</v>
      </c>
      <c r="K3774" s="59">
        <v>0.24265</v>
      </c>
      <c r="L3774" s="59">
        <v>0.25614375</v>
      </c>
      <c r="M3774" s="59">
        <v>0.26896874999999998</v>
      </c>
      <c r="N3774" s="59">
        <v>0.34526250000000003</v>
      </c>
      <c r="O3774" s="59">
        <v>0.26798749999999999</v>
      </c>
      <c r="P3774" s="59"/>
      <c r="Q3774" s="59"/>
      <c r="R3774" s="59"/>
      <c r="S3774" s="59"/>
      <c r="T3774" s="59"/>
      <c r="U3774" s="59"/>
      <c r="V3774" s="59"/>
      <c r="W3774" s="59"/>
      <c r="X3774" s="59"/>
      <c r="Y3774" s="59"/>
      <c r="Z3774" s="59"/>
      <c r="AA3774" s="59"/>
      <c r="AB3774" s="59"/>
      <c r="AC3774" s="59"/>
      <c r="AD3774" s="59"/>
      <c r="AE3774" s="59"/>
      <c r="AF3774" s="59"/>
      <c r="AG3774" s="59"/>
      <c r="AH3774" s="59"/>
      <c r="AI3774" s="59"/>
      <c r="AJ3774" s="59"/>
      <c r="AK3774" s="59"/>
      <c r="AL3774" s="59"/>
      <c r="AM3774" s="59"/>
      <c r="AN3774" s="59"/>
      <c r="AO3774" s="59"/>
      <c r="AP3774" s="59"/>
      <c r="AQ3774" s="59"/>
      <c r="AR3774" s="59"/>
      <c r="AS3774" s="59"/>
      <c r="AT3774" s="59"/>
      <c r="AU3774" s="59"/>
      <c r="AV3774" s="59"/>
      <c r="AZ3774" s="59"/>
      <c r="BA3774" s="59"/>
      <c r="BB3774" s="59"/>
      <c r="BC3774" s="59"/>
      <c r="BD3774" s="59"/>
      <c r="BE3774" s="59"/>
      <c r="BF3774" s="59"/>
      <c r="BG3774" s="59"/>
      <c r="BH3774" s="59"/>
      <c r="BI3774" s="59"/>
      <c r="BJ3774" s="59"/>
      <c r="BK3774" s="59"/>
      <c r="BL3774" s="59"/>
      <c r="BM3774" s="59"/>
      <c r="BN3774" s="59"/>
      <c r="BO3774" s="59"/>
      <c r="BP3774" s="59"/>
      <c r="BQ3774" s="59"/>
      <c r="BR3774" s="59"/>
      <c r="BS3774" s="59"/>
      <c r="BT3774" s="59"/>
      <c r="BU3774" s="59"/>
      <c r="BV3774" s="59"/>
      <c r="BW3774" s="59"/>
      <c r="BX3774" s="59"/>
      <c r="BY3774" s="59"/>
      <c r="BZ3774" s="59"/>
      <c r="CA3774" s="59"/>
      <c r="CB3774" s="59"/>
      <c r="CC3774" s="59"/>
      <c r="CD3774" s="59"/>
      <c r="CE3774" s="59"/>
    </row>
    <row r="3775" spans="1:83" x14ac:dyDescent="0.25">
      <c r="A3775" s="67" t="s">
        <v>980</v>
      </c>
      <c r="B3775" s="67" t="s">
        <v>980</v>
      </c>
      <c r="C3775" s="58">
        <v>42333</v>
      </c>
      <c r="D3775" s="58"/>
      <c r="E3775" s="58"/>
      <c r="F3775" s="59" t="s">
        <v>981</v>
      </c>
      <c r="G3775" s="59"/>
      <c r="H3775" s="59">
        <v>453.30093749999997</v>
      </c>
      <c r="I3775" s="59">
        <v>0.112425</v>
      </c>
      <c r="J3775" s="59">
        <v>0.15741875</v>
      </c>
      <c r="K3775" s="59">
        <v>0.23997499999999999</v>
      </c>
      <c r="L3775" s="59">
        <v>0.25443125</v>
      </c>
      <c r="M3775" s="59">
        <v>0.26851249999999999</v>
      </c>
      <c r="N3775" s="59">
        <v>0.34525624999999999</v>
      </c>
      <c r="O3775" s="59">
        <v>0.26790625000000001</v>
      </c>
      <c r="P3775" s="59"/>
      <c r="Q3775" s="59"/>
      <c r="R3775" s="59"/>
      <c r="S3775" s="59"/>
      <c r="T3775" s="59"/>
      <c r="U3775" s="59"/>
      <c r="V3775" s="59"/>
      <c r="W3775" s="59"/>
      <c r="X3775" s="59"/>
      <c r="Y3775" s="59"/>
      <c r="Z3775" s="59"/>
      <c r="AA3775" s="59"/>
      <c r="AB3775" s="59"/>
      <c r="AC3775" s="59"/>
      <c r="AD3775" s="59"/>
      <c r="AE3775" s="59">
        <v>8.85</v>
      </c>
      <c r="AF3775" s="59"/>
      <c r="AG3775" s="59"/>
      <c r="AH3775" s="59"/>
      <c r="AI3775" s="59"/>
      <c r="AJ3775" s="59"/>
      <c r="AK3775" s="59">
        <v>0.85</v>
      </c>
      <c r="AL3775" s="59">
        <v>8.8000000000000007</v>
      </c>
      <c r="AM3775" s="59"/>
      <c r="AN3775" s="59"/>
      <c r="AO3775" s="59"/>
      <c r="AP3775" s="59"/>
      <c r="AQ3775" s="59"/>
      <c r="AR3775" s="59"/>
      <c r="AS3775" s="59"/>
      <c r="AT3775" s="59"/>
      <c r="AU3775" s="59"/>
      <c r="AV3775" s="59"/>
      <c r="AZ3775" s="59"/>
      <c r="BA3775" s="59"/>
      <c r="BB3775" s="59"/>
      <c r="BC3775" s="59"/>
      <c r="BD3775" s="59"/>
      <c r="BE3775" s="59"/>
      <c r="BF3775" s="59"/>
      <c r="BG3775" s="59"/>
      <c r="BH3775" s="59"/>
      <c r="BI3775" s="59"/>
      <c r="BJ3775" s="59"/>
      <c r="BK3775" s="59"/>
      <c r="BL3775" s="59"/>
      <c r="BM3775" s="59"/>
      <c r="BN3775" s="59"/>
      <c r="BO3775" s="59"/>
      <c r="BP3775" s="59"/>
      <c r="BQ3775" s="59"/>
      <c r="BR3775" s="59"/>
      <c r="BS3775" s="59"/>
      <c r="BT3775" s="59"/>
      <c r="BU3775" s="59"/>
      <c r="BV3775" s="59"/>
      <c r="BW3775" s="59"/>
      <c r="BX3775" s="59"/>
      <c r="BY3775" s="59"/>
      <c r="BZ3775" s="59"/>
      <c r="CA3775" s="59"/>
      <c r="CB3775" s="59"/>
      <c r="CC3775" s="59"/>
      <c r="CD3775" s="59"/>
      <c r="CE3775" s="59"/>
    </row>
    <row r="3776" spans="1:83" x14ac:dyDescent="0.25">
      <c r="A3776" s="67" t="s">
        <v>980</v>
      </c>
      <c r="B3776" s="67" t="s">
        <v>980</v>
      </c>
      <c r="C3776" s="58">
        <v>42334</v>
      </c>
      <c r="D3776" s="58"/>
      <c r="E3776" s="58"/>
      <c r="F3776" s="59" t="s">
        <v>981</v>
      </c>
      <c r="G3776" s="59"/>
      <c r="H3776" s="59">
        <v>449.13468749999998</v>
      </c>
      <c r="I3776" s="59">
        <v>0.10278125</v>
      </c>
      <c r="J3776" s="59">
        <v>0.15265000000000001</v>
      </c>
      <c r="K3776" s="59">
        <v>0.23608750000000001</v>
      </c>
      <c r="L3776" s="59">
        <v>0.25240625</v>
      </c>
      <c r="M3776" s="59">
        <v>0.2679375</v>
      </c>
      <c r="N3776" s="59">
        <v>0.34508749999999999</v>
      </c>
      <c r="O3776" s="59">
        <v>0.26788125000000002</v>
      </c>
      <c r="P3776" s="59"/>
      <c r="Q3776" s="59"/>
      <c r="R3776" s="59"/>
      <c r="S3776" s="59"/>
      <c r="T3776" s="59"/>
      <c r="U3776" s="59"/>
      <c r="V3776" s="59"/>
      <c r="W3776" s="59"/>
      <c r="X3776" s="59"/>
      <c r="Y3776" s="59"/>
      <c r="Z3776" s="59"/>
      <c r="AA3776" s="59"/>
      <c r="AB3776" s="59"/>
      <c r="AC3776" s="59"/>
      <c r="AD3776" s="59"/>
      <c r="AE3776" s="59"/>
      <c r="AF3776" s="59"/>
      <c r="AG3776" s="59"/>
      <c r="AH3776" s="59"/>
      <c r="AI3776" s="59"/>
      <c r="AJ3776" s="59"/>
      <c r="AK3776" s="59"/>
      <c r="AL3776" s="59"/>
      <c r="AM3776" s="59"/>
      <c r="AN3776" s="59"/>
      <c r="AO3776" s="59"/>
      <c r="AP3776" s="59"/>
      <c r="AQ3776" s="59"/>
      <c r="AR3776" s="59"/>
      <c r="AS3776" s="59"/>
      <c r="AT3776" s="59"/>
      <c r="AU3776" s="59"/>
      <c r="AV3776" s="59"/>
      <c r="AZ3776" s="59"/>
      <c r="BA3776" s="59"/>
      <c r="BB3776" s="59"/>
      <c r="BC3776" s="59"/>
      <c r="BD3776" s="59"/>
      <c r="BE3776" s="59"/>
      <c r="BF3776" s="59"/>
      <c r="BG3776" s="59"/>
      <c r="BH3776" s="59"/>
      <c r="BI3776" s="59"/>
      <c r="BJ3776" s="59"/>
      <c r="BK3776" s="59"/>
      <c r="BL3776" s="59"/>
      <c r="BM3776" s="59"/>
      <c r="BN3776" s="59"/>
      <c r="BO3776" s="59"/>
      <c r="BP3776" s="59"/>
      <c r="BQ3776" s="59"/>
      <c r="BR3776" s="59"/>
      <c r="BS3776" s="59"/>
      <c r="BT3776" s="59"/>
      <c r="BU3776" s="59"/>
      <c r="BV3776" s="59"/>
      <c r="BW3776" s="59"/>
      <c r="BX3776" s="59"/>
      <c r="BY3776" s="59"/>
      <c r="BZ3776" s="59"/>
      <c r="CA3776" s="59"/>
      <c r="CB3776" s="59"/>
      <c r="CC3776" s="59"/>
      <c r="CD3776" s="59"/>
      <c r="CE3776" s="59"/>
    </row>
    <row r="3777" spans="1:83" x14ac:dyDescent="0.25">
      <c r="A3777" s="67" t="s">
        <v>980</v>
      </c>
      <c r="B3777" s="67" t="s">
        <v>980</v>
      </c>
      <c r="C3777" s="58">
        <v>42335</v>
      </c>
      <c r="D3777" s="58"/>
      <c r="E3777" s="58"/>
      <c r="F3777" s="59" t="s">
        <v>981</v>
      </c>
      <c r="G3777" s="59"/>
      <c r="H3777" s="59">
        <v>446.41874999999999</v>
      </c>
      <c r="I3777" s="59">
        <v>9.6862500000000004E-2</v>
      </c>
      <c r="J3777" s="59">
        <v>0.14985000000000001</v>
      </c>
      <c r="K3777" s="59">
        <v>0.23335</v>
      </c>
      <c r="L3777" s="59">
        <v>0.25066250000000001</v>
      </c>
      <c r="M3777" s="59">
        <v>0.26765624999999998</v>
      </c>
      <c r="N3777" s="59">
        <v>0.34507500000000002</v>
      </c>
      <c r="O3777" s="59">
        <v>0.26796249999999999</v>
      </c>
      <c r="P3777" s="59"/>
      <c r="Q3777" s="59"/>
      <c r="R3777" s="59"/>
      <c r="S3777" s="59"/>
      <c r="T3777" s="59"/>
      <c r="U3777" s="59"/>
      <c r="V3777" s="59"/>
      <c r="W3777" s="59"/>
      <c r="X3777" s="59"/>
      <c r="Y3777" s="59"/>
      <c r="Z3777" s="59"/>
      <c r="AA3777" s="59"/>
      <c r="AB3777" s="59"/>
      <c r="AC3777" s="59"/>
      <c r="AD3777" s="59"/>
      <c r="AE3777" s="59"/>
      <c r="AF3777" s="59"/>
      <c r="AG3777" s="59"/>
      <c r="AH3777" s="59"/>
      <c r="AI3777" s="59"/>
      <c r="AJ3777" s="59"/>
      <c r="AK3777" s="59"/>
      <c r="AL3777" s="59"/>
      <c r="AM3777" s="59"/>
      <c r="AN3777" s="59"/>
      <c r="AO3777" s="59"/>
      <c r="AP3777" s="59"/>
      <c r="AQ3777" s="59"/>
      <c r="AR3777" s="59"/>
      <c r="AS3777" s="59"/>
      <c r="AT3777" s="59"/>
      <c r="AU3777" s="59"/>
      <c r="AV3777" s="59"/>
      <c r="AZ3777" s="59"/>
      <c r="BA3777" s="59"/>
      <c r="BB3777" s="59"/>
      <c r="BC3777" s="59"/>
      <c r="BD3777" s="59"/>
      <c r="BE3777" s="59"/>
      <c r="BF3777" s="59"/>
      <c r="BG3777" s="59"/>
      <c r="BH3777" s="59"/>
      <c r="BI3777" s="59"/>
      <c r="BJ3777" s="59"/>
      <c r="BK3777" s="59"/>
      <c r="BL3777" s="59"/>
      <c r="BM3777" s="59"/>
      <c r="BN3777" s="59"/>
      <c r="BO3777" s="59"/>
      <c r="BP3777" s="59"/>
      <c r="BQ3777" s="59"/>
      <c r="BR3777" s="59"/>
      <c r="BS3777" s="59"/>
      <c r="BT3777" s="59"/>
      <c r="BU3777" s="59"/>
      <c r="BV3777" s="59"/>
      <c r="BW3777" s="59"/>
      <c r="BX3777" s="59"/>
      <c r="BY3777" s="59"/>
      <c r="BZ3777" s="59"/>
      <c r="CA3777" s="59"/>
      <c r="CB3777" s="59"/>
      <c r="CC3777" s="59"/>
      <c r="CD3777" s="59"/>
      <c r="CE3777" s="59"/>
    </row>
    <row r="3778" spans="1:83" x14ac:dyDescent="0.25">
      <c r="A3778" s="67" t="s">
        <v>980</v>
      </c>
      <c r="B3778" s="67" t="s">
        <v>980</v>
      </c>
      <c r="C3778" s="58">
        <v>42336</v>
      </c>
      <c r="D3778" s="58"/>
      <c r="E3778" s="58"/>
      <c r="F3778" s="59" t="s">
        <v>981</v>
      </c>
      <c r="G3778" s="59"/>
      <c r="H3778" s="59">
        <v>442.51125000000002</v>
      </c>
      <c r="I3778" s="59">
        <v>9.22375E-2</v>
      </c>
      <c r="J3778" s="59">
        <v>0.14505000000000001</v>
      </c>
      <c r="K3778" s="59">
        <v>0.22825000000000001</v>
      </c>
      <c r="L3778" s="59">
        <v>0.248</v>
      </c>
      <c r="M3778" s="59">
        <v>0.26716250000000002</v>
      </c>
      <c r="N3778" s="59">
        <v>0.3450375</v>
      </c>
      <c r="O3778" s="59">
        <v>0.26794374999999998</v>
      </c>
      <c r="P3778" s="59"/>
      <c r="Q3778" s="59"/>
      <c r="R3778" s="59"/>
      <c r="S3778" s="59"/>
      <c r="T3778" s="59"/>
      <c r="U3778" s="59"/>
      <c r="V3778" s="59"/>
      <c r="W3778" s="59"/>
      <c r="X3778" s="59"/>
      <c r="Y3778" s="59"/>
      <c r="Z3778" s="59"/>
      <c r="AA3778" s="59"/>
      <c r="AB3778" s="59"/>
      <c r="AC3778" s="59"/>
      <c r="AD3778" s="59"/>
      <c r="AE3778" s="59"/>
      <c r="AF3778" s="59"/>
      <c r="AG3778" s="59"/>
      <c r="AH3778" s="59"/>
      <c r="AI3778" s="59"/>
      <c r="AJ3778" s="59"/>
      <c r="AK3778" s="59"/>
      <c r="AL3778" s="59"/>
      <c r="AM3778" s="59"/>
      <c r="AN3778" s="59"/>
      <c r="AO3778" s="59"/>
      <c r="AP3778" s="59"/>
      <c r="AQ3778" s="59"/>
      <c r="AR3778" s="59"/>
      <c r="AS3778" s="59"/>
      <c r="AT3778" s="59"/>
      <c r="AU3778" s="59"/>
      <c r="AV3778" s="59"/>
      <c r="AZ3778" s="59"/>
      <c r="BA3778" s="59"/>
      <c r="BB3778" s="59"/>
      <c r="BC3778" s="59"/>
      <c r="BD3778" s="59"/>
      <c r="BE3778" s="59"/>
      <c r="BF3778" s="59"/>
      <c r="BG3778" s="59"/>
      <c r="BH3778" s="59"/>
      <c r="BI3778" s="59"/>
      <c r="BJ3778" s="59"/>
      <c r="BK3778" s="59"/>
      <c r="BL3778" s="59"/>
      <c r="BM3778" s="59"/>
      <c r="BN3778" s="59"/>
      <c r="BO3778" s="59"/>
      <c r="BP3778" s="59"/>
      <c r="BQ3778" s="59"/>
      <c r="BR3778" s="59"/>
      <c r="BS3778" s="59"/>
      <c r="BT3778" s="59"/>
      <c r="BU3778" s="59"/>
      <c r="BV3778" s="59"/>
      <c r="BW3778" s="59"/>
      <c r="BX3778" s="59"/>
      <c r="BY3778" s="59"/>
      <c r="BZ3778" s="59"/>
      <c r="CA3778" s="59"/>
      <c r="CB3778" s="59"/>
      <c r="CC3778" s="59"/>
      <c r="CD3778" s="59"/>
      <c r="CE3778" s="59"/>
    </row>
    <row r="3779" spans="1:83" x14ac:dyDescent="0.25">
      <c r="A3779" s="67" t="s">
        <v>980</v>
      </c>
      <c r="B3779" s="67" t="s">
        <v>980</v>
      </c>
      <c r="C3779" s="58">
        <v>42337</v>
      </c>
      <c r="D3779" s="58"/>
      <c r="E3779" s="58"/>
      <c r="F3779" s="59" t="s">
        <v>981</v>
      </c>
      <c r="G3779" s="59"/>
      <c r="H3779" s="59">
        <v>440.07421875</v>
      </c>
      <c r="I3779" s="59">
        <v>8.8728125000000005E-2</v>
      </c>
      <c r="J3779" s="59">
        <v>0.14221249999999999</v>
      </c>
      <c r="K3779" s="59">
        <v>0.22553124999999999</v>
      </c>
      <c r="L3779" s="59">
        <v>0.24603749999999999</v>
      </c>
      <c r="M3779" s="59">
        <v>0.26696249999999999</v>
      </c>
      <c r="N3779" s="59">
        <v>0.34505000000000002</v>
      </c>
      <c r="O3779" s="59">
        <v>0.2678625</v>
      </c>
      <c r="P3779" s="59"/>
      <c r="Q3779" s="59"/>
      <c r="R3779" s="59"/>
      <c r="S3779" s="59"/>
      <c r="T3779" s="59"/>
      <c r="U3779" s="59"/>
      <c r="V3779" s="59"/>
      <c r="W3779" s="59"/>
      <c r="X3779" s="59"/>
      <c r="Y3779" s="59"/>
      <c r="Z3779" s="59"/>
      <c r="AA3779" s="59"/>
      <c r="AB3779" s="59"/>
      <c r="AC3779" s="59"/>
      <c r="AD3779" s="59"/>
      <c r="AE3779" s="59"/>
      <c r="AF3779" s="59"/>
      <c r="AG3779" s="59"/>
      <c r="AH3779" s="59"/>
      <c r="AI3779" s="59"/>
      <c r="AJ3779" s="59"/>
      <c r="AK3779" s="59"/>
      <c r="AL3779" s="59"/>
      <c r="AM3779" s="59"/>
      <c r="AN3779" s="59"/>
      <c r="AO3779" s="59"/>
      <c r="AP3779" s="59"/>
      <c r="AQ3779" s="59"/>
      <c r="AR3779" s="59"/>
      <c r="AS3779" s="59"/>
      <c r="AT3779" s="59"/>
      <c r="AU3779" s="59"/>
      <c r="AV3779" s="59"/>
      <c r="AZ3779" s="59"/>
      <c r="BA3779" s="59"/>
      <c r="BB3779" s="59"/>
      <c r="BC3779" s="59"/>
      <c r="BD3779" s="59"/>
      <c r="BE3779" s="59"/>
      <c r="BF3779" s="59"/>
      <c r="BG3779" s="59"/>
      <c r="BH3779" s="59"/>
      <c r="BI3779" s="59"/>
      <c r="BJ3779" s="59"/>
      <c r="BK3779" s="59"/>
      <c r="BL3779" s="59"/>
      <c r="BM3779" s="59"/>
      <c r="BN3779" s="59"/>
      <c r="BO3779" s="59"/>
      <c r="BP3779" s="59"/>
      <c r="BQ3779" s="59"/>
      <c r="BR3779" s="59"/>
      <c r="BS3779" s="59"/>
      <c r="BT3779" s="59"/>
      <c r="BU3779" s="59"/>
      <c r="BV3779" s="59"/>
      <c r="BW3779" s="59"/>
      <c r="BX3779" s="59"/>
      <c r="BY3779" s="59"/>
      <c r="BZ3779" s="59"/>
      <c r="CA3779" s="59"/>
      <c r="CB3779" s="59"/>
      <c r="CC3779" s="59"/>
      <c r="CD3779" s="59"/>
      <c r="CE3779" s="59"/>
    </row>
    <row r="3780" spans="1:83" x14ac:dyDescent="0.25">
      <c r="A3780" s="67" t="s">
        <v>980</v>
      </c>
      <c r="B3780" s="67" t="s">
        <v>980</v>
      </c>
      <c r="C3780" s="58">
        <v>42338</v>
      </c>
      <c r="D3780" s="58"/>
      <c r="E3780" s="58"/>
      <c r="F3780" s="59" t="s">
        <v>981</v>
      </c>
      <c r="G3780" s="59"/>
      <c r="H3780" s="59">
        <v>438.05437499999999</v>
      </c>
      <c r="I3780" s="59">
        <v>8.7425000000000003E-2</v>
      </c>
      <c r="J3780" s="59">
        <v>0.1403625</v>
      </c>
      <c r="K3780" s="59">
        <v>0.22285625000000001</v>
      </c>
      <c r="L3780" s="59">
        <v>0.2437375</v>
      </c>
      <c r="M3780" s="59">
        <v>0.26679999999999998</v>
      </c>
      <c r="N3780" s="59">
        <v>0.34501874999999999</v>
      </c>
      <c r="O3780" s="59">
        <v>0.26787499999999997</v>
      </c>
      <c r="P3780" s="59"/>
      <c r="Q3780" s="59"/>
      <c r="R3780" s="59"/>
      <c r="S3780" s="59"/>
      <c r="T3780" s="59"/>
      <c r="U3780" s="59"/>
      <c r="V3780" s="59"/>
      <c r="W3780" s="59"/>
      <c r="X3780" s="59"/>
      <c r="Y3780" s="59"/>
      <c r="Z3780" s="59"/>
      <c r="AA3780" s="59"/>
      <c r="AB3780" s="59"/>
      <c r="AC3780" s="59"/>
      <c r="AD3780" s="59"/>
      <c r="AE3780" s="59"/>
      <c r="AF3780" s="59">
        <v>0.70549602596841898</v>
      </c>
      <c r="AG3780" s="59">
        <v>0.61999438165930698</v>
      </c>
      <c r="AH3780" s="59"/>
      <c r="AI3780" s="59"/>
      <c r="AJ3780" s="59"/>
      <c r="AK3780" s="59"/>
      <c r="AL3780" s="59"/>
      <c r="AM3780" s="59"/>
      <c r="AN3780" s="59"/>
      <c r="AO3780" s="59"/>
      <c r="AP3780" s="59"/>
      <c r="AQ3780" s="59"/>
      <c r="AR3780" s="59"/>
      <c r="AS3780" s="59"/>
      <c r="AT3780" s="59"/>
      <c r="AU3780" s="59"/>
      <c r="AV3780" s="59"/>
      <c r="AZ3780" s="59"/>
      <c r="BA3780" s="59"/>
      <c r="BB3780" s="59"/>
      <c r="BC3780" s="59"/>
      <c r="BD3780" s="59"/>
      <c r="BE3780" s="59"/>
      <c r="BF3780" s="59"/>
      <c r="BG3780" s="59"/>
      <c r="BH3780" s="59"/>
      <c r="BI3780" s="59"/>
      <c r="BJ3780" s="59"/>
      <c r="BK3780" s="59"/>
      <c r="BL3780" s="59"/>
      <c r="BM3780" s="59"/>
      <c r="BN3780" s="59"/>
      <c r="BO3780" s="59"/>
      <c r="BP3780" s="59"/>
      <c r="BQ3780" s="59"/>
      <c r="BR3780" s="59"/>
      <c r="BS3780" s="59"/>
      <c r="BT3780" s="59"/>
      <c r="BU3780" s="59"/>
      <c r="BV3780" s="59"/>
      <c r="BW3780" s="59"/>
      <c r="BX3780" s="59"/>
      <c r="BY3780" s="59"/>
      <c r="BZ3780" s="59"/>
      <c r="CA3780" s="59"/>
      <c r="CB3780" s="59"/>
      <c r="CC3780" s="59"/>
      <c r="CD3780" s="59"/>
      <c r="CE3780" s="59"/>
    </row>
    <row r="3781" spans="1:83" x14ac:dyDescent="0.25">
      <c r="A3781" s="67" t="s">
        <v>980</v>
      </c>
      <c r="B3781" s="67" t="s">
        <v>980</v>
      </c>
      <c r="C3781" s="58">
        <v>42339</v>
      </c>
      <c r="D3781" s="58"/>
      <c r="E3781" s="58"/>
      <c r="F3781" s="59" t="s">
        <v>981</v>
      </c>
      <c r="G3781" s="59"/>
      <c r="H3781" s="59">
        <v>435.88453125000001</v>
      </c>
      <c r="I3781" s="59">
        <v>8.6003125E-2</v>
      </c>
      <c r="J3781" s="59">
        <v>0.13858124999999999</v>
      </c>
      <c r="K3781" s="59">
        <v>0.2203</v>
      </c>
      <c r="L3781" s="59">
        <v>0.2411375</v>
      </c>
      <c r="M3781" s="59">
        <v>0.26644374999999998</v>
      </c>
      <c r="N3781" s="59">
        <v>0.34491250000000001</v>
      </c>
      <c r="O3781" s="59">
        <v>0.2678625</v>
      </c>
      <c r="P3781" s="59"/>
      <c r="Q3781" s="59"/>
      <c r="R3781" s="59"/>
      <c r="S3781" s="59"/>
      <c r="T3781" s="59"/>
      <c r="U3781" s="59"/>
      <c r="V3781" s="59"/>
      <c r="W3781" s="59"/>
      <c r="X3781" s="59"/>
      <c r="Y3781" s="59"/>
      <c r="Z3781" s="59"/>
      <c r="AA3781" s="59"/>
      <c r="AB3781" s="59"/>
      <c r="AC3781" s="59"/>
      <c r="AD3781" s="59"/>
      <c r="AE3781" s="59"/>
      <c r="AF3781" s="59"/>
      <c r="AG3781" s="59"/>
      <c r="AH3781" s="59"/>
      <c r="AI3781" s="59"/>
      <c r="AJ3781" s="59"/>
      <c r="AK3781" s="59"/>
      <c r="AL3781" s="59"/>
      <c r="AM3781" s="59"/>
      <c r="AN3781" s="59"/>
      <c r="AO3781" s="59"/>
      <c r="AP3781" s="59"/>
      <c r="AQ3781" s="59"/>
      <c r="AR3781" s="59"/>
      <c r="AS3781" s="59"/>
      <c r="AT3781" s="59"/>
      <c r="AU3781" s="59"/>
      <c r="AV3781" s="59"/>
      <c r="AZ3781" s="59"/>
      <c r="BA3781" s="59"/>
      <c r="BB3781" s="59"/>
      <c r="BC3781" s="59"/>
      <c r="BD3781" s="59"/>
      <c r="BE3781" s="59"/>
      <c r="BF3781" s="59"/>
      <c r="BG3781" s="59"/>
      <c r="BH3781" s="59"/>
      <c r="BI3781" s="59"/>
      <c r="BJ3781" s="59"/>
      <c r="BK3781" s="59"/>
      <c r="BL3781" s="59"/>
      <c r="BM3781" s="59"/>
      <c r="BN3781" s="59"/>
      <c r="BO3781" s="59"/>
      <c r="BP3781" s="59"/>
      <c r="BQ3781" s="59"/>
      <c r="BR3781" s="59"/>
      <c r="BS3781" s="59"/>
      <c r="BT3781" s="59"/>
      <c r="BU3781" s="59"/>
      <c r="BV3781" s="59"/>
      <c r="BW3781" s="59"/>
      <c r="BX3781" s="59"/>
      <c r="BY3781" s="59"/>
      <c r="BZ3781" s="59"/>
      <c r="CA3781" s="59"/>
      <c r="CB3781" s="59"/>
      <c r="CC3781" s="59"/>
      <c r="CD3781" s="59"/>
      <c r="CE3781" s="59"/>
    </row>
    <row r="3782" spans="1:83" x14ac:dyDescent="0.25">
      <c r="A3782" s="67" t="s">
        <v>980</v>
      </c>
      <c r="B3782" s="67" t="s">
        <v>980</v>
      </c>
      <c r="C3782" s="58">
        <v>42340</v>
      </c>
      <c r="D3782" s="58"/>
      <c r="E3782" s="58"/>
      <c r="F3782" s="59" t="s">
        <v>981</v>
      </c>
      <c r="G3782" s="59"/>
      <c r="H3782" s="59">
        <v>432.05578125</v>
      </c>
      <c r="I3782" s="59">
        <v>8.3228125E-2</v>
      </c>
      <c r="J3782" s="59">
        <v>0.13438125000000001</v>
      </c>
      <c r="K3782" s="59">
        <v>0.21576875000000001</v>
      </c>
      <c r="L3782" s="59">
        <v>0.23730625</v>
      </c>
      <c r="M3782" s="59">
        <v>0.26569999999999999</v>
      </c>
      <c r="N3782" s="59">
        <v>0.34480624999999998</v>
      </c>
      <c r="O3782" s="59">
        <v>0.26779999999999998</v>
      </c>
      <c r="P3782" s="59"/>
      <c r="Q3782" s="59"/>
      <c r="R3782" s="59"/>
      <c r="S3782" s="59"/>
      <c r="T3782" s="59"/>
      <c r="U3782" s="59"/>
      <c r="V3782" s="59"/>
      <c r="W3782" s="59"/>
      <c r="X3782" s="59"/>
      <c r="Y3782" s="59"/>
      <c r="Z3782" s="59"/>
      <c r="AA3782" s="59"/>
      <c r="AB3782" s="59"/>
      <c r="AC3782" s="59"/>
      <c r="AD3782" s="59"/>
      <c r="AE3782" s="59">
        <v>8.85</v>
      </c>
      <c r="AF3782" s="59"/>
      <c r="AG3782" s="59"/>
      <c r="AH3782" s="59"/>
      <c r="AI3782" s="59"/>
      <c r="AJ3782" s="59"/>
      <c r="AK3782" s="59">
        <v>3.35</v>
      </c>
      <c r="AL3782" s="59">
        <v>8.85</v>
      </c>
      <c r="AM3782" s="59"/>
      <c r="AN3782" s="59"/>
      <c r="AO3782" s="59"/>
      <c r="AP3782" s="59"/>
      <c r="AQ3782" s="59"/>
      <c r="AR3782" s="59"/>
      <c r="AS3782" s="59"/>
      <c r="AT3782" s="59"/>
      <c r="AU3782" s="59"/>
      <c r="AV3782" s="59"/>
      <c r="AZ3782" s="59"/>
      <c r="BA3782" s="59"/>
      <c r="BB3782" s="59"/>
      <c r="BC3782" s="59"/>
      <c r="BD3782" s="59"/>
      <c r="BE3782" s="59"/>
      <c r="BF3782" s="59"/>
      <c r="BG3782" s="59"/>
      <c r="BH3782" s="59"/>
      <c r="BI3782" s="59"/>
      <c r="BJ3782" s="59"/>
      <c r="BK3782" s="59"/>
      <c r="BL3782" s="59"/>
      <c r="BM3782" s="59"/>
      <c r="BN3782" s="59"/>
      <c r="BO3782" s="59"/>
      <c r="BP3782" s="59"/>
      <c r="BQ3782" s="59"/>
      <c r="BR3782" s="59"/>
      <c r="BS3782" s="59"/>
      <c r="BT3782" s="59"/>
      <c r="BU3782" s="59"/>
      <c r="BV3782" s="59"/>
      <c r="BW3782" s="59"/>
      <c r="BX3782" s="59"/>
      <c r="BY3782" s="59"/>
      <c r="BZ3782" s="59"/>
      <c r="CA3782" s="59"/>
      <c r="CB3782" s="59"/>
      <c r="CC3782" s="59"/>
      <c r="CD3782" s="59"/>
      <c r="CE3782" s="59"/>
    </row>
    <row r="3783" spans="1:83" x14ac:dyDescent="0.25">
      <c r="A3783" s="67" t="s">
        <v>980</v>
      </c>
      <c r="B3783" s="67" t="s">
        <v>980</v>
      </c>
      <c r="C3783" s="58">
        <v>42341</v>
      </c>
      <c r="D3783" s="58"/>
      <c r="E3783" s="58"/>
      <c r="F3783" s="59" t="s">
        <v>981</v>
      </c>
      <c r="G3783" s="59"/>
      <c r="H3783" s="59">
        <v>430.30687499999999</v>
      </c>
      <c r="I3783" s="59">
        <v>7.9750000000000001E-2</v>
      </c>
      <c r="J3783" s="59">
        <v>0.13276250000000001</v>
      </c>
      <c r="K3783" s="59">
        <v>0.2145</v>
      </c>
      <c r="L3783" s="59">
        <v>0.2356375</v>
      </c>
      <c r="M3783" s="59">
        <v>0.26547500000000002</v>
      </c>
      <c r="N3783" s="59">
        <v>0.34473124999999999</v>
      </c>
      <c r="O3783" s="59">
        <v>0.26775624999999997</v>
      </c>
      <c r="P3783" s="59"/>
      <c r="Q3783" s="59"/>
      <c r="R3783" s="59"/>
      <c r="S3783" s="59"/>
      <c r="T3783" s="59">
        <v>12.763078950000001</v>
      </c>
      <c r="U3783" s="59">
        <v>563.30150000000003</v>
      </c>
      <c r="V3783" s="59">
        <v>150.98699999999999</v>
      </c>
      <c r="W3783" s="59"/>
      <c r="X3783" s="59"/>
      <c r="Y3783" s="59"/>
      <c r="Z3783" s="59"/>
      <c r="AA3783" s="59"/>
      <c r="AB3783" s="59"/>
      <c r="AC3783" s="59"/>
      <c r="AD3783" s="59">
        <v>0</v>
      </c>
      <c r="AE3783" s="59"/>
      <c r="AF3783" s="59"/>
      <c r="AG3783" s="59"/>
      <c r="AH3783" s="59"/>
      <c r="AI3783" s="59"/>
      <c r="AJ3783" s="59">
        <v>1.73875</v>
      </c>
      <c r="AK3783" s="59"/>
      <c r="AL3783" s="59"/>
      <c r="AM3783" s="59">
        <v>1.78</v>
      </c>
      <c r="AN3783" s="59">
        <v>4.5966354320437899E-2</v>
      </c>
      <c r="AO3783" s="59">
        <v>5.0833157</v>
      </c>
      <c r="AP3783" s="59">
        <v>110.58775</v>
      </c>
      <c r="AQ3783" s="59"/>
      <c r="AR3783" s="59"/>
      <c r="AS3783" s="59"/>
      <c r="AT3783" s="59"/>
      <c r="AU3783" s="59"/>
      <c r="AV3783" s="59"/>
      <c r="AZ3783" s="59"/>
      <c r="BA3783" s="59"/>
      <c r="BB3783" s="59"/>
      <c r="BC3783" s="59">
        <v>3.0926987000000001</v>
      </c>
      <c r="BD3783" s="59"/>
      <c r="BE3783" s="59">
        <v>150.98699999999999</v>
      </c>
      <c r="BF3783" s="59">
        <v>2.0483211799691401E-2</v>
      </c>
      <c r="BG3783" s="59">
        <v>1.5290826799738699E-2</v>
      </c>
      <c r="BH3783" s="59">
        <v>4.58706455</v>
      </c>
      <c r="BI3783" s="59"/>
      <c r="BJ3783" s="59">
        <v>299.988</v>
      </c>
      <c r="BK3783" s="59"/>
      <c r="BL3783" s="59"/>
      <c r="BM3783" s="59"/>
      <c r="BN3783" s="59"/>
      <c r="BO3783" s="59"/>
      <c r="BP3783" s="59"/>
      <c r="BQ3783" s="59"/>
      <c r="BR3783" s="59"/>
      <c r="BS3783" s="59"/>
      <c r="BT3783" s="59"/>
      <c r="BU3783" s="59"/>
      <c r="BV3783" s="59"/>
      <c r="BW3783" s="59"/>
      <c r="BX3783" s="59"/>
      <c r="BY3783" s="59"/>
      <c r="BZ3783" s="59"/>
      <c r="CA3783" s="59"/>
      <c r="CB3783" s="59"/>
      <c r="CC3783" s="59"/>
      <c r="CD3783" s="59"/>
      <c r="CE3783" s="59"/>
    </row>
    <row r="3784" spans="1:83" x14ac:dyDescent="0.25">
      <c r="A3784" s="67" t="s">
        <v>980</v>
      </c>
      <c r="B3784" s="67" t="s">
        <v>980</v>
      </c>
      <c r="C3784" s="58">
        <v>42342</v>
      </c>
      <c r="D3784" s="58"/>
      <c r="E3784" s="58"/>
      <c r="F3784" s="59" t="s">
        <v>981</v>
      </c>
      <c r="G3784" s="59"/>
      <c r="H3784" s="59">
        <v>427.27312499999999</v>
      </c>
      <c r="I3784" s="59">
        <v>7.7943750000000006E-2</v>
      </c>
      <c r="J3784" s="59">
        <v>0.12994375</v>
      </c>
      <c r="K3784" s="59">
        <v>0.21091874999999999</v>
      </c>
      <c r="L3784" s="59">
        <v>0.2323375</v>
      </c>
      <c r="M3784" s="59">
        <v>0.26469999999999999</v>
      </c>
      <c r="N3784" s="59">
        <v>0.34467500000000001</v>
      </c>
      <c r="O3784" s="59">
        <v>0.26766875000000001</v>
      </c>
      <c r="P3784" s="59"/>
      <c r="Q3784" s="59"/>
      <c r="R3784" s="59"/>
      <c r="S3784" s="59"/>
      <c r="T3784" s="59"/>
      <c r="U3784" s="59"/>
      <c r="V3784" s="59"/>
      <c r="W3784" s="59"/>
      <c r="X3784" s="59"/>
      <c r="Y3784" s="59"/>
      <c r="Z3784" s="59"/>
      <c r="AA3784" s="59"/>
      <c r="AB3784" s="59"/>
      <c r="AC3784" s="59"/>
      <c r="AD3784" s="59"/>
      <c r="AE3784" s="59"/>
      <c r="AF3784" s="59">
        <v>0.70750379641719596</v>
      </c>
      <c r="AG3784" s="59">
        <v>0.57316731553143596</v>
      </c>
      <c r="AH3784" s="59"/>
      <c r="AI3784" s="59"/>
      <c r="AJ3784" s="59"/>
      <c r="AK3784" s="59"/>
      <c r="AL3784" s="59"/>
      <c r="AM3784" s="59"/>
      <c r="AN3784" s="59"/>
      <c r="AO3784" s="59"/>
      <c r="AP3784" s="59"/>
      <c r="AQ3784" s="59"/>
      <c r="AR3784" s="59"/>
      <c r="AS3784" s="59"/>
      <c r="AT3784" s="59"/>
      <c r="AU3784" s="59"/>
      <c r="AV3784" s="59"/>
      <c r="AZ3784" s="59"/>
      <c r="BA3784" s="59"/>
      <c r="BB3784" s="59"/>
      <c r="BC3784" s="59"/>
      <c r="BD3784" s="59"/>
      <c r="BE3784" s="59"/>
      <c r="BF3784" s="59"/>
      <c r="BG3784" s="59"/>
      <c r="BH3784" s="59"/>
      <c r="BI3784" s="59"/>
      <c r="BJ3784" s="59"/>
      <c r="BK3784" s="59"/>
      <c r="BL3784" s="59"/>
      <c r="BM3784" s="59"/>
      <c r="BN3784" s="59"/>
      <c r="BO3784" s="59"/>
      <c r="BP3784" s="59"/>
      <c r="BQ3784" s="59"/>
      <c r="BR3784" s="59"/>
      <c r="BS3784" s="59"/>
      <c r="BT3784" s="59"/>
      <c r="BU3784" s="59"/>
      <c r="BV3784" s="59"/>
      <c r="BW3784" s="59"/>
      <c r="BX3784" s="59"/>
      <c r="BY3784" s="59"/>
      <c r="BZ3784" s="59"/>
      <c r="CA3784" s="59"/>
      <c r="CB3784" s="59"/>
      <c r="CC3784" s="59"/>
      <c r="CD3784" s="59"/>
      <c r="CE3784" s="59"/>
    </row>
    <row r="3785" spans="1:83" x14ac:dyDescent="0.25">
      <c r="A3785" s="67" t="s">
        <v>980</v>
      </c>
      <c r="B3785" s="67" t="s">
        <v>980</v>
      </c>
      <c r="C3785" s="58">
        <v>42343</v>
      </c>
      <c r="D3785" s="58"/>
      <c r="E3785" s="58"/>
      <c r="F3785" s="59" t="s">
        <v>981</v>
      </c>
      <c r="G3785" s="59"/>
      <c r="H3785" s="59">
        <v>425.12109375</v>
      </c>
      <c r="I3785" s="59">
        <v>7.5809374999999998E-2</v>
      </c>
      <c r="J3785" s="59">
        <v>0.12799374999999999</v>
      </c>
      <c r="K3785" s="59">
        <v>0.20860000000000001</v>
      </c>
      <c r="L3785" s="59">
        <v>0.23006874999999999</v>
      </c>
      <c r="M3785" s="59">
        <v>0.26419999999999999</v>
      </c>
      <c r="N3785" s="59">
        <v>0.34460000000000002</v>
      </c>
      <c r="O3785" s="59">
        <v>0.26769999999999999</v>
      </c>
      <c r="P3785" s="59"/>
      <c r="Q3785" s="59"/>
      <c r="R3785" s="59"/>
      <c r="S3785" s="59"/>
      <c r="T3785" s="59"/>
      <c r="U3785" s="59"/>
      <c r="V3785" s="59"/>
      <c r="W3785" s="59"/>
      <c r="X3785" s="59"/>
      <c r="Y3785" s="59"/>
      <c r="Z3785" s="59"/>
      <c r="AA3785" s="59"/>
      <c r="AB3785" s="59"/>
      <c r="AC3785" s="59"/>
      <c r="AD3785" s="59"/>
      <c r="AE3785" s="59"/>
      <c r="AF3785" s="59"/>
      <c r="AG3785" s="59"/>
      <c r="AH3785" s="59"/>
      <c r="AI3785" s="59"/>
      <c r="AJ3785" s="59"/>
      <c r="AK3785" s="59"/>
      <c r="AL3785" s="59"/>
      <c r="AM3785" s="59"/>
      <c r="AN3785" s="59"/>
      <c r="AO3785" s="59"/>
      <c r="AP3785" s="59"/>
      <c r="AQ3785" s="59"/>
      <c r="AR3785" s="59"/>
      <c r="AS3785" s="59"/>
      <c r="AT3785" s="59"/>
      <c r="AU3785" s="59"/>
      <c r="AV3785" s="59"/>
      <c r="AZ3785" s="59"/>
      <c r="BA3785" s="59"/>
      <c r="BB3785" s="59"/>
      <c r="BC3785" s="59"/>
      <c r="BD3785" s="59"/>
      <c r="BE3785" s="59"/>
      <c r="BF3785" s="59"/>
      <c r="BG3785" s="59"/>
      <c r="BH3785" s="59"/>
      <c r="BI3785" s="59"/>
      <c r="BJ3785" s="59"/>
      <c r="BK3785" s="59"/>
      <c r="BL3785" s="59"/>
      <c r="BM3785" s="59"/>
      <c r="BN3785" s="59"/>
      <c r="BO3785" s="59"/>
      <c r="BP3785" s="59"/>
      <c r="BQ3785" s="59"/>
      <c r="BR3785" s="59"/>
      <c r="BS3785" s="59"/>
      <c r="BT3785" s="59"/>
      <c r="BU3785" s="59"/>
      <c r="BV3785" s="59"/>
      <c r="BW3785" s="59"/>
      <c r="BX3785" s="59"/>
      <c r="BY3785" s="59"/>
      <c r="BZ3785" s="59"/>
      <c r="CA3785" s="59"/>
      <c r="CB3785" s="59"/>
      <c r="CC3785" s="59"/>
      <c r="CD3785" s="59"/>
      <c r="CE3785" s="59"/>
    </row>
    <row r="3786" spans="1:83" x14ac:dyDescent="0.25">
      <c r="A3786" s="67" t="s">
        <v>980</v>
      </c>
      <c r="B3786" s="67" t="s">
        <v>980</v>
      </c>
      <c r="C3786" s="58">
        <v>42344</v>
      </c>
      <c r="D3786" s="58"/>
      <c r="E3786" s="58"/>
      <c r="F3786" s="59" t="s">
        <v>981</v>
      </c>
      <c r="G3786" s="59"/>
      <c r="H3786" s="59">
        <v>422.94140625</v>
      </c>
      <c r="I3786" s="59">
        <v>7.3153124999999999E-2</v>
      </c>
      <c r="J3786" s="59">
        <v>0.12598124999999999</v>
      </c>
      <c r="K3786" s="59">
        <v>0.20660624999999999</v>
      </c>
      <c r="L3786" s="59">
        <v>0.22789999999999999</v>
      </c>
      <c r="M3786" s="59">
        <v>0.26359375000000002</v>
      </c>
      <c r="N3786" s="59">
        <v>0.34456249999999999</v>
      </c>
      <c r="O3786" s="59">
        <v>0.26757500000000001</v>
      </c>
      <c r="P3786" s="59"/>
      <c r="Q3786" s="59"/>
      <c r="R3786" s="59"/>
      <c r="S3786" s="59"/>
      <c r="T3786" s="59"/>
      <c r="U3786" s="59"/>
      <c r="V3786" s="59"/>
      <c r="W3786" s="59"/>
      <c r="X3786" s="59"/>
      <c r="Y3786" s="59"/>
      <c r="Z3786" s="59"/>
      <c r="AA3786" s="59"/>
      <c r="AB3786" s="59"/>
      <c r="AC3786" s="59"/>
      <c r="AD3786" s="59"/>
      <c r="AE3786" s="59"/>
      <c r="AF3786" s="59"/>
      <c r="AG3786" s="59"/>
      <c r="AH3786" s="59"/>
      <c r="AI3786" s="59"/>
      <c r="AJ3786" s="59"/>
      <c r="AK3786" s="59"/>
      <c r="AL3786" s="59"/>
      <c r="AM3786" s="59"/>
      <c r="AN3786" s="59"/>
      <c r="AO3786" s="59"/>
      <c r="AP3786" s="59"/>
      <c r="AQ3786" s="59"/>
      <c r="AR3786" s="59"/>
      <c r="AS3786" s="59"/>
      <c r="AT3786" s="59"/>
      <c r="AU3786" s="59"/>
      <c r="AV3786" s="59"/>
      <c r="AZ3786" s="59"/>
      <c r="BA3786" s="59"/>
      <c r="BB3786" s="59"/>
      <c r="BC3786" s="59"/>
      <c r="BD3786" s="59"/>
      <c r="BE3786" s="59"/>
      <c r="BF3786" s="59"/>
      <c r="BG3786" s="59"/>
      <c r="BH3786" s="59"/>
      <c r="BI3786" s="59"/>
      <c r="BJ3786" s="59"/>
      <c r="BK3786" s="59"/>
      <c r="BL3786" s="59"/>
      <c r="BM3786" s="59"/>
      <c r="BN3786" s="59"/>
      <c r="BO3786" s="59"/>
      <c r="BP3786" s="59"/>
      <c r="BQ3786" s="59"/>
      <c r="BR3786" s="59"/>
      <c r="BS3786" s="59"/>
      <c r="BT3786" s="59"/>
      <c r="BU3786" s="59"/>
      <c r="BV3786" s="59"/>
      <c r="BW3786" s="59"/>
      <c r="BX3786" s="59"/>
      <c r="BY3786" s="59"/>
      <c r="BZ3786" s="59"/>
      <c r="CA3786" s="59"/>
      <c r="CB3786" s="59"/>
      <c r="CC3786" s="59"/>
      <c r="CD3786" s="59"/>
      <c r="CE3786" s="59"/>
    </row>
    <row r="3787" spans="1:83" x14ac:dyDescent="0.25">
      <c r="A3787" s="67" t="s">
        <v>980</v>
      </c>
      <c r="B3787" s="67" t="s">
        <v>980</v>
      </c>
      <c r="C3787" s="58">
        <v>42345</v>
      </c>
      <c r="D3787" s="58"/>
      <c r="E3787" s="58"/>
      <c r="F3787" s="59" t="s">
        <v>981</v>
      </c>
      <c r="G3787" s="59"/>
      <c r="H3787" s="59">
        <v>420.76828124999997</v>
      </c>
      <c r="I3787" s="59">
        <v>7.2228125000000004E-2</v>
      </c>
      <c r="J3787" s="59">
        <v>0.12420625</v>
      </c>
      <c r="K3787" s="59">
        <v>0.20398125</v>
      </c>
      <c r="L3787" s="59">
        <v>0.22534999999999999</v>
      </c>
      <c r="M3787" s="59">
        <v>0.26288125000000001</v>
      </c>
      <c r="N3787" s="59">
        <v>0.34443125000000002</v>
      </c>
      <c r="O3787" s="59">
        <v>0.26769999999999999</v>
      </c>
      <c r="P3787" s="59"/>
      <c r="Q3787" s="59"/>
      <c r="R3787" s="59"/>
      <c r="S3787" s="59"/>
      <c r="T3787" s="59"/>
      <c r="U3787" s="59"/>
      <c r="V3787" s="59"/>
      <c r="W3787" s="59"/>
      <c r="X3787" s="59"/>
      <c r="Y3787" s="59"/>
      <c r="Z3787" s="59"/>
      <c r="AA3787" s="59"/>
      <c r="AB3787" s="59"/>
      <c r="AC3787" s="59"/>
      <c r="AD3787" s="59"/>
      <c r="AE3787" s="59"/>
      <c r="AF3787" s="59">
        <v>0.62900163580923196</v>
      </c>
      <c r="AG3787" s="59">
        <v>0.53780942996926795</v>
      </c>
      <c r="AH3787" s="59"/>
      <c r="AI3787" s="59"/>
      <c r="AJ3787" s="59"/>
      <c r="AK3787" s="59"/>
      <c r="AL3787" s="59"/>
      <c r="AM3787" s="59"/>
      <c r="AN3787" s="59"/>
      <c r="AO3787" s="59"/>
      <c r="AP3787" s="59"/>
      <c r="AQ3787" s="59"/>
      <c r="AR3787" s="59"/>
      <c r="AS3787" s="59"/>
      <c r="AT3787" s="59"/>
      <c r="AU3787" s="59"/>
      <c r="AV3787" s="59"/>
      <c r="AZ3787" s="59"/>
      <c r="BA3787" s="59"/>
      <c r="BB3787" s="59"/>
      <c r="BC3787" s="59"/>
      <c r="BD3787" s="59"/>
      <c r="BE3787" s="59"/>
      <c r="BF3787" s="59"/>
      <c r="BG3787" s="59"/>
      <c r="BH3787" s="59"/>
      <c r="BI3787" s="59"/>
      <c r="BJ3787" s="59"/>
      <c r="BK3787" s="59"/>
      <c r="BL3787" s="59"/>
      <c r="BM3787" s="59"/>
      <c r="BN3787" s="59"/>
      <c r="BO3787" s="59"/>
      <c r="BP3787" s="59"/>
      <c r="BQ3787" s="59"/>
      <c r="BR3787" s="59"/>
      <c r="BS3787" s="59"/>
      <c r="BT3787" s="59"/>
      <c r="BU3787" s="59"/>
      <c r="BV3787" s="59"/>
      <c r="BW3787" s="59"/>
      <c r="BX3787" s="59"/>
      <c r="BY3787" s="59"/>
      <c r="BZ3787" s="59"/>
      <c r="CA3787" s="59"/>
      <c r="CB3787" s="59"/>
      <c r="CC3787" s="59"/>
      <c r="CD3787" s="59"/>
      <c r="CE3787" s="59"/>
    </row>
    <row r="3788" spans="1:83" x14ac:dyDescent="0.25">
      <c r="A3788" s="67" t="s">
        <v>980</v>
      </c>
      <c r="B3788" s="67" t="s">
        <v>980</v>
      </c>
      <c r="C3788" s="58">
        <v>42346</v>
      </c>
      <c r="D3788" s="58"/>
      <c r="E3788" s="58"/>
      <c r="F3788" s="59" t="s">
        <v>981</v>
      </c>
      <c r="G3788" s="59"/>
      <c r="H3788" s="59">
        <v>418.19578124999998</v>
      </c>
      <c r="I3788" s="59">
        <v>7.0953125000000006E-2</v>
      </c>
      <c r="J3788" s="59">
        <v>0.12244375</v>
      </c>
      <c r="K3788" s="59">
        <v>0.20124375</v>
      </c>
      <c r="L3788" s="59">
        <v>0.22234375000000001</v>
      </c>
      <c r="M3788" s="59">
        <v>0.26184374999999999</v>
      </c>
      <c r="N3788" s="59">
        <v>0.34428750000000002</v>
      </c>
      <c r="O3788" s="59">
        <v>0.26756875000000002</v>
      </c>
      <c r="P3788" s="59"/>
      <c r="Q3788" s="59"/>
      <c r="R3788" s="59"/>
      <c r="S3788" s="59"/>
      <c r="T3788" s="59"/>
      <c r="U3788" s="59"/>
      <c r="V3788" s="59"/>
      <c r="W3788" s="59"/>
      <c r="X3788" s="59"/>
      <c r="Y3788" s="59"/>
      <c r="Z3788" s="59"/>
      <c r="AA3788" s="59"/>
      <c r="AB3788" s="59"/>
      <c r="AC3788" s="59"/>
      <c r="AD3788" s="59"/>
      <c r="AE3788" s="59">
        <v>8.85</v>
      </c>
      <c r="AF3788" s="59"/>
      <c r="AG3788" s="59"/>
      <c r="AH3788" s="59"/>
      <c r="AI3788" s="59"/>
      <c r="AJ3788" s="59"/>
      <c r="AK3788" s="59">
        <v>4.75</v>
      </c>
      <c r="AL3788" s="59">
        <v>8.85</v>
      </c>
      <c r="AM3788" s="59"/>
      <c r="AN3788" s="59"/>
      <c r="AO3788" s="59"/>
      <c r="AP3788" s="59"/>
      <c r="AQ3788" s="59"/>
      <c r="AR3788" s="59"/>
      <c r="AS3788" s="59"/>
      <c r="AT3788" s="59"/>
      <c r="AU3788" s="59"/>
      <c r="AV3788" s="59"/>
      <c r="AZ3788" s="59"/>
      <c r="BA3788" s="59"/>
      <c r="BB3788" s="59"/>
      <c r="BC3788" s="59"/>
      <c r="BD3788" s="59"/>
      <c r="BE3788" s="59"/>
      <c r="BF3788" s="59"/>
      <c r="BG3788" s="59"/>
      <c r="BH3788" s="59"/>
      <c r="BI3788" s="59"/>
      <c r="BJ3788" s="59"/>
      <c r="BK3788" s="59"/>
      <c r="BL3788" s="59"/>
      <c r="BM3788" s="59"/>
      <c r="BN3788" s="59"/>
      <c r="BO3788" s="59"/>
      <c r="BP3788" s="59"/>
      <c r="BQ3788" s="59"/>
      <c r="BR3788" s="59"/>
      <c r="BS3788" s="59"/>
      <c r="BT3788" s="59"/>
      <c r="BU3788" s="59"/>
      <c r="BV3788" s="59"/>
      <c r="BW3788" s="59"/>
      <c r="BX3788" s="59"/>
      <c r="BY3788" s="59"/>
      <c r="BZ3788" s="59"/>
      <c r="CA3788" s="59"/>
      <c r="CB3788" s="59"/>
      <c r="CC3788" s="59"/>
      <c r="CD3788" s="59"/>
      <c r="CE3788" s="59"/>
    </row>
    <row r="3789" spans="1:83" x14ac:dyDescent="0.25">
      <c r="A3789" s="67" t="s">
        <v>980</v>
      </c>
      <c r="B3789" s="67" t="s">
        <v>980</v>
      </c>
      <c r="C3789" s="58">
        <v>42347</v>
      </c>
      <c r="D3789" s="58"/>
      <c r="E3789" s="58"/>
      <c r="F3789" s="59" t="s">
        <v>981</v>
      </c>
      <c r="G3789" s="59"/>
      <c r="H3789" s="59">
        <v>416.10140625000003</v>
      </c>
      <c r="I3789" s="59">
        <v>6.9315625000000006E-2</v>
      </c>
      <c r="J3789" s="59">
        <v>0.12089374999999999</v>
      </c>
      <c r="K3789" s="59">
        <v>0.1993625</v>
      </c>
      <c r="L3789" s="59">
        <v>0.21984375</v>
      </c>
      <c r="M3789" s="59">
        <v>0.26100625</v>
      </c>
      <c r="N3789" s="59">
        <v>0.34413125</v>
      </c>
      <c r="O3789" s="59">
        <v>0.26755625</v>
      </c>
      <c r="P3789" s="59"/>
      <c r="Q3789" s="59"/>
      <c r="R3789" s="59"/>
      <c r="S3789" s="59"/>
      <c r="T3789" s="59"/>
      <c r="U3789" s="59"/>
      <c r="V3789" s="59"/>
      <c r="W3789" s="59"/>
      <c r="X3789" s="59"/>
      <c r="Y3789" s="59"/>
      <c r="Z3789" s="59"/>
      <c r="AA3789" s="59"/>
      <c r="AB3789" s="59"/>
      <c r="AC3789" s="59"/>
      <c r="AD3789" s="59"/>
      <c r="AE3789" s="59"/>
      <c r="AF3789" s="59"/>
      <c r="AG3789" s="59"/>
      <c r="AH3789" s="59"/>
      <c r="AI3789" s="59"/>
      <c r="AJ3789" s="59"/>
      <c r="AK3789" s="59"/>
      <c r="AL3789" s="59"/>
      <c r="AM3789" s="59"/>
      <c r="AN3789" s="59"/>
      <c r="AO3789" s="59"/>
      <c r="AP3789" s="59"/>
      <c r="AQ3789" s="59"/>
      <c r="AR3789" s="59"/>
      <c r="AS3789" s="59"/>
      <c r="AT3789" s="59"/>
      <c r="AU3789" s="59"/>
      <c r="AV3789" s="59"/>
      <c r="AZ3789" s="59"/>
      <c r="BA3789" s="59"/>
      <c r="BB3789" s="59"/>
      <c r="BC3789" s="59"/>
      <c r="BD3789" s="59"/>
      <c r="BE3789" s="59"/>
      <c r="BF3789" s="59"/>
      <c r="BG3789" s="59"/>
      <c r="BH3789" s="59"/>
      <c r="BI3789" s="59"/>
      <c r="BJ3789" s="59"/>
      <c r="BK3789" s="59"/>
      <c r="BL3789" s="59"/>
      <c r="BM3789" s="59"/>
      <c r="BN3789" s="59"/>
      <c r="BO3789" s="59"/>
      <c r="BP3789" s="59"/>
      <c r="BQ3789" s="59"/>
      <c r="BR3789" s="59"/>
      <c r="BS3789" s="59"/>
      <c r="BT3789" s="59"/>
      <c r="BU3789" s="59"/>
      <c r="BV3789" s="59"/>
      <c r="BW3789" s="59"/>
      <c r="BX3789" s="59"/>
      <c r="BY3789" s="59"/>
      <c r="BZ3789" s="59"/>
      <c r="CA3789" s="59"/>
      <c r="CB3789" s="59"/>
      <c r="CC3789" s="59"/>
      <c r="CD3789" s="59"/>
      <c r="CE3789" s="59"/>
    </row>
    <row r="3790" spans="1:83" x14ac:dyDescent="0.25">
      <c r="A3790" s="67" t="s">
        <v>980</v>
      </c>
      <c r="B3790" s="67" t="s">
        <v>980</v>
      </c>
      <c r="C3790" s="58">
        <v>42348</v>
      </c>
      <c r="D3790" s="58"/>
      <c r="E3790" s="58"/>
      <c r="F3790" s="59" t="s">
        <v>981</v>
      </c>
      <c r="G3790" s="59"/>
      <c r="H3790" s="59">
        <v>413.39906250000001</v>
      </c>
      <c r="I3790" s="59">
        <v>6.8625000000000005E-2</v>
      </c>
      <c r="J3790" s="59">
        <v>0.11895625</v>
      </c>
      <c r="K3790" s="59">
        <v>0.19648125</v>
      </c>
      <c r="L3790" s="59">
        <v>0.21657499999999999</v>
      </c>
      <c r="M3790" s="59">
        <v>0.25964375000000001</v>
      </c>
      <c r="N3790" s="59">
        <v>0.34402500000000003</v>
      </c>
      <c r="O3790" s="59">
        <v>0.26748125</v>
      </c>
      <c r="P3790" s="59"/>
      <c r="Q3790" s="59"/>
      <c r="R3790" s="59"/>
      <c r="S3790" s="59"/>
      <c r="T3790" s="59"/>
      <c r="U3790" s="59"/>
      <c r="V3790" s="59"/>
      <c r="W3790" s="59"/>
      <c r="X3790" s="59"/>
      <c r="Y3790" s="59"/>
      <c r="Z3790" s="59"/>
      <c r="AA3790" s="59"/>
      <c r="AB3790" s="59"/>
      <c r="AC3790" s="59"/>
      <c r="AD3790" s="59"/>
      <c r="AE3790" s="59"/>
      <c r="AF3790" s="59"/>
      <c r="AG3790" s="59"/>
      <c r="AH3790" s="59"/>
      <c r="AI3790" s="59"/>
      <c r="AJ3790" s="59"/>
      <c r="AK3790" s="59"/>
      <c r="AL3790" s="59"/>
      <c r="AM3790" s="59"/>
      <c r="AN3790" s="59"/>
      <c r="AO3790" s="59"/>
      <c r="AP3790" s="59"/>
      <c r="AQ3790" s="59"/>
      <c r="AR3790" s="59"/>
      <c r="AS3790" s="59"/>
      <c r="AT3790" s="59"/>
      <c r="AU3790" s="59"/>
      <c r="AV3790" s="59"/>
      <c r="AZ3790" s="59"/>
      <c r="BA3790" s="59"/>
      <c r="BB3790" s="59"/>
      <c r="BC3790" s="59"/>
      <c r="BD3790" s="59"/>
      <c r="BE3790" s="59"/>
      <c r="BF3790" s="59"/>
      <c r="BG3790" s="59"/>
      <c r="BH3790" s="59"/>
      <c r="BI3790" s="59"/>
      <c r="BJ3790" s="59"/>
      <c r="BK3790" s="59"/>
      <c r="BL3790" s="59"/>
      <c r="BM3790" s="59"/>
      <c r="BN3790" s="59"/>
      <c r="BO3790" s="59"/>
      <c r="BP3790" s="59"/>
      <c r="BQ3790" s="59"/>
      <c r="BR3790" s="59"/>
      <c r="BS3790" s="59"/>
      <c r="BT3790" s="59"/>
      <c r="BU3790" s="59"/>
      <c r="BV3790" s="59"/>
      <c r="BW3790" s="59"/>
      <c r="BX3790" s="59"/>
      <c r="BY3790" s="59"/>
      <c r="BZ3790" s="59"/>
      <c r="CA3790" s="59"/>
      <c r="CB3790" s="59"/>
      <c r="CC3790" s="59"/>
      <c r="CD3790" s="59"/>
      <c r="CE3790" s="59"/>
    </row>
    <row r="3791" spans="1:83" x14ac:dyDescent="0.25">
      <c r="A3791" s="67" t="s">
        <v>980</v>
      </c>
      <c r="B3791" s="67" t="s">
        <v>980</v>
      </c>
      <c r="C3791" s="58">
        <v>42349</v>
      </c>
      <c r="D3791" s="58"/>
      <c r="E3791" s="58"/>
      <c r="F3791" s="59" t="s">
        <v>981</v>
      </c>
      <c r="G3791" s="59"/>
      <c r="H3791" s="59">
        <v>411.63234375000002</v>
      </c>
      <c r="I3791" s="59">
        <v>6.6353124999999999E-2</v>
      </c>
      <c r="J3791" s="59">
        <v>0.117475</v>
      </c>
      <c r="K3791" s="59">
        <v>0.19506875000000001</v>
      </c>
      <c r="L3791" s="59">
        <v>0.2149625</v>
      </c>
      <c r="M3791" s="59">
        <v>0.25894374999999997</v>
      </c>
      <c r="N3791" s="59">
        <v>0.34391250000000001</v>
      </c>
      <c r="O3791" s="59">
        <v>0.26730625000000002</v>
      </c>
      <c r="P3791" s="59"/>
      <c r="Q3791" s="59"/>
      <c r="R3791" s="59"/>
      <c r="S3791" s="59"/>
      <c r="T3791" s="59"/>
      <c r="U3791" s="59"/>
      <c r="V3791" s="59"/>
      <c r="W3791" s="59"/>
      <c r="X3791" s="59"/>
      <c r="Y3791" s="59"/>
      <c r="Z3791" s="59"/>
      <c r="AA3791" s="59"/>
      <c r="AB3791" s="59"/>
      <c r="AC3791" s="59"/>
      <c r="AD3791" s="59"/>
      <c r="AE3791" s="59"/>
      <c r="AF3791" s="59">
        <v>0.82817796448188197</v>
      </c>
      <c r="AG3791" s="59">
        <v>0.51871839868222402</v>
      </c>
      <c r="AH3791" s="59"/>
      <c r="AI3791" s="59"/>
      <c r="AJ3791" s="59"/>
      <c r="AK3791" s="59"/>
      <c r="AL3791" s="59"/>
      <c r="AM3791" s="59"/>
      <c r="AN3791" s="59"/>
      <c r="AO3791" s="59"/>
      <c r="AP3791" s="59"/>
      <c r="AQ3791" s="59"/>
      <c r="AR3791" s="59"/>
      <c r="AS3791" s="59"/>
      <c r="AT3791" s="59"/>
      <c r="AU3791" s="59"/>
      <c r="AV3791" s="59"/>
      <c r="AZ3791" s="59"/>
      <c r="BA3791" s="59"/>
      <c r="BB3791" s="59"/>
      <c r="BC3791" s="59"/>
      <c r="BD3791" s="59"/>
      <c r="BE3791" s="59"/>
      <c r="BF3791" s="59"/>
      <c r="BG3791" s="59"/>
      <c r="BH3791" s="59"/>
      <c r="BI3791" s="59"/>
      <c r="BJ3791" s="59"/>
      <c r="BK3791" s="59"/>
      <c r="BL3791" s="59"/>
      <c r="BM3791" s="59"/>
      <c r="BN3791" s="59"/>
      <c r="BO3791" s="59"/>
      <c r="BP3791" s="59"/>
      <c r="BQ3791" s="59"/>
      <c r="BR3791" s="59"/>
      <c r="BS3791" s="59"/>
      <c r="BT3791" s="59"/>
      <c r="BU3791" s="59"/>
      <c r="BV3791" s="59"/>
      <c r="BW3791" s="59"/>
      <c r="BX3791" s="59"/>
      <c r="BY3791" s="59"/>
      <c r="BZ3791" s="59"/>
      <c r="CA3791" s="59"/>
      <c r="CB3791" s="59"/>
      <c r="CC3791" s="59"/>
      <c r="CD3791" s="59"/>
      <c r="CE3791" s="59"/>
    </row>
    <row r="3792" spans="1:83" x14ac:dyDescent="0.25">
      <c r="A3792" s="67" t="s">
        <v>980</v>
      </c>
      <c r="B3792" s="67" t="s">
        <v>980</v>
      </c>
      <c r="C3792" s="58">
        <v>42350</v>
      </c>
      <c r="D3792" s="58"/>
      <c r="E3792" s="58"/>
      <c r="F3792" s="59" t="s">
        <v>981</v>
      </c>
      <c r="G3792" s="59"/>
      <c r="H3792" s="59">
        <v>409.77328125000003</v>
      </c>
      <c r="I3792" s="59">
        <v>6.5803125000000004E-2</v>
      </c>
      <c r="J3792" s="59">
        <v>0.11625625000000001</v>
      </c>
      <c r="K3792" s="59">
        <v>0.19311875000000001</v>
      </c>
      <c r="L3792" s="59">
        <v>0.21279999999999999</v>
      </c>
      <c r="M3792" s="59">
        <v>0.25797500000000001</v>
      </c>
      <c r="N3792" s="59">
        <v>0.34374375000000001</v>
      </c>
      <c r="O3792" s="59">
        <v>0.26724375</v>
      </c>
      <c r="P3792" s="59"/>
      <c r="Q3792" s="59"/>
      <c r="R3792" s="59"/>
      <c r="S3792" s="59"/>
      <c r="T3792" s="59"/>
      <c r="U3792" s="59"/>
      <c r="V3792" s="59"/>
      <c r="W3792" s="59"/>
      <c r="X3792" s="59"/>
      <c r="Y3792" s="59"/>
      <c r="Z3792" s="59"/>
      <c r="AA3792" s="59"/>
      <c r="AB3792" s="59"/>
      <c r="AC3792" s="59"/>
      <c r="AD3792" s="59"/>
      <c r="AE3792" s="59"/>
      <c r="AF3792" s="59"/>
      <c r="AG3792" s="59"/>
      <c r="AH3792" s="59"/>
      <c r="AI3792" s="59"/>
      <c r="AJ3792" s="59"/>
      <c r="AK3792" s="59"/>
      <c r="AL3792" s="59"/>
      <c r="AM3792" s="59"/>
      <c r="AN3792" s="59"/>
      <c r="AO3792" s="59"/>
      <c r="AP3792" s="59"/>
      <c r="AQ3792" s="59"/>
      <c r="AR3792" s="59"/>
      <c r="AS3792" s="59"/>
      <c r="AT3792" s="59"/>
      <c r="AU3792" s="59"/>
      <c r="AV3792" s="59"/>
      <c r="AZ3792" s="59"/>
      <c r="BA3792" s="59"/>
      <c r="BB3792" s="59"/>
      <c r="BC3792" s="59"/>
      <c r="BD3792" s="59"/>
      <c r="BE3792" s="59"/>
      <c r="BF3792" s="59"/>
      <c r="BG3792" s="59"/>
      <c r="BH3792" s="59"/>
      <c r="BI3792" s="59"/>
      <c r="BJ3792" s="59"/>
      <c r="BK3792" s="59"/>
      <c r="BL3792" s="59"/>
      <c r="BM3792" s="59"/>
      <c r="BN3792" s="59"/>
      <c r="BO3792" s="59"/>
      <c r="BP3792" s="59"/>
      <c r="BQ3792" s="59"/>
      <c r="BR3792" s="59"/>
      <c r="BS3792" s="59"/>
      <c r="BT3792" s="59"/>
      <c r="BU3792" s="59"/>
      <c r="BV3792" s="59"/>
      <c r="BW3792" s="59"/>
      <c r="BX3792" s="59"/>
      <c r="BY3792" s="59"/>
      <c r="BZ3792" s="59"/>
      <c r="CA3792" s="59"/>
      <c r="CB3792" s="59"/>
      <c r="CC3792" s="59"/>
      <c r="CD3792" s="59"/>
      <c r="CE3792" s="59"/>
    </row>
    <row r="3793" spans="1:83" x14ac:dyDescent="0.25">
      <c r="A3793" s="67" t="s">
        <v>980</v>
      </c>
      <c r="B3793" s="67" t="s">
        <v>980</v>
      </c>
      <c r="C3793" s="58">
        <v>42351</v>
      </c>
      <c r="D3793" s="58"/>
      <c r="E3793" s="58"/>
      <c r="F3793" s="59" t="s">
        <v>981</v>
      </c>
      <c r="G3793" s="59"/>
      <c r="H3793" s="59">
        <v>408.17062499999997</v>
      </c>
      <c r="I3793" s="59">
        <v>6.3368750000000001E-2</v>
      </c>
      <c r="J3793" s="59">
        <v>0.11475625</v>
      </c>
      <c r="K3793" s="59">
        <v>0.19166875</v>
      </c>
      <c r="L3793" s="59">
        <v>0.21163124999999999</v>
      </c>
      <c r="M3793" s="59">
        <v>0.25745625</v>
      </c>
      <c r="N3793" s="59">
        <v>0.34355000000000002</v>
      </c>
      <c r="O3793" s="59">
        <v>0.26719999999999999</v>
      </c>
      <c r="P3793" s="59"/>
      <c r="Q3793" s="59"/>
      <c r="R3793" s="59"/>
      <c r="S3793" s="59"/>
      <c r="T3793" s="59"/>
      <c r="U3793" s="59"/>
      <c r="V3793" s="59"/>
      <c r="W3793" s="59"/>
      <c r="X3793" s="59"/>
      <c r="Y3793" s="59"/>
      <c r="Z3793" s="59"/>
      <c r="AA3793" s="59"/>
      <c r="AB3793" s="59"/>
      <c r="AC3793" s="59"/>
      <c r="AD3793" s="59"/>
      <c r="AE3793" s="59"/>
      <c r="AF3793" s="59"/>
      <c r="AG3793" s="59"/>
      <c r="AH3793" s="59"/>
      <c r="AI3793" s="59"/>
      <c r="AJ3793" s="59"/>
      <c r="AK3793" s="59"/>
      <c r="AL3793" s="59"/>
      <c r="AM3793" s="59"/>
      <c r="AN3793" s="59"/>
      <c r="AO3793" s="59"/>
      <c r="AP3793" s="59"/>
      <c r="AQ3793" s="59"/>
      <c r="AR3793" s="59"/>
      <c r="AS3793" s="59"/>
      <c r="AT3793" s="59"/>
      <c r="AU3793" s="59"/>
      <c r="AV3793" s="59"/>
      <c r="AZ3793" s="59"/>
      <c r="BA3793" s="59"/>
      <c r="BB3793" s="59"/>
      <c r="BC3793" s="59"/>
      <c r="BD3793" s="59"/>
      <c r="BE3793" s="59"/>
      <c r="BF3793" s="59"/>
      <c r="BG3793" s="59"/>
      <c r="BH3793" s="59"/>
      <c r="BI3793" s="59"/>
      <c r="BJ3793" s="59"/>
      <c r="BK3793" s="59"/>
      <c r="BL3793" s="59"/>
      <c r="BM3793" s="59"/>
      <c r="BN3793" s="59"/>
      <c r="BO3793" s="59"/>
      <c r="BP3793" s="59"/>
      <c r="BQ3793" s="59"/>
      <c r="BR3793" s="59"/>
      <c r="BS3793" s="59"/>
      <c r="BT3793" s="59"/>
      <c r="BU3793" s="59"/>
      <c r="BV3793" s="59"/>
      <c r="BW3793" s="59"/>
      <c r="BX3793" s="59"/>
      <c r="BY3793" s="59"/>
      <c r="BZ3793" s="59"/>
      <c r="CA3793" s="59"/>
      <c r="CB3793" s="59"/>
      <c r="CC3793" s="59"/>
      <c r="CD3793" s="59"/>
      <c r="CE3793" s="59"/>
    </row>
    <row r="3794" spans="1:83" x14ac:dyDescent="0.25">
      <c r="A3794" s="67" t="s">
        <v>980</v>
      </c>
      <c r="B3794" s="67" t="s">
        <v>980</v>
      </c>
      <c r="C3794" s="58">
        <v>42352</v>
      </c>
      <c r="D3794" s="58"/>
      <c r="E3794" s="58"/>
      <c r="F3794" s="59" t="s">
        <v>981</v>
      </c>
      <c r="G3794" s="59"/>
      <c r="H3794" s="59">
        <v>405.736875</v>
      </c>
      <c r="I3794" s="59">
        <v>6.3600000000000004E-2</v>
      </c>
      <c r="J3794" s="59">
        <v>0.1134125</v>
      </c>
      <c r="K3794" s="59">
        <v>0.18879375000000001</v>
      </c>
      <c r="L3794" s="59">
        <v>0.208625</v>
      </c>
      <c r="M3794" s="59">
        <v>0.25601249999999998</v>
      </c>
      <c r="N3794" s="59">
        <v>0.34333750000000002</v>
      </c>
      <c r="O3794" s="59">
        <v>0.26718124999999998</v>
      </c>
      <c r="P3794" s="59"/>
      <c r="Q3794" s="59"/>
      <c r="R3794" s="59"/>
      <c r="S3794" s="59"/>
      <c r="T3794" s="59"/>
      <c r="U3794" s="59"/>
      <c r="V3794" s="59"/>
      <c r="W3794" s="59"/>
      <c r="X3794" s="59"/>
      <c r="Y3794" s="59"/>
      <c r="Z3794" s="59"/>
      <c r="AA3794" s="59"/>
      <c r="AB3794" s="59"/>
      <c r="AC3794" s="59"/>
      <c r="AD3794" s="59"/>
      <c r="AE3794" s="59"/>
      <c r="AF3794" s="59">
        <v>0.65827911653938598</v>
      </c>
      <c r="AG3794" s="59">
        <v>0.46187120413410498</v>
      </c>
      <c r="AH3794" s="59"/>
      <c r="AI3794" s="59"/>
      <c r="AJ3794" s="59"/>
      <c r="AK3794" s="59"/>
      <c r="AL3794" s="59"/>
      <c r="AM3794" s="59"/>
      <c r="AN3794" s="59"/>
      <c r="AO3794" s="59"/>
      <c r="AP3794" s="59"/>
      <c r="AQ3794" s="59"/>
      <c r="AR3794" s="59"/>
      <c r="AS3794" s="59"/>
      <c r="AT3794" s="59"/>
      <c r="AU3794" s="59"/>
      <c r="AV3794" s="59"/>
      <c r="AZ3794" s="59"/>
      <c r="BA3794" s="59"/>
      <c r="BB3794" s="59"/>
      <c r="BC3794" s="59"/>
      <c r="BD3794" s="59"/>
      <c r="BE3794" s="59"/>
      <c r="BF3794" s="59"/>
      <c r="BG3794" s="59"/>
      <c r="BH3794" s="59"/>
      <c r="BI3794" s="59"/>
      <c r="BJ3794" s="59"/>
      <c r="BK3794" s="59"/>
      <c r="BL3794" s="59"/>
      <c r="BM3794" s="59"/>
      <c r="BN3794" s="59"/>
      <c r="BO3794" s="59"/>
      <c r="BP3794" s="59"/>
      <c r="BQ3794" s="59"/>
      <c r="BR3794" s="59"/>
      <c r="BS3794" s="59"/>
      <c r="BT3794" s="59"/>
      <c r="BU3794" s="59"/>
      <c r="BV3794" s="59"/>
      <c r="BW3794" s="59"/>
      <c r="BX3794" s="59"/>
      <c r="BY3794" s="59"/>
      <c r="BZ3794" s="59"/>
      <c r="CA3794" s="59"/>
      <c r="CB3794" s="59"/>
      <c r="CC3794" s="59"/>
      <c r="CD3794" s="59"/>
      <c r="CE3794" s="59"/>
    </row>
    <row r="3795" spans="1:83" x14ac:dyDescent="0.25">
      <c r="A3795" s="67" t="s">
        <v>980</v>
      </c>
      <c r="B3795" s="67" t="s">
        <v>980</v>
      </c>
      <c r="C3795" s="58">
        <v>42353</v>
      </c>
      <c r="D3795" s="58"/>
      <c r="E3795" s="58"/>
      <c r="F3795" s="59" t="s">
        <v>981</v>
      </c>
      <c r="G3795" s="59"/>
      <c r="H3795" s="59">
        <v>403.98468750000001</v>
      </c>
      <c r="I3795" s="59">
        <v>6.2737500000000002E-2</v>
      </c>
      <c r="J3795" s="59">
        <v>0.11253125</v>
      </c>
      <c r="K3795" s="59">
        <v>0.18755625000000001</v>
      </c>
      <c r="L3795" s="59">
        <v>0.20648749999999999</v>
      </c>
      <c r="M3795" s="59">
        <v>0.25485000000000002</v>
      </c>
      <c r="N3795" s="59">
        <v>0.34303125000000001</v>
      </c>
      <c r="O3795" s="59">
        <v>0.26705625</v>
      </c>
      <c r="P3795" s="59"/>
      <c r="Q3795" s="59"/>
      <c r="R3795" s="59"/>
      <c r="S3795" s="59"/>
      <c r="T3795" s="59">
        <v>14.575267275</v>
      </c>
      <c r="U3795" s="59">
        <v>746.23299999999995</v>
      </c>
      <c r="V3795" s="59">
        <v>246.49799999999999</v>
      </c>
      <c r="W3795" s="59"/>
      <c r="X3795" s="59"/>
      <c r="Y3795" s="59"/>
      <c r="Z3795" s="59"/>
      <c r="AA3795" s="59"/>
      <c r="AB3795" s="59"/>
      <c r="AC3795" s="59"/>
      <c r="AD3795" s="59">
        <v>0</v>
      </c>
      <c r="AE3795" s="59"/>
      <c r="AF3795" s="59"/>
      <c r="AG3795" s="59"/>
      <c r="AH3795" s="59">
        <v>1.3101598363910699E-2</v>
      </c>
      <c r="AI3795" s="59">
        <v>0.16496222499999999</v>
      </c>
      <c r="AJ3795" s="59">
        <v>12.590999999999999</v>
      </c>
      <c r="AK3795" s="59"/>
      <c r="AL3795" s="59"/>
      <c r="AM3795" s="59">
        <v>1.29</v>
      </c>
      <c r="AN3795" s="59">
        <v>3.9602961884947697E-2</v>
      </c>
      <c r="AO3795" s="59">
        <v>3.8641798000000001</v>
      </c>
      <c r="AP3795" s="59">
        <v>97.572999999999993</v>
      </c>
      <c r="AQ3795" s="59"/>
      <c r="AR3795" s="59"/>
      <c r="AS3795" s="59"/>
      <c r="AT3795" s="59"/>
      <c r="AU3795" s="59"/>
      <c r="AV3795" s="59"/>
      <c r="AZ3795" s="59"/>
      <c r="BA3795" s="59"/>
      <c r="BB3795" s="59"/>
      <c r="BC3795" s="59">
        <v>5.6634793999999999</v>
      </c>
      <c r="BD3795" s="59"/>
      <c r="BE3795" s="59">
        <v>246.49799999999999</v>
      </c>
      <c r="BF3795" s="59">
        <v>2.29757620751487E-2</v>
      </c>
      <c r="BG3795" s="59">
        <v>1.2533391474211401E-2</v>
      </c>
      <c r="BH3795" s="59">
        <v>4.8826458500000003</v>
      </c>
      <c r="BI3795" s="59"/>
      <c r="BJ3795" s="59">
        <v>389.57100000000003</v>
      </c>
      <c r="BK3795" s="59"/>
      <c r="BL3795" s="59"/>
      <c r="BM3795" s="59"/>
      <c r="BN3795" s="59"/>
      <c r="BO3795" s="59"/>
      <c r="BP3795" s="59"/>
      <c r="BQ3795" s="59"/>
      <c r="BR3795" s="59"/>
      <c r="BS3795" s="59"/>
      <c r="BT3795" s="59"/>
      <c r="BU3795" s="59"/>
      <c r="BV3795" s="59"/>
      <c r="BW3795" s="59"/>
      <c r="BX3795" s="59"/>
      <c r="BY3795" s="59"/>
      <c r="BZ3795" s="59"/>
      <c r="CA3795" s="59"/>
      <c r="CB3795" s="59"/>
      <c r="CC3795" s="59"/>
      <c r="CD3795" s="59"/>
      <c r="CE3795" s="59"/>
    </row>
    <row r="3796" spans="1:83" x14ac:dyDescent="0.25">
      <c r="A3796" s="67" t="s">
        <v>980</v>
      </c>
      <c r="B3796" s="67" t="s">
        <v>980</v>
      </c>
      <c r="C3796" s="58">
        <v>42354</v>
      </c>
      <c r="D3796" s="58"/>
      <c r="E3796" s="58"/>
      <c r="F3796" s="59" t="s">
        <v>981</v>
      </c>
      <c r="G3796" s="59"/>
      <c r="H3796" s="59">
        <v>402.78046875000001</v>
      </c>
      <c r="I3796" s="59">
        <v>6.1353125000000001E-2</v>
      </c>
      <c r="J3796" s="59">
        <v>0.11133750000000001</v>
      </c>
      <c r="K3796" s="59">
        <v>0.18644374999999999</v>
      </c>
      <c r="L3796" s="59">
        <v>0.20579375</v>
      </c>
      <c r="M3796" s="59">
        <v>0.25440625</v>
      </c>
      <c r="N3796" s="59">
        <v>0.34269375000000002</v>
      </c>
      <c r="O3796" s="59">
        <v>0.26691874999999998</v>
      </c>
      <c r="P3796" s="59"/>
      <c r="Q3796" s="59"/>
      <c r="R3796" s="59"/>
      <c r="S3796" s="59"/>
      <c r="T3796" s="59"/>
      <c r="U3796" s="59"/>
      <c r="V3796" s="59"/>
      <c r="W3796" s="59"/>
      <c r="X3796" s="59"/>
      <c r="Y3796" s="59"/>
      <c r="Z3796" s="59"/>
      <c r="AA3796" s="59"/>
      <c r="AB3796" s="59"/>
      <c r="AC3796" s="59"/>
      <c r="AD3796" s="59"/>
      <c r="AE3796" s="59">
        <v>8.85</v>
      </c>
      <c r="AF3796" s="59"/>
      <c r="AG3796" s="59"/>
      <c r="AH3796" s="59"/>
      <c r="AI3796" s="59"/>
      <c r="AJ3796" s="59"/>
      <c r="AK3796" s="59">
        <v>5.05</v>
      </c>
      <c r="AL3796" s="59">
        <v>8.85</v>
      </c>
      <c r="AM3796" s="59"/>
      <c r="AN3796" s="59"/>
      <c r="AO3796" s="59"/>
      <c r="AP3796" s="59"/>
      <c r="AQ3796" s="59"/>
      <c r="AR3796" s="59"/>
      <c r="AS3796" s="59"/>
      <c r="AT3796" s="59"/>
      <c r="AU3796" s="59"/>
      <c r="AV3796" s="59"/>
      <c r="AZ3796" s="59"/>
      <c r="BA3796" s="59"/>
      <c r="BB3796" s="59"/>
      <c r="BC3796" s="59"/>
      <c r="BD3796" s="59"/>
      <c r="BE3796" s="59"/>
      <c r="BF3796" s="59"/>
      <c r="BG3796" s="59"/>
      <c r="BH3796" s="59"/>
      <c r="BI3796" s="59"/>
      <c r="BJ3796" s="59"/>
      <c r="BK3796" s="59"/>
      <c r="BL3796" s="59"/>
      <c r="BM3796" s="59"/>
      <c r="BN3796" s="59"/>
      <c r="BO3796" s="59"/>
      <c r="BP3796" s="59"/>
      <c r="BQ3796" s="59"/>
      <c r="BR3796" s="59"/>
      <c r="BS3796" s="59"/>
      <c r="BT3796" s="59"/>
      <c r="BU3796" s="59"/>
      <c r="BV3796" s="59"/>
      <c r="BW3796" s="59"/>
      <c r="BX3796" s="59"/>
      <c r="BY3796" s="59"/>
      <c r="BZ3796" s="59"/>
      <c r="CA3796" s="59"/>
      <c r="CB3796" s="59"/>
      <c r="CC3796" s="59"/>
      <c r="CD3796" s="59"/>
      <c r="CE3796" s="59"/>
    </row>
    <row r="3797" spans="1:83" x14ac:dyDescent="0.25">
      <c r="A3797" s="67" t="s">
        <v>980</v>
      </c>
      <c r="B3797" s="67" t="s">
        <v>980</v>
      </c>
      <c r="C3797" s="58">
        <v>42355</v>
      </c>
      <c r="D3797" s="58"/>
      <c r="E3797" s="58"/>
      <c r="F3797" s="59" t="s">
        <v>981</v>
      </c>
      <c r="G3797" s="59"/>
      <c r="H3797" s="59">
        <v>401.47265625</v>
      </c>
      <c r="I3797" s="59">
        <v>6.0571874999999997E-2</v>
      </c>
      <c r="J3797" s="59">
        <v>0.11046250000000001</v>
      </c>
      <c r="K3797" s="59">
        <v>0.18505625000000001</v>
      </c>
      <c r="L3797" s="59">
        <v>0.20458124999999999</v>
      </c>
      <c r="M3797" s="59">
        <v>0.25378125000000001</v>
      </c>
      <c r="N3797" s="59">
        <v>0.34243750000000001</v>
      </c>
      <c r="O3797" s="59">
        <v>0.26686874999999999</v>
      </c>
      <c r="P3797" s="59"/>
      <c r="Q3797" s="59"/>
      <c r="R3797" s="59"/>
      <c r="S3797" s="59"/>
      <c r="T3797" s="59"/>
      <c r="U3797" s="59"/>
      <c r="V3797" s="59"/>
      <c r="W3797" s="59"/>
      <c r="X3797" s="59"/>
      <c r="Y3797" s="59"/>
      <c r="Z3797" s="59"/>
      <c r="AA3797" s="59"/>
      <c r="AB3797" s="59"/>
      <c r="AC3797" s="59"/>
      <c r="AD3797" s="59"/>
      <c r="AE3797" s="59"/>
      <c r="AF3797" s="59"/>
      <c r="AG3797" s="59"/>
      <c r="AH3797" s="59"/>
      <c r="AI3797" s="59"/>
      <c r="AJ3797" s="59"/>
      <c r="AK3797" s="59"/>
      <c r="AL3797" s="59"/>
      <c r="AM3797" s="59"/>
      <c r="AN3797" s="59"/>
      <c r="AO3797" s="59"/>
      <c r="AP3797" s="59"/>
      <c r="AQ3797" s="59"/>
      <c r="AR3797" s="59"/>
      <c r="AS3797" s="59"/>
      <c r="AT3797" s="59"/>
      <c r="AU3797" s="59"/>
      <c r="AV3797" s="59"/>
      <c r="AZ3797" s="59"/>
      <c r="BA3797" s="59"/>
      <c r="BB3797" s="59"/>
      <c r="BC3797" s="59"/>
      <c r="BD3797" s="59"/>
      <c r="BE3797" s="59"/>
      <c r="BF3797" s="59"/>
      <c r="BG3797" s="59"/>
      <c r="BH3797" s="59"/>
      <c r="BI3797" s="59"/>
      <c r="BJ3797" s="59"/>
      <c r="BK3797" s="59"/>
      <c r="BL3797" s="59"/>
      <c r="BM3797" s="59"/>
      <c r="BN3797" s="59"/>
      <c r="BO3797" s="59"/>
      <c r="BP3797" s="59"/>
      <c r="BQ3797" s="59"/>
      <c r="BR3797" s="59"/>
      <c r="BS3797" s="59"/>
      <c r="BT3797" s="59"/>
      <c r="BU3797" s="59"/>
      <c r="BV3797" s="59"/>
      <c r="BW3797" s="59"/>
      <c r="BX3797" s="59"/>
      <c r="BY3797" s="59"/>
      <c r="BZ3797" s="59"/>
      <c r="CA3797" s="59"/>
      <c r="CB3797" s="59"/>
      <c r="CC3797" s="59"/>
      <c r="CD3797" s="59"/>
      <c r="CE3797" s="59"/>
    </row>
    <row r="3798" spans="1:83" x14ac:dyDescent="0.25">
      <c r="A3798" s="67" t="s">
        <v>980</v>
      </c>
      <c r="B3798" s="67" t="s">
        <v>980</v>
      </c>
      <c r="C3798" s="58">
        <v>42356</v>
      </c>
      <c r="D3798" s="58"/>
      <c r="E3798" s="58"/>
      <c r="F3798" s="59" t="s">
        <v>981</v>
      </c>
      <c r="G3798" s="59"/>
      <c r="H3798" s="59">
        <v>399.73640625000002</v>
      </c>
      <c r="I3798" s="59">
        <v>6.0496874999999999E-2</v>
      </c>
      <c r="J3798" s="59">
        <v>0.109525</v>
      </c>
      <c r="K3798" s="59">
        <v>0.18331875</v>
      </c>
      <c r="L3798" s="59">
        <v>0.20258124999999999</v>
      </c>
      <c r="M3798" s="59">
        <v>0.25261250000000002</v>
      </c>
      <c r="N3798" s="59">
        <v>0.34216249999999998</v>
      </c>
      <c r="O3798" s="59">
        <v>0.26676875</v>
      </c>
      <c r="P3798" s="59"/>
      <c r="Q3798" s="59"/>
      <c r="R3798" s="59"/>
      <c r="S3798" s="59"/>
      <c r="T3798" s="59"/>
      <c r="U3798" s="59"/>
      <c r="V3798" s="59"/>
      <c r="W3798" s="59"/>
      <c r="X3798" s="59"/>
      <c r="Y3798" s="59"/>
      <c r="Z3798" s="59"/>
      <c r="AA3798" s="59"/>
      <c r="AB3798" s="59"/>
      <c r="AC3798" s="59"/>
      <c r="AD3798" s="59"/>
      <c r="AE3798" s="59"/>
      <c r="AF3798" s="59"/>
      <c r="AG3798" s="59"/>
      <c r="AH3798" s="59"/>
      <c r="AI3798" s="59"/>
      <c r="AJ3798" s="59"/>
      <c r="AK3798" s="59"/>
      <c r="AL3798" s="59"/>
      <c r="AM3798" s="59"/>
      <c r="AN3798" s="59"/>
      <c r="AO3798" s="59"/>
      <c r="AP3798" s="59"/>
      <c r="AQ3798" s="59"/>
      <c r="AR3798" s="59"/>
      <c r="AS3798" s="59"/>
      <c r="AT3798" s="59"/>
      <c r="AU3798" s="59"/>
      <c r="AV3798" s="59"/>
      <c r="AZ3798" s="59"/>
      <c r="BA3798" s="59"/>
      <c r="BB3798" s="59"/>
      <c r="BC3798" s="59"/>
      <c r="BD3798" s="59"/>
      <c r="BE3798" s="59"/>
      <c r="BF3798" s="59"/>
      <c r="BG3798" s="59"/>
      <c r="BH3798" s="59"/>
      <c r="BI3798" s="59"/>
      <c r="BJ3798" s="59"/>
      <c r="BK3798" s="59"/>
      <c r="BL3798" s="59"/>
      <c r="BM3798" s="59"/>
      <c r="BN3798" s="59"/>
      <c r="BO3798" s="59"/>
      <c r="BP3798" s="59"/>
      <c r="BQ3798" s="59"/>
      <c r="BR3798" s="59"/>
      <c r="BS3798" s="59"/>
      <c r="BT3798" s="59"/>
      <c r="BU3798" s="59"/>
      <c r="BV3798" s="59"/>
      <c r="BW3798" s="59"/>
      <c r="BX3798" s="59"/>
      <c r="BY3798" s="59"/>
      <c r="BZ3798" s="59"/>
      <c r="CA3798" s="59"/>
      <c r="CB3798" s="59"/>
      <c r="CC3798" s="59"/>
      <c r="CD3798" s="59"/>
      <c r="CE3798" s="59"/>
    </row>
    <row r="3799" spans="1:83" x14ac:dyDescent="0.25">
      <c r="A3799" s="67" t="s">
        <v>980</v>
      </c>
      <c r="B3799" s="67" t="s">
        <v>980</v>
      </c>
      <c r="C3799" s="58">
        <v>42357</v>
      </c>
      <c r="D3799" s="58"/>
      <c r="E3799" s="58"/>
      <c r="F3799" s="59" t="s">
        <v>981</v>
      </c>
      <c r="G3799" s="59"/>
      <c r="H3799" s="59">
        <v>398.63765625000002</v>
      </c>
      <c r="I3799" s="59">
        <v>5.9409375E-2</v>
      </c>
      <c r="J3799" s="59">
        <v>0.1088625</v>
      </c>
      <c r="K3799" s="59">
        <v>0.18256249999999999</v>
      </c>
      <c r="L3799" s="59">
        <v>0.20169375</v>
      </c>
      <c r="M3799" s="59">
        <v>0.252025</v>
      </c>
      <c r="N3799" s="59">
        <v>0.34176875000000001</v>
      </c>
      <c r="O3799" s="59">
        <v>0.26660624999999999</v>
      </c>
      <c r="P3799" s="59"/>
      <c r="Q3799" s="59"/>
      <c r="R3799" s="59"/>
      <c r="S3799" s="59"/>
      <c r="T3799" s="59"/>
      <c r="U3799" s="59"/>
      <c r="V3799" s="59"/>
      <c r="W3799" s="59"/>
      <c r="X3799" s="59"/>
      <c r="Y3799" s="59"/>
      <c r="Z3799" s="59"/>
      <c r="AA3799" s="59"/>
      <c r="AB3799" s="59"/>
      <c r="AC3799" s="59"/>
      <c r="AD3799" s="59"/>
      <c r="AE3799" s="59"/>
      <c r="AF3799" s="59"/>
      <c r="AG3799" s="59"/>
      <c r="AH3799" s="59"/>
      <c r="AI3799" s="59"/>
      <c r="AJ3799" s="59"/>
      <c r="AK3799" s="59"/>
      <c r="AL3799" s="59"/>
      <c r="AM3799" s="59"/>
      <c r="AN3799" s="59"/>
      <c r="AO3799" s="59"/>
      <c r="AP3799" s="59"/>
      <c r="AQ3799" s="59"/>
      <c r="AR3799" s="59"/>
      <c r="AS3799" s="59"/>
      <c r="AT3799" s="59"/>
      <c r="AU3799" s="59"/>
      <c r="AV3799" s="59"/>
      <c r="AZ3799" s="59"/>
      <c r="BA3799" s="59"/>
      <c r="BB3799" s="59"/>
      <c r="BC3799" s="59"/>
      <c r="BD3799" s="59"/>
      <c r="BE3799" s="59"/>
      <c r="BF3799" s="59"/>
      <c r="BG3799" s="59"/>
      <c r="BH3799" s="59"/>
      <c r="BI3799" s="59"/>
      <c r="BJ3799" s="59"/>
      <c r="BK3799" s="59"/>
      <c r="BL3799" s="59"/>
      <c r="BM3799" s="59"/>
      <c r="BN3799" s="59"/>
      <c r="BO3799" s="59"/>
      <c r="BP3799" s="59"/>
      <c r="BQ3799" s="59"/>
      <c r="BR3799" s="59"/>
      <c r="BS3799" s="59"/>
      <c r="BT3799" s="59"/>
      <c r="BU3799" s="59"/>
      <c r="BV3799" s="59"/>
      <c r="BW3799" s="59"/>
      <c r="BX3799" s="59"/>
      <c r="BY3799" s="59"/>
      <c r="BZ3799" s="59"/>
      <c r="CA3799" s="59"/>
      <c r="CB3799" s="59"/>
      <c r="CC3799" s="59"/>
      <c r="CD3799" s="59"/>
      <c r="CE3799" s="59"/>
    </row>
    <row r="3800" spans="1:83" x14ac:dyDescent="0.25">
      <c r="A3800" s="67" t="s">
        <v>980</v>
      </c>
      <c r="B3800" s="67" t="s">
        <v>980</v>
      </c>
      <c r="C3800" s="58">
        <v>42358</v>
      </c>
      <c r="D3800" s="58"/>
      <c r="E3800" s="58"/>
      <c r="F3800" s="59" t="s">
        <v>981</v>
      </c>
      <c r="G3800" s="59"/>
      <c r="H3800" s="59">
        <v>397.48359375000001</v>
      </c>
      <c r="I3800" s="59">
        <v>5.9071875000000003E-2</v>
      </c>
      <c r="J3800" s="59">
        <v>0.10816874999999999</v>
      </c>
      <c r="K3800" s="59">
        <v>0.18153749999999999</v>
      </c>
      <c r="L3800" s="59">
        <v>0.20061875000000001</v>
      </c>
      <c r="M3800" s="59">
        <v>0.25131874999999998</v>
      </c>
      <c r="N3800" s="59">
        <v>0.34136875</v>
      </c>
      <c r="O3800" s="59">
        <v>0.26648125</v>
      </c>
      <c r="P3800" s="59"/>
      <c r="Q3800" s="59"/>
      <c r="R3800" s="59"/>
      <c r="S3800" s="59"/>
      <c r="T3800" s="59"/>
      <c r="U3800" s="59"/>
      <c r="V3800" s="59"/>
      <c r="W3800" s="59"/>
      <c r="X3800" s="59"/>
      <c r="Y3800" s="59"/>
      <c r="Z3800" s="59"/>
      <c r="AA3800" s="59"/>
      <c r="AB3800" s="59"/>
      <c r="AC3800" s="59"/>
      <c r="AD3800" s="59"/>
      <c r="AE3800" s="59"/>
      <c r="AF3800" s="59"/>
      <c r="AG3800" s="59"/>
      <c r="AH3800" s="59"/>
      <c r="AI3800" s="59"/>
      <c r="AJ3800" s="59"/>
      <c r="AK3800" s="59"/>
      <c r="AL3800" s="59"/>
      <c r="AM3800" s="59"/>
      <c r="AN3800" s="59"/>
      <c r="AO3800" s="59"/>
      <c r="AP3800" s="59"/>
      <c r="AQ3800" s="59"/>
      <c r="AR3800" s="59"/>
      <c r="AS3800" s="59"/>
      <c r="AT3800" s="59"/>
      <c r="AU3800" s="59"/>
      <c r="AV3800" s="59"/>
      <c r="AZ3800" s="59"/>
      <c r="BA3800" s="59"/>
      <c r="BB3800" s="59"/>
      <c r="BC3800" s="59"/>
      <c r="BD3800" s="59"/>
      <c r="BE3800" s="59"/>
      <c r="BF3800" s="59"/>
      <c r="BG3800" s="59"/>
      <c r="BH3800" s="59"/>
      <c r="BI3800" s="59"/>
      <c r="BJ3800" s="59"/>
      <c r="BK3800" s="59"/>
      <c r="BL3800" s="59"/>
      <c r="BM3800" s="59"/>
      <c r="BN3800" s="59"/>
      <c r="BO3800" s="59"/>
      <c r="BP3800" s="59"/>
      <c r="BQ3800" s="59"/>
      <c r="BR3800" s="59"/>
      <c r="BS3800" s="59"/>
      <c r="BT3800" s="59"/>
      <c r="BU3800" s="59"/>
      <c r="BV3800" s="59"/>
      <c r="BW3800" s="59"/>
      <c r="BX3800" s="59"/>
      <c r="BY3800" s="59"/>
      <c r="BZ3800" s="59"/>
      <c r="CA3800" s="59"/>
      <c r="CB3800" s="59"/>
      <c r="CC3800" s="59"/>
      <c r="CD3800" s="59"/>
      <c r="CE3800" s="59"/>
    </row>
    <row r="3801" spans="1:83" x14ac:dyDescent="0.25">
      <c r="A3801" s="67" t="s">
        <v>980</v>
      </c>
      <c r="B3801" s="67" t="s">
        <v>980</v>
      </c>
      <c r="C3801" s="58">
        <v>42359</v>
      </c>
      <c r="D3801" s="58"/>
      <c r="E3801" s="58"/>
      <c r="F3801" s="59" t="s">
        <v>981</v>
      </c>
      <c r="G3801" s="59"/>
      <c r="H3801" s="59">
        <v>395.39203125</v>
      </c>
      <c r="I3801" s="59">
        <v>6.0240624999999999E-2</v>
      </c>
      <c r="J3801" s="59">
        <v>0.10805625000000001</v>
      </c>
      <c r="K3801" s="59">
        <v>0.18</v>
      </c>
      <c r="L3801" s="59">
        <v>0.19730624999999999</v>
      </c>
      <c r="M3801" s="59">
        <v>0.24921874999999999</v>
      </c>
      <c r="N3801" s="59">
        <v>0.34097499999999997</v>
      </c>
      <c r="O3801" s="59">
        <v>0.26632499999999998</v>
      </c>
      <c r="P3801" s="59"/>
      <c r="Q3801" s="59"/>
      <c r="R3801" s="59"/>
      <c r="S3801" s="59"/>
      <c r="T3801" s="59"/>
      <c r="U3801" s="59"/>
      <c r="V3801" s="59"/>
      <c r="W3801" s="59"/>
      <c r="X3801" s="59"/>
      <c r="Y3801" s="59"/>
      <c r="Z3801" s="59"/>
      <c r="AA3801" s="59"/>
      <c r="AB3801" s="59"/>
      <c r="AC3801" s="59"/>
      <c r="AD3801" s="59"/>
      <c r="AE3801" s="59"/>
      <c r="AF3801" s="59">
        <v>0.58119906211587302</v>
      </c>
      <c r="AG3801" s="59">
        <v>0.43310637773355998</v>
      </c>
      <c r="AH3801" s="59"/>
      <c r="AI3801" s="59"/>
      <c r="AJ3801" s="59"/>
      <c r="AK3801" s="59"/>
      <c r="AL3801" s="59"/>
      <c r="AM3801" s="59"/>
      <c r="AN3801" s="59"/>
      <c r="AO3801" s="59"/>
      <c r="AP3801" s="59"/>
      <c r="AQ3801" s="59"/>
      <c r="AR3801" s="59"/>
      <c r="AS3801" s="59"/>
      <c r="AT3801" s="59"/>
      <c r="AU3801" s="59"/>
      <c r="AV3801" s="59"/>
      <c r="AZ3801" s="59"/>
      <c r="BA3801" s="59"/>
      <c r="BB3801" s="59"/>
      <c r="BC3801" s="59"/>
      <c r="BD3801" s="59"/>
      <c r="BE3801" s="59"/>
      <c r="BF3801" s="59"/>
      <c r="BG3801" s="59"/>
      <c r="BH3801" s="59"/>
      <c r="BI3801" s="59"/>
      <c r="BJ3801" s="59"/>
      <c r="BK3801" s="59"/>
      <c r="BL3801" s="59"/>
      <c r="BM3801" s="59"/>
      <c r="BN3801" s="59"/>
      <c r="BO3801" s="59"/>
      <c r="BP3801" s="59"/>
      <c r="BQ3801" s="59"/>
      <c r="BR3801" s="59"/>
      <c r="BS3801" s="59"/>
      <c r="BT3801" s="59"/>
      <c r="BU3801" s="59"/>
      <c r="BV3801" s="59"/>
      <c r="BW3801" s="59"/>
      <c r="BX3801" s="59"/>
      <c r="BY3801" s="59"/>
      <c r="BZ3801" s="59"/>
      <c r="CA3801" s="59"/>
      <c r="CB3801" s="59"/>
      <c r="CC3801" s="59"/>
      <c r="CD3801" s="59"/>
      <c r="CE3801" s="59"/>
    </row>
    <row r="3802" spans="1:83" x14ac:dyDescent="0.25">
      <c r="A3802" s="67" t="s">
        <v>980</v>
      </c>
      <c r="B3802" s="67" t="s">
        <v>980</v>
      </c>
      <c r="C3802" s="58">
        <v>42360</v>
      </c>
      <c r="D3802" s="58"/>
      <c r="E3802" s="58"/>
      <c r="F3802" s="59" t="s">
        <v>981</v>
      </c>
      <c r="G3802" s="59"/>
      <c r="H3802" s="59">
        <v>395.21203125</v>
      </c>
      <c r="I3802" s="59">
        <v>5.7046874999999997E-2</v>
      </c>
      <c r="J3802" s="59">
        <v>0.1071</v>
      </c>
      <c r="K3802" s="59">
        <v>0.18078125</v>
      </c>
      <c r="L3802" s="59">
        <v>0.198375</v>
      </c>
      <c r="M3802" s="59">
        <v>0.24931249999999999</v>
      </c>
      <c r="N3802" s="59">
        <v>0.34065624999999999</v>
      </c>
      <c r="O3802" s="59">
        <v>0.26617499999999999</v>
      </c>
      <c r="P3802" s="59"/>
      <c r="Q3802" s="59"/>
      <c r="R3802" s="59"/>
      <c r="S3802" s="59"/>
      <c r="T3802" s="59"/>
      <c r="U3802" s="59"/>
      <c r="V3802" s="59"/>
      <c r="W3802" s="59"/>
      <c r="X3802" s="59"/>
      <c r="Y3802" s="59"/>
      <c r="Z3802" s="59"/>
      <c r="AA3802" s="59"/>
      <c r="AB3802" s="59"/>
      <c r="AC3802" s="59"/>
      <c r="AD3802" s="59"/>
      <c r="AE3802" s="59">
        <v>8.85</v>
      </c>
      <c r="AF3802" s="59"/>
      <c r="AG3802" s="59"/>
      <c r="AH3802" s="59"/>
      <c r="AI3802" s="59"/>
      <c r="AJ3802" s="59"/>
      <c r="AK3802" s="59">
        <v>5.65</v>
      </c>
      <c r="AL3802" s="59">
        <v>8.85</v>
      </c>
      <c r="AM3802" s="59"/>
      <c r="AN3802" s="59"/>
      <c r="AO3802" s="59"/>
      <c r="AP3802" s="59"/>
      <c r="AQ3802" s="59"/>
      <c r="AR3802" s="59"/>
      <c r="AS3802" s="59"/>
      <c r="AT3802" s="59"/>
      <c r="AU3802" s="59"/>
      <c r="AV3802" s="59"/>
      <c r="AZ3802" s="59"/>
      <c r="BA3802" s="59"/>
      <c r="BB3802" s="59"/>
      <c r="BC3802" s="59"/>
      <c r="BD3802" s="59"/>
      <c r="BE3802" s="59"/>
      <c r="BF3802" s="59"/>
      <c r="BG3802" s="59"/>
      <c r="BH3802" s="59"/>
      <c r="BI3802" s="59"/>
      <c r="BJ3802" s="59"/>
      <c r="BK3802" s="59"/>
      <c r="BL3802" s="59"/>
      <c r="BM3802" s="59"/>
      <c r="BN3802" s="59"/>
      <c r="BO3802" s="59"/>
      <c r="BP3802" s="59"/>
      <c r="BQ3802" s="59"/>
      <c r="BR3802" s="59"/>
      <c r="BS3802" s="59"/>
      <c r="BT3802" s="59"/>
      <c r="BU3802" s="59"/>
      <c r="BV3802" s="59"/>
      <c r="BW3802" s="59"/>
      <c r="BX3802" s="59"/>
      <c r="BY3802" s="59"/>
      <c r="BZ3802" s="59"/>
      <c r="CA3802" s="59"/>
      <c r="CB3802" s="59"/>
      <c r="CC3802" s="59"/>
      <c r="CD3802" s="59"/>
      <c r="CE3802" s="59"/>
    </row>
    <row r="3803" spans="1:83" x14ac:dyDescent="0.25">
      <c r="A3803" s="67" t="s">
        <v>980</v>
      </c>
      <c r="B3803" s="67" t="s">
        <v>980</v>
      </c>
      <c r="C3803" s="58">
        <v>42361</v>
      </c>
      <c r="D3803" s="58"/>
      <c r="E3803" s="58"/>
      <c r="F3803" s="59" t="s">
        <v>981</v>
      </c>
      <c r="G3803" s="59"/>
      <c r="H3803" s="59">
        <v>393.75234375000002</v>
      </c>
      <c r="I3803" s="59">
        <v>5.7115625000000003E-2</v>
      </c>
      <c r="J3803" s="59">
        <v>0.106325</v>
      </c>
      <c r="K3803" s="59">
        <v>0.17896875000000001</v>
      </c>
      <c r="L3803" s="59">
        <v>0.19691249999999999</v>
      </c>
      <c r="M3803" s="59">
        <v>0.24856875</v>
      </c>
      <c r="N3803" s="59">
        <v>0.34029375000000001</v>
      </c>
      <c r="O3803" s="59">
        <v>0.26604375000000002</v>
      </c>
      <c r="P3803" s="59"/>
      <c r="Q3803" s="59"/>
      <c r="R3803" s="59"/>
      <c r="S3803" s="59"/>
      <c r="T3803" s="59"/>
      <c r="U3803" s="59"/>
      <c r="V3803" s="59"/>
      <c r="W3803" s="59"/>
      <c r="X3803" s="59"/>
      <c r="Y3803" s="59"/>
      <c r="Z3803" s="59"/>
      <c r="AA3803" s="59"/>
      <c r="AB3803" s="59"/>
      <c r="AC3803" s="59"/>
      <c r="AD3803" s="59"/>
      <c r="AE3803" s="59"/>
      <c r="AF3803" s="59"/>
      <c r="AG3803" s="59"/>
      <c r="AH3803" s="59"/>
      <c r="AI3803" s="59"/>
      <c r="AJ3803" s="59"/>
      <c r="AK3803" s="59"/>
      <c r="AL3803" s="59"/>
      <c r="AM3803" s="59"/>
      <c r="AN3803" s="59"/>
      <c r="AO3803" s="59"/>
      <c r="AP3803" s="59"/>
      <c r="AQ3803" s="59"/>
      <c r="AR3803" s="59"/>
      <c r="AS3803" s="59"/>
      <c r="AT3803" s="59"/>
      <c r="AU3803" s="59"/>
      <c r="AV3803" s="59"/>
      <c r="AZ3803" s="59"/>
      <c r="BA3803" s="59"/>
      <c r="BB3803" s="59"/>
      <c r="BC3803" s="59"/>
      <c r="BD3803" s="59"/>
      <c r="BE3803" s="59"/>
      <c r="BF3803" s="59"/>
      <c r="BG3803" s="59"/>
      <c r="BH3803" s="59"/>
      <c r="BI3803" s="59"/>
      <c r="BJ3803" s="59"/>
      <c r="BK3803" s="59"/>
      <c r="BL3803" s="59"/>
      <c r="BM3803" s="59"/>
      <c r="BN3803" s="59"/>
      <c r="BO3803" s="59"/>
      <c r="BP3803" s="59"/>
      <c r="BQ3803" s="59"/>
      <c r="BR3803" s="59"/>
      <c r="BS3803" s="59"/>
      <c r="BT3803" s="59"/>
      <c r="BU3803" s="59"/>
      <c r="BV3803" s="59"/>
      <c r="BW3803" s="59"/>
      <c r="BX3803" s="59"/>
      <c r="BY3803" s="59"/>
      <c r="BZ3803" s="59"/>
      <c r="CA3803" s="59"/>
      <c r="CB3803" s="59"/>
      <c r="CC3803" s="59"/>
      <c r="CD3803" s="59"/>
      <c r="CE3803" s="59"/>
    </row>
    <row r="3804" spans="1:83" x14ac:dyDescent="0.25">
      <c r="A3804" s="67" t="s">
        <v>980</v>
      </c>
      <c r="B3804" s="67" t="s">
        <v>980</v>
      </c>
      <c r="C3804" s="58">
        <v>42362</v>
      </c>
      <c r="D3804" s="58"/>
      <c r="E3804" s="58"/>
      <c r="F3804" s="59" t="s">
        <v>981</v>
      </c>
      <c r="G3804" s="59"/>
      <c r="H3804" s="59">
        <v>405.43171875000002</v>
      </c>
      <c r="I3804" s="59">
        <v>0.132965625</v>
      </c>
      <c r="J3804" s="59">
        <v>0.11225</v>
      </c>
      <c r="K3804" s="59">
        <v>0.17894375000000001</v>
      </c>
      <c r="L3804" s="59">
        <v>0.196325</v>
      </c>
      <c r="M3804" s="59">
        <v>0.24783749999999999</v>
      </c>
      <c r="N3804" s="59">
        <v>0.33989374999999999</v>
      </c>
      <c r="O3804" s="59">
        <v>0.26583125000000002</v>
      </c>
      <c r="P3804" s="59"/>
      <c r="Q3804" s="59"/>
      <c r="R3804" s="59"/>
      <c r="S3804" s="59"/>
      <c r="T3804" s="59"/>
      <c r="U3804" s="59"/>
      <c r="V3804" s="59"/>
      <c r="W3804" s="59"/>
      <c r="X3804" s="59"/>
      <c r="Y3804" s="59"/>
      <c r="Z3804" s="59"/>
      <c r="AA3804" s="59"/>
      <c r="AB3804" s="59"/>
      <c r="AC3804" s="59"/>
      <c r="AD3804" s="59"/>
      <c r="AE3804" s="59"/>
      <c r="AF3804" s="59"/>
      <c r="AG3804" s="59"/>
      <c r="AH3804" s="59"/>
      <c r="AI3804" s="59"/>
      <c r="AJ3804" s="59"/>
      <c r="AK3804" s="59"/>
      <c r="AL3804" s="59"/>
      <c r="AM3804" s="59"/>
      <c r="AN3804" s="59"/>
      <c r="AO3804" s="59"/>
      <c r="AP3804" s="59"/>
      <c r="AQ3804" s="59"/>
      <c r="AR3804" s="59"/>
      <c r="AS3804" s="59"/>
      <c r="AT3804" s="59"/>
      <c r="AU3804" s="59"/>
      <c r="AV3804" s="59"/>
      <c r="AZ3804" s="59"/>
      <c r="BA3804" s="59"/>
      <c r="BB3804" s="59"/>
      <c r="BC3804" s="59"/>
      <c r="BD3804" s="59"/>
      <c r="BE3804" s="59"/>
      <c r="BF3804" s="59"/>
      <c r="BG3804" s="59"/>
      <c r="BH3804" s="59"/>
      <c r="BI3804" s="59"/>
      <c r="BJ3804" s="59"/>
      <c r="BK3804" s="59"/>
      <c r="BL3804" s="59"/>
      <c r="BM3804" s="59"/>
      <c r="BN3804" s="59"/>
      <c r="BO3804" s="59"/>
      <c r="BP3804" s="59"/>
      <c r="BQ3804" s="59"/>
      <c r="BR3804" s="59"/>
      <c r="BS3804" s="59"/>
      <c r="BT3804" s="59"/>
      <c r="BU3804" s="59"/>
      <c r="BV3804" s="59"/>
      <c r="BW3804" s="59"/>
      <c r="BX3804" s="59"/>
      <c r="BY3804" s="59"/>
      <c r="BZ3804" s="59"/>
      <c r="CA3804" s="59"/>
      <c r="CB3804" s="59"/>
      <c r="CC3804" s="59"/>
      <c r="CD3804" s="59"/>
      <c r="CE3804" s="59"/>
    </row>
    <row r="3805" spans="1:83" x14ac:dyDescent="0.25">
      <c r="A3805" s="67" t="s">
        <v>980</v>
      </c>
      <c r="B3805" s="67" t="s">
        <v>980</v>
      </c>
      <c r="C3805" s="58">
        <v>42363</v>
      </c>
      <c r="D3805" s="58"/>
      <c r="E3805" s="58"/>
      <c r="F3805" s="59" t="s">
        <v>981</v>
      </c>
      <c r="G3805" s="59"/>
      <c r="H3805" s="59">
        <v>403.32234375000002</v>
      </c>
      <c r="I3805" s="59">
        <v>0.11718437499999999</v>
      </c>
      <c r="J3805" s="59">
        <v>0.11288125</v>
      </c>
      <c r="K3805" s="59">
        <v>0.17985000000000001</v>
      </c>
      <c r="L3805" s="59">
        <v>0.19684375000000001</v>
      </c>
      <c r="M3805" s="59">
        <v>0.24745</v>
      </c>
      <c r="N3805" s="59">
        <v>0.33951874999999998</v>
      </c>
      <c r="O3805" s="59">
        <v>0.26571250000000002</v>
      </c>
      <c r="P3805" s="59"/>
      <c r="Q3805" s="59"/>
      <c r="R3805" s="59"/>
      <c r="S3805" s="59"/>
      <c r="T3805" s="59"/>
      <c r="U3805" s="59"/>
      <c r="V3805" s="59"/>
      <c r="W3805" s="59"/>
      <c r="X3805" s="59"/>
      <c r="Y3805" s="59"/>
      <c r="Z3805" s="59"/>
      <c r="AA3805" s="59"/>
      <c r="AB3805" s="59"/>
      <c r="AC3805" s="59"/>
      <c r="AD3805" s="59"/>
      <c r="AE3805" s="59"/>
      <c r="AF3805" s="59"/>
      <c r="AG3805" s="59"/>
      <c r="AH3805" s="59"/>
      <c r="AI3805" s="59"/>
      <c r="AJ3805" s="59"/>
      <c r="AK3805" s="59"/>
      <c r="AL3805" s="59"/>
      <c r="AM3805" s="59"/>
      <c r="AN3805" s="59"/>
      <c r="AO3805" s="59"/>
      <c r="AP3805" s="59"/>
      <c r="AQ3805" s="59"/>
      <c r="AR3805" s="59"/>
      <c r="AS3805" s="59"/>
      <c r="AT3805" s="59"/>
      <c r="AU3805" s="59"/>
      <c r="AV3805" s="59"/>
      <c r="AZ3805" s="59"/>
      <c r="BA3805" s="59"/>
      <c r="BB3805" s="59"/>
      <c r="BC3805" s="59"/>
      <c r="BD3805" s="59"/>
      <c r="BE3805" s="59"/>
      <c r="BF3805" s="59"/>
      <c r="BG3805" s="59"/>
      <c r="BH3805" s="59"/>
      <c r="BI3805" s="59"/>
      <c r="BJ3805" s="59"/>
      <c r="BK3805" s="59"/>
      <c r="BL3805" s="59"/>
      <c r="BM3805" s="59"/>
      <c r="BN3805" s="59"/>
      <c r="BO3805" s="59"/>
      <c r="BP3805" s="59"/>
      <c r="BQ3805" s="59"/>
      <c r="BR3805" s="59"/>
      <c r="BS3805" s="59"/>
      <c r="BT3805" s="59"/>
      <c r="BU3805" s="59"/>
      <c r="BV3805" s="59"/>
      <c r="BW3805" s="59"/>
      <c r="BX3805" s="59"/>
      <c r="BY3805" s="59"/>
      <c r="BZ3805" s="59"/>
      <c r="CA3805" s="59"/>
      <c r="CB3805" s="59"/>
      <c r="CC3805" s="59"/>
      <c r="CD3805" s="59"/>
      <c r="CE3805" s="59"/>
    </row>
    <row r="3806" spans="1:83" x14ac:dyDescent="0.25">
      <c r="A3806" s="67" t="s">
        <v>980</v>
      </c>
      <c r="B3806" s="67" t="s">
        <v>980</v>
      </c>
      <c r="C3806" s="58">
        <v>42364</v>
      </c>
      <c r="D3806" s="58"/>
      <c r="E3806" s="58"/>
      <c r="F3806" s="59" t="s">
        <v>981</v>
      </c>
      <c r="G3806" s="59"/>
      <c r="H3806" s="59">
        <v>401.97750000000002</v>
      </c>
      <c r="I3806" s="59">
        <v>0.10736875</v>
      </c>
      <c r="J3806" s="59">
        <v>0.11278125</v>
      </c>
      <c r="K3806" s="59">
        <v>0.18045625000000001</v>
      </c>
      <c r="L3806" s="59">
        <v>0.19751250000000001</v>
      </c>
      <c r="M3806" s="59">
        <v>0.24723125000000001</v>
      </c>
      <c r="N3806" s="59">
        <v>0.33915624999999999</v>
      </c>
      <c r="O3806" s="59">
        <v>0.26549374999999997</v>
      </c>
      <c r="P3806" s="59"/>
      <c r="Q3806" s="59"/>
      <c r="R3806" s="59"/>
      <c r="S3806" s="59"/>
      <c r="T3806" s="59"/>
      <c r="U3806" s="59"/>
      <c r="V3806" s="59"/>
      <c r="W3806" s="59"/>
      <c r="X3806" s="59"/>
      <c r="Y3806" s="59"/>
      <c r="Z3806" s="59"/>
      <c r="AA3806" s="59"/>
      <c r="AB3806" s="59"/>
      <c r="AC3806" s="59"/>
      <c r="AD3806" s="59"/>
      <c r="AE3806" s="59"/>
      <c r="AF3806" s="59"/>
      <c r="AG3806" s="59"/>
      <c r="AH3806" s="59"/>
      <c r="AI3806" s="59"/>
      <c r="AJ3806" s="59"/>
      <c r="AK3806" s="59"/>
      <c r="AL3806" s="59"/>
      <c r="AM3806" s="59"/>
      <c r="AN3806" s="59"/>
      <c r="AO3806" s="59"/>
      <c r="AP3806" s="59"/>
      <c r="AQ3806" s="59"/>
      <c r="AR3806" s="59"/>
      <c r="AS3806" s="59"/>
      <c r="AT3806" s="59"/>
      <c r="AU3806" s="59"/>
      <c r="AV3806" s="59"/>
      <c r="AZ3806" s="59"/>
      <c r="BA3806" s="59"/>
      <c r="BB3806" s="59"/>
      <c r="BC3806" s="59"/>
      <c r="BD3806" s="59"/>
      <c r="BE3806" s="59"/>
      <c r="BF3806" s="59"/>
      <c r="BG3806" s="59"/>
      <c r="BH3806" s="59"/>
      <c r="BI3806" s="59"/>
      <c r="BJ3806" s="59"/>
      <c r="BK3806" s="59"/>
      <c r="BL3806" s="59"/>
      <c r="BM3806" s="59"/>
      <c r="BN3806" s="59"/>
      <c r="BO3806" s="59"/>
      <c r="BP3806" s="59"/>
      <c r="BQ3806" s="59"/>
      <c r="BR3806" s="59"/>
      <c r="BS3806" s="59"/>
      <c r="BT3806" s="59"/>
      <c r="BU3806" s="59"/>
      <c r="BV3806" s="59"/>
      <c r="BW3806" s="59"/>
      <c r="BX3806" s="59"/>
      <c r="BY3806" s="59"/>
      <c r="BZ3806" s="59"/>
      <c r="CA3806" s="59"/>
      <c r="CB3806" s="59"/>
      <c r="CC3806" s="59"/>
      <c r="CD3806" s="59"/>
      <c r="CE3806" s="59"/>
    </row>
    <row r="3807" spans="1:83" x14ac:dyDescent="0.25">
      <c r="A3807" s="67" t="s">
        <v>980</v>
      </c>
      <c r="B3807" s="67" t="s">
        <v>980</v>
      </c>
      <c r="C3807" s="58">
        <v>42365</v>
      </c>
      <c r="D3807" s="58"/>
      <c r="E3807" s="58"/>
      <c r="F3807" s="59" t="s">
        <v>981</v>
      </c>
      <c r="G3807" s="59"/>
      <c r="H3807" s="59">
        <v>400.79015625</v>
      </c>
      <c r="I3807" s="59">
        <v>9.9578125000000003E-2</v>
      </c>
      <c r="J3807" s="59">
        <v>0.11265625</v>
      </c>
      <c r="K3807" s="59">
        <v>0.18106249999999999</v>
      </c>
      <c r="L3807" s="59">
        <v>0.19771250000000001</v>
      </c>
      <c r="M3807" s="59">
        <v>0.24686250000000001</v>
      </c>
      <c r="N3807" s="59">
        <v>0.33878124999999998</v>
      </c>
      <c r="O3807" s="59">
        <v>0.26543125000000001</v>
      </c>
      <c r="P3807" s="59"/>
      <c r="Q3807" s="59"/>
      <c r="R3807" s="59"/>
      <c r="S3807" s="59"/>
      <c r="T3807" s="59"/>
      <c r="U3807" s="59"/>
      <c r="V3807" s="59"/>
      <c r="W3807" s="59"/>
      <c r="X3807" s="59"/>
      <c r="Y3807" s="59"/>
      <c r="Z3807" s="59"/>
      <c r="AA3807" s="59"/>
      <c r="AB3807" s="59"/>
      <c r="AC3807" s="59"/>
      <c r="AD3807" s="59"/>
      <c r="AE3807" s="59"/>
      <c r="AF3807" s="59"/>
      <c r="AG3807" s="59"/>
      <c r="AH3807" s="59"/>
      <c r="AI3807" s="59"/>
      <c r="AJ3807" s="59"/>
      <c r="AK3807" s="59"/>
      <c r="AL3807" s="59"/>
      <c r="AM3807" s="59"/>
      <c r="AN3807" s="59"/>
      <c r="AO3807" s="59"/>
      <c r="AP3807" s="59"/>
      <c r="AQ3807" s="59"/>
      <c r="AR3807" s="59"/>
      <c r="AS3807" s="59"/>
      <c r="AT3807" s="59"/>
      <c r="AU3807" s="59"/>
      <c r="AV3807" s="59"/>
      <c r="AZ3807" s="59"/>
      <c r="BA3807" s="59"/>
      <c r="BB3807" s="59"/>
      <c r="BC3807" s="59"/>
      <c r="BD3807" s="59"/>
      <c r="BE3807" s="59"/>
      <c r="BF3807" s="59"/>
      <c r="BG3807" s="59"/>
      <c r="BH3807" s="59"/>
      <c r="BI3807" s="59"/>
      <c r="BJ3807" s="59"/>
      <c r="BK3807" s="59"/>
      <c r="BL3807" s="59"/>
      <c r="BM3807" s="59"/>
      <c r="BN3807" s="59"/>
      <c r="BO3807" s="59"/>
      <c r="BP3807" s="59"/>
      <c r="BQ3807" s="59"/>
      <c r="BR3807" s="59"/>
      <c r="BS3807" s="59"/>
      <c r="BT3807" s="59"/>
      <c r="BU3807" s="59"/>
      <c r="BV3807" s="59"/>
      <c r="BW3807" s="59"/>
      <c r="BX3807" s="59"/>
      <c r="BY3807" s="59"/>
      <c r="BZ3807" s="59"/>
      <c r="CA3807" s="59"/>
      <c r="CB3807" s="59"/>
      <c r="CC3807" s="59"/>
      <c r="CD3807" s="59"/>
      <c r="CE3807" s="59"/>
    </row>
    <row r="3808" spans="1:83" x14ac:dyDescent="0.25">
      <c r="A3808" s="67" t="s">
        <v>980</v>
      </c>
      <c r="B3808" s="67" t="s">
        <v>980</v>
      </c>
      <c r="C3808" s="58">
        <v>42366</v>
      </c>
      <c r="D3808" s="58"/>
      <c r="E3808" s="58"/>
      <c r="F3808" s="59" t="s">
        <v>981</v>
      </c>
      <c r="G3808" s="59"/>
      <c r="H3808" s="59">
        <v>399.53765625</v>
      </c>
      <c r="I3808" s="59">
        <v>9.2934375E-2</v>
      </c>
      <c r="J3808" s="59">
        <v>0.11269999999999999</v>
      </c>
      <c r="K3808" s="59">
        <v>0.18164374999999999</v>
      </c>
      <c r="L3808" s="59">
        <v>0.19756874999999999</v>
      </c>
      <c r="M3808" s="59">
        <v>0.24623125000000001</v>
      </c>
      <c r="N3808" s="59">
        <v>0.33836875</v>
      </c>
      <c r="O3808" s="59">
        <v>0.26516250000000002</v>
      </c>
      <c r="P3808" s="59"/>
      <c r="Q3808" s="59"/>
      <c r="R3808" s="59"/>
      <c r="S3808" s="59"/>
      <c r="T3808" s="59"/>
      <c r="U3808" s="59"/>
      <c r="V3808" s="59"/>
      <c r="W3808" s="59"/>
      <c r="X3808" s="59"/>
      <c r="Y3808" s="59"/>
      <c r="Z3808" s="59"/>
      <c r="AA3808" s="59"/>
      <c r="AB3808" s="59"/>
      <c r="AC3808" s="59"/>
      <c r="AD3808" s="59"/>
      <c r="AE3808" s="59"/>
      <c r="AF3808" s="59"/>
      <c r="AG3808" s="59"/>
      <c r="AH3808" s="59"/>
      <c r="AI3808" s="59"/>
      <c r="AJ3808" s="59"/>
      <c r="AK3808" s="59"/>
      <c r="AL3808" s="59"/>
      <c r="AM3808" s="59"/>
      <c r="AN3808" s="59"/>
      <c r="AO3808" s="59"/>
      <c r="AP3808" s="59"/>
      <c r="AQ3808" s="59"/>
      <c r="AR3808" s="59"/>
      <c r="AS3808" s="59"/>
      <c r="AT3808" s="59"/>
      <c r="AU3808" s="59"/>
      <c r="AV3808" s="59"/>
      <c r="AZ3808" s="59"/>
      <c r="BA3808" s="59"/>
      <c r="BB3808" s="59"/>
      <c r="BC3808" s="59"/>
      <c r="BD3808" s="59"/>
      <c r="BE3808" s="59"/>
      <c r="BF3808" s="59"/>
      <c r="BG3808" s="59"/>
      <c r="BH3808" s="59"/>
      <c r="BI3808" s="59"/>
      <c r="BJ3808" s="59"/>
      <c r="BK3808" s="59"/>
      <c r="BL3808" s="59"/>
      <c r="BM3808" s="59"/>
      <c r="BN3808" s="59"/>
      <c r="BO3808" s="59"/>
      <c r="BP3808" s="59"/>
      <c r="BQ3808" s="59"/>
      <c r="BR3808" s="59"/>
      <c r="BS3808" s="59"/>
      <c r="BT3808" s="59"/>
      <c r="BU3808" s="59"/>
      <c r="BV3808" s="59"/>
      <c r="BW3808" s="59"/>
      <c r="BX3808" s="59"/>
      <c r="BY3808" s="59"/>
      <c r="BZ3808" s="59"/>
      <c r="CA3808" s="59"/>
      <c r="CB3808" s="59"/>
      <c r="CC3808" s="59"/>
      <c r="CD3808" s="59"/>
      <c r="CE3808" s="59"/>
    </row>
    <row r="3809" spans="1:83" x14ac:dyDescent="0.25">
      <c r="A3809" s="67" t="s">
        <v>980</v>
      </c>
      <c r="B3809" s="67" t="s">
        <v>980</v>
      </c>
      <c r="C3809" s="58">
        <v>42367</v>
      </c>
      <c r="D3809" s="58"/>
      <c r="E3809" s="58"/>
      <c r="F3809" s="59" t="s">
        <v>981</v>
      </c>
      <c r="G3809" s="59"/>
      <c r="H3809" s="59">
        <v>398.09203124999999</v>
      </c>
      <c r="I3809" s="59">
        <v>8.6409374999999997E-2</v>
      </c>
      <c r="J3809" s="59">
        <v>0.112425</v>
      </c>
      <c r="K3809" s="59">
        <v>0.18215000000000001</v>
      </c>
      <c r="L3809" s="59">
        <v>0.19704374999999999</v>
      </c>
      <c r="M3809" s="59">
        <v>0.24543124999999999</v>
      </c>
      <c r="N3809" s="59">
        <v>0.33794999999999997</v>
      </c>
      <c r="O3809" s="59">
        <v>0.26498125</v>
      </c>
      <c r="P3809" s="59"/>
      <c r="Q3809" s="59"/>
      <c r="R3809" s="59"/>
      <c r="S3809" s="59"/>
      <c r="T3809" s="59"/>
      <c r="U3809" s="59"/>
      <c r="V3809" s="59"/>
      <c r="W3809" s="59"/>
      <c r="X3809" s="59"/>
      <c r="Y3809" s="59"/>
      <c r="Z3809" s="59"/>
      <c r="AA3809" s="59"/>
      <c r="AB3809" s="59"/>
      <c r="AC3809" s="59"/>
      <c r="AD3809" s="59"/>
      <c r="AE3809" s="59"/>
      <c r="AF3809" s="59"/>
      <c r="AG3809" s="59"/>
      <c r="AH3809" s="59"/>
      <c r="AI3809" s="59"/>
      <c r="AJ3809" s="59"/>
      <c r="AK3809" s="59"/>
      <c r="AL3809" s="59"/>
      <c r="AM3809" s="59"/>
      <c r="AN3809" s="59"/>
      <c r="AO3809" s="59"/>
      <c r="AP3809" s="59"/>
      <c r="AQ3809" s="59"/>
      <c r="AR3809" s="59"/>
      <c r="AS3809" s="59"/>
      <c r="AT3809" s="59"/>
      <c r="AU3809" s="59"/>
      <c r="AV3809" s="59"/>
      <c r="AZ3809" s="59"/>
      <c r="BA3809" s="59"/>
      <c r="BB3809" s="59"/>
      <c r="BC3809" s="59"/>
      <c r="BD3809" s="59"/>
      <c r="BE3809" s="59"/>
      <c r="BF3809" s="59"/>
      <c r="BG3809" s="59"/>
      <c r="BH3809" s="59"/>
      <c r="BI3809" s="59"/>
      <c r="BJ3809" s="59"/>
      <c r="BK3809" s="59"/>
      <c r="BL3809" s="59"/>
      <c r="BM3809" s="59"/>
      <c r="BN3809" s="59"/>
      <c r="BO3809" s="59"/>
      <c r="BP3809" s="59"/>
      <c r="BQ3809" s="59"/>
      <c r="BR3809" s="59"/>
      <c r="BS3809" s="59"/>
      <c r="BT3809" s="59"/>
      <c r="BU3809" s="59"/>
      <c r="BV3809" s="59"/>
      <c r="BW3809" s="59"/>
      <c r="BX3809" s="59"/>
      <c r="BY3809" s="59"/>
      <c r="BZ3809" s="59"/>
      <c r="CA3809" s="59"/>
      <c r="CB3809" s="59"/>
      <c r="CC3809" s="59"/>
      <c r="CD3809" s="59"/>
      <c r="CE3809" s="59"/>
    </row>
    <row r="3810" spans="1:83" x14ac:dyDescent="0.25">
      <c r="A3810" s="67" t="s">
        <v>980</v>
      </c>
      <c r="B3810" s="67" t="s">
        <v>980</v>
      </c>
      <c r="C3810" s="58">
        <v>42368</v>
      </c>
      <c r="D3810" s="58"/>
      <c r="E3810" s="58"/>
      <c r="F3810" s="59" t="s">
        <v>981</v>
      </c>
      <c r="G3810" s="59"/>
      <c r="H3810" s="59">
        <v>396.91453124999998</v>
      </c>
      <c r="I3810" s="59">
        <v>8.2090625E-2</v>
      </c>
      <c r="J3810" s="59">
        <v>0.11083125000000001</v>
      </c>
      <c r="K3810" s="59">
        <v>0.181725</v>
      </c>
      <c r="L3810" s="59">
        <v>0.19716875</v>
      </c>
      <c r="M3810" s="59">
        <v>0.24510625</v>
      </c>
      <c r="N3810" s="59">
        <v>0.33769375000000001</v>
      </c>
      <c r="O3810" s="59">
        <v>0.26489374999999998</v>
      </c>
      <c r="P3810" s="59"/>
      <c r="Q3810" s="59"/>
      <c r="R3810" s="59"/>
      <c r="S3810" s="59"/>
      <c r="T3810" s="59"/>
      <c r="U3810" s="59"/>
      <c r="V3810" s="59"/>
      <c r="W3810" s="59"/>
      <c r="X3810" s="59"/>
      <c r="Y3810" s="59"/>
      <c r="Z3810" s="59"/>
      <c r="AA3810" s="59"/>
      <c r="AB3810" s="59"/>
      <c r="AC3810" s="59"/>
      <c r="AD3810" s="59"/>
      <c r="AE3810" s="59">
        <v>8.85</v>
      </c>
      <c r="AF3810" s="59">
        <v>0.70548527960876495</v>
      </c>
      <c r="AG3810" s="59">
        <v>0.31092090056830901</v>
      </c>
      <c r="AH3810" s="59"/>
      <c r="AI3810" s="59"/>
      <c r="AJ3810" s="59"/>
      <c r="AK3810" s="59">
        <v>6.5</v>
      </c>
      <c r="AL3810" s="59">
        <v>8.85</v>
      </c>
      <c r="AM3810" s="59"/>
      <c r="AN3810" s="59"/>
      <c r="AO3810" s="59"/>
      <c r="AP3810" s="59"/>
      <c r="AQ3810" s="59"/>
      <c r="AR3810" s="59"/>
      <c r="AS3810" s="59"/>
      <c r="AT3810" s="59"/>
      <c r="AU3810" s="59"/>
      <c r="AV3810" s="59"/>
      <c r="AZ3810" s="59"/>
      <c r="BA3810" s="59"/>
      <c r="BB3810" s="59"/>
      <c r="BC3810" s="59"/>
      <c r="BD3810" s="59"/>
      <c r="BE3810" s="59"/>
      <c r="BF3810" s="59"/>
      <c r="BG3810" s="59"/>
      <c r="BH3810" s="59"/>
      <c r="BI3810" s="59"/>
      <c r="BJ3810" s="59"/>
      <c r="BK3810" s="59"/>
      <c r="BL3810" s="59"/>
      <c r="BM3810" s="59"/>
      <c r="BN3810" s="59"/>
      <c r="BO3810" s="59"/>
      <c r="BP3810" s="59"/>
      <c r="BQ3810" s="59"/>
      <c r="BR3810" s="59"/>
      <c r="BS3810" s="59"/>
      <c r="BT3810" s="59"/>
      <c r="BU3810" s="59"/>
      <c r="BV3810" s="59"/>
      <c r="BW3810" s="59"/>
      <c r="BX3810" s="59"/>
      <c r="BY3810" s="59"/>
      <c r="BZ3810" s="59"/>
      <c r="CA3810" s="59"/>
      <c r="CB3810" s="59"/>
      <c r="CC3810" s="59"/>
      <c r="CD3810" s="59"/>
      <c r="CE3810" s="59"/>
    </row>
    <row r="3811" spans="1:83" x14ac:dyDescent="0.25">
      <c r="A3811" s="67" t="s">
        <v>980</v>
      </c>
      <c r="B3811" s="67" t="s">
        <v>980</v>
      </c>
      <c r="C3811" s="58">
        <v>42369</v>
      </c>
      <c r="D3811" s="58"/>
      <c r="E3811" s="58"/>
      <c r="F3811" s="59" t="s">
        <v>981</v>
      </c>
      <c r="G3811" s="59"/>
      <c r="H3811" s="59">
        <v>395.61046875</v>
      </c>
      <c r="I3811" s="59">
        <v>7.9915625000000004E-2</v>
      </c>
      <c r="J3811" s="59">
        <v>0.111275</v>
      </c>
      <c r="K3811" s="59">
        <v>0.18135625</v>
      </c>
      <c r="L3811" s="59">
        <v>0.19572500000000001</v>
      </c>
      <c r="M3811" s="59">
        <v>0.2439625</v>
      </c>
      <c r="N3811" s="59">
        <v>0.33739374999999999</v>
      </c>
      <c r="O3811" s="59">
        <v>0.26466875000000001</v>
      </c>
      <c r="P3811" s="59"/>
      <c r="Q3811" s="59"/>
      <c r="R3811" s="59"/>
      <c r="S3811" s="59"/>
      <c r="T3811" s="59"/>
      <c r="U3811" s="59"/>
      <c r="V3811" s="59"/>
      <c r="W3811" s="59"/>
      <c r="X3811" s="59"/>
      <c r="Y3811" s="59"/>
      <c r="Z3811" s="59"/>
      <c r="AA3811" s="59"/>
      <c r="AB3811" s="59"/>
      <c r="AC3811" s="59"/>
      <c r="AD3811" s="59"/>
      <c r="AE3811" s="59"/>
      <c r="AF3811" s="59"/>
      <c r="AG3811" s="59"/>
      <c r="AH3811" s="59"/>
      <c r="AI3811" s="59"/>
      <c r="AJ3811" s="59"/>
      <c r="AK3811" s="59"/>
      <c r="AL3811" s="59"/>
      <c r="AM3811" s="59"/>
      <c r="AN3811" s="59"/>
      <c r="AO3811" s="59"/>
      <c r="AP3811" s="59"/>
      <c r="AQ3811" s="59"/>
      <c r="AR3811" s="59"/>
      <c r="AS3811" s="59"/>
      <c r="AT3811" s="59"/>
      <c r="AU3811" s="59"/>
      <c r="AV3811" s="59"/>
      <c r="AZ3811" s="59"/>
      <c r="BA3811" s="59"/>
      <c r="BB3811" s="59"/>
      <c r="BC3811" s="59"/>
      <c r="BD3811" s="59"/>
      <c r="BE3811" s="59"/>
      <c r="BF3811" s="59"/>
      <c r="BG3811" s="59"/>
      <c r="BH3811" s="59"/>
      <c r="BI3811" s="59"/>
      <c r="BJ3811" s="59"/>
      <c r="BK3811" s="59"/>
      <c r="BL3811" s="59"/>
      <c r="BM3811" s="59"/>
      <c r="BN3811" s="59"/>
      <c r="BO3811" s="59"/>
      <c r="BP3811" s="59"/>
      <c r="BQ3811" s="59"/>
      <c r="BR3811" s="59"/>
      <c r="BS3811" s="59"/>
      <c r="BT3811" s="59"/>
      <c r="BU3811" s="59"/>
      <c r="BV3811" s="59"/>
      <c r="BW3811" s="59"/>
      <c r="BX3811" s="59"/>
      <c r="BY3811" s="59"/>
      <c r="BZ3811" s="59"/>
      <c r="CA3811" s="59"/>
      <c r="CB3811" s="59"/>
      <c r="CC3811" s="59"/>
      <c r="CD3811" s="59"/>
      <c r="CE3811" s="59"/>
    </row>
    <row r="3812" spans="1:83" x14ac:dyDescent="0.25">
      <c r="A3812" s="67" t="s">
        <v>980</v>
      </c>
      <c r="B3812" s="67" t="s">
        <v>980</v>
      </c>
      <c r="C3812" s="58">
        <v>42370</v>
      </c>
      <c r="D3812" s="58"/>
      <c r="E3812" s="58"/>
      <c r="F3812" s="59" t="s">
        <v>981</v>
      </c>
      <c r="G3812" s="59"/>
      <c r="H3812" s="59">
        <v>394.42406249999999</v>
      </c>
      <c r="I3812" s="59">
        <v>7.7506249999999999E-2</v>
      </c>
      <c r="J3812" s="59">
        <v>0.111425</v>
      </c>
      <c r="K3812" s="59">
        <v>0.1816625</v>
      </c>
      <c r="L3812" s="59">
        <v>0.19431875000000001</v>
      </c>
      <c r="M3812" s="59">
        <v>0.24278125</v>
      </c>
      <c r="N3812" s="59">
        <v>0.3369875</v>
      </c>
      <c r="O3812" s="59">
        <v>0.26453125</v>
      </c>
      <c r="P3812" s="59"/>
      <c r="Q3812" s="59"/>
      <c r="R3812" s="59"/>
      <c r="S3812" s="59"/>
      <c r="T3812" s="59"/>
      <c r="U3812" s="59"/>
      <c r="V3812" s="59"/>
      <c r="W3812" s="59"/>
      <c r="X3812" s="59"/>
      <c r="Y3812" s="59"/>
      <c r="Z3812" s="59"/>
      <c r="AA3812" s="59"/>
      <c r="AB3812" s="59"/>
      <c r="AC3812" s="59"/>
      <c r="AD3812" s="59"/>
      <c r="AE3812" s="59"/>
      <c r="AF3812" s="59"/>
      <c r="AG3812" s="59"/>
      <c r="AH3812" s="59"/>
      <c r="AI3812" s="59"/>
      <c r="AJ3812" s="59"/>
      <c r="AK3812" s="59"/>
      <c r="AL3812" s="59"/>
      <c r="AM3812" s="59"/>
      <c r="AN3812" s="59"/>
      <c r="AO3812" s="59"/>
      <c r="AP3812" s="59"/>
      <c r="AQ3812" s="59"/>
      <c r="AR3812" s="59"/>
      <c r="AS3812" s="59"/>
      <c r="AT3812" s="59"/>
      <c r="AU3812" s="59"/>
      <c r="AV3812" s="59"/>
      <c r="AZ3812" s="59"/>
      <c r="BA3812" s="59"/>
      <c r="BB3812" s="59"/>
      <c r="BC3812" s="59"/>
      <c r="BD3812" s="59"/>
      <c r="BE3812" s="59"/>
      <c r="BF3812" s="59"/>
      <c r="BG3812" s="59"/>
      <c r="BH3812" s="59"/>
      <c r="BI3812" s="59"/>
      <c r="BJ3812" s="59"/>
      <c r="BK3812" s="59"/>
      <c r="BL3812" s="59"/>
      <c r="BM3812" s="59"/>
      <c r="BN3812" s="59"/>
      <c r="BO3812" s="59"/>
      <c r="BP3812" s="59"/>
      <c r="BQ3812" s="59"/>
      <c r="BR3812" s="59"/>
      <c r="BS3812" s="59"/>
      <c r="BT3812" s="59"/>
      <c r="BU3812" s="59"/>
      <c r="BV3812" s="59"/>
      <c r="BW3812" s="59"/>
      <c r="BX3812" s="59"/>
      <c r="BY3812" s="59"/>
      <c r="BZ3812" s="59"/>
      <c r="CA3812" s="59"/>
      <c r="CB3812" s="59"/>
      <c r="CC3812" s="59"/>
      <c r="CD3812" s="59"/>
      <c r="CE3812" s="59"/>
    </row>
    <row r="3813" spans="1:83" x14ac:dyDescent="0.25">
      <c r="A3813" s="67" t="s">
        <v>980</v>
      </c>
      <c r="B3813" s="67" t="s">
        <v>980</v>
      </c>
      <c r="C3813" s="58">
        <v>42371</v>
      </c>
      <c r="D3813" s="58"/>
      <c r="E3813" s="58"/>
      <c r="F3813" s="59" t="s">
        <v>981</v>
      </c>
      <c r="G3813" s="59"/>
      <c r="H3813" s="59">
        <v>394.04015625</v>
      </c>
      <c r="I3813" s="59">
        <v>7.4515625000000002E-2</v>
      </c>
      <c r="J3813" s="59">
        <v>0.11048125</v>
      </c>
      <c r="K3813" s="59">
        <v>0.18233750000000001</v>
      </c>
      <c r="L3813" s="59">
        <v>0.195025</v>
      </c>
      <c r="M3813" s="59">
        <v>0.24269375000000001</v>
      </c>
      <c r="N3813" s="59">
        <v>0.33658749999999998</v>
      </c>
      <c r="O3813" s="59">
        <v>0.26432499999999998</v>
      </c>
      <c r="P3813" s="59"/>
      <c r="Q3813" s="59"/>
      <c r="R3813" s="59"/>
      <c r="S3813" s="59"/>
      <c r="T3813" s="59"/>
      <c r="U3813" s="59"/>
      <c r="V3813" s="59"/>
      <c r="W3813" s="59"/>
      <c r="X3813" s="59"/>
      <c r="Y3813" s="59"/>
      <c r="Z3813" s="59"/>
      <c r="AA3813" s="59"/>
      <c r="AB3813" s="59"/>
      <c r="AC3813" s="59"/>
      <c r="AD3813" s="59"/>
      <c r="AE3813" s="59"/>
      <c r="AF3813" s="59"/>
      <c r="AG3813" s="59"/>
      <c r="AH3813" s="59"/>
      <c r="AI3813" s="59"/>
      <c r="AJ3813" s="59"/>
      <c r="AK3813" s="59"/>
      <c r="AL3813" s="59"/>
      <c r="AM3813" s="59"/>
      <c r="AN3813" s="59"/>
      <c r="AO3813" s="59"/>
      <c r="AP3813" s="59"/>
      <c r="AQ3813" s="59"/>
      <c r="AR3813" s="59"/>
      <c r="AS3813" s="59"/>
      <c r="AT3813" s="59"/>
      <c r="AU3813" s="59"/>
      <c r="AV3813" s="59"/>
      <c r="AZ3813" s="59"/>
      <c r="BA3813" s="59"/>
      <c r="BB3813" s="59"/>
      <c r="BC3813" s="59"/>
      <c r="BD3813" s="59"/>
      <c r="BE3813" s="59"/>
      <c r="BF3813" s="59"/>
      <c r="BG3813" s="59"/>
      <c r="BH3813" s="59"/>
      <c r="BI3813" s="59"/>
      <c r="BJ3813" s="59"/>
      <c r="BK3813" s="59"/>
      <c r="BL3813" s="59"/>
      <c r="BM3813" s="59"/>
      <c r="BN3813" s="59"/>
      <c r="BO3813" s="59"/>
      <c r="BP3813" s="59"/>
      <c r="BQ3813" s="59"/>
      <c r="BR3813" s="59"/>
      <c r="BS3813" s="59"/>
      <c r="BT3813" s="59"/>
      <c r="BU3813" s="59"/>
      <c r="BV3813" s="59"/>
      <c r="BW3813" s="59"/>
      <c r="BX3813" s="59"/>
      <c r="BY3813" s="59"/>
      <c r="BZ3813" s="59"/>
      <c r="CA3813" s="59"/>
      <c r="CB3813" s="59"/>
      <c r="CC3813" s="59"/>
      <c r="CD3813" s="59"/>
      <c r="CE3813" s="59"/>
    </row>
    <row r="3814" spans="1:83" x14ac:dyDescent="0.25">
      <c r="A3814" s="67" t="s">
        <v>980</v>
      </c>
      <c r="B3814" s="67" t="s">
        <v>980</v>
      </c>
      <c r="C3814" s="58">
        <v>42372</v>
      </c>
      <c r="D3814" s="58"/>
      <c r="E3814" s="58"/>
      <c r="F3814" s="59" t="s">
        <v>981</v>
      </c>
      <c r="G3814" s="59"/>
      <c r="H3814" s="59">
        <v>393.55500000000001</v>
      </c>
      <c r="I3814" s="59">
        <v>7.2249999999999995E-2</v>
      </c>
      <c r="J3814" s="59">
        <v>0.10945000000000001</v>
      </c>
      <c r="K3814" s="59">
        <v>0.18188750000000001</v>
      </c>
      <c r="L3814" s="59">
        <v>0.19565625</v>
      </c>
      <c r="M3814" s="59">
        <v>0.24295</v>
      </c>
      <c r="N3814" s="59">
        <v>0.33633125000000003</v>
      </c>
      <c r="O3814" s="59">
        <v>0.26417499999999999</v>
      </c>
      <c r="P3814" s="59"/>
      <c r="Q3814" s="59"/>
      <c r="R3814" s="59"/>
      <c r="S3814" s="59"/>
      <c r="T3814" s="59"/>
      <c r="U3814" s="59"/>
      <c r="V3814" s="59"/>
      <c r="W3814" s="59"/>
      <c r="X3814" s="59"/>
      <c r="Y3814" s="59"/>
      <c r="Z3814" s="59"/>
      <c r="AA3814" s="59"/>
      <c r="AB3814" s="59"/>
      <c r="AC3814" s="59"/>
      <c r="AD3814" s="59"/>
      <c r="AE3814" s="59"/>
      <c r="AF3814" s="59"/>
      <c r="AG3814" s="59"/>
      <c r="AH3814" s="59"/>
      <c r="AI3814" s="59"/>
      <c r="AJ3814" s="59"/>
      <c r="AK3814" s="59"/>
      <c r="AL3814" s="59"/>
      <c r="AM3814" s="59"/>
      <c r="AN3814" s="59"/>
      <c r="AO3814" s="59"/>
      <c r="AP3814" s="59"/>
      <c r="AQ3814" s="59"/>
      <c r="AR3814" s="59"/>
      <c r="AS3814" s="59"/>
      <c r="AT3814" s="59"/>
      <c r="AU3814" s="59"/>
      <c r="AV3814" s="59"/>
      <c r="AZ3814" s="59"/>
      <c r="BA3814" s="59"/>
      <c r="BB3814" s="59"/>
      <c r="BC3814" s="59"/>
      <c r="BD3814" s="59"/>
      <c r="BE3814" s="59"/>
      <c r="BF3814" s="59"/>
      <c r="BG3814" s="59"/>
      <c r="BH3814" s="59"/>
      <c r="BI3814" s="59"/>
      <c r="BJ3814" s="59"/>
      <c r="BK3814" s="59"/>
      <c r="BL3814" s="59"/>
      <c r="BM3814" s="59"/>
      <c r="BN3814" s="59"/>
      <c r="BO3814" s="59"/>
      <c r="BP3814" s="59"/>
      <c r="BQ3814" s="59"/>
      <c r="BR3814" s="59"/>
      <c r="BS3814" s="59"/>
      <c r="BT3814" s="59"/>
      <c r="BU3814" s="59"/>
      <c r="BV3814" s="59"/>
      <c r="BW3814" s="59"/>
      <c r="BX3814" s="59"/>
      <c r="BY3814" s="59"/>
      <c r="BZ3814" s="59"/>
      <c r="CA3814" s="59"/>
      <c r="CB3814" s="59"/>
      <c r="CC3814" s="59"/>
      <c r="CD3814" s="59"/>
      <c r="CE3814" s="59"/>
    </row>
    <row r="3815" spans="1:83" x14ac:dyDescent="0.25">
      <c r="A3815" s="67" t="s">
        <v>980</v>
      </c>
      <c r="B3815" s="67" t="s">
        <v>980</v>
      </c>
      <c r="C3815" s="58">
        <v>42373</v>
      </c>
      <c r="D3815" s="58"/>
      <c r="E3815" s="58"/>
      <c r="F3815" s="59" t="s">
        <v>981</v>
      </c>
      <c r="G3815" s="59"/>
      <c r="H3815" s="59">
        <v>392.01468749999998</v>
      </c>
      <c r="I3815" s="59">
        <v>7.1368749999999995E-2</v>
      </c>
      <c r="J3815" s="59">
        <v>0.109125</v>
      </c>
      <c r="K3815" s="59">
        <v>0.18036874999999999</v>
      </c>
      <c r="L3815" s="59">
        <v>0.19401874999999999</v>
      </c>
      <c r="M3815" s="59">
        <v>0.24205625</v>
      </c>
      <c r="N3815" s="59">
        <v>0.33606249999999999</v>
      </c>
      <c r="O3815" s="59">
        <v>0.26396249999999999</v>
      </c>
      <c r="P3815" s="59"/>
      <c r="Q3815" s="59"/>
      <c r="R3815" s="59"/>
      <c r="S3815" s="59"/>
      <c r="T3815" s="59"/>
      <c r="U3815" s="59"/>
      <c r="V3815" s="59"/>
      <c r="W3815" s="59"/>
      <c r="X3815" s="59"/>
      <c r="Y3815" s="59"/>
      <c r="Z3815" s="59"/>
      <c r="AA3815" s="59"/>
      <c r="AB3815" s="59"/>
      <c r="AC3815" s="59"/>
      <c r="AD3815" s="59"/>
      <c r="AE3815" s="59"/>
      <c r="AF3815" s="59"/>
      <c r="AG3815" s="59"/>
      <c r="AH3815" s="59"/>
      <c r="AI3815" s="59"/>
      <c r="AJ3815" s="59"/>
      <c r="AK3815" s="59"/>
      <c r="AL3815" s="59"/>
      <c r="AM3815" s="59"/>
      <c r="AN3815" s="59"/>
      <c r="AO3815" s="59"/>
      <c r="AP3815" s="59"/>
      <c r="AQ3815" s="59"/>
      <c r="AR3815" s="59"/>
      <c r="AS3815" s="59"/>
      <c r="AT3815" s="59"/>
      <c r="AU3815" s="59"/>
      <c r="AV3815" s="59"/>
      <c r="AZ3815" s="59"/>
      <c r="BA3815" s="59"/>
      <c r="BB3815" s="59"/>
      <c r="BC3815" s="59"/>
      <c r="BD3815" s="59"/>
      <c r="BE3815" s="59"/>
      <c r="BF3815" s="59"/>
      <c r="BG3815" s="59"/>
      <c r="BH3815" s="59"/>
      <c r="BI3815" s="59"/>
      <c r="BJ3815" s="59"/>
      <c r="BK3815" s="59"/>
      <c r="BL3815" s="59"/>
      <c r="BM3815" s="59"/>
      <c r="BN3815" s="59"/>
      <c r="BO3815" s="59"/>
      <c r="BP3815" s="59"/>
      <c r="BQ3815" s="59"/>
      <c r="BR3815" s="59"/>
      <c r="BS3815" s="59"/>
      <c r="BT3815" s="59"/>
      <c r="BU3815" s="59"/>
      <c r="BV3815" s="59"/>
      <c r="BW3815" s="59"/>
      <c r="BX3815" s="59"/>
      <c r="BY3815" s="59"/>
      <c r="BZ3815" s="59"/>
      <c r="CA3815" s="59"/>
      <c r="CB3815" s="59"/>
      <c r="CC3815" s="59"/>
      <c r="CD3815" s="59"/>
      <c r="CE3815" s="59"/>
    </row>
    <row r="3816" spans="1:83" x14ac:dyDescent="0.25">
      <c r="A3816" s="67" t="s">
        <v>980</v>
      </c>
      <c r="B3816" s="67" t="s">
        <v>980</v>
      </c>
      <c r="C3816" s="58">
        <v>42374</v>
      </c>
      <c r="D3816" s="58"/>
      <c r="E3816" s="58"/>
      <c r="F3816" s="59" t="s">
        <v>981</v>
      </c>
      <c r="G3816" s="59"/>
      <c r="H3816" s="59">
        <v>390.94828124999998</v>
      </c>
      <c r="I3816" s="59">
        <v>7.1159374999999997E-2</v>
      </c>
      <c r="J3816" s="59">
        <v>0.10932500000000001</v>
      </c>
      <c r="K3816" s="59">
        <v>0.18</v>
      </c>
      <c r="L3816" s="59">
        <v>0.1923</v>
      </c>
      <c r="M3816" s="59">
        <v>0.24114374999999999</v>
      </c>
      <c r="N3816" s="59">
        <v>0.33568124999999999</v>
      </c>
      <c r="O3816" s="59">
        <v>0.26379374999999999</v>
      </c>
      <c r="P3816" s="59"/>
      <c r="Q3816" s="59"/>
      <c r="R3816" s="59"/>
      <c r="S3816" s="59"/>
      <c r="T3816" s="59"/>
      <c r="U3816" s="59"/>
      <c r="V3816" s="59"/>
      <c r="W3816" s="59"/>
      <c r="X3816" s="59"/>
      <c r="Y3816" s="59"/>
      <c r="Z3816" s="59"/>
      <c r="AA3816" s="59"/>
      <c r="AB3816" s="59"/>
      <c r="AC3816" s="59"/>
      <c r="AD3816" s="59"/>
      <c r="AE3816" s="59"/>
      <c r="AF3816" s="59"/>
      <c r="AG3816" s="59">
        <v>0.213272126190474</v>
      </c>
      <c r="AH3816" s="59"/>
      <c r="AI3816" s="59"/>
      <c r="AJ3816" s="59"/>
      <c r="AK3816" s="59"/>
      <c r="AL3816" s="59"/>
      <c r="AM3816" s="59"/>
      <c r="AN3816" s="59"/>
      <c r="AO3816" s="59"/>
      <c r="AP3816" s="59"/>
      <c r="AQ3816" s="59"/>
      <c r="AR3816" s="59"/>
      <c r="AS3816" s="59"/>
      <c r="AT3816" s="59"/>
      <c r="AU3816" s="59"/>
      <c r="AV3816" s="59"/>
      <c r="AZ3816" s="59"/>
      <c r="BA3816" s="59"/>
      <c r="BB3816" s="59"/>
      <c r="BC3816" s="59"/>
      <c r="BD3816" s="59"/>
      <c r="BE3816" s="59"/>
      <c r="BF3816" s="59"/>
      <c r="BG3816" s="59"/>
      <c r="BH3816" s="59"/>
      <c r="BI3816" s="59"/>
      <c r="BJ3816" s="59"/>
      <c r="BK3816" s="59"/>
      <c r="BL3816" s="59"/>
      <c r="BM3816" s="59"/>
      <c r="BN3816" s="59"/>
      <c r="BO3816" s="59"/>
      <c r="BP3816" s="59"/>
      <c r="BQ3816" s="59"/>
      <c r="BR3816" s="59"/>
      <c r="BS3816" s="59"/>
      <c r="BT3816" s="59"/>
      <c r="BU3816" s="59"/>
      <c r="BV3816" s="59"/>
      <c r="BW3816" s="59"/>
      <c r="BX3816" s="59"/>
      <c r="BY3816" s="59"/>
      <c r="BZ3816" s="59"/>
      <c r="CA3816" s="59"/>
      <c r="CB3816" s="59"/>
      <c r="CC3816" s="59"/>
      <c r="CD3816" s="59"/>
      <c r="CE3816" s="59"/>
    </row>
    <row r="3817" spans="1:83" x14ac:dyDescent="0.25">
      <c r="A3817" s="67" t="s">
        <v>980</v>
      </c>
      <c r="B3817" s="67" t="s">
        <v>980</v>
      </c>
      <c r="C3817" s="58">
        <v>42375</v>
      </c>
      <c r="D3817" s="58"/>
      <c r="E3817" s="58"/>
      <c r="F3817" s="59" t="s">
        <v>981</v>
      </c>
      <c r="G3817" s="59"/>
      <c r="H3817" s="59">
        <v>390.23015624999999</v>
      </c>
      <c r="I3817" s="59">
        <v>7.0046874999999995E-2</v>
      </c>
      <c r="J3817" s="59">
        <v>0.1094875</v>
      </c>
      <c r="K3817" s="59">
        <v>0.18050625000000001</v>
      </c>
      <c r="L3817" s="59">
        <v>0.19129375000000001</v>
      </c>
      <c r="M3817" s="59">
        <v>0.24030000000000001</v>
      </c>
      <c r="N3817" s="59">
        <v>0.33530624999999997</v>
      </c>
      <c r="O3817" s="59">
        <v>0.26359375000000002</v>
      </c>
      <c r="P3817" s="59"/>
      <c r="Q3817" s="59"/>
      <c r="R3817" s="59"/>
      <c r="S3817" s="59"/>
      <c r="T3817" s="59">
        <v>13.6740338</v>
      </c>
      <c r="U3817" s="59">
        <v>895.70624999999995</v>
      </c>
      <c r="V3817" s="59">
        <v>529.80449999999996</v>
      </c>
      <c r="W3817" s="59"/>
      <c r="X3817" s="59">
        <v>10.2570427</v>
      </c>
      <c r="Y3817" s="59">
        <v>2.2738985136755999E-2</v>
      </c>
      <c r="Z3817" s="59"/>
      <c r="AA3817" s="59">
        <v>8.9149953499999999</v>
      </c>
      <c r="AB3817" s="59"/>
      <c r="AC3817" s="59"/>
      <c r="AD3817" s="59">
        <v>392.05775</v>
      </c>
      <c r="AE3817" s="59">
        <v>8.85</v>
      </c>
      <c r="AF3817" s="59">
        <v>0.62156587932009599</v>
      </c>
      <c r="AG3817" s="59"/>
      <c r="AH3817" s="59">
        <v>1.1261393975192E-2</v>
      </c>
      <c r="AI3817" s="59">
        <v>0.52430235000000003</v>
      </c>
      <c r="AJ3817" s="59">
        <v>46.557499999999997</v>
      </c>
      <c r="AK3817" s="59">
        <v>7.6</v>
      </c>
      <c r="AL3817" s="59">
        <v>8.85</v>
      </c>
      <c r="AM3817" s="59">
        <v>0.3075</v>
      </c>
      <c r="AN3817" s="59">
        <v>2.4176761856518701E-2</v>
      </c>
      <c r="AO3817" s="59">
        <v>0.66819130000000004</v>
      </c>
      <c r="AP3817" s="59">
        <v>27.63775</v>
      </c>
      <c r="AQ3817" s="59"/>
      <c r="AR3817" s="59"/>
      <c r="AS3817" s="59"/>
      <c r="AT3817" s="59"/>
      <c r="AU3817" s="59"/>
      <c r="AV3817" s="59"/>
      <c r="AZ3817" s="59"/>
      <c r="BA3817" s="59"/>
      <c r="BB3817" s="59"/>
      <c r="BC3817" s="59">
        <v>1.3420473500000001</v>
      </c>
      <c r="BD3817" s="59"/>
      <c r="BE3817" s="59">
        <v>137.74674999999999</v>
      </c>
      <c r="BF3817" s="59">
        <v>9.7428603578668897E-3</v>
      </c>
      <c r="BG3817" s="59">
        <v>7.6258069326532001E-3</v>
      </c>
      <c r="BH3817" s="59">
        <v>2.2244974499999999</v>
      </c>
      <c r="BI3817" s="59"/>
      <c r="BJ3817" s="59">
        <v>291.70650000000001</v>
      </c>
      <c r="BK3817" s="59"/>
      <c r="BL3817" s="59"/>
      <c r="BM3817" s="59"/>
      <c r="BN3817" s="59"/>
      <c r="BO3817" s="59"/>
      <c r="BP3817" s="59"/>
      <c r="BQ3817" s="59"/>
      <c r="BR3817" s="59"/>
      <c r="BS3817" s="59"/>
      <c r="BT3817" s="59"/>
      <c r="BU3817" s="59"/>
      <c r="BV3817" s="59"/>
      <c r="BW3817" s="59"/>
      <c r="BX3817" s="59"/>
      <c r="BY3817" s="59"/>
      <c r="BZ3817" s="59"/>
      <c r="CA3817" s="59"/>
      <c r="CB3817" s="59"/>
      <c r="CC3817" s="59"/>
      <c r="CD3817" s="59"/>
      <c r="CE3817" s="59"/>
    </row>
    <row r="3818" spans="1:83" x14ac:dyDescent="0.25">
      <c r="A3818" s="67" t="s">
        <v>980</v>
      </c>
      <c r="B3818" s="67" t="s">
        <v>980</v>
      </c>
      <c r="C3818" s="58">
        <v>42376</v>
      </c>
      <c r="D3818" s="58"/>
      <c r="E3818" s="58"/>
      <c r="F3818" s="59" t="s">
        <v>981</v>
      </c>
      <c r="G3818" s="59"/>
      <c r="H3818" s="59">
        <v>389.62546874999998</v>
      </c>
      <c r="I3818" s="59">
        <v>6.9159374999999995E-2</v>
      </c>
      <c r="J3818" s="59">
        <v>0.10929375</v>
      </c>
      <c r="K3818" s="59">
        <v>0.18076249999999999</v>
      </c>
      <c r="L3818" s="59">
        <v>0.19071874999999999</v>
      </c>
      <c r="M3818" s="59">
        <v>0.23978749999999999</v>
      </c>
      <c r="N3818" s="59">
        <v>0.33489374999999999</v>
      </c>
      <c r="O3818" s="59">
        <v>0.2633625</v>
      </c>
      <c r="P3818" s="59"/>
      <c r="Q3818" s="59"/>
      <c r="R3818" s="59"/>
      <c r="S3818" s="59"/>
      <c r="T3818" s="59"/>
      <c r="U3818" s="59"/>
      <c r="V3818" s="59"/>
      <c r="W3818" s="59"/>
      <c r="X3818" s="59"/>
      <c r="Y3818" s="59"/>
      <c r="Z3818" s="59"/>
      <c r="AA3818" s="59"/>
      <c r="AB3818" s="59"/>
      <c r="AC3818" s="59"/>
      <c r="AD3818" s="59"/>
      <c r="AE3818" s="59"/>
      <c r="AF3818" s="59"/>
      <c r="AG3818" s="59"/>
      <c r="AH3818" s="59"/>
      <c r="AI3818" s="59"/>
      <c r="AJ3818" s="59"/>
      <c r="AK3818" s="59"/>
      <c r="AL3818" s="59"/>
      <c r="AM3818" s="59"/>
      <c r="AN3818" s="59"/>
      <c r="AO3818" s="59"/>
      <c r="AP3818" s="59"/>
      <c r="AQ3818" s="59"/>
      <c r="AR3818" s="59"/>
      <c r="AS3818" s="59"/>
      <c r="AT3818" s="59"/>
      <c r="AU3818" s="59"/>
      <c r="AV3818" s="59"/>
      <c r="AZ3818" s="59"/>
      <c r="BA3818" s="59"/>
      <c r="BB3818" s="59"/>
      <c r="BC3818" s="59"/>
      <c r="BD3818" s="59"/>
      <c r="BE3818" s="59"/>
      <c r="BF3818" s="59"/>
      <c r="BG3818" s="59"/>
      <c r="BH3818" s="59"/>
      <c r="BI3818" s="59"/>
      <c r="BJ3818" s="59"/>
      <c r="BK3818" s="59"/>
      <c r="BL3818" s="59"/>
      <c r="BM3818" s="59"/>
      <c r="BN3818" s="59"/>
      <c r="BO3818" s="59"/>
      <c r="BP3818" s="59"/>
      <c r="BQ3818" s="59"/>
      <c r="BR3818" s="59"/>
      <c r="BS3818" s="59"/>
      <c r="BT3818" s="59"/>
      <c r="BU3818" s="59"/>
      <c r="BV3818" s="59"/>
      <c r="BW3818" s="59"/>
      <c r="BX3818" s="59"/>
      <c r="BY3818" s="59"/>
      <c r="BZ3818" s="59"/>
      <c r="CA3818" s="59"/>
      <c r="CB3818" s="59"/>
      <c r="CC3818" s="59"/>
      <c r="CD3818" s="59"/>
      <c r="CE3818" s="59"/>
    </row>
    <row r="3819" spans="1:83" x14ac:dyDescent="0.25">
      <c r="A3819" s="67" t="s">
        <v>980</v>
      </c>
      <c r="B3819" s="67" t="s">
        <v>980</v>
      </c>
      <c r="C3819" s="58">
        <v>42377</v>
      </c>
      <c r="D3819" s="58"/>
      <c r="E3819" s="58"/>
      <c r="F3819" s="59" t="s">
        <v>981</v>
      </c>
      <c r="G3819" s="59"/>
      <c r="H3819" s="59">
        <v>388.83140624999999</v>
      </c>
      <c r="I3819" s="59">
        <v>6.7803125000000006E-2</v>
      </c>
      <c r="J3819" s="59">
        <v>0.10914375</v>
      </c>
      <c r="K3819" s="59">
        <v>0.18093124999999999</v>
      </c>
      <c r="L3819" s="59">
        <v>0.18995624999999999</v>
      </c>
      <c r="M3819" s="59">
        <v>0.23903750000000001</v>
      </c>
      <c r="N3819" s="59">
        <v>0.33451874999999998</v>
      </c>
      <c r="O3819" s="59">
        <v>0.26318750000000002</v>
      </c>
      <c r="P3819" s="59"/>
      <c r="Q3819" s="59"/>
      <c r="R3819" s="59"/>
      <c r="S3819" s="59"/>
      <c r="T3819" s="59"/>
      <c r="U3819" s="59"/>
      <c r="V3819" s="59"/>
      <c r="W3819" s="59"/>
      <c r="X3819" s="59"/>
      <c r="Y3819" s="59"/>
      <c r="Z3819" s="59"/>
      <c r="AA3819" s="59"/>
      <c r="AB3819" s="59"/>
      <c r="AC3819" s="59"/>
      <c r="AD3819" s="59"/>
      <c r="AE3819" s="59"/>
      <c r="AF3819" s="59"/>
      <c r="AG3819" s="59"/>
      <c r="AH3819" s="59"/>
      <c r="AI3819" s="59"/>
      <c r="AJ3819" s="59"/>
      <c r="AK3819" s="59"/>
      <c r="AL3819" s="59"/>
      <c r="AM3819" s="59"/>
      <c r="AN3819" s="59"/>
      <c r="AO3819" s="59"/>
      <c r="AP3819" s="59"/>
      <c r="AQ3819" s="59"/>
      <c r="AR3819" s="59"/>
      <c r="AS3819" s="59"/>
      <c r="AT3819" s="59"/>
      <c r="AU3819" s="59"/>
      <c r="AV3819" s="59"/>
      <c r="AZ3819" s="59"/>
      <c r="BA3819" s="59"/>
      <c r="BB3819" s="59"/>
      <c r="BC3819" s="59"/>
      <c r="BD3819" s="59"/>
      <c r="BE3819" s="59"/>
      <c r="BF3819" s="59"/>
      <c r="BG3819" s="59"/>
      <c r="BH3819" s="59"/>
      <c r="BI3819" s="59"/>
      <c r="BJ3819" s="59"/>
      <c r="BK3819" s="59"/>
      <c r="BL3819" s="59"/>
      <c r="BM3819" s="59"/>
      <c r="BN3819" s="59"/>
      <c r="BO3819" s="59"/>
      <c r="BP3819" s="59"/>
      <c r="BQ3819" s="59"/>
      <c r="BR3819" s="59"/>
      <c r="BS3819" s="59"/>
      <c r="BT3819" s="59"/>
      <c r="BU3819" s="59"/>
      <c r="BV3819" s="59"/>
      <c r="BW3819" s="59"/>
      <c r="BX3819" s="59"/>
      <c r="BY3819" s="59"/>
      <c r="BZ3819" s="59"/>
      <c r="CA3819" s="59"/>
      <c r="CB3819" s="59"/>
      <c r="CC3819" s="59"/>
      <c r="CD3819" s="59"/>
      <c r="CE3819" s="59"/>
    </row>
    <row r="3820" spans="1:83" x14ac:dyDescent="0.25">
      <c r="A3820" s="67" t="s">
        <v>980</v>
      </c>
      <c r="B3820" s="67" t="s">
        <v>980</v>
      </c>
      <c r="C3820" s="58">
        <v>42378</v>
      </c>
      <c r="D3820" s="58"/>
      <c r="E3820" s="58"/>
      <c r="F3820" s="59" t="s">
        <v>981</v>
      </c>
      <c r="G3820" s="59"/>
      <c r="H3820" s="59">
        <v>388.03687500000001</v>
      </c>
      <c r="I3820" s="59">
        <v>6.6387500000000002E-2</v>
      </c>
      <c r="J3820" s="59">
        <v>0.10842499999999999</v>
      </c>
      <c r="K3820" s="59">
        <v>0.18058750000000001</v>
      </c>
      <c r="L3820" s="59">
        <v>0.18962499999999999</v>
      </c>
      <c r="M3820" s="59">
        <v>0.23872499999999999</v>
      </c>
      <c r="N3820" s="59">
        <v>0.33412500000000001</v>
      </c>
      <c r="O3820" s="59">
        <v>0.26298749999999999</v>
      </c>
      <c r="P3820" s="59"/>
      <c r="Q3820" s="59"/>
      <c r="R3820" s="59"/>
      <c r="S3820" s="59"/>
      <c r="T3820" s="59"/>
      <c r="U3820" s="59"/>
      <c r="V3820" s="59"/>
      <c r="W3820" s="59"/>
      <c r="X3820" s="59"/>
      <c r="Y3820" s="59"/>
      <c r="Z3820" s="59"/>
      <c r="AA3820" s="59"/>
      <c r="AB3820" s="59"/>
      <c r="AC3820" s="59"/>
      <c r="AD3820" s="59"/>
      <c r="AE3820" s="59"/>
      <c r="AF3820" s="59"/>
      <c r="AG3820" s="59"/>
      <c r="AH3820" s="59"/>
      <c r="AI3820" s="59"/>
      <c r="AJ3820" s="59"/>
      <c r="AK3820" s="59"/>
      <c r="AL3820" s="59"/>
      <c r="AM3820" s="59"/>
      <c r="AN3820" s="59"/>
      <c r="AO3820" s="59"/>
      <c r="AP3820" s="59"/>
      <c r="AQ3820" s="59"/>
      <c r="AR3820" s="59"/>
      <c r="AS3820" s="59"/>
      <c r="AT3820" s="59"/>
      <c r="AU3820" s="59"/>
      <c r="AV3820" s="59"/>
      <c r="AZ3820" s="59"/>
      <c r="BA3820" s="59"/>
      <c r="BB3820" s="59"/>
      <c r="BC3820" s="59"/>
      <c r="BD3820" s="59"/>
      <c r="BE3820" s="59"/>
      <c r="BF3820" s="59"/>
      <c r="BG3820" s="59"/>
      <c r="BH3820" s="59"/>
      <c r="BI3820" s="59"/>
      <c r="BJ3820" s="59"/>
      <c r="BK3820" s="59"/>
      <c r="BL3820" s="59"/>
      <c r="BM3820" s="59"/>
      <c r="BN3820" s="59"/>
      <c r="BO3820" s="59"/>
      <c r="BP3820" s="59"/>
      <c r="BQ3820" s="59"/>
      <c r="BR3820" s="59"/>
      <c r="BS3820" s="59"/>
      <c r="BT3820" s="59"/>
      <c r="BU3820" s="59"/>
      <c r="BV3820" s="59"/>
      <c r="BW3820" s="59"/>
      <c r="BX3820" s="59"/>
      <c r="BY3820" s="59"/>
      <c r="BZ3820" s="59"/>
      <c r="CA3820" s="59"/>
      <c r="CB3820" s="59"/>
      <c r="CC3820" s="59"/>
      <c r="CD3820" s="59"/>
      <c r="CE3820" s="59"/>
    </row>
    <row r="3821" spans="1:83" x14ac:dyDescent="0.25">
      <c r="A3821" s="67" t="s">
        <v>980</v>
      </c>
      <c r="B3821" s="67" t="s">
        <v>980</v>
      </c>
      <c r="C3821" s="58">
        <v>42379</v>
      </c>
      <c r="D3821" s="58"/>
      <c r="E3821" s="58"/>
      <c r="F3821" s="59" t="s">
        <v>981</v>
      </c>
      <c r="G3821" s="59"/>
      <c r="H3821" s="59">
        <v>387.12937499999998</v>
      </c>
      <c r="I3821" s="59">
        <v>6.5156249999999999E-2</v>
      </c>
      <c r="J3821" s="59">
        <v>0.10774375</v>
      </c>
      <c r="K3821" s="59">
        <v>0.17995</v>
      </c>
      <c r="L3821" s="59">
        <v>0.18904375000000001</v>
      </c>
      <c r="M3821" s="59">
        <v>0.2383625</v>
      </c>
      <c r="N3821" s="59">
        <v>0.33381250000000001</v>
      </c>
      <c r="O3821" s="59">
        <v>0.2628125</v>
      </c>
      <c r="P3821" s="59"/>
      <c r="Q3821" s="59"/>
      <c r="R3821" s="59"/>
      <c r="S3821" s="59"/>
      <c r="T3821" s="59"/>
      <c r="U3821" s="59"/>
      <c r="V3821" s="59"/>
      <c r="W3821" s="59"/>
      <c r="X3821" s="59"/>
      <c r="Y3821" s="59"/>
      <c r="Z3821" s="59"/>
      <c r="AA3821" s="59"/>
      <c r="AB3821" s="59"/>
      <c r="AC3821" s="59"/>
      <c r="AD3821" s="59"/>
      <c r="AE3821" s="59"/>
      <c r="AF3821" s="59"/>
      <c r="AG3821" s="59"/>
      <c r="AH3821" s="59"/>
      <c r="AI3821" s="59"/>
      <c r="AJ3821" s="59"/>
      <c r="AK3821" s="59"/>
      <c r="AL3821" s="59"/>
      <c r="AM3821" s="59"/>
      <c r="AN3821" s="59"/>
      <c r="AO3821" s="59"/>
      <c r="AP3821" s="59"/>
      <c r="AQ3821" s="59"/>
      <c r="AR3821" s="59"/>
      <c r="AS3821" s="59"/>
      <c r="AT3821" s="59"/>
      <c r="AU3821" s="59"/>
      <c r="AV3821" s="59"/>
      <c r="AZ3821" s="59"/>
      <c r="BA3821" s="59"/>
      <c r="BB3821" s="59"/>
      <c r="BC3821" s="59"/>
      <c r="BD3821" s="59"/>
      <c r="BE3821" s="59"/>
      <c r="BF3821" s="59"/>
      <c r="BG3821" s="59"/>
      <c r="BH3821" s="59"/>
      <c r="BI3821" s="59"/>
      <c r="BJ3821" s="59"/>
      <c r="BK3821" s="59"/>
      <c r="BL3821" s="59"/>
      <c r="BM3821" s="59"/>
      <c r="BN3821" s="59"/>
      <c r="BO3821" s="59"/>
      <c r="BP3821" s="59"/>
      <c r="BQ3821" s="59"/>
      <c r="BR3821" s="59"/>
      <c r="BS3821" s="59"/>
      <c r="BT3821" s="59"/>
      <c r="BU3821" s="59"/>
      <c r="BV3821" s="59"/>
      <c r="BW3821" s="59"/>
      <c r="BX3821" s="59"/>
      <c r="BY3821" s="59"/>
      <c r="BZ3821" s="59"/>
      <c r="CA3821" s="59"/>
      <c r="CB3821" s="59"/>
      <c r="CC3821" s="59"/>
      <c r="CD3821" s="59"/>
      <c r="CE3821" s="59"/>
    </row>
    <row r="3822" spans="1:83" x14ac:dyDescent="0.25">
      <c r="A3822" s="67" t="s">
        <v>980</v>
      </c>
      <c r="B3822" s="67" t="s">
        <v>980</v>
      </c>
      <c r="C3822" s="58">
        <v>42380</v>
      </c>
      <c r="D3822" s="58"/>
      <c r="E3822" s="58"/>
      <c r="F3822" s="59" t="s">
        <v>981</v>
      </c>
      <c r="G3822" s="59"/>
      <c r="H3822" s="59">
        <v>386.66531250000003</v>
      </c>
      <c r="I3822" s="59">
        <v>6.5500000000000003E-2</v>
      </c>
      <c r="J3822" s="59">
        <v>0.10816874999999999</v>
      </c>
      <c r="K3822" s="59">
        <v>0.17980625</v>
      </c>
      <c r="L3822" s="59">
        <v>0.18833125000000001</v>
      </c>
      <c r="M3822" s="59">
        <v>0.23796875000000001</v>
      </c>
      <c r="N3822" s="59">
        <v>0.33331875</v>
      </c>
      <c r="O3822" s="59">
        <v>0.262625</v>
      </c>
      <c r="P3822" s="59"/>
      <c r="Q3822" s="59"/>
      <c r="R3822" s="59"/>
      <c r="S3822" s="59"/>
      <c r="T3822" s="59"/>
      <c r="U3822" s="59"/>
      <c r="V3822" s="59"/>
      <c r="W3822" s="59"/>
      <c r="X3822" s="59"/>
      <c r="Y3822" s="59"/>
      <c r="Z3822" s="59"/>
      <c r="AA3822" s="59"/>
      <c r="AB3822" s="59"/>
      <c r="AC3822" s="59"/>
      <c r="AD3822" s="59"/>
      <c r="AE3822" s="59"/>
      <c r="AF3822" s="59">
        <v>0.57227598152462</v>
      </c>
      <c r="AG3822" s="59">
        <v>9.4158696447460499E-2</v>
      </c>
      <c r="AH3822" s="59"/>
      <c r="AI3822" s="59"/>
      <c r="AJ3822" s="59"/>
      <c r="AK3822" s="59"/>
      <c r="AL3822" s="59"/>
      <c r="AM3822" s="59"/>
      <c r="AN3822" s="59"/>
      <c r="AO3822" s="59"/>
      <c r="AP3822" s="59"/>
      <c r="AQ3822" s="59"/>
      <c r="AR3822" s="59"/>
      <c r="AS3822" s="59"/>
      <c r="AT3822" s="59"/>
      <c r="AU3822" s="59"/>
      <c r="AV3822" s="59"/>
      <c r="AZ3822" s="59"/>
      <c r="BA3822" s="59"/>
      <c r="BB3822" s="59"/>
      <c r="BC3822" s="59"/>
      <c r="BD3822" s="59"/>
      <c r="BE3822" s="59"/>
      <c r="BF3822" s="59"/>
      <c r="BG3822" s="59"/>
      <c r="BH3822" s="59"/>
      <c r="BI3822" s="59"/>
      <c r="BJ3822" s="59"/>
      <c r="BK3822" s="59"/>
      <c r="BL3822" s="59"/>
      <c r="BM3822" s="59"/>
      <c r="BN3822" s="59"/>
      <c r="BO3822" s="59"/>
      <c r="BP3822" s="59"/>
      <c r="BQ3822" s="59"/>
      <c r="BR3822" s="59"/>
      <c r="BS3822" s="59"/>
      <c r="BT3822" s="59"/>
      <c r="BU3822" s="59"/>
      <c r="BV3822" s="59"/>
      <c r="BW3822" s="59"/>
      <c r="BX3822" s="59"/>
      <c r="BY3822" s="59"/>
      <c r="BZ3822" s="59"/>
      <c r="CA3822" s="59"/>
      <c r="CB3822" s="59"/>
      <c r="CC3822" s="59"/>
      <c r="CD3822" s="59"/>
      <c r="CE3822" s="59"/>
    </row>
    <row r="3823" spans="1:83" x14ac:dyDescent="0.25">
      <c r="A3823" s="67" t="s">
        <v>980</v>
      </c>
      <c r="B3823" s="67" t="s">
        <v>980</v>
      </c>
      <c r="C3823" s="58">
        <v>42381</v>
      </c>
      <c r="D3823" s="58"/>
      <c r="E3823" s="58"/>
      <c r="F3823" s="59" t="s">
        <v>981</v>
      </c>
      <c r="G3823" s="59"/>
      <c r="H3823" s="59">
        <v>386.67984374999997</v>
      </c>
      <c r="I3823" s="59">
        <v>6.6234374999999998E-2</v>
      </c>
      <c r="J3823" s="59">
        <v>0.10923125</v>
      </c>
      <c r="K3823" s="59">
        <v>0.18037500000000001</v>
      </c>
      <c r="L3823" s="59">
        <v>0.18790625</v>
      </c>
      <c r="M3823" s="59">
        <v>0.23748749999999999</v>
      </c>
      <c r="N3823" s="59">
        <v>0.33301874999999997</v>
      </c>
      <c r="O3823" s="59">
        <v>0.26241249999999999</v>
      </c>
      <c r="P3823" s="59"/>
      <c r="Q3823" s="59"/>
      <c r="R3823" s="59"/>
      <c r="S3823" s="59"/>
      <c r="T3823" s="59"/>
      <c r="U3823" s="59"/>
      <c r="V3823" s="59"/>
      <c r="W3823" s="59"/>
      <c r="X3823" s="59"/>
      <c r="Y3823" s="59"/>
      <c r="Z3823" s="59"/>
      <c r="AA3823" s="59"/>
      <c r="AB3823" s="59"/>
      <c r="AC3823" s="59"/>
      <c r="AD3823" s="59"/>
      <c r="AE3823" s="59"/>
      <c r="AF3823" s="59"/>
      <c r="AG3823" s="59"/>
      <c r="AH3823" s="59"/>
      <c r="AI3823" s="59"/>
      <c r="AJ3823" s="59"/>
      <c r="AK3823" s="59"/>
      <c r="AL3823" s="59"/>
      <c r="AM3823" s="59"/>
      <c r="AN3823" s="59"/>
      <c r="AO3823" s="59"/>
      <c r="AP3823" s="59"/>
      <c r="AQ3823" s="59"/>
      <c r="AR3823" s="59"/>
      <c r="AS3823" s="59"/>
      <c r="AT3823" s="59"/>
      <c r="AU3823" s="59"/>
      <c r="AV3823" s="59"/>
      <c r="AZ3823" s="59"/>
      <c r="BA3823" s="59"/>
      <c r="BB3823" s="59"/>
      <c r="BC3823" s="59"/>
      <c r="BD3823" s="59"/>
      <c r="BE3823" s="59"/>
      <c r="BF3823" s="59"/>
      <c r="BG3823" s="59"/>
      <c r="BH3823" s="59"/>
      <c r="BI3823" s="59"/>
      <c r="BJ3823" s="59"/>
      <c r="BK3823" s="59"/>
      <c r="BL3823" s="59"/>
      <c r="BM3823" s="59"/>
      <c r="BN3823" s="59"/>
      <c r="BO3823" s="59"/>
      <c r="BP3823" s="59"/>
      <c r="BQ3823" s="59"/>
      <c r="BR3823" s="59"/>
      <c r="BS3823" s="59"/>
      <c r="BT3823" s="59"/>
      <c r="BU3823" s="59"/>
      <c r="BV3823" s="59"/>
      <c r="BW3823" s="59"/>
      <c r="BX3823" s="59"/>
      <c r="BY3823" s="59"/>
      <c r="BZ3823" s="59"/>
      <c r="CA3823" s="59"/>
      <c r="CB3823" s="59"/>
      <c r="CC3823" s="59"/>
      <c r="CD3823" s="59"/>
      <c r="CE3823" s="59"/>
    </row>
    <row r="3824" spans="1:83" x14ac:dyDescent="0.25">
      <c r="A3824" s="67" t="s">
        <v>980</v>
      </c>
      <c r="B3824" s="67" t="s">
        <v>980</v>
      </c>
      <c r="C3824" s="58">
        <v>42382</v>
      </c>
      <c r="D3824" s="58"/>
      <c r="E3824" s="58"/>
      <c r="F3824" s="59" t="s">
        <v>981</v>
      </c>
      <c r="G3824" s="59"/>
      <c r="H3824" s="59">
        <v>386.53593749999999</v>
      </c>
      <c r="I3824" s="59">
        <v>6.3924999999999996E-2</v>
      </c>
      <c r="J3824" s="59">
        <v>0.10853125</v>
      </c>
      <c r="K3824" s="59">
        <v>0.18111875</v>
      </c>
      <c r="L3824" s="59">
        <v>0.18865625</v>
      </c>
      <c r="M3824" s="59">
        <v>0.23763124999999999</v>
      </c>
      <c r="N3824" s="59">
        <v>0.33261875000000002</v>
      </c>
      <c r="O3824" s="59">
        <v>0.26219999999999999</v>
      </c>
      <c r="P3824" s="59"/>
      <c r="Q3824" s="59"/>
      <c r="R3824" s="59"/>
      <c r="S3824" s="59"/>
      <c r="T3824" s="59"/>
      <c r="U3824" s="59"/>
      <c r="V3824" s="59"/>
      <c r="W3824" s="59"/>
      <c r="X3824" s="59"/>
      <c r="Y3824" s="59"/>
      <c r="Z3824" s="59"/>
      <c r="AA3824" s="59"/>
      <c r="AB3824" s="59"/>
      <c r="AC3824" s="59"/>
      <c r="AD3824" s="59"/>
      <c r="AE3824" s="59">
        <v>8.85</v>
      </c>
      <c r="AF3824" s="59"/>
      <c r="AG3824" s="59"/>
      <c r="AH3824" s="59"/>
      <c r="AI3824" s="59"/>
      <c r="AJ3824" s="59"/>
      <c r="AK3824" s="59">
        <v>8.8000000000000007</v>
      </c>
      <c r="AL3824" s="59">
        <v>8.85</v>
      </c>
      <c r="AM3824" s="59"/>
      <c r="AN3824" s="59"/>
      <c r="AO3824" s="59"/>
      <c r="AP3824" s="59"/>
      <c r="AQ3824" s="59"/>
      <c r="AR3824" s="59"/>
      <c r="AS3824" s="59"/>
      <c r="AT3824" s="59"/>
      <c r="AU3824" s="59"/>
      <c r="AV3824" s="59"/>
      <c r="AZ3824" s="59"/>
      <c r="BA3824" s="59"/>
      <c r="BB3824" s="59"/>
      <c r="BC3824" s="59"/>
      <c r="BD3824" s="59"/>
      <c r="BE3824" s="59"/>
      <c r="BF3824" s="59"/>
      <c r="BG3824" s="59"/>
      <c r="BH3824" s="59"/>
      <c r="BI3824" s="59"/>
      <c r="BJ3824" s="59"/>
      <c r="BK3824" s="59"/>
      <c r="BL3824" s="59"/>
      <c r="BM3824" s="59"/>
      <c r="BN3824" s="59"/>
      <c r="BO3824" s="59"/>
      <c r="BP3824" s="59"/>
      <c r="BQ3824" s="59"/>
      <c r="BR3824" s="59"/>
      <c r="BS3824" s="59"/>
      <c r="BT3824" s="59"/>
      <c r="BU3824" s="59"/>
      <c r="BV3824" s="59"/>
      <c r="BW3824" s="59"/>
      <c r="BX3824" s="59"/>
      <c r="BY3824" s="59"/>
      <c r="BZ3824" s="59"/>
      <c r="CA3824" s="59"/>
      <c r="CB3824" s="59"/>
      <c r="CC3824" s="59"/>
      <c r="CD3824" s="59"/>
      <c r="CE3824" s="59"/>
    </row>
    <row r="3825" spans="1:83" x14ac:dyDescent="0.25">
      <c r="A3825" s="67" t="s">
        <v>980</v>
      </c>
      <c r="B3825" s="67" t="s">
        <v>980</v>
      </c>
      <c r="C3825" s="58">
        <v>42383</v>
      </c>
      <c r="D3825" s="58"/>
      <c r="E3825" s="58"/>
      <c r="F3825" s="59" t="s">
        <v>981</v>
      </c>
      <c r="G3825" s="59"/>
      <c r="H3825" s="59">
        <v>386.32125000000002</v>
      </c>
      <c r="I3825" s="59">
        <v>6.4350000000000004E-2</v>
      </c>
      <c r="J3825" s="59">
        <v>0.108725</v>
      </c>
      <c r="K3825" s="59">
        <v>0.18081875</v>
      </c>
      <c r="L3825" s="59">
        <v>0.18865000000000001</v>
      </c>
      <c r="M3825" s="59">
        <v>0.23747499999999999</v>
      </c>
      <c r="N3825" s="59">
        <v>0.33232499999999998</v>
      </c>
      <c r="O3825" s="59">
        <v>0.26193125</v>
      </c>
      <c r="P3825" s="59"/>
      <c r="Q3825" s="59"/>
      <c r="R3825" s="59"/>
      <c r="S3825" s="59"/>
      <c r="T3825" s="59"/>
      <c r="U3825" s="59"/>
      <c r="V3825" s="59"/>
      <c r="W3825" s="59"/>
      <c r="X3825" s="59"/>
      <c r="Y3825" s="59"/>
      <c r="Z3825" s="59"/>
      <c r="AA3825" s="59"/>
      <c r="AB3825" s="59"/>
      <c r="AC3825" s="59"/>
      <c r="AD3825" s="59"/>
      <c r="AE3825" s="59"/>
      <c r="AF3825" s="59">
        <v>0.60064734579351897</v>
      </c>
      <c r="AG3825" s="59">
        <v>3.9023673696280202E-2</v>
      </c>
      <c r="AH3825" s="59"/>
      <c r="AI3825" s="59"/>
      <c r="AJ3825" s="59"/>
      <c r="AK3825" s="59"/>
      <c r="AL3825" s="59"/>
      <c r="AM3825" s="59"/>
      <c r="AN3825" s="59"/>
      <c r="AO3825" s="59"/>
      <c r="AP3825" s="59"/>
      <c r="AQ3825" s="59"/>
      <c r="AR3825" s="59"/>
      <c r="AS3825" s="59"/>
      <c r="AT3825" s="59"/>
      <c r="AU3825" s="59"/>
      <c r="AV3825" s="59"/>
      <c r="AZ3825" s="59"/>
      <c r="BA3825" s="59"/>
      <c r="BB3825" s="59"/>
      <c r="BC3825" s="59"/>
      <c r="BD3825" s="59"/>
      <c r="BE3825" s="59"/>
      <c r="BF3825" s="59"/>
      <c r="BG3825" s="59"/>
      <c r="BH3825" s="59"/>
      <c r="BI3825" s="59"/>
      <c r="BJ3825" s="59"/>
      <c r="BK3825" s="59"/>
      <c r="BL3825" s="59"/>
      <c r="BM3825" s="59"/>
      <c r="BN3825" s="59"/>
      <c r="BO3825" s="59"/>
      <c r="BP3825" s="59"/>
      <c r="BQ3825" s="59"/>
      <c r="BR3825" s="59"/>
      <c r="BS3825" s="59"/>
      <c r="BT3825" s="59"/>
      <c r="BU3825" s="59"/>
      <c r="BV3825" s="59"/>
      <c r="BW3825" s="59"/>
      <c r="BX3825" s="59"/>
      <c r="BY3825" s="59"/>
      <c r="BZ3825" s="59"/>
      <c r="CA3825" s="59"/>
      <c r="CB3825" s="59"/>
      <c r="CC3825" s="59"/>
      <c r="CD3825" s="59"/>
      <c r="CE3825" s="59"/>
    </row>
    <row r="3826" spans="1:83" x14ac:dyDescent="0.25">
      <c r="A3826" s="67" t="s">
        <v>980</v>
      </c>
      <c r="B3826" s="67" t="s">
        <v>980</v>
      </c>
      <c r="C3826" s="58">
        <v>42384</v>
      </c>
      <c r="D3826" s="58"/>
      <c r="E3826" s="58"/>
      <c r="F3826" s="59" t="s">
        <v>981</v>
      </c>
      <c r="G3826" s="59"/>
      <c r="H3826" s="59">
        <v>386.04328125000001</v>
      </c>
      <c r="I3826" s="59">
        <v>6.3178125000000002E-2</v>
      </c>
      <c r="J3826" s="59">
        <v>0.10828125</v>
      </c>
      <c r="K3826" s="59">
        <v>0.18102499999999999</v>
      </c>
      <c r="L3826" s="59">
        <v>0.18870624999999999</v>
      </c>
      <c r="M3826" s="59">
        <v>0.23754375</v>
      </c>
      <c r="N3826" s="59">
        <v>0.33204375000000003</v>
      </c>
      <c r="O3826" s="59">
        <v>0.26176250000000001</v>
      </c>
      <c r="P3826" s="59"/>
      <c r="Q3826" s="59"/>
      <c r="R3826" s="59"/>
      <c r="S3826" s="59"/>
      <c r="T3826" s="59"/>
      <c r="U3826" s="59"/>
      <c r="V3826" s="59"/>
      <c r="W3826" s="59"/>
      <c r="X3826" s="59"/>
      <c r="Y3826" s="59"/>
      <c r="Z3826" s="59"/>
      <c r="AA3826" s="59"/>
      <c r="AB3826" s="59"/>
      <c r="AC3826" s="59"/>
      <c r="AD3826" s="59"/>
      <c r="AE3826" s="59"/>
      <c r="AF3826" s="59"/>
      <c r="AG3826" s="59"/>
      <c r="AH3826" s="59"/>
      <c r="AI3826" s="59"/>
      <c r="AJ3826" s="59"/>
      <c r="AK3826" s="59"/>
      <c r="AL3826" s="59"/>
      <c r="AM3826" s="59"/>
      <c r="AN3826" s="59"/>
      <c r="AO3826" s="59"/>
      <c r="AP3826" s="59"/>
      <c r="AQ3826" s="59"/>
      <c r="AR3826" s="59"/>
      <c r="AS3826" s="59"/>
      <c r="AT3826" s="59"/>
      <c r="AU3826" s="59"/>
      <c r="AV3826" s="59"/>
      <c r="AZ3826" s="59"/>
      <c r="BA3826" s="59"/>
      <c r="BB3826" s="59"/>
      <c r="BC3826" s="59"/>
      <c r="BD3826" s="59"/>
      <c r="BE3826" s="59"/>
      <c r="BF3826" s="59"/>
      <c r="BG3826" s="59"/>
      <c r="BH3826" s="59"/>
      <c r="BI3826" s="59"/>
      <c r="BJ3826" s="59"/>
      <c r="BK3826" s="59"/>
      <c r="BL3826" s="59"/>
      <c r="BM3826" s="59"/>
      <c r="BN3826" s="59"/>
      <c r="BO3826" s="59"/>
      <c r="BP3826" s="59"/>
      <c r="BQ3826" s="59"/>
      <c r="BR3826" s="59"/>
      <c r="BS3826" s="59"/>
      <c r="BT3826" s="59"/>
      <c r="BU3826" s="59"/>
      <c r="BV3826" s="59"/>
      <c r="BW3826" s="59"/>
      <c r="BX3826" s="59"/>
      <c r="BY3826" s="59"/>
      <c r="BZ3826" s="59"/>
      <c r="CA3826" s="59"/>
      <c r="CB3826" s="59"/>
      <c r="CC3826" s="59"/>
      <c r="CD3826" s="59"/>
      <c r="CE3826" s="59"/>
    </row>
    <row r="3827" spans="1:83" x14ac:dyDescent="0.25">
      <c r="A3827" s="67" t="s">
        <v>980</v>
      </c>
      <c r="B3827" s="67" t="s">
        <v>980</v>
      </c>
      <c r="C3827" s="58">
        <v>42385</v>
      </c>
      <c r="D3827" s="58"/>
      <c r="E3827" s="58"/>
      <c r="F3827" s="59" t="s">
        <v>981</v>
      </c>
      <c r="G3827" s="59"/>
      <c r="H3827" s="59">
        <v>386.01187499999997</v>
      </c>
      <c r="I3827" s="59">
        <v>6.2637499999999999E-2</v>
      </c>
      <c r="J3827" s="59">
        <v>0.107975</v>
      </c>
      <c r="K3827" s="59">
        <v>0.18080625</v>
      </c>
      <c r="L3827" s="59">
        <v>0.18931875000000001</v>
      </c>
      <c r="M3827" s="59">
        <v>0.23785624999999999</v>
      </c>
      <c r="N3827" s="59">
        <v>0.33180625000000002</v>
      </c>
      <c r="O3827" s="59">
        <v>0.26161250000000003</v>
      </c>
      <c r="P3827" s="59"/>
      <c r="Q3827" s="59"/>
      <c r="R3827" s="59"/>
      <c r="S3827" s="59"/>
      <c r="T3827" s="59"/>
      <c r="U3827" s="59"/>
      <c r="V3827" s="59"/>
      <c r="W3827" s="59"/>
      <c r="X3827" s="59"/>
      <c r="Y3827" s="59"/>
      <c r="Z3827" s="59"/>
      <c r="AA3827" s="59"/>
      <c r="AB3827" s="59"/>
      <c r="AC3827" s="59"/>
      <c r="AD3827" s="59"/>
      <c r="AE3827" s="59"/>
      <c r="AF3827" s="59"/>
      <c r="AG3827" s="59"/>
      <c r="AH3827" s="59"/>
      <c r="AI3827" s="59"/>
      <c r="AJ3827" s="59"/>
      <c r="AK3827" s="59"/>
      <c r="AL3827" s="59"/>
      <c r="AM3827" s="59"/>
      <c r="AN3827" s="59"/>
      <c r="AO3827" s="59"/>
      <c r="AP3827" s="59"/>
      <c r="AQ3827" s="59"/>
      <c r="AR3827" s="59"/>
      <c r="AS3827" s="59"/>
      <c r="AT3827" s="59"/>
      <c r="AU3827" s="59"/>
      <c r="AV3827" s="59"/>
      <c r="AZ3827" s="59"/>
      <c r="BA3827" s="59"/>
      <c r="BB3827" s="59"/>
      <c r="BC3827" s="59"/>
      <c r="BD3827" s="59"/>
      <c r="BE3827" s="59"/>
      <c r="BF3827" s="59"/>
      <c r="BG3827" s="59"/>
      <c r="BH3827" s="59"/>
      <c r="BI3827" s="59"/>
      <c r="BJ3827" s="59"/>
      <c r="BK3827" s="59"/>
      <c r="BL3827" s="59"/>
      <c r="BM3827" s="59"/>
      <c r="BN3827" s="59"/>
      <c r="BO3827" s="59"/>
      <c r="BP3827" s="59"/>
      <c r="BQ3827" s="59"/>
      <c r="BR3827" s="59"/>
      <c r="BS3827" s="59"/>
      <c r="BT3827" s="59"/>
      <c r="BU3827" s="59"/>
      <c r="BV3827" s="59"/>
      <c r="BW3827" s="59"/>
      <c r="BX3827" s="59"/>
      <c r="BY3827" s="59"/>
      <c r="BZ3827" s="59"/>
      <c r="CA3827" s="59"/>
      <c r="CB3827" s="59"/>
      <c r="CC3827" s="59"/>
      <c r="CD3827" s="59"/>
      <c r="CE3827" s="59"/>
    </row>
    <row r="3828" spans="1:83" x14ac:dyDescent="0.25">
      <c r="A3828" s="67" t="s">
        <v>980</v>
      </c>
      <c r="B3828" s="67" t="s">
        <v>980</v>
      </c>
      <c r="C3828" s="58">
        <v>42386</v>
      </c>
      <c r="D3828" s="58"/>
      <c r="E3828" s="58"/>
      <c r="F3828" s="59" t="s">
        <v>981</v>
      </c>
      <c r="G3828" s="59"/>
      <c r="H3828" s="59">
        <v>385.91859375000001</v>
      </c>
      <c r="I3828" s="59">
        <v>6.2315624999999999E-2</v>
      </c>
      <c r="J3828" s="59">
        <v>0.10775</v>
      </c>
      <c r="K3828" s="59">
        <v>0.18065000000000001</v>
      </c>
      <c r="L3828" s="59">
        <v>0.1897375</v>
      </c>
      <c r="M3828" s="59">
        <v>0.23814374999999999</v>
      </c>
      <c r="N3828" s="59">
        <v>0.33149374999999998</v>
      </c>
      <c r="O3828" s="59">
        <v>0.2613375</v>
      </c>
      <c r="P3828" s="59"/>
      <c r="Q3828" s="59"/>
      <c r="R3828" s="59"/>
      <c r="S3828" s="59"/>
      <c r="T3828" s="59"/>
      <c r="U3828" s="59"/>
      <c r="V3828" s="59"/>
      <c r="W3828" s="59"/>
      <c r="X3828" s="59"/>
      <c r="Y3828" s="59"/>
      <c r="Z3828" s="59"/>
      <c r="AA3828" s="59"/>
      <c r="AB3828" s="59"/>
      <c r="AC3828" s="59"/>
      <c r="AD3828" s="59"/>
      <c r="AE3828" s="59"/>
      <c r="AF3828" s="59"/>
      <c r="AG3828" s="59"/>
      <c r="AH3828" s="59"/>
      <c r="AI3828" s="59"/>
      <c r="AJ3828" s="59"/>
      <c r="AK3828" s="59"/>
      <c r="AL3828" s="59"/>
      <c r="AM3828" s="59"/>
      <c r="AN3828" s="59"/>
      <c r="AO3828" s="59"/>
      <c r="AP3828" s="59"/>
      <c r="AQ3828" s="59"/>
      <c r="AR3828" s="59"/>
      <c r="AS3828" s="59"/>
      <c r="AT3828" s="59"/>
      <c r="AU3828" s="59"/>
      <c r="AV3828" s="59"/>
      <c r="AZ3828" s="59"/>
      <c r="BA3828" s="59"/>
      <c r="BB3828" s="59"/>
      <c r="BC3828" s="59"/>
      <c r="BD3828" s="59"/>
      <c r="BE3828" s="59"/>
      <c r="BF3828" s="59"/>
      <c r="BG3828" s="59"/>
      <c r="BH3828" s="59"/>
      <c r="BI3828" s="59"/>
      <c r="BJ3828" s="59"/>
      <c r="BK3828" s="59"/>
      <c r="BL3828" s="59"/>
      <c r="BM3828" s="59"/>
      <c r="BN3828" s="59"/>
      <c r="BO3828" s="59"/>
      <c r="BP3828" s="59"/>
      <c r="BQ3828" s="59"/>
      <c r="BR3828" s="59"/>
      <c r="BS3828" s="59"/>
      <c r="BT3828" s="59"/>
      <c r="BU3828" s="59"/>
      <c r="BV3828" s="59"/>
      <c r="BW3828" s="59"/>
      <c r="BX3828" s="59"/>
      <c r="BY3828" s="59"/>
      <c r="BZ3828" s="59"/>
      <c r="CA3828" s="59"/>
      <c r="CB3828" s="59"/>
      <c r="CC3828" s="59"/>
      <c r="CD3828" s="59"/>
      <c r="CE3828" s="59"/>
    </row>
    <row r="3829" spans="1:83" x14ac:dyDescent="0.25">
      <c r="A3829" s="67" t="s">
        <v>980</v>
      </c>
      <c r="B3829" s="67" t="s">
        <v>980</v>
      </c>
      <c r="C3829" s="58">
        <v>42387</v>
      </c>
      <c r="D3829" s="58"/>
      <c r="E3829" s="58"/>
      <c r="F3829" s="59" t="s">
        <v>981</v>
      </c>
      <c r="G3829" s="59"/>
      <c r="H3829" s="59">
        <v>385.92609375000001</v>
      </c>
      <c r="I3829" s="59">
        <v>6.2103125000000002E-2</v>
      </c>
      <c r="J3829" s="59">
        <v>0.10765</v>
      </c>
      <c r="K3829" s="59">
        <v>0.180425</v>
      </c>
      <c r="L3829" s="59">
        <v>0.19032499999999999</v>
      </c>
      <c r="M3829" s="59">
        <v>0.23834374999999999</v>
      </c>
      <c r="N3829" s="59">
        <v>0.33131250000000001</v>
      </c>
      <c r="O3829" s="59">
        <v>0.26113750000000002</v>
      </c>
      <c r="P3829" s="59"/>
      <c r="Q3829" s="59"/>
      <c r="R3829" s="59"/>
      <c r="S3829" s="59"/>
      <c r="T3829" s="59"/>
      <c r="U3829" s="59"/>
      <c r="V3829" s="59"/>
      <c r="W3829" s="59"/>
      <c r="X3829" s="59"/>
      <c r="Y3829" s="59"/>
      <c r="Z3829" s="59"/>
      <c r="AA3829" s="59"/>
      <c r="AB3829" s="59"/>
      <c r="AC3829" s="59"/>
      <c r="AD3829" s="59"/>
      <c r="AE3829" s="59"/>
      <c r="AF3829" s="59"/>
      <c r="AG3829" s="59"/>
      <c r="AH3829" s="59"/>
      <c r="AI3829" s="59"/>
      <c r="AJ3829" s="59"/>
      <c r="AK3829" s="59"/>
      <c r="AL3829" s="59"/>
      <c r="AM3829" s="59"/>
      <c r="AN3829" s="59"/>
      <c r="AO3829" s="59"/>
      <c r="AP3829" s="59"/>
      <c r="AQ3829" s="59"/>
      <c r="AR3829" s="59"/>
      <c r="AS3829" s="59"/>
      <c r="AT3829" s="59"/>
      <c r="AU3829" s="59"/>
      <c r="AV3829" s="59"/>
      <c r="AZ3829" s="59"/>
      <c r="BA3829" s="59"/>
      <c r="BB3829" s="59"/>
      <c r="BC3829" s="59"/>
      <c r="BD3829" s="59"/>
      <c r="BE3829" s="59"/>
      <c r="BF3829" s="59"/>
      <c r="BG3829" s="59"/>
      <c r="BH3829" s="59"/>
      <c r="BI3829" s="59"/>
      <c r="BJ3829" s="59"/>
      <c r="BK3829" s="59"/>
      <c r="BL3829" s="59"/>
      <c r="BM3829" s="59"/>
      <c r="BN3829" s="59"/>
      <c r="BO3829" s="59"/>
      <c r="BP3829" s="59"/>
      <c r="BQ3829" s="59"/>
      <c r="BR3829" s="59"/>
      <c r="BS3829" s="59"/>
      <c r="BT3829" s="59"/>
      <c r="BU3829" s="59"/>
      <c r="BV3829" s="59"/>
      <c r="BW3829" s="59"/>
      <c r="BX3829" s="59"/>
      <c r="BY3829" s="59"/>
      <c r="BZ3829" s="59"/>
      <c r="CA3829" s="59"/>
      <c r="CB3829" s="59"/>
      <c r="CC3829" s="59"/>
      <c r="CD3829" s="59"/>
      <c r="CE3829" s="59"/>
    </row>
    <row r="3830" spans="1:83" x14ac:dyDescent="0.25">
      <c r="A3830" s="67" t="s">
        <v>980</v>
      </c>
      <c r="B3830" s="67" t="s">
        <v>980</v>
      </c>
      <c r="C3830" s="58">
        <v>42388</v>
      </c>
      <c r="D3830" s="58"/>
      <c r="E3830" s="58"/>
      <c r="F3830" s="59" t="s">
        <v>981</v>
      </c>
      <c r="G3830" s="59"/>
      <c r="H3830" s="59">
        <v>385.981875</v>
      </c>
      <c r="I3830" s="59">
        <v>6.2287500000000003E-2</v>
      </c>
      <c r="J3830" s="59">
        <v>0.1077625</v>
      </c>
      <c r="K3830" s="59">
        <v>0.1804375</v>
      </c>
      <c r="L3830" s="59">
        <v>0.19055625000000001</v>
      </c>
      <c r="M3830" s="59">
        <v>0.23846249999999999</v>
      </c>
      <c r="N3830" s="59">
        <v>0.33120624999999998</v>
      </c>
      <c r="O3830" s="59">
        <v>0.26091874999999998</v>
      </c>
      <c r="P3830" s="59"/>
      <c r="Q3830" s="59"/>
      <c r="R3830" s="59"/>
      <c r="S3830" s="59"/>
      <c r="T3830" s="59"/>
      <c r="U3830" s="59"/>
      <c r="V3830" s="59"/>
      <c r="W3830" s="59"/>
      <c r="X3830" s="59"/>
      <c r="Y3830" s="59"/>
      <c r="Z3830" s="59"/>
      <c r="AA3830" s="59"/>
      <c r="AB3830" s="59"/>
      <c r="AC3830" s="59"/>
      <c r="AD3830" s="59"/>
      <c r="AE3830" s="59">
        <v>8.85</v>
      </c>
      <c r="AF3830" s="59">
        <v>0.58680330639497402</v>
      </c>
      <c r="AG3830" s="59">
        <v>0</v>
      </c>
      <c r="AH3830" s="59"/>
      <c r="AI3830" s="59"/>
      <c r="AJ3830" s="59"/>
      <c r="AK3830" s="59">
        <v>8.85</v>
      </c>
      <c r="AL3830" s="59">
        <v>8.85</v>
      </c>
      <c r="AM3830" s="59"/>
      <c r="AN3830" s="59"/>
      <c r="AO3830" s="59"/>
      <c r="AP3830" s="59"/>
      <c r="AQ3830" s="59"/>
      <c r="AR3830" s="59"/>
      <c r="AS3830" s="59"/>
      <c r="AT3830" s="59"/>
      <c r="AU3830" s="59"/>
      <c r="AV3830" s="59"/>
      <c r="AZ3830" s="59"/>
      <c r="BA3830" s="59"/>
      <c r="BB3830" s="59"/>
      <c r="BC3830" s="59"/>
      <c r="BD3830" s="59"/>
      <c r="BE3830" s="59"/>
      <c r="BF3830" s="59"/>
      <c r="BG3830" s="59"/>
      <c r="BH3830" s="59"/>
      <c r="BI3830" s="59"/>
      <c r="BJ3830" s="59"/>
      <c r="BK3830" s="59"/>
      <c r="BL3830" s="59"/>
      <c r="BM3830" s="59"/>
      <c r="BN3830" s="59"/>
      <c r="BO3830" s="59"/>
      <c r="BP3830" s="59"/>
      <c r="BQ3830" s="59"/>
      <c r="BR3830" s="59"/>
      <c r="BS3830" s="59"/>
      <c r="BT3830" s="59"/>
      <c r="BU3830" s="59"/>
      <c r="BV3830" s="59"/>
      <c r="BW3830" s="59"/>
      <c r="BX3830" s="59"/>
      <c r="BY3830" s="59"/>
      <c r="BZ3830" s="59"/>
      <c r="CA3830" s="59"/>
      <c r="CB3830" s="59"/>
      <c r="CC3830" s="59"/>
      <c r="CD3830" s="59"/>
      <c r="CE3830" s="59"/>
    </row>
    <row r="3831" spans="1:83" x14ac:dyDescent="0.25">
      <c r="A3831" s="67" t="s">
        <v>980</v>
      </c>
      <c r="B3831" s="67" t="s">
        <v>980</v>
      </c>
      <c r="C3831" s="58">
        <v>42389</v>
      </c>
      <c r="D3831" s="58"/>
      <c r="E3831" s="58"/>
      <c r="F3831" s="59" t="s">
        <v>981</v>
      </c>
      <c r="G3831" s="59"/>
      <c r="H3831" s="59">
        <v>386.6278125</v>
      </c>
      <c r="I3831" s="59">
        <v>6.3875000000000001E-2</v>
      </c>
      <c r="J3831" s="59">
        <v>0.10945625</v>
      </c>
      <c r="K3831" s="59">
        <v>0.18136250000000001</v>
      </c>
      <c r="L3831" s="59">
        <v>0.19055</v>
      </c>
      <c r="M3831" s="59">
        <v>0.2384</v>
      </c>
      <c r="N3831" s="59">
        <v>0.33108749999999998</v>
      </c>
      <c r="O3831" s="59">
        <v>0.26069375</v>
      </c>
      <c r="P3831" s="59"/>
      <c r="Q3831" s="59"/>
      <c r="R3831" s="59"/>
      <c r="S3831" s="59"/>
      <c r="T3831" s="59"/>
      <c r="U3831" s="59"/>
      <c r="V3831" s="59"/>
      <c r="W3831" s="59"/>
      <c r="X3831" s="59"/>
      <c r="Y3831" s="59"/>
      <c r="Z3831" s="59"/>
      <c r="AA3831" s="59"/>
      <c r="AB3831" s="59"/>
      <c r="AC3831" s="59"/>
      <c r="AD3831" s="59"/>
      <c r="AE3831" s="59"/>
      <c r="AF3831" s="59"/>
      <c r="AG3831" s="59"/>
      <c r="AH3831" s="59"/>
      <c r="AI3831" s="59"/>
      <c r="AJ3831" s="59"/>
      <c r="AK3831" s="59"/>
      <c r="AL3831" s="59"/>
      <c r="AM3831" s="59"/>
      <c r="AN3831" s="59"/>
      <c r="AO3831" s="59"/>
      <c r="AP3831" s="59"/>
      <c r="AQ3831" s="59"/>
      <c r="AR3831" s="59"/>
      <c r="AS3831" s="59"/>
      <c r="AT3831" s="59"/>
      <c r="AU3831" s="59"/>
      <c r="AV3831" s="59"/>
      <c r="AZ3831" s="59"/>
      <c r="BA3831" s="59"/>
      <c r="BB3831" s="59"/>
      <c r="BC3831" s="59"/>
      <c r="BD3831" s="59"/>
      <c r="BE3831" s="59"/>
      <c r="BF3831" s="59"/>
      <c r="BG3831" s="59"/>
      <c r="BH3831" s="59"/>
      <c r="BI3831" s="59"/>
      <c r="BJ3831" s="59"/>
      <c r="BK3831" s="59"/>
      <c r="BL3831" s="59"/>
      <c r="BM3831" s="59"/>
      <c r="BN3831" s="59"/>
      <c r="BO3831" s="59"/>
      <c r="BP3831" s="59"/>
      <c r="BQ3831" s="59"/>
      <c r="BR3831" s="59"/>
      <c r="BS3831" s="59"/>
      <c r="BT3831" s="59"/>
      <c r="BU3831" s="59"/>
      <c r="BV3831" s="59"/>
      <c r="BW3831" s="59"/>
      <c r="BX3831" s="59"/>
      <c r="BY3831" s="59"/>
      <c r="BZ3831" s="59"/>
      <c r="CA3831" s="59"/>
      <c r="CB3831" s="59"/>
      <c r="CC3831" s="59"/>
      <c r="CD3831" s="59"/>
      <c r="CE3831" s="59"/>
    </row>
    <row r="3832" spans="1:83" x14ac:dyDescent="0.25">
      <c r="A3832" s="67" t="s">
        <v>980</v>
      </c>
      <c r="B3832" s="67" t="s">
        <v>980</v>
      </c>
      <c r="C3832" s="58">
        <v>42390</v>
      </c>
      <c r="D3832" s="58"/>
      <c r="E3832" s="58"/>
      <c r="F3832" s="59" t="s">
        <v>981</v>
      </c>
      <c r="G3832" s="59"/>
      <c r="H3832" s="59">
        <v>387.31031250000001</v>
      </c>
      <c r="I3832" s="59">
        <v>6.4206250000000006E-2</v>
      </c>
      <c r="J3832" s="59">
        <v>0.11057500000000001</v>
      </c>
      <c r="K3832" s="59">
        <v>0.18280625</v>
      </c>
      <c r="L3832" s="59">
        <v>0.19093125</v>
      </c>
      <c r="M3832" s="59">
        <v>0.23844375000000001</v>
      </c>
      <c r="N3832" s="59">
        <v>0.33097500000000002</v>
      </c>
      <c r="O3832" s="59">
        <v>0.26048749999999998</v>
      </c>
      <c r="P3832" s="59"/>
      <c r="Q3832" s="59"/>
      <c r="R3832" s="59"/>
      <c r="S3832" s="59"/>
      <c r="T3832" s="59"/>
      <c r="U3832" s="59"/>
      <c r="V3832" s="59"/>
      <c r="W3832" s="59"/>
      <c r="X3832" s="59"/>
      <c r="Y3832" s="59"/>
      <c r="Z3832" s="59"/>
      <c r="AA3832" s="59"/>
      <c r="AB3832" s="59"/>
      <c r="AC3832" s="59"/>
      <c r="AD3832" s="59"/>
      <c r="AE3832" s="59"/>
      <c r="AF3832" s="59"/>
      <c r="AG3832" s="59"/>
      <c r="AH3832" s="59"/>
      <c r="AI3832" s="59"/>
      <c r="AJ3832" s="59"/>
      <c r="AK3832" s="59"/>
      <c r="AL3832" s="59"/>
      <c r="AM3832" s="59"/>
      <c r="AN3832" s="59"/>
      <c r="AO3832" s="59"/>
      <c r="AP3832" s="59"/>
      <c r="AQ3832" s="59"/>
      <c r="AR3832" s="59"/>
      <c r="AS3832" s="59"/>
      <c r="AT3832" s="59"/>
      <c r="AU3832" s="59"/>
      <c r="AV3832" s="59"/>
      <c r="AZ3832" s="59"/>
      <c r="BA3832" s="59"/>
      <c r="BB3832" s="59"/>
      <c r="BC3832" s="59"/>
      <c r="BD3832" s="59"/>
      <c r="BE3832" s="59"/>
      <c r="BF3832" s="59"/>
      <c r="BG3832" s="59"/>
      <c r="BH3832" s="59"/>
      <c r="BI3832" s="59"/>
      <c r="BJ3832" s="59"/>
      <c r="BK3832" s="59"/>
      <c r="BL3832" s="59"/>
      <c r="BM3832" s="59"/>
      <c r="BN3832" s="59"/>
      <c r="BO3832" s="59"/>
      <c r="BP3832" s="59"/>
      <c r="BQ3832" s="59"/>
      <c r="BR3832" s="59"/>
      <c r="BS3832" s="59"/>
      <c r="BT3832" s="59"/>
      <c r="BU3832" s="59"/>
      <c r="BV3832" s="59"/>
      <c r="BW3832" s="59"/>
      <c r="BX3832" s="59"/>
      <c r="BY3832" s="59"/>
      <c r="BZ3832" s="59"/>
      <c r="CA3832" s="59"/>
      <c r="CB3832" s="59"/>
      <c r="CC3832" s="59"/>
      <c r="CD3832" s="59"/>
      <c r="CE3832" s="59"/>
    </row>
    <row r="3833" spans="1:83" x14ac:dyDescent="0.25">
      <c r="A3833" s="67" t="s">
        <v>980</v>
      </c>
      <c r="B3833" s="67" t="s">
        <v>980</v>
      </c>
      <c r="C3833" s="58">
        <v>42391</v>
      </c>
      <c r="D3833" s="58"/>
      <c r="E3833" s="58"/>
      <c r="F3833" s="59" t="s">
        <v>981</v>
      </c>
      <c r="G3833" s="59"/>
      <c r="H3833" s="59">
        <v>388.15359375000003</v>
      </c>
      <c r="I3833" s="59">
        <v>6.4565625000000001E-2</v>
      </c>
      <c r="J3833" s="59">
        <v>0.11183750000000001</v>
      </c>
      <c r="K3833" s="59">
        <v>0.18437500000000001</v>
      </c>
      <c r="L3833" s="59">
        <v>0.19175</v>
      </c>
      <c r="M3833" s="59">
        <v>0.23854375</v>
      </c>
      <c r="N3833" s="59">
        <v>0.33068750000000002</v>
      </c>
      <c r="O3833" s="59">
        <v>0.2602875</v>
      </c>
      <c r="P3833" s="59"/>
      <c r="Q3833" s="59"/>
      <c r="R3833" s="59"/>
      <c r="S3833" s="59"/>
      <c r="T3833" s="59"/>
      <c r="U3833" s="59"/>
      <c r="V3833" s="59"/>
      <c r="W3833" s="59"/>
      <c r="X3833" s="59"/>
      <c r="Y3833" s="59"/>
      <c r="Z3833" s="59"/>
      <c r="AA3833" s="59"/>
      <c r="AB3833" s="59"/>
      <c r="AC3833" s="59"/>
      <c r="AD3833" s="59"/>
      <c r="AE3833" s="59"/>
      <c r="AF3833" s="59">
        <v>0.528576588456523</v>
      </c>
      <c r="AG3833" s="59">
        <v>0</v>
      </c>
      <c r="AH3833" s="59"/>
      <c r="AI3833" s="59"/>
      <c r="AJ3833" s="59"/>
      <c r="AK3833" s="59"/>
      <c r="AL3833" s="59"/>
      <c r="AM3833" s="59"/>
      <c r="AN3833" s="59"/>
      <c r="AO3833" s="59"/>
      <c r="AP3833" s="59"/>
      <c r="AQ3833" s="59"/>
      <c r="AR3833" s="59"/>
      <c r="AS3833" s="59"/>
      <c r="AT3833" s="59"/>
      <c r="AU3833" s="59"/>
      <c r="AV3833" s="59"/>
      <c r="AZ3833" s="59"/>
      <c r="BA3833" s="59"/>
      <c r="BB3833" s="59"/>
      <c r="BC3833" s="59"/>
      <c r="BD3833" s="59"/>
      <c r="BE3833" s="59"/>
      <c r="BF3833" s="59"/>
      <c r="BG3833" s="59"/>
      <c r="BH3833" s="59"/>
      <c r="BI3833" s="59"/>
      <c r="BJ3833" s="59"/>
      <c r="BK3833" s="59"/>
      <c r="BL3833" s="59"/>
      <c r="BM3833" s="59"/>
      <c r="BN3833" s="59"/>
      <c r="BO3833" s="59"/>
      <c r="BP3833" s="59"/>
      <c r="BQ3833" s="59"/>
      <c r="BR3833" s="59"/>
      <c r="BS3833" s="59"/>
      <c r="BT3833" s="59"/>
      <c r="BU3833" s="59"/>
      <c r="BV3833" s="59"/>
      <c r="BW3833" s="59"/>
      <c r="BX3833" s="59"/>
      <c r="BY3833" s="59"/>
      <c r="BZ3833" s="59"/>
      <c r="CA3833" s="59"/>
      <c r="CB3833" s="59"/>
      <c r="CC3833" s="59"/>
      <c r="CD3833" s="59"/>
      <c r="CE3833" s="59"/>
    </row>
    <row r="3834" spans="1:83" x14ac:dyDescent="0.25">
      <c r="A3834" s="67" t="s">
        <v>980</v>
      </c>
      <c r="B3834" s="67" t="s">
        <v>980</v>
      </c>
      <c r="C3834" s="58">
        <v>42392</v>
      </c>
      <c r="D3834" s="58"/>
      <c r="E3834" s="58"/>
      <c r="F3834" s="59" t="s">
        <v>981</v>
      </c>
      <c r="G3834" s="59"/>
      <c r="H3834" s="59">
        <v>388.91437500000001</v>
      </c>
      <c r="I3834" s="59">
        <v>6.3806249999999995E-2</v>
      </c>
      <c r="J3834" s="59">
        <v>0.11223125</v>
      </c>
      <c r="K3834" s="59">
        <v>0.18579375000000001</v>
      </c>
      <c r="L3834" s="59">
        <v>0.19293750000000001</v>
      </c>
      <c r="M3834" s="59">
        <v>0.23894375000000001</v>
      </c>
      <c r="N3834" s="59">
        <v>0.33063124999999999</v>
      </c>
      <c r="O3834" s="59">
        <v>0.26005624999999999</v>
      </c>
      <c r="P3834" s="59"/>
      <c r="Q3834" s="59"/>
      <c r="R3834" s="59"/>
      <c r="S3834" s="59"/>
      <c r="T3834" s="59"/>
      <c r="U3834" s="59"/>
      <c r="V3834" s="59"/>
      <c r="W3834" s="59"/>
      <c r="X3834" s="59"/>
      <c r="Y3834" s="59"/>
      <c r="Z3834" s="59"/>
      <c r="AA3834" s="59"/>
      <c r="AB3834" s="59"/>
      <c r="AC3834" s="59"/>
      <c r="AD3834" s="59"/>
      <c r="AE3834" s="59"/>
      <c r="AF3834" s="59"/>
      <c r="AG3834" s="59"/>
      <c r="AH3834" s="59"/>
      <c r="AI3834" s="59"/>
      <c r="AJ3834" s="59"/>
      <c r="AK3834" s="59"/>
      <c r="AL3834" s="59"/>
      <c r="AM3834" s="59"/>
      <c r="AN3834" s="59"/>
      <c r="AO3834" s="59"/>
      <c r="AP3834" s="59"/>
      <c r="AQ3834" s="59"/>
      <c r="AR3834" s="59"/>
      <c r="AS3834" s="59"/>
      <c r="AT3834" s="59"/>
      <c r="AU3834" s="59"/>
      <c r="AV3834" s="59"/>
      <c r="AZ3834" s="59"/>
      <c r="BA3834" s="59"/>
      <c r="BB3834" s="59"/>
      <c r="BC3834" s="59"/>
      <c r="BD3834" s="59"/>
      <c r="BE3834" s="59"/>
      <c r="BF3834" s="59"/>
      <c r="BG3834" s="59"/>
      <c r="BH3834" s="59"/>
      <c r="BI3834" s="59"/>
      <c r="BJ3834" s="59"/>
      <c r="BK3834" s="59"/>
      <c r="BL3834" s="59"/>
      <c r="BM3834" s="59"/>
      <c r="BN3834" s="59"/>
      <c r="BO3834" s="59"/>
      <c r="BP3834" s="59"/>
      <c r="BQ3834" s="59"/>
      <c r="BR3834" s="59"/>
      <c r="BS3834" s="59"/>
      <c r="BT3834" s="59"/>
      <c r="BU3834" s="59"/>
      <c r="BV3834" s="59"/>
      <c r="BW3834" s="59"/>
      <c r="BX3834" s="59"/>
      <c r="BY3834" s="59"/>
      <c r="BZ3834" s="59"/>
      <c r="CA3834" s="59"/>
      <c r="CB3834" s="59"/>
      <c r="CC3834" s="59"/>
      <c r="CD3834" s="59"/>
      <c r="CE3834" s="59"/>
    </row>
    <row r="3835" spans="1:83" x14ac:dyDescent="0.25">
      <c r="A3835" s="67" t="s">
        <v>980</v>
      </c>
      <c r="B3835" s="67" t="s">
        <v>980</v>
      </c>
      <c r="C3835" s="58">
        <v>42393</v>
      </c>
      <c r="D3835" s="58"/>
      <c r="E3835" s="58"/>
      <c r="F3835" s="59" t="s">
        <v>981</v>
      </c>
      <c r="G3835" s="59"/>
      <c r="H3835" s="59">
        <v>389.22</v>
      </c>
      <c r="I3835" s="59">
        <v>6.2262499999999998E-2</v>
      </c>
      <c r="J3835" s="59">
        <v>0.111775</v>
      </c>
      <c r="K3835" s="59">
        <v>0.18634375</v>
      </c>
      <c r="L3835" s="59">
        <v>0.19411249999999999</v>
      </c>
      <c r="M3835" s="59">
        <v>0.2394</v>
      </c>
      <c r="N3835" s="59">
        <v>0.33060624999999999</v>
      </c>
      <c r="O3835" s="59">
        <v>0.25991874999999998</v>
      </c>
      <c r="P3835" s="59"/>
      <c r="Q3835" s="59"/>
      <c r="R3835" s="59"/>
      <c r="S3835" s="59"/>
      <c r="T3835" s="59"/>
      <c r="U3835" s="59"/>
      <c r="V3835" s="59"/>
      <c r="W3835" s="59"/>
      <c r="X3835" s="59"/>
      <c r="Y3835" s="59"/>
      <c r="Z3835" s="59"/>
      <c r="AA3835" s="59"/>
      <c r="AB3835" s="59"/>
      <c r="AC3835" s="59"/>
      <c r="AD3835" s="59"/>
      <c r="AE3835" s="59"/>
      <c r="AF3835" s="59"/>
      <c r="AG3835" s="59"/>
      <c r="AH3835" s="59"/>
      <c r="AI3835" s="59"/>
      <c r="AJ3835" s="59"/>
      <c r="AK3835" s="59"/>
      <c r="AL3835" s="59"/>
      <c r="AM3835" s="59"/>
      <c r="AN3835" s="59"/>
      <c r="AO3835" s="59"/>
      <c r="AP3835" s="59"/>
      <c r="AQ3835" s="59"/>
      <c r="AR3835" s="59"/>
      <c r="AS3835" s="59"/>
      <c r="AT3835" s="59"/>
      <c r="AU3835" s="59"/>
      <c r="AV3835" s="59"/>
      <c r="AZ3835" s="59"/>
      <c r="BA3835" s="59"/>
      <c r="BB3835" s="59"/>
      <c r="BC3835" s="59"/>
      <c r="BD3835" s="59"/>
      <c r="BE3835" s="59"/>
      <c r="BF3835" s="59"/>
      <c r="BG3835" s="59"/>
      <c r="BH3835" s="59"/>
      <c r="BI3835" s="59"/>
      <c r="BJ3835" s="59"/>
      <c r="BK3835" s="59"/>
      <c r="BL3835" s="59"/>
      <c r="BM3835" s="59"/>
      <c r="BN3835" s="59"/>
      <c r="BO3835" s="59"/>
      <c r="BP3835" s="59"/>
      <c r="BQ3835" s="59"/>
      <c r="BR3835" s="59"/>
      <c r="BS3835" s="59"/>
      <c r="BT3835" s="59"/>
      <c r="BU3835" s="59"/>
      <c r="BV3835" s="59"/>
      <c r="BW3835" s="59"/>
      <c r="BX3835" s="59"/>
      <c r="BY3835" s="59"/>
      <c r="BZ3835" s="59"/>
      <c r="CA3835" s="59"/>
      <c r="CB3835" s="59"/>
      <c r="CC3835" s="59"/>
      <c r="CD3835" s="59"/>
      <c r="CE3835" s="59"/>
    </row>
    <row r="3836" spans="1:83" x14ac:dyDescent="0.25">
      <c r="A3836" s="67" t="s">
        <v>980</v>
      </c>
      <c r="B3836" s="67" t="s">
        <v>980</v>
      </c>
      <c r="C3836" s="58">
        <v>42394</v>
      </c>
      <c r="D3836" s="58"/>
      <c r="E3836" s="58"/>
      <c r="F3836" s="59" t="s">
        <v>981</v>
      </c>
      <c r="G3836" s="59"/>
      <c r="H3836" s="59">
        <v>389.45249999999999</v>
      </c>
      <c r="I3836" s="59">
        <v>6.2037500000000002E-2</v>
      </c>
      <c r="J3836" s="59">
        <v>0.1116875</v>
      </c>
      <c r="K3836" s="59">
        <v>0.18631875000000001</v>
      </c>
      <c r="L3836" s="59">
        <v>0.194825</v>
      </c>
      <c r="M3836" s="59">
        <v>0.23981875</v>
      </c>
      <c r="N3836" s="59">
        <v>0.33065624999999998</v>
      </c>
      <c r="O3836" s="59">
        <v>0.25969375</v>
      </c>
      <c r="P3836" s="59"/>
      <c r="Q3836" s="59"/>
      <c r="R3836" s="59"/>
      <c r="S3836" s="59"/>
      <c r="T3836" s="59"/>
      <c r="U3836" s="59"/>
      <c r="V3836" s="59"/>
      <c r="W3836" s="59"/>
      <c r="X3836" s="59"/>
      <c r="Y3836" s="59"/>
      <c r="Z3836" s="59"/>
      <c r="AA3836" s="59"/>
      <c r="AB3836" s="59"/>
      <c r="AC3836" s="59"/>
      <c r="AD3836" s="59"/>
      <c r="AE3836" s="59"/>
      <c r="AF3836" s="59">
        <v>0.59722802747776904</v>
      </c>
      <c r="AG3836" s="59">
        <v>0</v>
      </c>
      <c r="AH3836" s="59"/>
      <c r="AI3836" s="59"/>
      <c r="AJ3836" s="59"/>
      <c r="AK3836" s="59"/>
      <c r="AL3836" s="59"/>
      <c r="AM3836" s="59"/>
      <c r="AN3836" s="59"/>
      <c r="AO3836" s="59"/>
      <c r="AP3836" s="59"/>
      <c r="AQ3836" s="59"/>
      <c r="AR3836" s="59"/>
      <c r="AS3836" s="59"/>
      <c r="AT3836" s="59"/>
      <c r="AU3836" s="59"/>
      <c r="AV3836" s="59"/>
      <c r="AZ3836" s="59"/>
      <c r="BA3836" s="59"/>
      <c r="BB3836" s="59"/>
      <c r="BC3836" s="59"/>
      <c r="BD3836" s="59"/>
      <c r="BE3836" s="59"/>
      <c r="BF3836" s="59"/>
      <c r="BG3836" s="59"/>
      <c r="BH3836" s="59"/>
      <c r="BI3836" s="59"/>
      <c r="BJ3836" s="59"/>
      <c r="BK3836" s="59"/>
      <c r="BL3836" s="59"/>
      <c r="BM3836" s="59"/>
      <c r="BN3836" s="59"/>
      <c r="BO3836" s="59"/>
      <c r="BP3836" s="59"/>
      <c r="BQ3836" s="59"/>
      <c r="BR3836" s="59"/>
      <c r="BS3836" s="59"/>
      <c r="BT3836" s="59"/>
      <c r="BU3836" s="59"/>
      <c r="BV3836" s="59"/>
      <c r="BW3836" s="59"/>
      <c r="BX3836" s="59"/>
      <c r="BY3836" s="59"/>
      <c r="BZ3836" s="59"/>
      <c r="CA3836" s="59"/>
      <c r="CB3836" s="59"/>
      <c r="CC3836" s="59"/>
      <c r="CD3836" s="59"/>
      <c r="CE3836" s="59"/>
    </row>
    <row r="3837" spans="1:83" x14ac:dyDescent="0.25">
      <c r="A3837" s="67" t="s">
        <v>980</v>
      </c>
      <c r="B3837" s="67" t="s">
        <v>980</v>
      </c>
      <c r="C3837" s="58">
        <v>42395</v>
      </c>
      <c r="D3837" s="58"/>
      <c r="E3837" s="58"/>
      <c r="F3837" s="59" t="s">
        <v>981</v>
      </c>
      <c r="G3837" s="59"/>
      <c r="H3837" s="59">
        <v>389.25468749999999</v>
      </c>
      <c r="I3837" s="59">
        <v>6.0462500000000002E-2</v>
      </c>
      <c r="J3837" s="59">
        <v>0.11078125</v>
      </c>
      <c r="K3837" s="59">
        <v>0.18594374999999999</v>
      </c>
      <c r="L3837" s="59">
        <v>0.19550624999999999</v>
      </c>
      <c r="M3837" s="59">
        <v>0.2402125</v>
      </c>
      <c r="N3837" s="59">
        <v>0.33063124999999999</v>
      </c>
      <c r="O3837" s="59">
        <v>0.2596</v>
      </c>
      <c r="P3837" s="59"/>
      <c r="Q3837" s="59"/>
      <c r="R3837" s="59"/>
      <c r="S3837" s="59"/>
      <c r="T3837" s="59"/>
      <c r="U3837" s="59"/>
      <c r="V3837" s="59"/>
      <c r="W3837" s="59"/>
      <c r="X3837" s="59"/>
      <c r="Y3837" s="59"/>
      <c r="Z3837" s="59"/>
      <c r="AA3837" s="59"/>
      <c r="AB3837" s="59"/>
      <c r="AC3837" s="59"/>
      <c r="AD3837" s="59"/>
      <c r="AE3837" s="59"/>
      <c r="AF3837" s="59"/>
      <c r="AG3837" s="59"/>
      <c r="AH3837" s="59"/>
      <c r="AI3837" s="59"/>
      <c r="AJ3837" s="59"/>
      <c r="AK3837" s="59"/>
      <c r="AL3837" s="59"/>
      <c r="AM3837" s="59"/>
      <c r="AN3837" s="59"/>
      <c r="AO3837" s="59"/>
      <c r="AP3837" s="59"/>
      <c r="AQ3837" s="59"/>
      <c r="AR3837" s="59"/>
      <c r="AS3837" s="59"/>
      <c r="AT3837" s="59"/>
      <c r="AU3837" s="59"/>
      <c r="AV3837" s="59"/>
      <c r="AZ3837" s="59"/>
      <c r="BA3837" s="59"/>
      <c r="BB3837" s="59"/>
      <c r="BC3837" s="59"/>
      <c r="BD3837" s="59"/>
      <c r="BE3837" s="59"/>
      <c r="BF3837" s="59"/>
      <c r="BG3837" s="59"/>
      <c r="BH3837" s="59"/>
      <c r="BI3837" s="59"/>
      <c r="BJ3837" s="59"/>
      <c r="BK3837" s="59"/>
      <c r="BL3837" s="59"/>
      <c r="BM3837" s="59"/>
      <c r="BN3837" s="59"/>
      <c r="BO3837" s="59"/>
      <c r="BP3837" s="59"/>
      <c r="BQ3837" s="59"/>
      <c r="BR3837" s="59"/>
      <c r="BS3837" s="59"/>
      <c r="BT3837" s="59"/>
      <c r="BU3837" s="59"/>
      <c r="BV3837" s="59"/>
      <c r="BW3837" s="59"/>
      <c r="BX3837" s="59"/>
      <c r="BY3837" s="59"/>
      <c r="BZ3837" s="59"/>
      <c r="CA3837" s="59"/>
      <c r="CB3837" s="59"/>
      <c r="CC3837" s="59"/>
      <c r="CD3837" s="59"/>
      <c r="CE3837" s="59"/>
    </row>
    <row r="3838" spans="1:83" x14ac:dyDescent="0.25">
      <c r="A3838" s="67" t="s">
        <v>980</v>
      </c>
      <c r="B3838" s="67" t="s">
        <v>980</v>
      </c>
      <c r="C3838" s="58">
        <v>42396</v>
      </c>
      <c r="D3838" s="58"/>
      <c r="E3838" s="58"/>
      <c r="F3838" s="59" t="s">
        <v>981</v>
      </c>
      <c r="G3838" s="59"/>
      <c r="H3838" s="59">
        <v>388.96078125000003</v>
      </c>
      <c r="I3838" s="59">
        <v>5.9890625000000003E-2</v>
      </c>
      <c r="J3838" s="59">
        <v>0.11031874999999999</v>
      </c>
      <c r="K3838" s="59">
        <v>0.18512500000000001</v>
      </c>
      <c r="L3838" s="59">
        <v>0.19566875</v>
      </c>
      <c r="M3838" s="59">
        <v>0.24045</v>
      </c>
      <c r="N3838" s="59">
        <v>0.33076250000000001</v>
      </c>
      <c r="O3838" s="59">
        <v>0.25942500000000002</v>
      </c>
      <c r="P3838" s="59"/>
      <c r="Q3838" s="59"/>
      <c r="R3838" s="59"/>
      <c r="S3838" s="59">
        <v>2.35</v>
      </c>
      <c r="T3838" s="59"/>
      <c r="U3838" s="59"/>
      <c r="V3838" s="59"/>
      <c r="W3838" s="59"/>
      <c r="X3838" s="59"/>
      <c r="Y3838" s="59"/>
      <c r="Z3838" s="59"/>
      <c r="AA3838" s="59"/>
      <c r="AB3838" s="59"/>
      <c r="AC3838" s="59"/>
      <c r="AD3838" s="59"/>
      <c r="AE3838" s="59">
        <v>8.85</v>
      </c>
      <c r="AF3838" s="59"/>
      <c r="AG3838" s="59"/>
      <c r="AH3838" s="59"/>
      <c r="AI3838" s="59"/>
      <c r="AJ3838" s="59"/>
      <c r="AK3838" s="59">
        <v>8.85</v>
      </c>
      <c r="AL3838" s="59">
        <v>8.85</v>
      </c>
      <c r="AM3838" s="59"/>
      <c r="AN3838" s="59"/>
      <c r="AO3838" s="59"/>
      <c r="AP3838" s="59"/>
      <c r="AQ3838" s="59"/>
      <c r="AR3838" s="59"/>
      <c r="AS3838" s="59"/>
      <c r="AT3838" s="59"/>
      <c r="AU3838" s="59"/>
      <c r="AV3838" s="59"/>
      <c r="AZ3838" s="59"/>
      <c r="BA3838" s="59"/>
      <c r="BB3838" s="59"/>
      <c r="BC3838" s="59"/>
      <c r="BD3838" s="59"/>
      <c r="BE3838" s="59"/>
      <c r="BF3838" s="59"/>
      <c r="BG3838" s="59"/>
      <c r="BH3838" s="59"/>
      <c r="BI3838" s="59"/>
      <c r="BJ3838" s="59"/>
      <c r="BK3838" s="59"/>
      <c r="BL3838" s="59"/>
      <c r="BM3838" s="59"/>
      <c r="BN3838" s="59"/>
      <c r="BO3838" s="59"/>
      <c r="BP3838" s="59"/>
      <c r="BQ3838" s="59"/>
      <c r="BR3838" s="59"/>
      <c r="BS3838" s="59"/>
      <c r="BT3838" s="59"/>
      <c r="BU3838" s="59"/>
      <c r="BV3838" s="59"/>
      <c r="BW3838" s="59"/>
      <c r="BX3838" s="59"/>
      <c r="BY3838" s="59"/>
      <c r="BZ3838" s="59"/>
      <c r="CA3838" s="59"/>
      <c r="CB3838" s="59"/>
      <c r="CC3838" s="59"/>
      <c r="CD3838" s="59"/>
      <c r="CE3838" s="59"/>
    </row>
    <row r="3839" spans="1:83" x14ac:dyDescent="0.25">
      <c r="A3839" s="67" t="s">
        <v>980</v>
      </c>
      <c r="B3839" s="67" t="s">
        <v>980</v>
      </c>
      <c r="C3839" s="58">
        <v>42397</v>
      </c>
      <c r="D3839" s="58"/>
      <c r="E3839" s="58"/>
      <c r="F3839" s="59" t="s">
        <v>981</v>
      </c>
      <c r="G3839" s="59"/>
      <c r="H3839" s="59">
        <v>388.85015625</v>
      </c>
      <c r="I3839" s="59">
        <v>5.9865624999999999E-2</v>
      </c>
      <c r="J3839" s="59">
        <v>0.11034375</v>
      </c>
      <c r="K3839" s="59">
        <v>0.1847625</v>
      </c>
      <c r="L3839" s="59">
        <v>0.19575624999999999</v>
      </c>
      <c r="M3839" s="59">
        <v>0.24060624999999999</v>
      </c>
      <c r="N3839" s="59">
        <v>0.33066250000000003</v>
      </c>
      <c r="O3839" s="59">
        <v>0.25927499999999998</v>
      </c>
      <c r="P3839" s="59"/>
      <c r="Q3839" s="59"/>
      <c r="R3839" s="59"/>
      <c r="S3839" s="59"/>
      <c r="T3839" s="59"/>
      <c r="U3839" s="59"/>
      <c r="V3839" s="59"/>
      <c r="W3839" s="59"/>
      <c r="X3839" s="59"/>
      <c r="Y3839" s="59"/>
      <c r="Z3839" s="59"/>
      <c r="AA3839" s="59"/>
      <c r="AB3839" s="59"/>
      <c r="AC3839" s="59"/>
      <c r="AD3839" s="59"/>
      <c r="AE3839" s="59"/>
      <c r="AF3839" s="59"/>
      <c r="AG3839" s="59"/>
      <c r="AH3839" s="59"/>
      <c r="AI3839" s="59"/>
      <c r="AJ3839" s="59"/>
      <c r="AK3839" s="59"/>
      <c r="AL3839" s="59"/>
      <c r="AM3839" s="59"/>
      <c r="AN3839" s="59"/>
      <c r="AO3839" s="59"/>
      <c r="AP3839" s="59"/>
      <c r="AQ3839" s="59"/>
      <c r="AR3839" s="59"/>
      <c r="AS3839" s="59"/>
      <c r="AT3839" s="59"/>
      <c r="AU3839" s="59"/>
      <c r="AV3839" s="59"/>
      <c r="AZ3839" s="59"/>
      <c r="BA3839" s="59"/>
      <c r="BB3839" s="59"/>
      <c r="BC3839" s="59"/>
      <c r="BD3839" s="59"/>
      <c r="BE3839" s="59"/>
      <c r="BF3839" s="59"/>
      <c r="BG3839" s="59"/>
      <c r="BH3839" s="59"/>
      <c r="BI3839" s="59"/>
      <c r="BJ3839" s="59"/>
      <c r="BK3839" s="59"/>
      <c r="BL3839" s="59"/>
      <c r="BM3839" s="59"/>
      <c r="BN3839" s="59"/>
      <c r="BO3839" s="59"/>
      <c r="BP3839" s="59"/>
      <c r="BQ3839" s="59"/>
      <c r="BR3839" s="59"/>
      <c r="BS3839" s="59"/>
      <c r="BT3839" s="59"/>
      <c r="BU3839" s="59"/>
      <c r="BV3839" s="59"/>
      <c r="BW3839" s="59"/>
      <c r="BX3839" s="59"/>
      <c r="BY3839" s="59"/>
      <c r="BZ3839" s="59"/>
      <c r="CA3839" s="59"/>
      <c r="CB3839" s="59"/>
      <c r="CC3839" s="59"/>
      <c r="CD3839" s="59"/>
      <c r="CE3839" s="59"/>
    </row>
    <row r="3840" spans="1:83" x14ac:dyDescent="0.25">
      <c r="A3840" s="67" t="s">
        <v>980</v>
      </c>
      <c r="B3840" s="67" t="s">
        <v>980</v>
      </c>
      <c r="C3840" s="58">
        <v>42398</v>
      </c>
      <c r="D3840" s="58"/>
      <c r="E3840" s="58"/>
      <c r="F3840" s="59" t="s">
        <v>981</v>
      </c>
      <c r="G3840" s="59"/>
      <c r="H3840" s="59">
        <v>389.05546874999999</v>
      </c>
      <c r="I3840" s="59">
        <v>6.0553124999999999E-2</v>
      </c>
      <c r="J3840" s="59">
        <v>0.1109125</v>
      </c>
      <c r="K3840" s="59">
        <v>0.18481249999999999</v>
      </c>
      <c r="L3840" s="59">
        <v>0.19589375000000001</v>
      </c>
      <c r="M3840" s="59">
        <v>0.24056875</v>
      </c>
      <c r="N3840" s="59">
        <v>0.33073124999999998</v>
      </c>
      <c r="O3840" s="59">
        <v>0.25911250000000002</v>
      </c>
      <c r="P3840" s="59"/>
      <c r="Q3840" s="59"/>
      <c r="R3840" s="59"/>
      <c r="S3840" s="59"/>
      <c r="T3840" s="59"/>
      <c r="U3840" s="59"/>
      <c r="V3840" s="59"/>
      <c r="W3840" s="59"/>
      <c r="X3840" s="59"/>
      <c r="Y3840" s="59"/>
      <c r="Z3840" s="59"/>
      <c r="AA3840" s="59"/>
      <c r="AB3840" s="59"/>
      <c r="AC3840" s="59"/>
      <c r="AD3840" s="59"/>
      <c r="AE3840" s="59"/>
      <c r="AF3840" s="59"/>
      <c r="AG3840" s="59">
        <v>0</v>
      </c>
      <c r="AH3840" s="59"/>
      <c r="AI3840" s="59"/>
      <c r="AJ3840" s="59"/>
      <c r="AK3840" s="59"/>
      <c r="AL3840" s="59"/>
      <c r="AM3840" s="59"/>
      <c r="AN3840" s="59"/>
      <c r="AO3840" s="59"/>
      <c r="AP3840" s="59"/>
      <c r="AQ3840" s="59"/>
      <c r="AR3840" s="59"/>
      <c r="AS3840" s="59"/>
      <c r="AT3840" s="59"/>
      <c r="AU3840" s="59"/>
      <c r="AV3840" s="59"/>
      <c r="AZ3840" s="59"/>
      <c r="BA3840" s="59"/>
      <c r="BB3840" s="59"/>
      <c r="BC3840" s="59"/>
      <c r="BD3840" s="59"/>
      <c r="BE3840" s="59"/>
      <c r="BF3840" s="59"/>
      <c r="BG3840" s="59"/>
      <c r="BH3840" s="59"/>
      <c r="BI3840" s="59"/>
      <c r="BJ3840" s="59"/>
      <c r="BK3840" s="59"/>
      <c r="BL3840" s="59"/>
      <c r="BM3840" s="59"/>
      <c r="BN3840" s="59"/>
      <c r="BO3840" s="59"/>
      <c r="BP3840" s="59"/>
      <c r="BQ3840" s="59"/>
      <c r="BR3840" s="59"/>
      <c r="BS3840" s="59"/>
      <c r="BT3840" s="59"/>
      <c r="BU3840" s="59"/>
      <c r="BV3840" s="59"/>
      <c r="BW3840" s="59"/>
      <c r="BX3840" s="59"/>
      <c r="BY3840" s="59"/>
      <c r="BZ3840" s="59"/>
      <c r="CA3840" s="59"/>
      <c r="CB3840" s="59"/>
      <c r="CC3840" s="59"/>
      <c r="CD3840" s="59"/>
      <c r="CE3840" s="59"/>
    </row>
    <row r="3841" spans="1:83" x14ac:dyDescent="0.25">
      <c r="A3841" s="67" t="s">
        <v>980</v>
      </c>
      <c r="B3841" s="67" t="s">
        <v>980</v>
      </c>
      <c r="C3841" s="58">
        <v>42399</v>
      </c>
      <c r="D3841" s="58"/>
      <c r="E3841" s="58"/>
      <c r="F3841" s="59" t="s">
        <v>981</v>
      </c>
      <c r="G3841" s="59"/>
      <c r="H3841" s="59">
        <v>389.18296874999999</v>
      </c>
      <c r="I3841" s="59">
        <v>6.0040625E-2</v>
      </c>
      <c r="J3841" s="59">
        <v>0.1109875</v>
      </c>
      <c r="K3841" s="59">
        <v>0.18513750000000001</v>
      </c>
      <c r="L3841" s="59">
        <v>0.19634375000000001</v>
      </c>
      <c r="M3841" s="59">
        <v>0.24074375000000001</v>
      </c>
      <c r="N3841" s="59">
        <v>0.33056249999999998</v>
      </c>
      <c r="O3841" s="59">
        <v>0.25897500000000001</v>
      </c>
      <c r="P3841" s="59"/>
      <c r="Q3841" s="59"/>
      <c r="R3841" s="59"/>
      <c r="S3841" s="59"/>
      <c r="T3841" s="59"/>
      <c r="U3841" s="59"/>
      <c r="V3841" s="59"/>
      <c r="W3841" s="59"/>
      <c r="X3841" s="59"/>
      <c r="Y3841" s="59"/>
      <c r="Z3841" s="59"/>
      <c r="AA3841" s="59"/>
      <c r="AB3841" s="59"/>
      <c r="AC3841" s="59"/>
      <c r="AD3841" s="59"/>
      <c r="AE3841" s="59"/>
      <c r="AF3841" s="59"/>
      <c r="AG3841" s="59"/>
      <c r="AH3841" s="59"/>
      <c r="AI3841" s="59"/>
      <c r="AJ3841" s="59"/>
      <c r="AK3841" s="59"/>
      <c r="AL3841" s="59"/>
      <c r="AM3841" s="59"/>
      <c r="AN3841" s="59"/>
      <c r="AO3841" s="59"/>
      <c r="AP3841" s="59"/>
      <c r="AQ3841" s="59"/>
      <c r="AR3841" s="59"/>
      <c r="AS3841" s="59"/>
      <c r="AT3841" s="59"/>
      <c r="AU3841" s="59"/>
      <c r="AV3841" s="59"/>
      <c r="AZ3841" s="59"/>
      <c r="BA3841" s="59"/>
      <c r="BB3841" s="59"/>
      <c r="BC3841" s="59"/>
      <c r="BD3841" s="59"/>
      <c r="BE3841" s="59"/>
      <c r="BF3841" s="59"/>
      <c r="BG3841" s="59"/>
      <c r="BH3841" s="59"/>
      <c r="BI3841" s="59"/>
      <c r="BJ3841" s="59"/>
      <c r="BK3841" s="59"/>
      <c r="BL3841" s="59"/>
      <c r="BM3841" s="59"/>
      <c r="BN3841" s="59"/>
      <c r="BO3841" s="59"/>
      <c r="BP3841" s="59"/>
      <c r="BQ3841" s="59"/>
      <c r="BR3841" s="59"/>
      <c r="BS3841" s="59"/>
      <c r="BT3841" s="59"/>
      <c r="BU3841" s="59"/>
      <c r="BV3841" s="59"/>
      <c r="BW3841" s="59"/>
      <c r="BX3841" s="59"/>
      <c r="BY3841" s="59"/>
      <c r="BZ3841" s="59"/>
      <c r="CA3841" s="59"/>
      <c r="CB3841" s="59"/>
      <c r="CC3841" s="59"/>
      <c r="CD3841" s="59"/>
      <c r="CE3841" s="59"/>
    </row>
    <row r="3842" spans="1:83" x14ac:dyDescent="0.25">
      <c r="A3842" s="67" t="s">
        <v>980</v>
      </c>
      <c r="B3842" s="67" t="s">
        <v>980</v>
      </c>
      <c r="C3842" s="58">
        <v>42400</v>
      </c>
      <c r="D3842" s="58"/>
      <c r="E3842" s="58"/>
      <c r="F3842" s="59" t="s">
        <v>981</v>
      </c>
      <c r="G3842" s="59"/>
      <c r="H3842" s="59">
        <v>389.48812500000003</v>
      </c>
      <c r="I3842" s="59">
        <v>6.0299999999999999E-2</v>
      </c>
      <c r="J3842" s="59">
        <v>0.11146250000000001</v>
      </c>
      <c r="K3842" s="59">
        <v>0.18540000000000001</v>
      </c>
      <c r="L3842" s="59">
        <v>0.19676874999999999</v>
      </c>
      <c r="M3842" s="59">
        <v>0.24074999999999999</v>
      </c>
      <c r="N3842" s="59">
        <v>0.33058749999999998</v>
      </c>
      <c r="O3842" s="59">
        <v>0.25890625</v>
      </c>
      <c r="P3842" s="59"/>
      <c r="Q3842" s="59"/>
      <c r="R3842" s="59"/>
      <c r="S3842" s="59"/>
      <c r="T3842" s="59"/>
      <c r="U3842" s="59"/>
      <c r="V3842" s="59"/>
      <c r="W3842" s="59"/>
      <c r="X3842" s="59"/>
      <c r="Y3842" s="59"/>
      <c r="Z3842" s="59"/>
      <c r="AA3842" s="59"/>
      <c r="AB3842" s="59"/>
      <c r="AC3842" s="59"/>
      <c r="AD3842" s="59"/>
      <c r="AE3842" s="59"/>
      <c r="AF3842" s="59"/>
      <c r="AG3842" s="59"/>
      <c r="AH3842" s="59"/>
      <c r="AI3842" s="59"/>
      <c r="AJ3842" s="59"/>
      <c r="AK3842" s="59"/>
      <c r="AL3842" s="59"/>
      <c r="AM3842" s="59"/>
      <c r="AN3842" s="59"/>
      <c r="AO3842" s="59"/>
      <c r="AP3842" s="59"/>
      <c r="AQ3842" s="59"/>
      <c r="AR3842" s="59"/>
      <c r="AS3842" s="59"/>
      <c r="AT3842" s="59"/>
      <c r="AU3842" s="59"/>
      <c r="AV3842" s="59"/>
      <c r="AZ3842" s="59"/>
      <c r="BA3842" s="59"/>
      <c r="BB3842" s="59"/>
      <c r="BC3842" s="59"/>
      <c r="BD3842" s="59"/>
      <c r="BE3842" s="59"/>
      <c r="BF3842" s="59"/>
      <c r="BG3842" s="59"/>
      <c r="BH3842" s="59"/>
      <c r="BI3842" s="59"/>
      <c r="BJ3842" s="59"/>
      <c r="BK3842" s="59"/>
      <c r="BL3842" s="59"/>
      <c r="BM3842" s="59"/>
      <c r="BN3842" s="59"/>
      <c r="BO3842" s="59"/>
      <c r="BP3842" s="59"/>
      <c r="BQ3842" s="59"/>
      <c r="BR3842" s="59"/>
      <c r="BS3842" s="59"/>
      <c r="BT3842" s="59"/>
      <c r="BU3842" s="59"/>
      <c r="BV3842" s="59"/>
      <c r="BW3842" s="59"/>
      <c r="BX3842" s="59"/>
      <c r="BY3842" s="59"/>
      <c r="BZ3842" s="59"/>
      <c r="CA3842" s="59"/>
      <c r="CB3842" s="59"/>
      <c r="CC3842" s="59"/>
      <c r="CD3842" s="59"/>
      <c r="CE3842" s="59"/>
    </row>
    <row r="3843" spans="1:83" x14ac:dyDescent="0.25">
      <c r="A3843" s="67" t="s">
        <v>980</v>
      </c>
      <c r="B3843" s="67" t="s">
        <v>980</v>
      </c>
      <c r="C3843" s="58">
        <v>42401</v>
      </c>
      <c r="D3843" s="58"/>
      <c r="E3843" s="58"/>
      <c r="F3843" s="59" t="s">
        <v>981</v>
      </c>
      <c r="G3843" s="59"/>
      <c r="H3843" s="59">
        <v>390.10124999999999</v>
      </c>
      <c r="I3843" s="59">
        <v>6.0887499999999997E-2</v>
      </c>
      <c r="J3843" s="59">
        <v>0.112425</v>
      </c>
      <c r="K3843" s="59">
        <v>0.18625</v>
      </c>
      <c r="L3843" s="59">
        <v>0.19723125</v>
      </c>
      <c r="M3843" s="59">
        <v>0.24082500000000001</v>
      </c>
      <c r="N3843" s="59">
        <v>0.33061249999999998</v>
      </c>
      <c r="O3843" s="59">
        <v>0.25876250000000001</v>
      </c>
      <c r="P3843" s="59"/>
      <c r="Q3843" s="59"/>
      <c r="R3843" s="59"/>
      <c r="S3843" s="59"/>
      <c r="T3843" s="59">
        <v>15.379995474999999</v>
      </c>
      <c r="U3843" s="59">
        <v>949.42774999999995</v>
      </c>
      <c r="V3843" s="59">
        <v>673.98749999999995</v>
      </c>
      <c r="W3843" s="59"/>
      <c r="X3843" s="59"/>
      <c r="Y3843" s="59">
        <v>2.42997082288859E-2</v>
      </c>
      <c r="Z3843" s="59">
        <v>4.598E-2</v>
      </c>
      <c r="AA3843" s="59">
        <v>12.919346900000001</v>
      </c>
      <c r="AB3843" s="59">
        <v>11190.370585004801</v>
      </c>
      <c r="AC3843" s="59"/>
      <c r="AD3843" s="59">
        <v>531.66674999999998</v>
      </c>
      <c r="AE3843" s="59"/>
      <c r="AF3843" s="59">
        <v>0.58205972436157405</v>
      </c>
      <c r="AG3843" s="59">
        <v>0</v>
      </c>
      <c r="AH3843" s="59"/>
      <c r="AI3843" s="59"/>
      <c r="AJ3843" s="59">
        <v>56.192</v>
      </c>
      <c r="AK3843" s="59"/>
      <c r="AL3843" s="59"/>
      <c r="AM3843" s="59"/>
      <c r="AN3843" s="59"/>
      <c r="AO3843" s="59"/>
      <c r="AP3843" s="59"/>
      <c r="AQ3843" s="59"/>
      <c r="AR3843" s="59"/>
      <c r="AS3843" s="59"/>
      <c r="AT3843" s="59" t="s">
        <v>74</v>
      </c>
      <c r="AU3843" s="59"/>
      <c r="AV3843" s="59"/>
      <c r="AZ3843" s="59"/>
      <c r="BA3843" s="59"/>
      <c r="BB3843" s="59"/>
      <c r="BC3843" s="59"/>
      <c r="BD3843" s="59"/>
      <c r="BE3843" s="59">
        <v>142.32075</v>
      </c>
      <c r="BF3843" s="59"/>
      <c r="BG3843" s="59"/>
      <c r="BH3843" s="59"/>
      <c r="BI3843" s="59"/>
      <c r="BJ3843" s="59">
        <v>219.24825000000001</v>
      </c>
      <c r="BK3843" s="59">
        <v>459.49310500769298</v>
      </c>
      <c r="BL3843" s="59"/>
      <c r="BM3843" s="59"/>
      <c r="BN3843" s="59"/>
      <c r="BO3843" s="59"/>
      <c r="BP3843" s="59"/>
      <c r="BQ3843" s="59"/>
      <c r="BR3843" s="59"/>
      <c r="BS3843" s="59"/>
      <c r="BT3843" s="59"/>
      <c r="BU3843" s="59"/>
      <c r="BV3843" s="59"/>
      <c r="BW3843" s="59"/>
      <c r="BX3843" s="59"/>
      <c r="BY3843" s="59"/>
      <c r="BZ3843" s="59"/>
      <c r="CA3843" s="59"/>
      <c r="CB3843" s="59"/>
      <c r="CC3843" s="59"/>
      <c r="CD3843" s="59"/>
      <c r="CE3843" s="59"/>
    </row>
    <row r="3844" spans="1:83" x14ac:dyDescent="0.25">
      <c r="A3844" s="67" t="s">
        <v>980</v>
      </c>
      <c r="B3844" s="67" t="s">
        <v>980</v>
      </c>
      <c r="C3844" s="58">
        <v>42402</v>
      </c>
      <c r="D3844" s="58"/>
      <c r="E3844" s="58"/>
      <c r="F3844" s="59" t="s">
        <v>981</v>
      </c>
      <c r="G3844" s="59"/>
      <c r="H3844" s="59">
        <v>390.96562499999999</v>
      </c>
      <c r="I3844" s="59">
        <v>6.1468750000000003E-2</v>
      </c>
      <c r="J3844" s="59">
        <v>0.11344375</v>
      </c>
      <c r="K3844" s="59">
        <v>0.18756875000000001</v>
      </c>
      <c r="L3844" s="59">
        <v>0.19813749999999999</v>
      </c>
      <c r="M3844" s="59">
        <v>0.2409</v>
      </c>
      <c r="N3844" s="59">
        <v>0.33047500000000002</v>
      </c>
      <c r="O3844" s="59">
        <v>0.25868124999999997</v>
      </c>
      <c r="P3844" s="59"/>
      <c r="Q3844" s="59"/>
      <c r="R3844" s="59"/>
      <c r="S3844" s="59"/>
      <c r="T3844" s="59"/>
      <c r="U3844" s="59"/>
      <c r="V3844" s="59"/>
      <c r="W3844" s="59"/>
      <c r="X3844" s="59"/>
      <c r="Y3844" s="59"/>
      <c r="Z3844" s="59"/>
      <c r="AA3844" s="59"/>
      <c r="AB3844" s="59"/>
      <c r="AC3844" s="59"/>
      <c r="AD3844" s="59"/>
      <c r="AE3844" s="59"/>
      <c r="AF3844" s="59"/>
      <c r="AG3844" s="59"/>
      <c r="AH3844" s="59"/>
      <c r="AI3844" s="59"/>
      <c r="AJ3844" s="59"/>
      <c r="AK3844" s="59"/>
      <c r="AL3844" s="59"/>
      <c r="AM3844" s="59"/>
      <c r="AN3844" s="59"/>
      <c r="AO3844" s="59"/>
      <c r="AP3844" s="59"/>
      <c r="AQ3844" s="59"/>
      <c r="AR3844" s="59"/>
      <c r="AS3844" s="59"/>
      <c r="AT3844" s="59"/>
      <c r="AU3844" s="59"/>
      <c r="AV3844" s="59"/>
      <c r="AZ3844" s="59"/>
      <c r="BA3844" s="59"/>
      <c r="BB3844" s="59"/>
      <c r="BC3844" s="59"/>
      <c r="BD3844" s="59"/>
      <c r="BE3844" s="59"/>
      <c r="BF3844" s="59"/>
      <c r="BG3844" s="59"/>
      <c r="BH3844" s="59"/>
      <c r="BI3844" s="59"/>
      <c r="BJ3844" s="59"/>
      <c r="BK3844" s="59"/>
      <c r="BL3844" s="59"/>
      <c r="BM3844" s="59"/>
      <c r="BN3844" s="59"/>
      <c r="BO3844" s="59"/>
      <c r="BP3844" s="59"/>
      <c r="BQ3844" s="59"/>
      <c r="BR3844" s="59"/>
      <c r="BS3844" s="59"/>
      <c r="BT3844" s="59"/>
      <c r="BU3844" s="59"/>
      <c r="BV3844" s="59"/>
      <c r="BW3844" s="59"/>
      <c r="BX3844" s="59"/>
      <c r="BY3844" s="59"/>
      <c r="BZ3844" s="59"/>
      <c r="CA3844" s="59"/>
      <c r="CB3844" s="59"/>
      <c r="CC3844" s="59"/>
      <c r="CD3844" s="59"/>
      <c r="CE3844" s="59"/>
    </row>
    <row r="3845" spans="1:83" x14ac:dyDescent="0.25">
      <c r="A3845" s="67" t="s">
        <v>980</v>
      </c>
      <c r="B3845" s="67" t="s">
        <v>980</v>
      </c>
      <c r="C3845" s="58">
        <v>42403</v>
      </c>
      <c r="D3845" s="58"/>
      <c r="E3845" s="58"/>
      <c r="F3845" s="59" t="s">
        <v>981</v>
      </c>
      <c r="G3845" s="59"/>
      <c r="H3845" s="59">
        <v>405.65156250000001</v>
      </c>
      <c r="I3845" s="59">
        <v>0.14630625</v>
      </c>
      <c r="J3845" s="59">
        <v>0.1222125</v>
      </c>
      <c r="K3845" s="59">
        <v>0.18874374999999999</v>
      </c>
      <c r="L3845" s="59">
        <v>0.199075</v>
      </c>
      <c r="M3845" s="59">
        <v>0.2412125</v>
      </c>
      <c r="N3845" s="59">
        <v>0.33046874999999998</v>
      </c>
      <c r="O3845" s="59">
        <v>0.25841249999999999</v>
      </c>
      <c r="P3845" s="59"/>
      <c r="Q3845" s="59"/>
      <c r="R3845" s="59"/>
      <c r="S3845" s="59"/>
      <c r="T3845" s="59"/>
      <c r="U3845" s="59"/>
      <c r="V3845" s="59"/>
      <c r="W3845" s="59"/>
      <c r="X3845" s="59"/>
      <c r="Y3845" s="59"/>
      <c r="Z3845" s="59"/>
      <c r="AA3845" s="59"/>
      <c r="AB3845" s="59"/>
      <c r="AC3845" s="59"/>
      <c r="AD3845" s="59"/>
      <c r="AE3845" s="59">
        <v>8.85</v>
      </c>
      <c r="AF3845" s="59"/>
      <c r="AG3845" s="59"/>
      <c r="AH3845" s="59"/>
      <c r="AI3845" s="59"/>
      <c r="AJ3845" s="59"/>
      <c r="AK3845" s="59">
        <v>8.85</v>
      </c>
      <c r="AL3845" s="59">
        <v>8.85</v>
      </c>
      <c r="AM3845" s="59"/>
      <c r="AN3845" s="59"/>
      <c r="AO3845" s="59"/>
      <c r="AP3845" s="59"/>
      <c r="AQ3845" s="59"/>
      <c r="AR3845" s="59"/>
      <c r="AS3845" s="59"/>
      <c r="AT3845" s="59"/>
      <c r="AU3845" s="59"/>
      <c r="AV3845" s="59"/>
      <c r="AZ3845" s="59"/>
      <c r="BA3845" s="59"/>
      <c r="BB3845" s="59"/>
      <c r="BC3845" s="59"/>
      <c r="BD3845" s="59"/>
      <c r="BE3845" s="59"/>
      <c r="BF3845" s="59"/>
      <c r="BG3845" s="59"/>
      <c r="BH3845" s="59"/>
      <c r="BI3845" s="59"/>
      <c r="BJ3845" s="59"/>
      <c r="BK3845" s="59"/>
      <c r="BL3845" s="59"/>
      <c r="BM3845" s="59"/>
      <c r="BN3845" s="59"/>
      <c r="BO3845" s="59"/>
      <c r="BP3845" s="59"/>
      <c r="BQ3845" s="59"/>
      <c r="BR3845" s="59"/>
      <c r="BS3845" s="59"/>
      <c r="BT3845" s="59"/>
      <c r="BU3845" s="59"/>
      <c r="BV3845" s="59"/>
      <c r="BW3845" s="59"/>
      <c r="BX3845" s="59"/>
      <c r="BY3845" s="59"/>
      <c r="BZ3845" s="59"/>
      <c r="CA3845" s="59"/>
      <c r="CB3845" s="59"/>
      <c r="CC3845" s="59"/>
      <c r="CD3845" s="59"/>
      <c r="CE3845" s="59"/>
    </row>
    <row r="3846" spans="1:83" x14ac:dyDescent="0.25">
      <c r="A3846" s="67" t="s">
        <v>980</v>
      </c>
      <c r="B3846" s="67" t="s">
        <v>980</v>
      </c>
      <c r="C3846" s="58">
        <v>42404</v>
      </c>
      <c r="D3846" s="58"/>
      <c r="E3846" s="58"/>
      <c r="F3846" s="59" t="s">
        <v>981</v>
      </c>
      <c r="G3846" s="59"/>
      <c r="H3846" s="59">
        <v>461.45437500000003</v>
      </c>
      <c r="I3846" s="59">
        <v>0.27800000000000002</v>
      </c>
      <c r="J3846" s="59">
        <v>0.25287500000000002</v>
      </c>
      <c r="K3846" s="59">
        <v>0.24226875</v>
      </c>
      <c r="L3846" s="59">
        <v>0.20016249999999999</v>
      </c>
      <c r="M3846" s="59">
        <v>0.24137500000000001</v>
      </c>
      <c r="N3846" s="59">
        <v>0.33045625000000001</v>
      </c>
      <c r="O3846" s="59">
        <v>0.25848125</v>
      </c>
      <c r="P3846" s="59"/>
      <c r="Q3846" s="59"/>
      <c r="R3846" s="59"/>
      <c r="S3846" s="59"/>
      <c r="T3846" s="59"/>
      <c r="U3846" s="59"/>
      <c r="V3846" s="59"/>
      <c r="W3846" s="59"/>
      <c r="X3846" s="59"/>
      <c r="Y3846" s="59"/>
      <c r="Z3846" s="59"/>
      <c r="AA3846" s="59"/>
      <c r="AB3846" s="59"/>
      <c r="AC3846" s="59"/>
      <c r="AD3846" s="59"/>
      <c r="AE3846" s="59"/>
      <c r="AF3846" s="59"/>
      <c r="AG3846" s="59"/>
      <c r="AH3846" s="59"/>
      <c r="AI3846" s="59"/>
      <c r="AJ3846" s="59"/>
      <c r="AK3846" s="59"/>
      <c r="AL3846" s="59"/>
      <c r="AM3846" s="59"/>
      <c r="AN3846" s="59"/>
      <c r="AO3846" s="59"/>
      <c r="AP3846" s="59"/>
      <c r="AQ3846" s="59"/>
      <c r="AR3846" s="59"/>
      <c r="AS3846" s="59"/>
      <c r="AT3846" s="59"/>
      <c r="AU3846" s="59"/>
      <c r="AV3846" s="59"/>
      <c r="AZ3846" s="59"/>
      <c r="BA3846" s="59"/>
      <c r="BB3846" s="59"/>
      <c r="BC3846" s="59"/>
      <c r="BD3846" s="59"/>
      <c r="BE3846" s="59"/>
      <c r="BF3846" s="59"/>
      <c r="BG3846" s="59"/>
      <c r="BH3846" s="59"/>
      <c r="BI3846" s="59"/>
      <c r="BJ3846" s="59"/>
      <c r="BK3846" s="59"/>
      <c r="BL3846" s="59"/>
      <c r="BM3846" s="59"/>
      <c r="BN3846" s="59"/>
      <c r="BO3846" s="59"/>
      <c r="BP3846" s="59"/>
      <c r="BQ3846" s="59"/>
      <c r="BR3846" s="59"/>
      <c r="BS3846" s="59"/>
      <c r="BT3846" s="59"/>
      <c r="BU3846" s="59"/>
      <c r="BV3846" s="59"/>
      <c r="BW3846" s="59"/>
      <c r="BX3846" s="59"/>
      <c r="BY3846" s="59"/>
      <c r="BZ3846" s="59"/>
      <c r="CA3846" s="59"/>
      <c r="CB3846" s="59"/>
      <c r="CC3846" s="59"/>
      <c r="CD3846" s="59"/>
      <c r="CE3846" s="59"/>
    </row>
    <row r="3847" spans="1:83" x14ac:dyDescent="0.25">
      <c r="A3847" s="67" t="s">
        <v>980</v>
      </c>
      <c r="B3847" s="67" t="s">
        <v>980</v>
      </c>
      <c r="C3847" s="58">
        <v>42405</v>
      </c>
      <c r="D3847" s="58"/>
      <c r="E3847" s="58"/>
      <c r="F3847" s="59" t="s">
        <v>981</v>
      </c>
      <c r="G3847" s="59"/>
      <c r="H3847" s="59">
        <v>461.52375000000001</v>
      </c>
      <c r="I3847" s="59">
        <v>0.2606</v>
      </c>
      <c r="J3847" s="59">
        <v>0.25824999999999998</v>
      </c>
      <c r="K3847" s="59">
        <v>0.24753749999999999</v>
      </c>
      <c r="L3847" s="59">
        <v>0.201125</v>
      </c>
      <c r="M3847" s="59">
        <v>0.24158750000000001</v>
      </c>
      <c r="N3847" s="59">
        <v>0.33049374999999998</v>
      </c>
      <c r="O3847" s="59">
        <v>0.25824374999999999</v>
      </c>
      <c r="P3847" s="59"/>
      <c r="Q3847" s="59"/>
      <c r="R3847" s="59"/>
      <c r="S3847" s="59"/>
      <c r="T3847" s="59"/>
      <c r="U3847" s="59"/>
      <c r="V3847" s="59"/>
      <c r="W3847" s="59"/>
      <c r="X3847" s="59"/>
      <c r="Y3847" s="59"/>
      <c r="Z3847" s="59"/>
      <c r="AA3847" s="59"/>
      <c r="AB3847" s="59"/>
      <c r="AC3847" s="59"/>
      <c r="AD3847" s="59"/>
      <c r="AE3847" s="59"/>
      <c r="AF3847" s="59"/>
      <c r="AG3847" s="59"/>
      <c r="AH3847" s="59"/>
      <c r="AI3847" s="59"/>
      <c r="AJ3847" s="59"/>
      <c r="AK3847" s="59"/>
      <c r="AL3847" s="59"/>
      <c r="AM3847" s="59"/>
      <c r="AN3847" s="59"/>
      <c r="AO3847" s="59"/>
      <c r="AP3847" s="59"/>
      <c r="AQ3847" s="59"/>
      <c r="AR3847" s="59"/>
      <c r="AS3847" s="59"/>
      <c r="AT3847" s="59"/>
      <c r="AU3847" s="59"/>
      <c r="AV3847" s="59"/>
      <c r="AZ3847" s="59"/>
      <c r="BA3847" s="59"/>
      <c r="BB3847" s="59"/>
      <c r="BC3847" s="59"/>
      <c r="BD3847" s="59"/>
      <c r="BE3847" s="59"/>
      <c r="BF3847" s="59"/>
      <c r="BG3847" s="59"/>
      <c r="BH3847" s="59"/>
      <c r="BI3847" s="59"/>
      <c r="BJ3847" s="59"/>
      <c r="BK3847" s="59"/>
      <c r="BL3847" s="59"/>
      <c r="BM3847" s="59"/>
      <c r="BN3847" s="59"/>
      <c r="BO3847" s="59"/>
      <c r="BP3847" s="59"/>
      <c r="BQ3847" s="59"/>
      <c r="BR3847" s="59"/>
      <c r="BS3847" s="59"/>
      <c r="BT3847" s="59"/>
      <c r="BU3847" s="59"/>
      <c r="BV3847" s="59"/>
      <c r="BW3847" s="59"/>
      <c r="BX3847" s="59"/>
      <c r="BY3847" s="59"/>
      <c r="BZ3847" s="59"/>
      <c r="CA3847" s="59"/>
      <c r="CB3847" s="59"/>
      <c r="CC3847" s="59"/>
      <c r="CD3847" s="59"/>
      <c r="CE3847" s="59"/>
    </row>
    <row r="3848" spans="1:83" x14ac:dyDescent="0.25">
      <c r="A3848" s="67" t="s">
        <v>980</v>
      </c>
      <c r="B3848" s="67" t="s">
        <v>980</v>
      </c>
      <c r="C3848" s="58">
        <v>42406</v>
      </c>
      <c r="D3848" s="58"/>
      <c r="E3848" s="58"/>
      <c r="F3848" s="59" t="s">
        <v>981</v>
      </c>
      <c r="G3848" s="59"/>
      <c r="H3848" s="59">
        <v>460.49671875000001</v>
      </c>
      <c r="I3848" s="59">
        <v>0.248678125</v>
      </c>
      <c r="J3848" s="59">
        <v>0.257025</v>
      </c>
      <c r="K3848" s="59">
        <v>0.24992500000000001</v>
      </c>
      <c r="L3848" s="59">
        <v>0.20179374999999999</v>
      </c>
      <c r="M3848" s="59">
        <v>0.24173125000000001</v>
      </c>
      <c r="N3848" s="59">
        <v>0.33051874999999997</v>
      </c>
      <c r="O3848" s="59">
        <v>0.25816875</v>
      </c>
      <c r="P3848" s="59"/>
      <c r="Q3848" s="59"/>
      <c r="R3848" s="59"/>
      <c r="S3848" s="59"/>
      <c r="T3848" s="59"/>
      <c r="U3848" s="59"/>
      <c r="V3848" s="59"/>
      <c r="W3848" s="59"/>
      <c r="X3848" s="59"/>
      <c r="Y3848" s="59"/>
      <c r="Z3848" s="59"/>
      <c r="AA3848" s="59"/>
      <c r="AB3848" s="59"/>
      <c r="AC3848" s="59"/>
      <c r="AD3848" s="59"/>
      <c r="AE3848" s="59"/>
      <c r="AF3848" s="59"/>
      <c r="AG3848" s="59"/>
      <c r="AH3848" s="59"/>
      <c r="AI3848" s="59"/>
      <c r="AJ3848" s="59"/>
      <c r="AK3848" s="59"/>
      <c r="AL3848" s="59"/>
      <c r="AM3848" s="59"/>
      <c r="AN3848" s="59"/>
      <c r="AO3848" s="59"/>
      <c r="AP3848" s="59"/>
      <c r="AQ3848" s="59"/>
      <c r="AR3848" s="59"/>
      <c r="AS3848" s="59"/>
      <c r="AT3848" s="59"/>
      <c r="AU3848" s="59"/>
      <c r="AV3848" s="59"/>
      <c r="AZ3848" s="59"/>
      <c r="BA3848" s="59"/>
      <c r="BB3848" s="59"/>
      <c r="BC3848" s="59"/>
      <c r="BD3848" s="59"/>
      <c r="BE3848" s="59"/>
      <c r="BF3848" s="59"/>
      <c r="BG3848" s="59"/>
      <c r="BH3848" s="59"/>
      <c r="BI3848" s="59"/>
      <c r="BJ3848" s="59"/>
      <c r="BK3848" s="59"/>
      <c r="BL3848" s="59"/>
      <c r="BM3848" s="59"/>
      <c r="BN3848" s="59"/>
      <c r="BO3848" s="59"/>
      <c r="BP3848" s="59"/>
      <c r="BQ3848" s="59"/>
      <c r="BR3848" s="59"/>
      <c r="BS3848" s="59"/>
      <c r="BT3848" s="59"/>
      <c r="BU3848" s="59"/>
      <c r="BV3848" s="59"/>
      <c r="BW3848" s="59"/>
      <c r="BX3848" s="59"/>
      <c r="BY3848" s="59"/>
      <c r="BZ3848" s="59"/>
      <c r="CA3848" s="59"/>
      <c r="CB3848" s="59"/>
      <c r="CC3848" s="59"/>
      <c r="CD3848" s="59"/>
      <c r="CE3848" s="59"/>
    </row>
    <row r="3849" spans="1:83" x14ac:dyDescent="0.25">
      <c r="A3849" s="67" t="s">
        <v>980</v>
      </c>
      <c r="B3849" s="67" t="s">
        <v>980</v>
      </c>
      <c r="C3849" s="58">
        <v>42407</v>
      </c>
      <c r="D3849" s="58"/>
      <c r="E3849" s="58"/>
      <c r="F3849" s="59" t="s">
        <v>981</v>
      </c>
      <c r="G3849" s="59"/>
      <c r="H3849" s="59">
        <v>459.46359374999997</v>
      </c>
      <c r="I3849" s="59">
        <v>0.23903437499999999</v>
      </c>
      <c r="J3849" s="59">
        <v>0.25500624999999999</v>
      </c>
      <c r="K3849" s="59">
        <v>0.25171874999999999</v>
      </c>
      <c r="L3849" s="59">
        <v>0.20222499999999999</v>
      </c>
      <c r="M3849" s="59">
        <v>0.2419125</v>
      </c>
      <c r="N3849" s="59">
        <v>0.33055000000000001</v>
      </c>
      <c r="O3849" s="59">
        <v>0.25811875000000001</v>
      </c>
      <c r="P3849" s="59"/>
      <c r="Q3849" s="59"/>
      <c r="R3849" s="59"/>
      <c r="S3849" s="59"/>
      <c r="T3849" s="59"/>
      <c r="U3849" s="59"/>
      <c r="V3849" s="59"/>
      <c r="W3849" s="59"/>
      <c r="X3849" s="59"/>
      <c r="Y3849" s="59"/>
      <c r="Z3849" s="59"/>
      <c r="AA3849" s="59"/>
      <c r="AB3849" s="59"/>
      <c r="AC3849" s="59"/>
      <c r="AD3849" s="59"/>
      <c r="AE3849" s="59"/>
      <c r="AF3849" s="59"/>
      <c r="AG3849" s="59"/>
      <c r="AH3849" s="59"/>
      <c r="AI3849" s="59"/>
      <c r="AJ3849" s="59"/>
      <c r="AK3849" s="59"/>
      <c r="AL3849" s="59"/>
      <c r="AM3849" s="59"/>
      <c r="AN3849" s="59"/>
      <c r="AO3849" s="59"/>
      <c r="AP3849" s="59"/>
      <c r="AQ3849" s="59"/>
      <c r="AR3849" s="59"/>
      <c r="AS3849" s="59"/>
      <c r="AT3849" s="59"/>
      <c r="AU3849" s="59"/>
      <c r="AV3849" s="59"/>
      <c r="AZ3849" s="59"/>
      <c r="BA3849" s="59"/>
      <c r="BB3849" s="59"/>
      <c r="BC3849" s="59"/>
      <c r="BD3849" s="59"/>
      <c r="BE3849" s="59"/>
      <c r="BF3849" s="59"/>
      <c r="BG3849" s="59"/>
      <c r="BH3849" s="59"/>
      <c r="BI3849" s="59"/>
      <c r="BJ3849" s="59"/>
      <c r="BK3849" s="59"/>
      <c r="BL3849" s="59"/>
      <c r="BM3849" s="59"/>
      <c r="BN3849" s="59"/>
      <c r="BO3849" s="59"/>
      <c r="BP3849" s="59"/>
      <c r="BQ3849" s="59"/>
      <c r="BR3849" s="59"/>
      <c r="BS3849" s="59"/>
      <c r="BT3849" s="59"/>
      <c r="BU3849" s="59"/>
      <c r="BV3849" s="59"/>
      <c r="BW3849" s="59"/>
      <c r="BX3849" s="59"/>
      <c r="BY3849" s="59"/>
      <c r="BZ3849" s="59"/>
      <c r="CA3849" s="59"/>
      <c r="CB3849" s="59"/>
      <c r="CC3849" s="59"/>
      <c r="CD3849" s="59"/>
      <c r="CE3849" s="59"/>
    </row>
    <row r="3850" spans="1:83" x14ac:dyDescent="0.25">
      <c r="A3850" s="67" t="s">
        <v>980</v>
      </c>
      <c r="B3850" s="67" t="s">
        <v>980</v>
      </c>
      <c r="C3850" s="58">
        <v>42408</v>
      </c>
      <c r="D3850" s="58"/>
      <c r="E3850" s="58"/>
      <c r="F3850" s="59" t="s">
        <v>981</v>
      </c>
      <c r="G3850" s="59"/>
      <c r="H3850" s="59">
        <v>458.52046875000002</v>
      </c>
      <c r="I3850" s="59">
        <v>0.23045312500000001</v>
      </c>
      <c r="J3850" s="59">
        <v>0.25301249999999997</v>
      </c>
      <c r="K3850" s="59">
        <v>0.25344375000000002</v>
      </c>
      <c r="L3850" s="59">
        <v>0.20279374999999999</v>
      </c>
      <c r="M3850" s="59">
        <v>0.241925</v>
      </c>
      <c r="N3850" s="59">
        <v>0.33058124999999999</v>
      </c>
      <c r="O3850" s="59">
        <v>0.25792500000000002</v>
      </c>
      <c r="P3850" s="59"/>
      <c r="Q3850" s="59"/>
      <c r="R3850" s="59"/>
      <c r="S3850" s="59"/>
      <c r="T3850" s="59"/>
      <c r="U3850" s="59"/>
      <c r="V3850" s="59"/>
      <c r="W3850" s="59"/>
      <c r="X3850" s="59"/>
      <c r="Y3850" s="59"/>
      <c r="Z3850" s="59"/>
      <c r="AA3850" s="59"/>
      <c r="AB3850" s="59"/>
      <c r="AC3850" s="59"/>
      <c r="AD3850" s="59"/>
      <c r="AE3850" s="59"/>
      <c r="AF3850" s="59"/>
      <c r="AG3850" s="59"/>
      <c r="AH3850" s="59"/>
      <c r="AI3850" s="59"/>
      <c r="AJ3850" s="59"/>
      <c r="AK3850" s="59"/>
      <c r="AL3850" s="59"/>
      <c r="AM3850" s="59"/>
      <c r="AN3850" s="59"/>
      <c r="AO3850" s="59"/>
      <c r="AP3850" s="59"/>
      <c r="AQ3850" s="59"/>
      <c r="AR3850" s="59"/>
      <c r="AS3850" s="59"/>
      <c r="AT3850" s="59"/>
      <c r="AU3850" s="59"/>
      <c r="AV3850" s="59"/>
      <c r="AZ3850" s="59"/>
      <c r="BA3850" s="59"/>
      <c r="BB3850" s="59"/>
      <c r="BC3850" s="59"/>
      <c r="BD3850" s="59"/>
      <c r="BE3850" s="59"/>
      <c r="BF3850" s="59"/>
      <c r="BG3850" s="59"/>
      <c r="BH3850" s="59"/>
      <c r="BI3850" s="59"/>
      <c r="BJ3850" s="59"/>
      <c r="BK3850" s="59"/>
      <c r="BL3850" s="59"/>
      <c r="BM3850" s="59"/>
      <c r="BN3850" s="59"/>
      <c r="BO3850" s="59"/>
      <c r="BP3850" s="59"/>
      <c r="BQ3850" s="59"/>
      <c r="BR3850" s="59"/>
      <c r="BS3850" s="59"/>
      <c r="BT3850" s="59"/>
      <c r="BU3850" s="59"/>
      <c r="BV3850" s="59"/>
      <c r="BW3850" s="59"/>
      <c r="BX3850" s="59"/>
      <c r="BY3850" s="59"/>
      <c r="BZ3850" s="59"/>
      <c r="CA3850" s="59"/>
      <c r="CB3850" s="59"/>
      <c r="CC3850" s="59"/>
      <c r="CD3850" s="59"/>
      <c r="CE3850" s="59"/>
    </row>
    <row r="3851" spans="1:83" x14ac:dyDescent="0.25">
      <c r="A3851" s="67" t="s">
        <v>980</v>
      </c>
      <c r="B3851" s="67" t="s">
        <v>980</v>
      </c>
      <c r="C3851" s="58">
        <v>42409</v>
      </c>
      <c r="D3851" s="58"/>
      <c r="E3851" s="58"/>
      <c r="F3851" s="59" t="s">
        <v>981</v>
      </c>
      <c r="G3851" s="59"/>
      <c r="H3851" s="59">
        <v>457.51734375000001</v>
      </c>
      <c r="I3851" s="59">
        <v>0.221859375</v>
      </c>
      <c r="J3851" s="59">
        <v>0.25063125000000003</v>
      </c>
      <c r="K3851" s="59">
        <v>0.25481874999999998</v>
      </c>
      <c r="L3851" s="59">
        <v>0.203625</v>
      </c>
      <c r="M3851" s="59">
        <v>0.24183750000000001</v>
      </c>
      <c r="N3851" s="59">
        <v>0.33063124999999999</v>
      </c>
      <c r="O3851" s="59">
        <v>0.25790000000000002</v>
      </c>
      <c r="P3851" s="59"/>
      <c r="Q3851" s="59"/>
      <c r="R3851" s="59"/>
      <c r="S3851" s="59"/>
      <c r="T3851" s="59"/>
      <c r="U3851" s="59"/>
      <c r="V3851" s="59"/>
      <c r="W3851" s="59"/>
      <c r="X3851" s="59"/>
      <c r="Y3851" s="59"/>
      <c r="Z3851" s="59"/>
      <c r="AA3851" s="59"/>
      <c r="AB3851" s="59"/>
      <c r="AC3851" s="59"/>
      <c r="AD3851" s="59"/>
      <c r="AE3851" s="59"/>
      <c r="AF3851" s="59"/>
      <c r="AG3851" s="59"/>
      <c r="AH3851" s="59"/>
      <c r="AI3851" s="59"/>
      <c r="AJ3851" s="59"/>
      <c r="AK3851" s="59"/>
      <c r="AL3851" s="59"/>
      <c r="AM3851" s="59"/>
      <c r="AN3851" s="59"/>
      <c r="AO3851" s="59"/>
      <c r="AP3851" s="59"/>
      <c r="AQ3851" s="59"/>
      <c r="AR3851" s="59"/>
      <c r="AS3851" s="59"/>
      <c r="AT3851" s="59"/>
      <c r="AU3851" s="59"/>
      <c r="AV3851" s="59"/>
      <c r="AZ3851" s="59"/>
      <c r="BA3851" s="59"/>
      <c r="BB3851" s="59"/>
      <c r="BC3851" s="59"/>
      <c r="BD3851" s="59"/>
      <c r="BE3851" s="59"/>
      <c r="BF3851" s="59"/>
      <c r="BG3851" s="59"/>
      <c r="BH3851" s="59"/>
      <c r="BI3851" s="59"/>
      <c r="BJ3851" s="59"/>
      <c r="BK3851" s="59"/>
      <c r="BL3851" s="59"/>
      <c r="BM3851" s="59"/>
      <c r="BN3851" s="59"/>
      <c r="BO3851" s="59"/>
      <c r="BP3851" s="59"/>
      <c r="BQ3851" s="59"/>
      <c r="BR3851" s="59"/>
      <c r="BS3851" s="59"/>
      <c r="BT3851" s="59"/>
      <c r="BU3851" s="59"/>
      <c r="BV3851" s="59"/>
      <c r="BW3851" s="59"/>
      <c r="BX3851" s="59"/>
      <c r="BY3851" s="59"/>
      <c r="BZ3851" s="59"/>
      <c r="CA3851" s="59"/>
      <c r="CB3851" s="59"/>
      <c r="CC3851" s="59"/>
      <c r="CD3851" s="59"/>
      <c r="CE3851" s="59"/>
    </row>
    <row r="3852" spans="1:83" x14ac:dyDescent="0.25">
      <c r="A3852" s="67" t="s">
        <v>980</v>
      </c>
      <c r="B3852" s="67" t="s">
        <v>980</v>
      </c>
      <c r="C3852" s="58">
        <v>42410</v>
      </c>
      <c r="D3852" s="58"/>
      <c r="E3852" s="58"/>
      <c r="F3852" s="59" t="s">
        <v>981</v>
      </c>
      <c r="G3852" s="59"/>
      <c r="H3852" s="59">
        <v>456.33</v>
      </c>
      <c r="I3852" s="59">
        <v>0.21345624999999999</v>
      </c>
      <c r="J3852" s="59">
        <v>0.24831875</v>
      </c>
      <c r="K3852" s="59">
        <v>0.25559375000000001</v>
      </c>
      <c r="L3852" s="59">
        <v>0.20436874999999999</v>
      </c>
      <c r="M3852" s="59">
        <v>0.24185624999999999</v>
      </c>
      <c r="N3852" s="59">
        <v>0.33055625</v>
      </c>
      <c r="O3852" s="59">
        <v>0.2578375</v>
      </c>
      <c r="P3852" s="59"/>
      <c r="Q3852" s="59"/>
      <c r="R3852" s="59"/>
      <c r="S3852" s="59"/>
      <c r="T3852" s="59"/>
      <c r="U3852" s="59"/>
      <c r="V3852" s="59"/>
      <c r="W3852" s="59"/>
      <c r="X3852" s="59"/>
      <c r="Y3852" s="59"/>
      <c r="Z3852" s="59"/>
      <c r="AA3852" s="59"/>
      <c r="AB3852" s="59"/>
      <c r="AC3852" s="59"/>
      <c r="AD3852" s="59"/>
      <c r="AE3852" s="59"/>
      <c r="AF3852" s="59"/>
      <c r="AG3852" s="59"/>
      <c r="AH3852" s="59"/>
      <c r="AI3852" s="59"/>
      <c r="AJ3852" s="59"/>
      <c r="AK3852" s="59"/>
      <c r="AL3852" s="59"/>
      <c r="AM3852" s="59"/>
      <c r="AN3852" s="59"/>
      <c r="AO3852" s="59"/>
      <c r="AP3852" s="59"/>
      <c r="AQ3852" s="59"/>
      <c r="AR3852" s="59"/>
      <c r="AS3852" s="59"/>
      <c r="AT3852" s="59"/>
      <c r="AU3852" s="59"/>
      <c r="AV3852" s="59"/>
      <c r="AZ3852" s="59"/>
      <c r="BA3852" s="59"/>
      <c r="BB3852" s="59"/>
      <c r="BC3852" s="59"/>
      <c r="BD3852" s="59"/>
      <c r="BE3852" s="59"/>
      <c r="BF3852" s="59"/>
      <c r="BG3852" s="59"/>
      <c r="BH3852" s="59"/>
      <c r="BI3852" s="59"/>
      <c r="BJ3852" s="59"/>
      <c r="BK3852" s="59"/>
      <c r="BL3852" s="59"/>
      <c r="BM3852" s="59"/>
      <c r="BN3852" s="59"/>
      <c r="BO3852" s="59"/>
      <c r="BP3852" s="59"/>
      <c r="BQ3852" s="59"/>
      <c r="BR3852" s="59"/>
      <c r="BS3852" s="59"/>
      <c r="BT3852" s="59"/>
      <c r="BU3852" s="59"/>
      <c r="BV3852" s="59"/>
      <c r="BW3852" s="59"/>
      <c r="BX3852" s="59"/>
      <c r="BY3852" s="59"/>
      <c r="BZ3852" s="59"/>
      <c r="CA3852" s="59"/>
      <c r="CB3852" s="59"/>
      <c r="CC3852" s="59"/>
      <c r="CD3852" s="59"/>
      <c r="CE3852" s="59"/>
    </row>
    <row r="3853" spans="1:83" x14ac:dyDescent="0.25">
      <c r="A3853" s="67" t="s">
        <v>980</v>
      </c>
      <c r="B3853" s="67" t="s">
        <v>980</v>
      </c>
      <c r="C3853" s="58">
        <v>42411</v>
      </c>
      <c r="D3853" s="58"/>
      <c r="E3853" s="58"/>
      <c r="F3853" s="59" t="s">
        <v>981</v>
      </c>
      <c r="G3853" s="59"/>
      <c r="H3853" s="59">
        <v>455.5078125</v>
      </c>
      <c r="I3853" s="59">
        <v>0.20688124999999999</v>
      </c>
      <c r="J3853" s="59">
        <v>0.24632499999999999</v>
      </c>
      <c r="K3853" s="59">
        <v>0.25639374999999998</v>
      </c>
      <c r="L3853" s="59">
        <v>0.20532500000000001</v>
      </c>
      <c r="M3853" s="59">
        <v>0.24195</v>
      </c>
      <c r="N3853" s="59">
        <v>0.33046249999999999</v>
      </c>
      <c r="O3853" s="59">
        <v>0.25762499999999999</v>
      </c>
      <c r="P3853" s="59"/>
      <c r="Q3853" s="59"/>
      <c r="R3853" s="59"/>
      <c r="S3853" s="59"/>
      <c r="T3853" s="59"/>
      <c r="U3853" s="59"/>
      <c r="V3853" s="59"/>
      <c r="W3853" s="59"/>
      <c r="X3853" s="59"/>
      <c r="Y3853" s="59"/>
      <c r="Z3853" s="59"/>
      <c r="AA3853" s="59"/>
      <c r="AB3853" s="59"/>
      <c r="AC3853" s="59"/>
      <c r="AD3853" s="59"/>
      <c r="AE3853" s="59"/>
      <c r="AF3853" s="59"/>
      <c r="AG3853" s="59"/>
      <c r="AH3853" s="59"/>
      <c r="AI3853" s="59"/>
      <c r="AJ3853" s="59"/>
      <c r="AK3853" s="59"/>
      <c r="AL3853" s="59"/>
      <c r="AM3853" s="59"/>
      <c r="AN3853" s="59"/>
      <c r="AO3853" s="59"/>
      <c r="AP3853" s="59"/>
      <c r="AQ3853" s="59"/>
      <c r="AR3853" s="59"/>
      <c r="AS3853" s="59"/>
      <c r="AT3853" s="59"/>
      <c r="AU3853" s="59"/>
      <c r="AV3853" s="59"/>
      <c r="AZ3853" s="59"/>
      <c r="BA3853" s="59"/>
      <c r="BB3853" s="59"/>
      <c r="BC3853" s="59"/>
      <c r="BD3853" s="59"/>
      <c r="BE3853" s="59"/>
      <c r="BF3853" s="59"/>
      <c r="BG3853" s="59"/>
      <c r="BH3853" s="59"/>
      <c r="BI3853" s="59"/>
      <c r="BJ3853" s="59"/>
      <c r="BK3853" s="59"/>
      <c r="BL3853" s="59"/>
      <c r="BM3853" s="59"/>
      <c r="BN3853" s="59"/>
      <c r="BO3853" s="59"/>
      <c r="BP3853" s="59"/>
      <c r="BQ3853" s="59"/>
      <c r="BR3853" s="59"/>
      <c r="BS3853" s="59"/>
      <c r="BT3853" s="59"/>
      <c r="BU3853" s="59"/>
      <c r="BV3853" s="59"/>
      <c r="BW3853" s="59"/>
      <c r="BX3853" s="59"/>
      <c r="BY3853" s="59"/>
      <c r="BZ3853" s="59"/>
      <c r="CA3853" s="59"/>
      <c r="CB3853" s="59"/>
      <c r="CC3853" s="59"/>
      <c r="CD3853" s="59"/>
      <c r="CE3853" s="59"/>
    </row>
    <row r="3854" spans="1:83" x14ac:dyDescent="0.25">
      <c r="A3854" s="67" t="s">
        <v>980</v>
      </c>
      <c r="B3854" s="67" t="s">
        <v>980</v>
      </c>
      <c r="C3854" s="58">
        <v>42412</v>
      </c>
      <c r="D3854" s="58"/>
      <c r="E3854" s="58"/>
      <c r="F3854" s="59" t="s">
        <v>981</v>
      </c>
      <c r="G3854" s="59"/>
      <c r="H3854" s="59">
        <v>454.98984374999998</v>
      </c>
      <c r="I3854" s="59">
        <v>0.200671875</v>
      </c>
      <c r="J3854" s="59">
        <v>0.24465624999999999</v>
      </c>
      <c r="K3854" s="59">
        <v>0.25761875000000001</v>
      </c>
      <c r="L3854" s="59">
        <v>0.20632500000000001</v>
      </c>
      <c r="M3854" s="59">
        <v>0.24195</v>
      </c>
      <c r="N3854" s="59">
        <v>0.33045625000000001</v>
      </c>
      <c r="O3854" s="59">
        <v>0.25761875000000001</v>
      </c>
      <c r="P3854" s="59"/>
      <c r="Q3854" s="59"/>
      <c r="R3854" s="59"/>
      <c r="S3854" s="59"/>
      <c r="T3854" s="59"/>
      <c r="U3854" s="59"/>
      <c r="V3854" s="59"/>
      <c r="W3854" s="59"/>
      <c r="X3854" s="59"/>
      <c r="Y3854" s="59"/>
      <c r="Z3854" s="59"/>
      <c r="AA3854" s="59"/>
      <c r="AB3854" s="59"/>
      <c r="AC3854" s="59"/>
      <c r="AD3854" s="59"/>
      <c r="AE3854" s="59">
        <v>8.85</v>
      </c>
      <c r="AF3854" s="59"/>
      <c r="AG3854" s="59"/>
      <c r="AH3854" s="59"/>
      <c r="AI3854" s="59"/>
      <c r="AJ3854" s="59"/>
      <c r="AK3854" s="59">
        <v>8.85</v>
      </c>
      <c r="AL3854" s="59">
        <v>8.85</v>
      </c>
      <c r="AM3854" s="59"/>
      <c r="AN3854" s="59"/>
      <c r="AO3854" s="59"/>
      <c r="AP3854" s="59"/>
      <c r="AQ3854" s="59"/>
      <c r="AR3854" s="59"/>
      <c r="AS3854" s="59"/>
      <c r="AT3854" s="59"/>
      <c r="AU3854" s="59"/>
      <c r="AV3854" s="59"/>
      <c r="AZ3854" s="59"/>
      <c r="BA3854" s="59"/>
      <c r="BB3854" s="59"/>
      <c r="BC3854" s="59"/>
      <c r="BD3854" s="59"/>
      <c r="BE3854" s="59"/>
      <c r="BF3854" s="59"/>
      <c r="BG3854" s="59"/>
      <c r="BH3854" s="59"/>
      <c r="BI3854" s="59"/>
      <c r="BJ3854" s="59"/>
      <c r="BK3854" s="59"/>
      <c r="BL3854" s="59"/>
      <c r="BM3854" s="59"/>
      <c r="BN3854" s="59"/>
      <c r="BO3854" s="59"/>
      <c r="BP3854" s="59"/>
      <c r="BQ3854" s="59"/>
      <c r="BR3854" s="59"/>
      <c r="BS3854" s="59"/>
      <c r="BT3854" s="59"/>
      <c r="BU3854" s="59"/>
      <c r="BV3854" s="59"/>
      <c r="BW3854" s="59"/>
      <c r="BX3854" s="59"/>
      <c r="BY3854" s="59"/>
      <c r="BZ3854" s="59"/>
      <c r="CA3854" s="59"/>
      <c r="CB3854" s="59"/>
      <c r="CC3854" s="59"/>
      <c r="CD3854" s="59"/>
      <c r="CE3854" s="59"/>
    </row>
    <row r="3855" spans="1:83" x14ac:dyDescent="0.25">
      <c r="A3855" s="67" t="s">
        <v>980</v>
      </c>
      <c r="B3855" s="67" t="s">
        <v>980</v>
      </c>
      <c r="C3855" s="58">
        <v>42413</v>
      </c>
      <c r="D3855" s="58"/>
      <c r="E3855" s="58"/>
      <c r="F3855" s="59" t="s">
        <v>981</v>
      </c>
      <c r="G3855" s="59"/>
      <c r="H3855" s="59">
        <v>454.28062499999999</v>
      </c>
      <c r="I3855" s="59">
        <v>0.19455</v>
      </c>
      <c r="J3855" s="59">
        <v>0.24210000000000001</v>
      </c>
      <c r="K3855" s="59">
        <v>0.25838749999999999</v>
      </c>
      <c r="L3855" s="59">
        <v>0.20783125</v>
      </c>
      <c r="M3855" s="59">
        <v>0.24195</v>
      </c>
      <c r="N3855" s="59">
        <v>0.33038125000000002</v>
      </c>
      <c r="O3855" s="59">
        <v>0.25739374999999998</v>
      </c>
      <c r="P3855" s="59"/>
      <c r="Q3855" s="59"/>
      <c r="R3855" s="59"/>
      <c r="S3855" s="59"/>
      <c r="T3855" s="59"/>
      <c r="U3855" s="59"/>
      <c r="V3855" s="59"/>
      <c r="W3855" s="59"/>
      <c r="X3855" s="59"/>
      <c r="Y3855" s="59"/>
      <c r="Z3855" s="59"/>
      <c r="AA3855" s="59"/>
      <c r="AB3855" s="59"/>
      <c r="AC3855" s="59"/>
      <c r="AD3855" s="59"/>
      <c r="AE3855" s="59"/>
      <c r="AF3855" s="59"/>
      <c r="AG3855" s="59"/>
      <c r="AH3855" s="59"/>
      <c r="AI3855" s="59"/>
      <c r="AJ3855" s="59"/>
      <c r="AK3855" s="59"/>
      <c r="AL3855" s="59"/>
      <c r="AM3855" s="59"/>
      <c r="AN3855" s="59"/>
      <c r="AO3855" s="59"/>
      <c r="AP3855" s="59"/>
      <c r="AQ3855" s="59"/>
      <c r="AR3855" s="59"/>
      <c r="AS3855" s="59"/>
      <c r="AT3855" s="59"/>
      <c r="AU3855" s="59"/>
      <c r="AV3855" s="59"/>
      <c r="AZ3855" s="59"/>
      <c r="BA3855" s="59"/>
      <c r="BB3855" s="59"/>
      <c r="BC3855" s="59"/>
      <c r="BD3855" s="59"/>
      <c r="BE3855" s="59"/>
      <c r="BF3855" s="59"/>
      <c r="BG3855" s="59"/>
      <c r="BH3855" s="59"/>
      <c r="BI3855" s="59"/>
      <c r="BJ3855" s="59"/>
      <c r="BK3855" s="59"/>
      <c r="BL3855" s="59"/>
      <c r="BM3855" s="59"/>
      <c r="BN3855" s="59"/>
      <c r="BO3855" s="59"/>
      <c r="BP3855" s="59"/>
      <c r="BQ3855" s="59"/>
      <c r="BR3855" s="59"/>
      <c r="BS3855" s="59"/>
      <c r="BT3855" s="59"/>
      <c r="BU3855" s="59"/>
      <c r="BV3855" s="59"/>
      <c r="BW3855" s="59"/>
      <c r="BX3855" s="59"/>
      <c r="BY3855" s="59"/>
      <c r="BZ3855" s="59"/>
      <c r="CA3855" s="59"/>
      <c r="CB3855" s="59"/>
      <c r="CC3855" s="59"/>
      <c r="CD3855" s="59"/>
      <c r="CE3855" s="59"/>
    </row>
    <row r="3856" spans="1:83" x14ac:dyDescent="0.25">
      <c r="A3856" s="67" t="s">
        <v>980</v>
      </c>
      <c r="B3856" s="67" t="s">
        <v>980</v>
      </c>
      <c r="C3856" s="58">
        <v>42414</v>
      </c>
      <c r="D3856" s="58"/>
      <c r="E3856" s="58"/>
      <c r="F3856" s="59" t="s">
        <v>981</v>
      </c>
      <c r="G3856" s="59"/>
      <c r="H3856" s="59">
        <v>453.85921875000003</v>
      </c>
      <c r="I3856" s="59">
        <v>0.190490625</v>
      </c>
      <c r="J3856" s="59">
        <v>0.2404625</v>
      </c>
      <c r="K3856" s="59">
        <v>0.25866250000000002</v>
      </c>
      <c r="L3856" s="59">
        <v>0.20896875000000001</v>
      </c>
      <c r="M3856" s="59">
        <v>0.24200625000000001</v>
      </c>
      <c r="N3856" s="59">
        <v>0.33043125000000001</v>
      </c>
      <c r="O3856" s="59">
        <v>0.25731874999999998</v>
      </c>
      <c r="P3856" s="59"/>
      <c r="Q3856" s="59"/>
      <c r="R3856" s="59"/>
      <c r="S3856" s="59"/>
      <c r="T3856" s="59"/>
      <c r="U3856" s="59"/>
      <c r="V3856" s="59"/>
      <c r="W3856" s="59"/>
      <c r="X3856" s="59"/>
      <c r="Y3856" s="59"/>
      <c r="Z3856" s="59"/>
      <c r="AA3856" s="59"/>
      <c r="AB3856" s="59"/>
      <c r="AC3856" s="59"/>
      <c r="AD3856" s="59"/>
      <c r="AE3856" s="59"/>
      <c r="AF3856" s="59"/>
      <c r="AG3856" s="59"/>
      <c r="AH3856" s="59"/>
      <c r="AI3856" s="59"/>
      <c r="AJ3856" s="59"/>
      <c r="AK3856" s="59"/>
      <c r="AL3856" s="59"/>
      <c r="AM3856" s="59"/>
      <c r="AN3856" s="59"/>
      <c r="AO3856" s="59"/>
      <c r="AP3856" s="59"/>
      <c r="AQ3856" s="59"/>
      <c r="AR3856" s="59"/>
      <c r="AS3856" s="59"/>
      <c r="AT3856" s="59"/>
      <c r="AU3856" s="59"/>
      <c r="AV3856" s="59"/>
      <c r="AZ3856" s="59"/>
      <c r="BA3856" s="59"/>
      <c r="BB3856" s="59"/>
      <c r="BC3856" s="59"/>
      <c r="BD3856" s="59"/>
      <c r="BE3856" s="59"/>
      <c r="BF3856" s="59"/>
      <c r="BG3856" s="59"/>
      <c r="BH3856" s="59"/>
      <c r="BI3856" s="59"/>
      <c r="BJ3856" s="59"/>
      <c r="BK3856" s="59"/>
      <c r="BL3856" s="59"/>
      <c r="BM3856" s="59"/>
      <c r="BN3856" s="59"/>
      <c r="BO3856" s="59"/>
      <c r="BP3856" s="59"/>
      <c r="BQ3856" s="59"/>
      <c r="BR3856" s="59"/>
      <c r="BS3856" s="59"/>
      <c r="BT3856" s="59"/>
      <c r="BU3856" s="59"/>
      <c r="BV3856" s="59"/>
      <c r="BW3856" s="59"/>
      <c r="BX3856" s="59"/>
      <c r="BY3856" s="59"/>
      <c r="BZ3856" s="59"/>
      <c r="CA3856" s="59"/>
      <c r="CB3856" s="59"/>
      <c r="CC3856" s="59"/>
      <c r="CD3856" s="59"/>
      <c r="CE3856" s="59"/>
    </row>
    <row r="3857" spans="1:83" x14ac:dyDescent="0.25">
      <c r="A3857" s="67" t="s">
        <v>980</v>
      </c>
      <c r="B3857" s="67" t="s">
        <v>980</v>
      </c>
      <c r="C3857" s="58">
        <v>42415</v>
      </c>
      <c r="D3857" s="58"/>
      <c r="E3857" s="58"/>
      <c r="F3857" s="59" t="s">
        <v>981</v>
      </c>
      <c r="G3857" s="59"/>
      <c r="H3857" s="59">
        <v>453.63937499999997</v>
      </c>
      <c r="I3857" s="59">
        <v>0.18605625000000001</v>
      </c>
      <c r="J3857" s="59">
        <v>0.23891875000000001</v>
      </c>
      <c r="K3857" s="59">
        <v>0.25952500000000001</v>
      </c>
      <c r="L3857" s="59">
        <v>0.21034375</v>
      </c>
      <c r="M3857" s="59">
        <v>0.24210625</v>
      </c>
      <c r="N3857" s="59">
        <v>0.33039374999999999</v>
      </c>
      <c r="O3857" s="59">
        <v>0.25727499999999998</v>
      </c>
      <c r="P3857" s="59"/>
      <c r="Q3857" s="59"/>
      <c r="R3857" s="59"/>
      <c r="S3857" s="59"/>
      <c r="T3857" s="59"/>
      <c r="U3857" s="59"/>
      <c r="V3857" s="59"/>
      <c r="W3857" s="59"/>
      <c r="X3857" s="59"/>
      <c r="Y3857" s="59"/>
      <c r="Z3857" s="59"/>
      <c r="AA3857" s="59"/>
      <c r="AB3857" s="59"/>
      <c r="AC3857" s="59"/>
      <c r="AD3857" s="59"/>
      <c r="AE3857" s="59"/>
      <c r="AF3857" s="59"/>
      <c r="AG3857" s="59"/>
      <c r="AH3857" s="59"/>
      <c r="AI3857" s="59"/>
      <c r="AJ3857" s="59"/>
      <c r="AK3857" s="59"/>
      <c r="AL3857" s="59"/>
      <c r="AM3857" s="59"/>
      <c r="AN3857" s="59"/>
      <c r="AO3857" s="59"/>
      <c r="AP3857" s="59"/>
      <c r="AQ3857" s="59"/>
      <c r="AR3857" s="59"/>
      <c r="AS3857" s="59"/>
      <c r="AT3857" s="59"/>
      <c r="AU3857" s="59"/>
      <c r="AV3857" s="59"/>
      <c r="AZ3857" s="59"/>
      <c r="BA3857" s="59"/>
      <c r="BB3857" s="59"/>
      <c r="BC3857" s="59"/>
      <c r="BD3857" s="59"/>
      <c r="BE3857" s="59"/>
      <c r="BF3857" s="59"/>
      <c r="BG3857" s="59"/>
      <c r="BH3857" s="59"/>
      <c r="BI3857" s="59"/>
      <c r="BJ3857" s="59"/>
      <c r="BK3857" s="59"/>
      <c r="BL3857" s="59"/>
      <c r="BM3857" s="59"/>
      <c r="BN3857" s="59"/>
      <c r="BO3857" s="59"/>
      <c r="BP3857" s="59"/>
      <c r="BQ3857" s="59"/>
      <c r="BR3857" s="59"/>
      <c r="BS3857" s="59"/>
      <c r="BT3857" s="59"/>
      <c r="BU3857" s="59"/>
      <c r="BV3857" s="59"/>
      <c r="BW3857" s="59"/>
      <c r="BX3857" s="59"/>
      <c r="BY3857" s="59"/>
      <c r="BZ3857" s="59"/>
      <c r="CA3857" s="59"/>
      <c r="CB3857" s="59"/>
      <c r="CC3857" s="59"/>
      <c r="CD3857" s="59"/>
      <c r="CE3857" s="59"/>
    </row>
    <row r="3858" spans="1:83" x14ac:dyDescent="0.25">
      <c r="A3858" s="67" t="s">
        <v>980</v>
      </c>
      <c r="B3858" s="67" t="s">
        <v>980</v>
      </c>
      <c r="C3858" s="58">
        <v>42416</v>
      </c>
      <c r="D3858" s="58"/>
      <c r="E3858" s="58"/>
      <c r="F3858" s="59" t="s">
        <v>981</v>
      </c>
      <c r="G3858" s="59"/>
      <c r="H3858" s="59"/>
      <c r="I3858" s="59"/>
      <c r="J3858" s="59"/>
      <c r="K3858" s="59"/>
      <c r="L3858" s="59"/>
      <c r="M3858" s="59"/>
      <c r="N3858" s="59"/>
      <c r="O3858" s="59"/>
      <c r="P3858" s="59"/>
      <c r="Q3858" s="59"/>
      <c r="R3858" s="59"/>
      <c r="S3858" s="59"/>
      <c r="T3858" s="59"/>
      <c r="U3858" s="59"/>
      <c r="V3858" s="59"/>
      <c r="W3858" s="59"/>
      <c r="X3858" s="59"/>
      <c r="Y3858" s="59"/>
      <c r="Z3858" s="59"/>
      <c r="AA3858" s="59"/>
      <c r="AB3858" s="59"/>
      <c r="AC3858" s="59"/>
      <c r="AD3858" s="59"/>
      <c r="AE3858" s="59">
        <v>8.85</v>
      </c>
      <c r="AF3858" s="59"/>
      <c r="AG3858" s="59"/>
      <c r="AH3858" s="59"/>
      <c r="AI3858" s="59"/>
      <c r="AJ3858" s="59"/>
      <c r="AK3858" s="59">
        <v>8.85</v>
      </c>
      <c r="AL3858" s="59">
        <v>8.85</v>
      </c>
      <c r="AM3858" s="59"/>
      <c r="AN3858" s="59"/>
      <c r="AO3858" s="59"/>
      <c r="AP3858" s="59"/>
      <c r="AQ3858" s="59"/>
      <c r="AR3858" s="59"/>
      <c r="AS3858" s="59"/>
      <c r="AT3858" s="59"/>
      <c r="AU3858" s="59"/>
      <c r="AV3858" s="59"/>
      <c r="AZ3858" s="59"/>
      <c r="BA3858" s="59"/>
      <c r="BB3858" s="59"/>
      <c r="BC3858" s="59"/>
      <c r="BD3858" s="59"/>
      <c r="BE3858" s="59"/>
      <c r="BF3858" s="59"/>
      <c r="BG3858" s="59"/>
      <c r="BH3858" s="59"/>
      <c r="BI3858" s="59"/>
      <c r="BJ3858" s="59"/>
      <c r="BK3858" s="59"/>
      <c r="BL3858" s="59"/>
      <c r="BM3858" s="59"/>
      <c r="BN3858" s="59"/>
      <c r="BO3858" s="59"/>
      <c r="BP3858" s="59"/>
      <c r="BQ3858" s="59"/>
      <c r="BR3858" s="59"/>
      <c r="BS3858" s="59"/>
      <c r="BT3858" s="59"/>
      <c r="BU3858" s="59"/>
      <c r="BV3858" s="59"/>
      <c r="BW3858" s="59"/>
      <c r="BX3858" s="59"/>
      <c r="BY3858" s="59"/>
      <c r="BZ3858" s="59"/>
      <c r="CA3858" s="59"/>
      <c r="CB3858" s="59"/>
      <c r="CC3858" s="59"/>
      <c r="CD3858" s="59"/>
      <c r="CE3858" s="59"/>
    </row>
    <row r="3859" spans="1:83" x14ac:dyDescent="0.25">
      <c r="A3859" s="67" t="s">
        <v>984</v>
      </c>
      <c r="B3859" s="67" t="s">
        <v>984</v>
      </c>
      <c r="C3859" s="58">
        <v>42284</v>
      </c>
      <c r="D3859" s="58"/>
      <c r="E3859" s="58"/>
      <c r="F3859" s="59" t="s">
        <v>981</v>
      </c>
      <c r="G3859" s="59"/>
      <c r="H3859" s="59"/>
      <c r="I3859" s="59"/>
      <c r="J3859" s="59"/>
      <c r="K3859" s="59"/>
      <c r="L3859" s="59"/>
      <c r="M3859" s="59"/>
      <c r="N3859" s="59"/>
      <c r="O3859" s="59"/>
      <c r="P3859" s="59"/>
      <c r="Q3859" s="59"/>
      <c r="R3859" s="59"/>
      <c r="S3859" s="59"/>
      <c r="T3859" s="59"/>
      <c r="U3859" s="59"/>
      <c r="V3859" s="59"/>
      <c r="W3859" s="59"/>
      <c r="X3859" s="59"/>
      <c r="Y3859" s="59"/>
      <c r="Z3859" s="59"/>
      <c r="AA3859" s="59"/>
      <c r="AB3859" s="59"/>
      <c r="AC3859" s="59"/>
      <c r="AD3859" s="59"/>
      <c r="AE3859" s="59">
        <v>2</v>
      </c>
      <c r="AF3859" s="59"/>
      <c r="AG3859" s="59"/>
      <c r="AH3859" s="59"/>
      <c r="AI3859" s="59"/>
      <c r="AJ3859" s="59"/>
      <c r="AK3859" s="59">
        <v>0</v>
      </c>
      <c r="AL3859" s="59">
        <v>1</v>
      </c>
      <c r="AM3859" s="59"/>
      <c r="AN3859" s="59"/>
      <c r="AO3859" s="59"/>
      <c r="AP3859" s="59"/>
      <c r="AQ3859" s="59"/>
      <c r="AR3859" s="59"/>
      <c r="AS3859" s="59"/>
      <c r="AT3859" s="59"/>
      <c r="AU3859" s="59"/>
      <c r="AV3859" s="59"/>
      <c r="AZ3859" s="59"/>
      <c r="BA3859" s="59"/>
      <c r="BB3859" s="59"/>
      <c r="BC3859" s="59"/>
      <c r="BD3859" s="59"/>
      <c r="BE3859" s="59"/>
      <c r="BF3859" s="59"/>
      <c r="BG3859" s="59"/>
      <c r="BH3859" s="59"/>
      <c r="BI3859" s="59"/>
      <c r="BJ3859" s="59"/>
      <c r="BK3859" s="59"/>
      <c r="BL3859" s="59"/>
      <c r="BM3859" s="59"/>
      <c r="BN3859" s="59"/>
      <c r="BO3859" s="59"/>
      <c r="BP3859" s="59"/>
      <c r="BQ3859" s="59"/>
      <c r="BR3859" s="59"/>
      <c r="BS3859" s="59"/>
      <c r="BT3859" s="59"/>
      <c r="BU3859" s="59"/>
      <c r="BV3859" s="59"/>
      <c r="BW3859" s="59"/>
      <c r="BX3859" s="59"/>
      <c r="BY3859" s="59"/>
      <c r="BZ3859" s="59"/>
      <c r="CA3859" s="59"/>
      <c r="CB3859" s="59"/>
      <c r="CC3859" s="59"/>
      <c r="CD3859" s="59"/>
      <c r="CE3859" s="59"/>
    </row>
    <row r="3860" spans="1:83" x14ac:dyDescent="0.25">
      <c r="A3860" s="67" t="s">
        <v>984</v>
      </c>
      <c r="B3860" s="67" t="s">
        <v>984</v>
      </c>
      <c r="C3860" s="58">
        <v>42286</v>
      </c>
      <c r="D3860" s="58"/>
      <c r="E3860" s="58"/>
      <c r="F3860" s="59" t="s">
        <v>981</v>
      </c>
      <c r="G3860" s="59"/>
      <c r="H3860" s="59"/>
      <c r="I3860" s="59"/>
      <c r="J3860" s="59"/>
      <c r="K3860" s="59"/>
      <c r="L3860" s="59"/>
      <c r="M3860" s="59"/>
      <c r="N3860" s="59"/>
      <c r="O3860" s="59"/>
      <c r="P3860" s="59"/>
      <c r="Q3860" s="59"/>
      <c r="R3860" s="59"/>
      <c r="S3860" s="59"/>
      <c r="T3860" s="59"/>
      <c r="U3860" s="59"/>
      <c r="V3860" s="59"/>
      <c r="W3860" s="59"/>
      <c r="X3860" s="59"/>
      <c r="Y3860" s="59"/>
      <c r="Z3860" s="59"/>
      <c r="AA3860" s="59"/>
      <c r="AB3860" s="59"/>
      <c r="AC3860" s="59"/>
      <c r="AD3860" s="59"/>
      <c r="AE3860" s="59"/>
      <c r="AF3860" s="59"/>
      <c r="AG3860" s="59">
        <v>0</v>
      </c>
      <c r="AH3860" s="59"/>
      <c r="AI3860" s="59"/>
      <c r="AJ3860" s="59"/>
      <c r="AK3860" s="59"/>
      <c r="AL3860" s="59"/>
      <c r="AM3860" s="59"/>
      <c r="AN3860" s="59"/>
      <c r="AO3860" s="59"/>
      <c r="AP3860" s="59"/>
      <c r="AQ3860" s="59"/>
      <c r="AR3860" s="59"/>
      <c r="AS3860" s="59"/>
      <c r="AT3860" s="59"/>
      <c r="AU3860" s="59"/>
      <c r="AV3860" s="59"/>
      <c r="AZ3860" s="59"/>
      <c r="BA3860" s="59"/>
      <c r="BB3860" s="59"/>
      <c r="BC3860" s="59"/>
      <c r="BD3860" s="59"/>
      <c r="BE3860" s="59"/>
      <c r="BF3860" s="59"/>
      <c r="BG3860" s="59"/>
      <c r="BH3860" s="59"/>
      <c r="BI3860" s="59"/>
      <c r="BJ3860" s="59"/>
      <c r="BK3860" s="59"/>
      <c r="BL3860" s="59"/>
      <c r="BM3860" s="59"/>
      <c r="BN3860" s="59"/>
      <c r="BO3860" s="59"/>
      <c r="BP3860" s="59"/>
      <c r="BQ3860" s="59"/>
      <c r="BR3860" s="59"/>
      <c r="BS3860" s="59"/>
      <c r="BT3860" s="59"/>
      <c r="BU3860" s="59"/>
      <c r="BV3860" s="59"/>
      <c r="BW3860" s="59"/>
      <c r="BX3860" s="59"/>
      <c r="BY3860" s="59"/>
      <c r="BZ3860" s="59"/>
      <c r="CA3860" s="59"/>
      <c r="CB3860" s="59"/>
      <c r="CC3860" s="59"/>
      <c r="CD3860" s="59"/>
      <c r="CE3860" s="59"/>
    </row>
    <row r="3861" spans="1:83" x14ac:dyDescent="0.25">
      <c r="A3861" s="67" t="s">
        <v>984</v>
      </c>
      <c r="B3861" s="67" t="s">
        <v>984</v>
      </c>
      <c r="C3861" s="58">
        <v>42289</v>
      </c>
      <c r="D3861" s="58"/>
      <c r="E3861" s="58"/>
      <c r="F3861" s="59" t="s">
        <v>981</v>
      </c>
      <c r="G3861" s="59"/>
      <c r="H3861" s="59"/>
      <c r="I3861" s="59"/>
      <c r="J3861" s="59"/>
      <c r="K3861" s="59"/>
      <c r="L3861" s="59"/>
      <c r="M3861" s="59"/>
      <c r="N3861" s="59"/>
      <c r="O3861" s="59"/>
      <c r="P3861" s="59"/>
      <c r="Q3861" s="59"/>
      <c r="R3861" s="59"/>
      <c r="S3861" s="59"/>
      <c r="T3861" s="59"/>
      <c r="U3861" s="59"/>
      <c r="V3861" s="59"/>
      <c r="W3861" s="59"/>
      <c r="X3861" s="59"/>
      <c r="Y3861" s="59"/>
      <c r="Z3861" s="59"/>
      <c r="AA3861" s="59"/>
      <c r="AB3861" s="59"/>
      <c r="AC3861" s="59"/>
      <c r="AD3861" s="59"/>
      <c r="AE3861" s="59">
        <v>3.3</v>
      </c>
      <c r="AF3861" s="59"/>
      <c r="AG3861" s="59">
        <v>1.96301914961858E-3</v>
      </c>
      <c r="AH3861" s="59"/>
      <c r="AI3861" s="59"/>
      <c r="AJ3861" s="59"/>
      <c r="AK3861" s="59">
        <v>0</v>
      </c>
      <c r="AL3861" s="59">
        <v>2.1</v>
      </c>
      <c r="AM3861" s="59"/>
      <c r="AN3861" s="59"/>
      <c r="AO3861" s="59"/>
      <c r="AP3861" s="59"/>
      <c r="AQ3861" s="59"/>
      <c r="AR3861" s="59"/>
      <c r="AS3861" s="59"/>
      <c r="AT3861" s="59"/>
      <c r="AU3861" s="59"/>
      <c r="AV3861" s="59"/>
      <c r="AZ3861" s="59"/>
      <c r="BA3861" s="59"/>
      <c r="BB3861" s="59"/>
      <c r="BC3861" s="59"/>
      <c r="BD3861" s="59"/>
      <c r="BE3861" s="59"/>
      <c r="BF3861" s="59"/>
      <c r="BG3861" s="59"/>
      <c r="BH3861" s="59"/>
      <c r="BI3861" s="59"/>
      <c r="BJ3861" s="59"/>
      <c r="BK3861" s="59"/>
      <c r="BL3861" s="59"/>
      <c r="BM3861" s="59"/>
      <c r="BN3861" s="59"/>
      <c r="BO3861" s="59"/>
      <c r="BP3861" s="59"/>
      <c r="BQ3861" s="59"/>
      <c r="BR3861" s="59"/>
      <c r="BS3861" s="59"/>
      <c r="BT3861" s="59"/>
      <c r="BU3861" s="59"/>
      <c r="BV3861" s="59"/>
      <c r="BW3861" s="59"/>
      <c r="BX3861" s="59"/>
      <c r="BY3861" s="59"/>
      <c r="BZ3861" s="59"/>
      <c r="CA3861" s="59"/>
      <c r="CB3861" s="59"/>
      <c r="CC3861" s="59"/>
      <c r="CD3861" s="59"/>
      <c r="CE3861" s="59"/>
    </row>
    <row r="3862" spans="1:83" x14ac:dyDescent="0.25">
      <c r="A3862" s="67" t="s">
        <v>984</v>
      </c>
      <c r="B3862" s="67" t="s">
        <v>984</v>
      </c>
      <c r="C3862" s="58">
        <v>42291</v>
      </c>
      <c r="D3862" s="58"/>
      <c r="E3862" s="58"/>
      <c r="F3862" s="59" t="s">
        <v>981</v>
      </c>
      <c r="G3862" s="59"/>
      <c r="H3862" s="59">
        <v>492.67781250000002</v>
      </c>
      <c r="I3862" s="59">
        <v>0.15665625</v>
      </c>
      <c r="J3862" s="59">
        <v>0.23277500000000001</v>
      </c>
      <c r="K3862" s="59">
        <v>0.27826875000000001</v>
      </c>
      <c r="L3862" s="59">
        <v>0.26840000000000003</v>
      </c>
      <c r="M3862" s="59">
        <v>0.27574375000000001</v>
      </c>
      <c r="N3862" s="59">
        <v>0.32759375000000002</v>
      </c>
      <c r="O3862" s="59">
        <v>0.29753750000000001</v>
      </c>
      <c r="P3862" s="59"/>
      <c r="Q3862" s="59"/>
      <c r="R3862" s="59"/>
      <c r="S3862" s="59"/>
      <c r="T3862" s="59"/>
      <c r="U3862" s="59"/>
      <c r="V3862" s="59"/>
      <c r="W3862" s="59"/>
      <c r="X3862" s="59"/>
      <c r="Y3862" s="59"/>
      <c r="Z3862" s="59"/>
      <c r="AA3862" s="59"/>
      <c r="AB3862" s="59"/>
      <c r="AC3862" s="59"/>
      <c r="AD3862" s="59"/>
      <c r="AE3862" s="59"/>
      <c r="AF3862" s="59"/>
      <c r="AG3862" s="59"/>
      <c r="AH3862" s="59"/>
      <c r="AI3862" s="59"/>
      <c r="AJ3862" s="59"/>
      <c r="AK3862" s="59"/>
      <c r="AL3862" s="59"/>
      <c r="AM3862" s="59"/>
      <c r="AN3862" s="59"/>
      <c r="AO3862" s="59"/>
      <c r="AP3862" s="59"/>
      <c r="AQ3862" s="59"/>
      <c r="AR3862" s="59"/>
      <c r="AS3862" s="59"/>
      <c r="AT3862" s="59"/>
      <c r="AU3862" s="59"/>
      <c r="AV3862" s="59"/>
      <c r="AZ3862" s="59"/>
      <c r="BA3862" s="59"/>
      <c r="BB3862" s="59"/>
      <c r="BC3862" s="59"/>
      <c r="BD3862" s="59"/>
      <c r="BE3862" s="59"/>
      <c r="BF3862" s="59"/>
      <c r="BG3862" s="59"/>
      <c r="BH3862" s="59"/>
      <c r="BI3862" s="59"/>
      <c r="BJ3862" s="59"/>
      <c r="BK3862" s="59"/>
      <c r="BL3862" s="59"/>
      <c r="BM3862" s="59"/>
      <c r="BN3862" s="59"/>
      <c r="BO3862" s="59"/>
      <c r="BP3862" s="59"/>
      <c r="BQ3862" s="59"/>
      <c r="BR3862" s="59"/>
      <c r="BS3862" s="59"/>
      <c r="BT3862" s="59"/>
      <c r="BU3862" s="59"/>
      <c r="BV3862" s="59"/>
      <c r="BW3862" s="59"/>
      <c r="BX3862" s="59"/>
      <c r="BY3862" s="59"/>
      <c r="BZ3862" s="59"/>
      <c r="CA3862" s="59"/>
      <c r="CB3862" s="59"/>
      <c r="CC3862" s="59"/>
      <c r="CD3862" s="59"/>
      <c r="CE3862" s="59"/>
    </row>
    <row r="3863" spans="1:83" x14ac:dyDescent="0.25">
      <c r="A3863" s="67" t="s">
        <v>984</v>
      </c>
      <c r="B3863" s="67" t="s">
        <v>984</v>
      </c>
      <c r="C3863" s="58">
        <v>42292</v>
      </c>
      <c r="D3863" s="58"/>
      <c r="E3863" s="58"/>
      <c r="F3863" s="59" t="s">
        <v>981</v>
      </c>
      <c r="G3863" s="59"/>
      <c r="H3863" s="59">
        <v>492.06937499999998</v>
      </c>
      <c r="I3863" s="59">
        <v>0.15316874999999999</v>
      </c>
      <c r="J3863" s="59">
        <v>0.23101874999999999</v>
      </c>
      <c r="K3863" s="59">
        <v>0.27810000000000001</v>
      </c>
      <c r="L3863" s="59">
        <v>0.26875624999999997</v>
      </c>
      <c r="M3863" s="59">
        <v>0.2759125</v>
      </c>
      <c r="N3863" s="59">
        <v>0.32763124999999998</v>
      </c>
      <c r="O3863" s="59">
        <v>0.29773749999999999</v>
      </c>
      <c r="P3863" s="59"/>
      <c r="Q3863" s="59"/>
      <c r="R3863" s="59"/>
      <c r="S3863" s="59"/>
      <c r="T3863" s="59"/>
      <c r="U3863" s="59"/>
      <c r="V3863" s="59"/>
      <c r="W3863" s="59"/>
      <c r="X3863" s="59"/>
      <c r="Y3863" s="59"/>
      <c r="Z3863" s="59"/>
      <c r="AA3863" s="59"/>
      <c r="AB3863" s="59"/>
      <c r="AC3863" s="59"/>
      <c r="AD3863" s="59"/>
      <c r="AE3863" s="59"/>
      <c r="AF3863" s="59">
        <v>0.12525629722055701</v>
      </c>
      <c r="AG3863" s="59">
        <v>3.2829512815991203E-2</v>
      </c>
      <c r="AH3863" s="59"/>
      <c r="AI3863" s="59"/>
      <c r="AJ3863" s="59"/>
      <c r="AK3863" s="59"/>
      <c r="AL3863" s="59"/>
      <c r="AM3863" s="59"/>
      <c r="AN3863" s="59"/>
      <c r="AO3863" s="59"/>
      <c r="AP3863" s="59"/>
      <c r="AQ3863" s="59"/>
      <c r="AR3863" s="59"/>
      <c r="AS3863" s="59"/>
      <c r="AT3863" s="59"/>
      <c r="AU3863" s="59"/>
      <c r="AV3863" s="59"/>
      <c r="AZ3863" s="59"/>
      <c r="BA3863" s="59"/>
      <c r="BB3863" s="59"/>
      <c r="BC3863" s="59"/>
      <c r="BD3863" s="59"/>
      <c r="BE3863" s="59"/>
      <c r="BF3863" s="59"/>
      <c r="BG3863" s="59"/>
      <c r="BH3863" s="59"/>
      <c r="BI3863" s="59"/>
      <c r="BJ3863" s="59"/>
      <c r="BK3863" s="59"/>
      <c r="BL3863" s="59"/>
      <c r="BM3863" s="59"/>
      <c r="BN3863" s="59"/>
      <c r="BO3863" s="59"/>
      <c r="BP3863" s="59"/>
      <c r="BQ3863" s="59"/>
      <c r="BR3863" s="59"/>
      <c r="BS3863" s="59"/>
      <c r="BT3863" s="59"/>
      <c r="BU3863" s="59"/>
      <c r="BV3863" s="59"/>
      <c r="BW3863" s="59"/>
      <c r="BX3863" s="59"/>
      <c r="BY3863" s="59"/>
      <c r="BZ3863" s="59"/>
      <c r="CA3863" s="59"/>
      <c r="CB3863" s="59"/>
      <c r="CC3863" s="59"/>
      <c r="CD3863" s="59"/>
      <c r="CE3863" s="59"/>
    </row>
    <row r="3864" spans="1:83" x14ac:dyDescent="0.25">
      <c r="A3864" s="67" t="s">
        <v>984</v>
      </c>
      <c r="B3864" s="67" t="s">
        <v>984</v>
      </c>
      <c r="C3864" s="58">
        <v>42293</v>
      </c>
      <c r="D3864" s="58"/>
      <c r="E3864" s="58"/>
      <c r="F3864" s="59" t="s">
        <v>981</v>
      </c>
      <c r="G3864" s="59"/>
      <c r="H3864" s="59">
        <v>500.11031250000002</v>
      </c>
      <c r="I3864" s="59">
        <v>0.19639999999999999</v>
      </c>
      <c r="J3864" s="59">
        <v>0.23969375000000001</v>
      </c>
      <c r="K3864" s="59">
        <v>0.27837499999999998</v>
      </c>
      <c r="L3864" s="59">
        <v>0.26906249999999998</v>
      </c>
      <c r="M3864" s="59">
        <v>0.27602500000000002</v>
      </c>
      <c r="N3864" s="59">
        <v>0.32772499999999999</v>
      </c>
      <c r="O3864" s="59">
        <v>0.29780000000000001</v>
      </c>
      <c r="P3864" s="59"/>
      <c r="Q3864" s="59"/>
      <c r="R3864" s="59"/>
      <c r="S3864" s="59"/>
      <c r="T3864" s="59"/>
      <c r="U3864" s="59"/>
      <c r="V3864" s="59"/>
      <c r="W3864" s="59"/>
      <c r="X3864" s="59"/>
      <c r="Y3864" s="59"/>
      <c r="Z3864" s="59"/>
      <c r="AA3864" s="59"/>
      <c r="AB3864" s="59"/>
      <c r="AC3864" s="59"/>
      <c r="AD3864" s="59"/>
      <c r="AE3864" s="59"/>
      <c r="AF3864" s="59"/>
      <c r="AG3864" s="59"/>
      <c r="AH3864" s="59"/>
      <c r="AI3864" s="59"/>
      <c r="AJ3864" s="59"/>
      <c r="AK3864" s="59"/>
      <c r="AL3864" s="59"/>
      <c r="AM3864" s="59"/>
      <c r="AN3864" s="59"/>
      <c r="AO3864" s="59"/>
      <c r="AP3864" s="59"/>
      <c r="AQ3864" s="59"/>
      <c r="AR3864" s="59"/>
      <c r="AS3864" s="59"/>
      <c r="AT3864" s="59"/>
      <c r="AU3864" s="59"/>
      <c r="AV3864" s="59"/>
      <c r="AZ3864" s="59"/>
      <c r="BA3864" s="59"/>
      <c r="BB3864" s="59"/>
      <c r="BC3864" s="59"/>
      <c r="BD3864" s="59"/>
      <c r="BE3864" s="59"/>
      <c r="BF3864" s="59"/>
      <c r="BG3864" s="59"/>
      <c r="BH3864" s="59"/>
      <c r="BI3864" s="59"/>
      <c r="BJ3864" s="59"/>
      <c r="BK3864" s="59"/>
      <c r="BL3864" s="59"/>
      <c r="BM3864" s="59"/>
      <c r="BN3864" s="59"/>
      <c r="BO3864" s="59"/>
      <c r="BP3864" s="59"/>
      <c r="BQ3864" s="59"/>
      <c r="BR3864" s="59"/>
      <c r="BS3864" s="59"/>
      <c r="BT3864" s="59"/>
      <c r="BU3864" s="59"/>
      <c r="BV3864" s="59"/>
      <c r="BW3864" s="59"/>
      <c r="BX3864" s="59"/>
      <c r="BY3864" s="59"/>
      <c r="BZ3864" s="59"/>
      <c r="CA3864" s="59"/>
      <c r="CB3864" s="59"/>
      <c r="CC3864" s="59"/>
      <c r="CD3864" s="59"/>
      <c r="CE3864" s="59"/>
    </row>
    <row r="3865" spans="1:83" x14ac:dyDescent="0.25">
      <c r="A3865" s="67" t="s">
        <v>984</v>
      </c>
      <c r="B3865" s="67" t="s">
        <v>984</v>
      </c>
      <c r="C3865" s="58">
        <v>42294</v>
      </c>
      <c r="D3865" s="58"/>
      <c r="E3865" s="58"/>
      <c r="F3865" s="59" t="s">
        <v>981</v>
      </c>
      <c r="G3865" s="59"/>
      <c r="H3865" s="59">
        <v>500.02546875000002</v>
      </c>
      <c r="I3865" s="59">
        <v>0.19114062500000001</v>
      </c>
      <c r="J3865" s="59">
        <v>0.2422125</v>
      </c>
      <c r="K3865" s="59">
        <v>0.27855625000000001</v>
      </c>
      <c r="L3865" s="59">
        <v>0.26940625000000001</v>
      </c>
      <c r="M3865" s="59">
        <v>0.27634375</v>
      </c>
      <c r="N3865" s="59">
        <v>0.3278625</v>
      </c>
      <c r="O3865" s="59">
        <v>0.29790624999999998</v>
      </c>
      <c r="P3865" s="59"/>
      <c r="Q3865" s="59"/>
      <c r="R3865" s="59"/>
      <c r="S3865" s="59"/>
      <c r="T3865" s="59"/>
      <c r="U3865" s="59"/>
      <c r="V3865" s="59"/>
      <c r="W3865" s="59"/>
      <c r="X3865" s="59"/>
      <c r="Y3865" s="59"/>
      <c r="Z3865" s="59"/>
      <c r="AA3865" s="59"/>
      <c r="AB3865" s="59"/>
      <c r="AC3865" s="59"/>
      <c r="AD3865" s="59"/>
      <c r="AE3865" s="59"/>
      <c r="AF3865" s="59"/>
      <c r="AG3865" s="59"/>
      <c r="AH3865" s="59"/>
      <c r="AI3865" s="59"/>
      <c r="AJ3865" s="59"/>
      <c r="AK3865" s="59"/>
      <c r="AL3865" s="59"/>
      <c r="AM3865" s="59"/>
      <c r="AN3865" s="59"/>
      <c r="AO3865" s="59"/>
      <c r="AP3865" s="59"/>
      <c r="AQ3865" s="59"/>
      <c r="AR3865" s="59"/>
      <c r="AS3865" s="59"/>
      <c r="AT3865" s="59"/>
      <c r="AU3865" s="59"/>
      <c r="AV3865" s="59"/>
      <c r="AZ3865" s="59"/>
      <c r="BA3865" s="59"/>
      <c r="BB3865" s="59"/>
      <c r="BC3865" s="59"/>
      <c r="BD3865" s="59"/>
      <c r="BE3865" s="59"/>
      <c r="BF3865" s="59"/>
      <c r="BG3865" s="59"/>
      <c r="BH3865" s="59"/>
      <c r="BI3865" s="59"/>
      <c r="BJ3865" s="59"/>
      <c r="BK3865" s="59"/>
      <c r="BL3865" s="59"/>
      <c r="BM3865" s="59"/>
      <c r="BN3865" s="59"/>
      <c r="BO3865" s="59"/>
      <c r="BP3865" s="59"/>
      <c r="BQ3865" s="59"/>
      <c r="BR3865" s="59"/>
      <c r="BS3865" s="59"/>
      <c r="BT3865" s="59"/>
      <c r="BU3865" s="59"/>
      <c r="BV3865" s="59"/>
      <c r="BW3865" s="59"/>
      <c r="BX3865" s="59"/>
      <c r="BY3865" s="59"/>
      <c r="BZ3865" s="59"/>
      <c r="CA3865" s="59"/>
      <c r="CB3865" s="59"/>
      <c r="CC3865" s="59"/>
      <c r="CD3865" s="59"/>
      <c r="CE3865" s="59"/>
    </row>
    <row r="3866" spans="1:83" x14ac:dyDescent="0.25">
      <c r="A3866" s="67" t="s">
        <v>984</v>
      </c>
      <c r="B3866" s="67" t="s">
        <v>984</v>
      </c>
      <c r="C3866" s="58">
        <v>42295</v>
      </c>
      <c r="D3866" s="58"/>
      <c r="E3866" s="58"/>
      <c r="F3866" s="59" t="s">
        <v>981</v>
      </c>
      <c r="G3866" s="59"/>
      <c r="H3866" s="59">
        <v>498.53484374999999</v>
      </c>
      <c r="I3866" s="59">
        <v>0.18119062499999999</v>
      </c>
      <c r="J3866" s="59">
        <v>0.241425</v>
      </c>
      <c r="K3866" s="59">
        <v>0.27850000000000003</v>
      </c>
      <c r="L3866" s="59">
        <v>0.26955000000000001</v>
      </c>
      <c r="M3866" s="59">
        <v>0.27645625000000001</v>
      </c>
      <c r="N3866" s="59">
        <v>0.32796249999999999</v>
      </c>
      <c r="O3866" s="59">
        <v>0.29800624999999997</v>
      </c>
      <c r="P3866" s="59"/>
      <c r="Q3866" s="59"/>
      <c r="R3866" s="59"/>
      <c r="S3866" s="59"/>
      <c r="T3866" s="59"/>
      <c r="U3866" s="59"/>
      <c r="V3866" s="59"/>
      <c r="W3866" s="59"/>
      <c r="X3866" s="59"/>
      <c r="Y3866" s="59"/>
      <c r="Z3866" s="59"/>
      <c r="AA3866" s="59"/>
      <c r="AB3866" s="59"/>
      <c r="AC3866" s="59"/>
      <c r="AD3866" s="59"/>
      <c r="AE3866" s="59"/>
      <c r="AF3866" s="59"/>
      <c r="AG3866" s="59"/>
      <c r="AH3866" s="59"/>
      <c r="AI3866" s="59"/>
      <c r="AJ3866" s="59"/>
      <c r="AK3866" s="59"/>
      <c r="AL3866" s="59"/>
      <c r="AM3866" s="59"/>
      <c r="AN3866" s="59"/>
      <c r="AO3866" s="59"/>
      <c r="AP3866" s="59"/>
      <c r="AQ3866" s="59"/>
      <c r="AR3866" s="59"/>
      <c r="AS3866" s="59"/>
      <c r="AT3866" s="59"/>
      <c r="AU3866" s="59"/>
      <c r="AV3866" s="59"/>
      <c r="AZ3866" s="59"/>
      <c r="BA3866" s="59"/>
      <c r="BB3866" s="59"/>
      <c r="BC3866" s="59"/>
      <c r="BD3866" s="59"/>
      <c r="BE3866" s="59"/>
      <c r="BF3866" s="59"/>
      <c r="BG3866" s="59"/>
      <c r="BH3866" s="59"/>
      <c r="BI3866" s="59"/>
      <c r="BJ3866" s="59"/>
      <c r="BK3866" s="59"/>
      <c r="BL3866" s="59"/>
      <c r="BM3866" s="59"/>
      <c r="BN3866" s="59"/>
      <c r="BO3866" s="59"/>
      <c r="BP3866" s="59"/>
      <c r="BQ3866" s="59"/>
      <c r="BR3866" s="59"/>
      <c r="BS3866" s="59"/>
      <c r="BT3866" s="59"/>
      <c r="BU3866" s="59"/>
      <c r="BV3866" s="59"/>
      <c r="BW3866" s="59"/>
      <c r="BX3866" s="59"/>
      <c r="BY3866" s="59"/>
      <c r="BZ3866" s="59"/>
      <c r="CA3866" s="59"/>
      <c r="CB3866" s="59"/>
      <c r="CC3866" s="59"/>
      <c r="CD3866" s="59"/>
      <c r="CE3866" s="59"/>
    </row>
    <row r="3867" spans="1:83" x14ac:dyDescent="0.25">
      <c r="A3867" s="67" t="s">
        <v>984</v>
      </c>
      <c r="B3867" s="67" t="s">
        <v>984</v>
      </c>
      <c r="C3867" s="58">
        <v>42296</v>
      </c>
      <c r="D3867" s="58"/>
      <c r="E3867" s="58"/>
      <c r="F3867" s="59" t="s">
        <v>981</v>
      </c>
      <c r="G3867" s="59"/>
      <c r="H3867" s="59">
        <v>497.34796875000001</v>
      </c>
      <c r="I3867" s="59">
        <v>0.17362187500000001</v>
      </c>
      <c r="J3867" s="59">
        <v>0.23973125000000001</v>
      </c>
      <c r="K3867" s="59">
        <v>0.27871249999999997</v>
      </c>
      <c r="L3867" s="59">
        <v>0.26975624999999998</v>
      </c>
      <c r="M3867" s="59">
        <v>0.27656249999999999</v>
      </c>
      <c r="N3867" s="59">
        <v>0.32806875000000002</v>
      </c>
      <c r="O3867" s="59">
        <v>0.29804999999999998</v>
      </c>
      <c r="P3867" s="59"/>
      <c r="Q3867" s="59"/>
      <c r="R3867" s="59"/>
      <c r="S3867" s="59"/>
      <c r="T3867" s="59"/>
      <c r="U3867" s="59"/>
      <c r="V3867" s="59"/>
      <c r="W3867" s="59"/>
      <c r="X3867" s="59"/>
      <c r="Y3867" s="59"/>
      <c r="Z3867" s="59"/>
      <c r="AA3867" s="59"/>
      <c r="AB3867" s="59"/>
      <c r="AC3867" s="59"/>
      <c r="AD3867" s="59"/>
      <c r="AE3867" s="59"/>
      <c r="AF3867" s="59"/>
      <c r="AG3867" s="59"/>
      <c r="AH3867" s="59"/>
      <c r="AI3867" s="59"/>
      <c r="AJ3867" s="59"/>
      <c r="AK3867" s="59"/>
      <c r="AL3867" s="59"/>
      <c r="AM3867" s="59"/>
      <c r="AN3867" s="59"/>
      <c r="AO3867" s="59"/>
      <c r="AP3867" s="59"/>
      <c r="AQ3867" s="59"/>
      <c r="AR3867" s="59"/>
      <c r="AS3867" s="59"/>
      <c r="AT3867" s="59"/>
      <c r="AU3867" s="59"/>
      <c r="AV3867" s="59"/>
      <c r="AZ3867" s="59"/>
      <c r="BA3867" s="59"/>
      <c r="BB3867" s="59"/>
      <c r="BC3867" s="59"/>
      <c r="BD3867" s="59"/>
      <c r="BE3867" s="59"/>
      <c r="BF3867" s="59"/>
      <c r="BG3867" s="59"/>
      <c r="BH3867" s="59"/>
      <c r="BI3867" s="59"/>
      <c r="BJ3867" s="59"/>
      <c r="BK3867" s="59"/>
      <c r="BL3867" s="59"/>
      <c r="BM3867" s="59"/>
      <c r="BN3867" s="59"/>
      <c r="BO3867" s="59"/>
      <c r="BP3867" s="59"/>
      <c r="BQ3867" s="59"/>
      <c r="BR3867" s="59"/>
      <c r="BS3867" s="59"/>
      <c r="BT3867" s="59"/>
      <c r="BU3867" s="59"/>
      <c r="BV3867" s="59"/>
      <c r="BW3867" s="59"/>
      <c r="BX3867" s="59"/>
      <c r="BY3867" s="59"/>
      <c r="BZ3867" s="59"/>
      <c r="CA3867" s="59"/>
      <c r="CB3867" s="59"/>
      <c r="CC3867" s="59"/>
      <c r="CD3867" s="59"/>
      <c r="CE3867" s="59"/>
    </row>
    <row r="3868" spans="1:83" x14ac:dyDescent="0.25">
      <c r="A3868" s="67" t="s">
        <v>984</v>
      </c>
      <c r="B3868" s="67" t="s">
        <v>984</v>
      </c>
      <c r="C3868" s="58">
        <v>42297</v>
      </c>
      <c r="D3868" s="58"/>
      <c r="E3868" s="58"/>
      <c r="F3868" s="59" t="s">
        <v>981</v>
      </c>
      <c r="G3868" s="59"/>
      <c r="H3868" s="59">
        <v>495.96515625000001</v>
      </c>
      <c r="I3868" s="59">
        <v>0.166409375</v>
      </c>
      <c r="J3868" s="59">
        <v>0.2374</v>
      </c>
      <c r="K3868" s="59">
        <v>0.27858125</v>
      </c>
      <c r="L3868" s="59">
        <v>0.26982499999999998</v>
      </c>
      <c r="M3868" s="59">
        <v>0.27668749999999998</v>
      </c>
      <c r="N3868" s="59">
        <v>0.32803749999999998</v>
      </c>
      <c r="O3868" s="59">
        <v>0.29818125000000001</v>
      </c>
      <c r="P3868" s="59"/>
      <c r="Q3868" s="59"/>
      <c r="R3868" s="59"/>
      <c r="S3868" s="59"/>
      <c r="T3868" s="59"/>
      <c r="U3868" s="59"/>
      <c r="V3868" s="59"/>
      <c r="W3868" s="59"/>
      <c r="X3868" s="59"/>
      <c r="Y3868" s="59"/>
      <c r="Z3868" s="59"/>
      <c r="AA3868" s="59"/>
      <c r="AB3868" s="59"/>
      <c r="AC3868" s="59"/>
      <c r="AD3868" s="59"/>
      <c r="AE3868" s="59">
        <v>4.3499999999999996</v>
      </c>
      <c r="AF3868" s="59">
        <v>0.13898565329047499</v>
      </c>
      <c r="AG3868" s="59">
        <v>6.0126674257269697E-2</v>
      </c>
      <c r="AH3868" s="59"/>
      <c r="AI3868" s="59"/>
      <c r="AJ3868" s="59"/>
      <c r="AK3868" s="59">
        <v>0</v>
      </c>
      <c r="AL3868" s="59">
        <v>3.05</v>
      </c>
      <c r="AM3868" s="59"/>
      <c r="AN3868" s="59"/>
      <c r="AO3868" s="59"/>
      <c r="AP3868" s="59"/>
      <c r="AQ3868" s="59"/>
      <c r="AR3868" s="59"/>
      <c r="AS3868" s="59"/>
      <c r="AT3868" s="59"/>
      <c r="AU3868" s="59"/>
      <c r="AV3868" s="59"/>
      <c r="AZ3868" s="59"/>
      <c r="BA3868" s="59"/>
      <c r="BB3868" s="59"/>
      <c r="BC3868" s="59"/>
      <c r="BD3868" s="59"/>
      <c r="BE3868" s="59"/>
      <c r="BF3868" s="59"/>
      <c r="BG3868" s="59"/>
      <c r="BH3868" s="59"/>
      <c r="BI3868" s="59"/>
      <c r="BJ3868" s="59"/>
      <c r="BK3868" s="59"/>
      <c r="BL3868" s="59"/>
      <c r="BM3868" s="59"/>
      <c r="BN3868" s="59"/>
      <c r="BO3868" s="59"/>
      <c r="BP3868" s="59"/>
      <c r="BQ3868" s="59"/>
      <c r="BR3868" s="59"/>
      <c r="BS3868" s="59"/>
      <c r="BT3868" s="59"/>
      <c r="BU3868" s="59"/>
      <c r="BV3868" s="59"/>
      <c r="BW3868" s="59"/>
      <c r="BX3868" s="59"/>
      <c r="BY3868" s="59"/>
      <c r="BZ3868" s="59"/>
      <c r="CA3868" s="59"/>
      <c r="CB3868" s="59"/>
      <c r="CC3868" s="59"/>
      <c r="CD3868" s="59"/>
      <c r="CE3868" s="59"/>
    </row>
    <row r="3869" spans="1:83" x14ac:dyDescent="0.25">
      <c r="A3869" s="67" t="s">
        <v>984</v>
      </c>
      <c r="B3869" s="67" t="s">
        <v>984</v>
      </c>
      <c r="C3869" s="58">
        <v>42298</v>
      </c>
      <c r="D3869" s="58"/>
      <c r="E3869" s="58"/>
      <c r="F3869" s="59" t="s">
        <v>981</v>
      </c>
      <c r="G3869" s="59"/>
      <c r="H3869" s="59">
        <v>494.51906250000002</v>
      </c>
      <c r="I3869" s="59">
        <v>0.15868750000000001</v>
      </c>
      <c r="J3869" s="59">
        <v>0.23445625</v>
      </c>
      <c r="K3869" s="59">
        <v>0.27870624999999999</v>
      </c>
      <c r="L3869" s="59">
        <v>0.27001249999999999</v>
      </c>
      <c r="M3869" s="59">
        <v>0.276675</v>
      </c>
      <c r="N3869" s="59">
        <v>0.32823124999999997</v>
      </c>
      <c r="O3869" s="59">
        <v>0.29820000000000002</v>
      </c>
      <c r="P3869" s="59"/>
      <c r="Q3869" s="59"/>
      <c r="R3869" s="59"/>
      <c r="S3869" s="59"/>
      <c r="T3869" s="59"/>
      <c r="U3869" s="59"/>
      <c r="V3869" s="59"/>
      <c r="W3869" s="59"/>
      <c r="X3869" s="59"/>
      <c r="Y3869" s="59"/>
      <c r="Z3869" s="59"/>
      <c r="AA3869" s="59"/>
      <c r="AB3869" s="59"/>
      <c r="AC3869" s="59"/>
      <c r="AD3869" s="59"/>
      <c r="AE3869" s="59"/>
      <c r="AF3869" s="59"/>
      <c r="AG3869" s="59"/>
      <c r="AH3869" s="59"/>
      <c r="AI3869" s="59"/>
      <c r="AJ3869" s="59"/>
      <c r="AK3869" s="59"/>
      <c r="AL3869" s="59"/>
      <c r="AM3869" s="59"/>
      <c r="AN3869" s="59"/>
      <c r="AO3869" s="59"/>
      <c r="AP3869" s="59"/>
      <c r="AQ3869" s="59"/>
      <c r="AR3869" s="59"/>
      <c r="AS3869" s="59"/>
      <c r="AT3869" s="59"/>
      <c r="AU3869" s="59"/>
      <c r="AV3869" s="59"/>
      <c r="AZ3869" s="59"/>
      <c r="BA3869" s="59"/>
      <c r="BB3869" s="59"/>
      <c r="BC3869" s="59"/>
      <c r="BD3869" s="59"/>
      <c r="BE3869" s="59"/>
      <c r="BF3869" s="59"/>
      <c r="BG3869" s="59"/>
      <c r="BH3869" s="59"/>
      <c r="BI3869" s="59"/>
      <c r="BJ3869" s="59"/>
      <c r="BK3869" s="59"/>
      <c r="BL3869" s="59"/>
      <c r="BM3869" s="59"/>
      <c r="BN3869" s="59"/>
      <c r="BO3869" s="59"/>
      <c r="BP3869" s="59"/>
      <c r="BQ3869" s="59"/>
      <c r="BR3869" s="59"/>
      <c r="BS3869" s="59"/>
      <c r="BT3869" s="59"/>
      <c r="BU3869" s="59"/>
      <c r="BV3869" s="59"/>
      <c r="BW3869" s="59"/>
      <c r="BX3869" s="59"/>
      <c r="BY3869" s="59"/>
      <c r="BZ3869" s="59"/>
      <c r="CA3869" s="59"/>
      <c r="CB3869" s="59"/>
      <c r="CC3869" s="59"/>
      <c r="CD3869" s="59"/>
      <c r="CE3869" s="59"/>
    </row>
    <row r="3870" spans="1:83" x14ac:dyDescent="0.25">
      <c r="A3870" s="67" t="s">
        <v>984</v>
      </c>
      <c r="B3870" s="67" t="s">
        <v>984</v>
      </c>
      <c r="C3870" s="58">
        <v>42299</v>
      </c>
      <c r="D3870" s="58"/>
      <c r="E3870" s="58"/>
      <c r="F3870" s="59" t="s">
        <v>981</v>
      </c>
      <c r="G3870" s="59"/>
      <c r="H3870" s="59">
        <v>500.63906250000002</v>
      </c>
      <c r="I3870" s="59">
        <v>0.19331875000000001</v>
      </c>
      <c r="J3870" s="59">
        <v>0.23849999999999999</v>
      </c>
      <c r="K3870" s="59">
        <v>0.27917500000000001</v>
      </c>
      <c r="L3870" s="59">
        <v>0.27035625000000002</v>
      </c>
      <c r="M3870" s="59">
        <v>0.27679375000000001</v>
      </c>
      <c r="N3870" s="59">
        <v>0.32829375</v>
      </c>
      <c r="O3870" s="59">
        <v>0.29826875000000003</v>
      </c>
      <c r="P3870" s="59"/>
      <c r="Q3870" s="59"/>
      <c r="R3870" s="59"/>
      <c r="S3870" s="59"/>
      <c r="T3870" s="59"/>
      <c r="U3870" s="59"/>
      <c r="V3870" s="59"/>
      <c r="W3870" s="59"/>
      <c r="X3870" s="59"/>
      <c r="Y3870" s="59"/>
      <c r="Z3870" s="59"/>
      <c r="AA3870" s="59"/>
      <c r="AB3870" s="59"/>
      <c r="AC3870" s="59"/>
      <c r="AD3870" s="59"/>
      <c r="AE3870" s="59"/>
      <c r="AF3870" s="59"/>
      <c r="AG3870" s="59">
        <v>0.23732665767314001</v>
      </c>
      <c r="AH3870" s="59"/>
      <c r="AI3870" s="59"/>
      <c r="AJ3870" s="59"/>
      <c r="AK3870" s="59"/>
      <c r="AL3870" s="59"/>
      <c r="AM3870" s="59"/>
      <c r="AN3870" s="59"/>
      <c r="AO3870" s="59"/>
      <c r="AP3870" s="59"/>
      <c r="AQ3870" s="59"/>
      <c r="AR3870" s="59"/>
      <c r="AS3870" s="59"/>
      <c r="AT3870" s="59"/>
      <c r="AU3870" s="59"/>
      <c r="AV3870" s="59"/>
      <c r="AZ3870" s="59"/>
      <c r="BA3870" s="59"/>
      <c r="BB3870" s="59"/>
      <c r="BC3870" s="59"/>
      <c r="BD3870" s="59"/>
      <c r="BE3870" s="59"/>
      <c r="BF3870" s="59"/>
      <c r="BG3870" s="59"/>
      <c r="BH3870" s="59"/>
      <c r="BI3870" s="59"/>
      <c r="BJ3870" s="59"/>
      <c r="BK3870" s="59"/>
      <c r="BL3870" s="59"/>
      <c r="BM3870" s="59"/>
      <c r="BN3870" s="59"/>
      <c r="BO3870" s="59"/>
      <c r="BP3870" s="59"/>
      <c r="BQ3870" s="59"/>
      <c r="BR3870" s="59"/>
      <c r="BS3870" s="59"/>
      <c r="BT3870" s="59"/>
      <c r="BU3870" s="59"/>
      <c r="BV3870" s="59"/>
      <c r="BW3870" s="59"/>
      <c r="BX3870" s="59"/>
      <c r="BY3870" s="59"/>
      <c r="BZ3870" s="59"/>
      <c r="CA3870" s="59"/>
      <c r="CB3870" s="59"/>
      <c r="CC3870" s="59"/>
      <c r="CD3870" s="59"/>
      <c r="CE3870" s="59"/>
    </row>
    <row r="3871" spans="1:83" x14ac:dyDescent="0.25">
      <c r="A3871" s="67" t="s">
        <v>984</v>
      </c>
      <c r="B3871" s="67" t="s">
        <v>984</v>
      </c>
      <c r="C3871" s="58">
        <v>42300</v>
      </c>
      <c r="D3871" s="58"/>
      <c r="E3871" s="58"/>
      <c r="F3871" s="59" t="s">
        <v>981</v>
      </c>
      <c r="G3871" s="59"/>
      <c r="H3871" s="59">
        <v>500.57015625000003</v>
      </c>
      <c r="I3871" s="59">
        <v>0.18955312499999999</v>
      </c>
      <c r="J3871" s="59">
        <v>0.24061874999999999</v>
      </c>
      <c r="K3871" s="59">
        <v>0.27910000000000001</v>
      </c>
      <c r="L3871" s="59">
        <v>0.27064375000000002</v>
      </c>
      <c r="M3871" s="59">
        <v>0.27699374999999998</v>
      </c>
      <c r="N3871" s="59">
        <v>0.32834374999999999</v>
      </c>
      <c r="O3871" s="59">
        <v>0.2984</v>
      </c>
      <c r="P3871" s="59"/>
      <c r="Q3871" s="59"/>
      <c r="R3871" s="59"/>
      <c r="S3871" s="59"/>
      <c r="T3871" s="59"/>
      <c r="U3871" s="59"/>
      <c r="V3871" s="59"/>
      <c r="W3871" s="59"/>
      <c r="X3871" s="59"/>
      <c r="Y3871" s="59"/>
      <c r="Z3871" s="59"/>
      <c r="AA3871" s="59"/>
      <c r="AB3871" s="59"/>
      <c r="AC3871" s="59"/>
      <c r="AD3871" s="59"/>
      <c r="AE3871" s="59"/>
      <c r="AF3871" s="59"/>
      <c r="AG3871" s="59"/>
      <c r="AH3871" s="59"/>
      <c r="AI3871" s="59"/>
      <c r="AJ3871" s="59"/>
      <c r="AK3871" s="59"/>
      <c r="AL3871" s="59"/>
      <c r="AM3871" s="59"/>
      <c r="AN3871" s="59"/>
      <c r="AO3871" s="59"/>
      <c r="AP3871" s="59"/>
      <c r="AQ3871" s="59"/>
      <c r="AR3871" s="59"/>
      <c r="AS3871" s="59"/>
      <c r="AT3871" s="59"/>
      <c r="AU3871" s="59"/>
      <c r="AV3871" s="59"/>
      <c r="AZ3871" s="59"/>
      <c r="BA3871" s="59"/>
      <c r="BB3871" s="59"/>
      <c r="BC3871" s="59"/>
      <c r="BD3871" s="59"/>
      <c r="BE3871" s="59"/>
      <c r="BF3871" s="59"/>
      <c r="BG3871" s="59"/>
      <c r="BH3871" s="59"/>
      <c r="BI3871" s="59"/>
      <c r="BJ3871" s="59"/>
      <c r="BK3871" s="59"/>
      <c r="BL3871" s="59"/>
      <c r="BM3871" s="59"/>
      <c r="BN3871" s="59"/>
      <c r="BO3871" s="59"/>
      <c r="BP3871" s="59"/>
      <c r="BQ3871" s="59"/>
      <c r="BR3871" s="59"/>
      <c r="BS3871" s="59"/>
      <c r="BT3871" s="59"/>
      <c r="BU3871" s="59"/>
      <c r="BV3871" s="59"/>
      <c r="BW3871" s="59"/>
      <c r="BX3871" s="59"/>
      <c r="BY3871" s="59"/>
      <c r="BZ3871" s="59"/>
      <c r="CA3871" s="59"/>
      <c r="CB3871" s="59"/>
      <c r="CC3871" s="59"/>
      <c r="CD3871" s="59"/>
      <c r="CE3871" s="59"/>
    </row>
    <row r="3872" spans="1:83" x14ac:dyDescent="0.25">
      <c r="A3872" s="67" t="s">
        <v>984</v>
      </c>
      <c r="B3872" s="67" t="s">
        <v>984</v>
      </c>
      <c r="C3872" s="58">
        <v>42301</v>
      </c>
      <c r="D3872" s="58"/>
      <c r="E3872" s="58"/>
      <c r="F3872" s="59" t="s">
        <v>981</v>
      </c>
      <c r="G3872" s="59"/>
      <c r="H3872" s="59">
        <v>499.31015624999998</v>
      </c>
      <c r="I3872" s="59">
        <v>0.18169062499999999</v>
      </c>
      <c r="J3872" s="59">
        <v>0.23958125</v>
      </c>
      <c r="K3872" s="59">
        <v>0.27908125</v>
      </c>
      <c r="L3872" s="59">
        <v>0.2707</v>
      </c>
      <c r="M3872" s="59">
        <v>0.27705000000000002</v>
      </c>
      <c r="N3872" s="59">
        <v>0.32845625000000001</v>
      </c>
      <c r="O3872" s="59">
        <v>0.29844375000000001</v>
      </c>
      <c r="P3872" s="59"/>
      <c r="Q3872" s="59"/>
      <c r="R3872" s="59"/>
      <c r="S3872" s="59"/>
      <c r="T3872" s="59"/>
      <c r="U3872" s="59"/>
      <c r="V3872" s="59"/>
      <c r="W3872" s="59"/>
      <c r="X3872" s="59"/>
      <c r="Y3872" s="59"/>
      <c r="Z3872" s="59"/>
      <c r="AA3872" s="59"/>
      <c r="AB3872" s="59"/>
      <c r="AC3872" s="59"/>
      <c r="AD3872" s="59"/>
      <c r="AE3872" s="59"/>
      <c r="AF3872" s="59"/>
      <c r="AG3872" s="59"/>
      <c r="AH3872" s="59"/>
      <c r="AI3872" s="59"/>
      <c r="AJ3872" s="59"/>
      <c r="AK3872" s="59"/>
      <c r="AL3872" s="59"/>
      <c r="AM3872" s="59"/>
      <c r="AN3872" s="59"/>
      <c r="AO3872" s="59"/>
      <c r="AP3872" s="59"/>
      <c r="AQ3872" s="59"/>
      <c r="AR3872" s="59"/>
      <c r="AS3872" s="59"/>
      <c r="AT3872" s="59"/>
      <c r="AU3872" s="59"/>
      <c r="AV3872" s="59"/>
      <c r="AZ3872" s="59"/>
      <c r="BA3872" s="59"/>
      <c r="BB3872" s="59"/>
      <c r="BC3872" s="59"/>
      <c r="BD3872" s="59"/>
      <c r="BE3872" s="59"/>
      <c r="BF3872" s="59"/>
      <c r="BG3872" s="59"/>
      <c r="BH3872" s="59"/>
      <c r="BI3872" s="59"/>
      <c r="BJ3872" s="59"/>
      <c r="BK3872" s="59"/>
      <c r="BL3872" s="59"/>
      <c r="BM3872" s="59"/>
      <c r="BN3872" s="59"/>
      <c r="BO3872" s="59"/>
      <c r="BP3872" s="59"/>
      <c r="BQ3872" s="59"/>
      <c r="BR3872" s="59"/>
      <c r="BS3872" s="59"/>
      <c r="BT3872" s="59"/>
      <c r="BU3872" s="59"/>
      <c r="BV3872" s="59"/>
      <c r="BW3872" s="59"/>
      <c r="BX3872" s="59"/>
      <c r="BY3872" s="59"/>
      <c r="BZ3872" s="59"/>
      <c r="CA3872" s="59"/>
      <c r="CB3872" s="59"/>
      <c r="CC3872" s="59"/>
      <c r="CD3872" s="59"/>
      <c r="CE3872" s="59"/>
    </row>
    <row r="3873" spans="1:83" x14ac:dyDescent="0.25">
      <c r="A3873" s="67" t="s">
        <v>984</v>
      </c>
      <c r="B3873" s="67" t="s">
        <v>984</v>
      </c>
      <c r="C3873" s="58">
        <v>42302</v>
      </c>
      <c r="D3873" s="58"/>
      <c r="E3873" s="58"/>
      <c r="F3873" s="59" t="s">
        <v>981</v>
      </c>
      <c r="G3873" s="59"/>
      <c r="H3873" s="59">
        <v>497.96906250000001</v>
      </c>
      <c r="I3873" s="59">
        <v>0.17446875000000001</v>
      </c>
      <c r="J3873" s="59">
        <v>0.23778750000000001</v>
      </c>
      <c r="K3873" s="59">
        <v>0.27894374999999999</v>
      </c>
      <c r="L3873" s="59">
        <v>0.27064375000000002</v>
      </c>
      <c r="M3873" s="59">
        <v>0.27704374999999998</v>
      </c>
      <c r="N3873" s="59">
        <v>0.32850625</v>
      </c>
      <c r="O3873" s="59">
        <v>0.29863125000000001</v>
      </c>
      <c r="P3873" s="59"/>
      <c r="Q3873" s="59"/>
      <c r="R3873" s="59"/>
      <c r="S3873" s="59"/>
      <c r="T3873" s="59"/>
      <c r="U3873" s="59"/>
      <c r="V3873" s="59"/>
      <c r="W3873" s="59"/>
      <c r="X3873" s="59"/>
      <c r="Y3873" s="59"/>
      <c r="Z3873" s="59"/>
      <c r="AA3873" s="59"/>
      <c r="AB3873" s="59"/>
      <c r="AC3873" s="59"/>
      <c r="AD3873" s="59"/>
      <c r="AE3873" s="59"/>
      <c r="AF3873" s="59"/>
      <c r="AG3873" s="59"/>
      <c r="AH3873" s="59"/>
      <c r="AI3873" s="59"/>
      <c r="AJ3873" s="59"/>
      <c r="AK3873" s="59"/>
      <c r="AL3873" s="59"/>
      <c r="AM3873" s="59"/>
      <c r="AN3873" s="59"/>
      <c r="AO3873" s="59"/>
      <c r="AP3873" s="59"/>
      <c r="AQ3873" s="59"/>
      <c r="AR3873" s="59"/>
      <c r="AS3873" s="59"/>
      <c r="AT3873" s="59"/>
      <c r="AU3873" s="59"/>
      <c r="AV3873" s="59"/>
      <c r="AZ3873" s="59"/>
      <c r="BA3873" s="59"/>
      <c r="BB3873" s="59"/>
      <c r="BC3873" s="59"/>
      <c r="BD3873" s="59"/>
      <c r="BE3873" s="59"/>
      <c r="BF3873" s="59"/>
      <c r="BG3873" s="59"/>
      <c r="BH3873" s="59"/>
      <c r="BI3873" s="59"/>
      <c r="BJ3873" s="59"/>
      <c r="BK3873" s="59"/>
      <c r="BL3873" s="59"/>
      <c r="BM3873" s="59"/>
      <c r="BN3873" s="59"/>
      <c r="BO3873" s="59"/>
      <c r="BP3873" s="59"/>
      <c r="BQ3873" s="59"/>
      <c r="BR3873" s="59"/>
      <c r="BS3873" s="59"/>
      <c r="BT3873" s="59"/>
      <c r="BU3873" s="59"/>
      <c r="BV3873" s="59"/>
      <c r="BW3873" s="59"/>
      <c r="BX3873" s="59"/>
      <c r="BY3873" s="59"/>
      <c r="BZ3873" s="59"/>
      <c r="CA3873" s="59"/>
      <c r="CB3873" s="59"/>
      <c r="CC3873" s="59"/>
      <c r="CD3873" s="59"/>
      <c r="CE3873" s="59"/>
    </row>
    <row r="3874" spans="1:83" x14ac:dyDescent="0.25">
      <c r="A3874" s="67" t="s">
        <v>984</v>
      </c>
      <c r="B3874" s="67" t="s">
        <v>984</v>
      </c>
      <c r="C3874" s="58">
        <v>42303</v>
      </c>
      <c r="D3874" s="58"/>
      <c r="E3874" s="58"/>
      <c r="F3874" s="59" t="s">
        <v>981</v>
      </c>
      <c r="G3874" s="59"/>
      <c r="H3874" s="59">
        <v>496.299375</v>
      </c>
      <c r="I3874" s="59">
        <v>0.16614375000000001</v>
      </c>
      <c r="J3874" s="59">
        <v>0.23494375000000001</v>
      </c>
      <c r="K3874" s="59">
        <v>0.278775</v>
      </c>
      <c r="L3874" s="59">
        <v>0.27077499999999999</v>
      </c>
      <c r="M3874" s="59">
        <v>0.27708749999999999</v>
      </c>
      <c r="N3874" s="59">
        <v>0.32850000000000001</v>
      </c>
      <c r="O3874" s="59">
        <v>0.29865000000000003</v>
      </c>
      <c r="P3874" s="59"/>
      <c r="Q3874" s="59"/>
      <c r="R3874" s="59"/>
      <c r="S3874" s="59"/>
      <c r="T3874" s="59"/>
      <c r="U3874" s="59"/>
      <c r="V3874" s="59"/>
      <c r="W3874" s="59"/>
      <c r="X3874" s="59"/>
      <c r="Y3874" s="59"/>
      <c r="Z3874" s="59"/>
      <c r="AA3874" s="59"/>
      <c r="AB3874" s="59"/>
      <c r="AC3874" s="59"/>
      <c r="AD3874" s="59"/>
      <c r="AE3874" s="59"/>
      <c r="AF3874" s="59"/>
      <c r="AG3874" s="59"/>
      <c r="AH3874" s="59"/>
      <c r="AI3874" s="59"/>
      <c r="AJ3874" s="59"/>
      <c r="AK3874" s="59"/>
      <c r="AL3874" s="59"/>
      <c r="AM3874" s="59"/>
      <c r="AN3874" s="59"/>
      <c r="AO3874" s="59"/>
      <c r="AP3874" s="59"/>
      <c r="AQ3874" s="59"/>
      <c r="AR3874" s="59"/>
      <c r="AS3874" s="59"/>
      <c r="AT3874" s="59"/>
      <c r="AU3874" s="59"/>
      <c r="AV3874" s="59"/>
      <c r="AZ3874" s="59"/>
      <c r="BA3874" s="59"/>
      <c r="BB3874" s="59"/>
      <c r="BC3874" s="59"/>
      <c r="BD3874" s="59"/>
      <c r="BE3874" s="59"/>
      <c r="BF3874" s="59"/>
      <c r="BG3874" s="59"/>
      <c r="BH3874" s="59"/>
      <c r="BI3874" s="59"/>
      <c r="BJ3874" s="59"/>
      <c r="BK3874" s="59"/>
      <c r="BL3874" s="59"/>
      <c r="BM3874" s="59"/>
      <c r="BN3874" s="59"/>
      <c r="BO3874" s="59"/>
      <c r="BP3874" s="59"/>
      <c r="BQ3874" s="59"/>
      <c r="BR3874" s="59"/>
      <c r="BS3874" s="59"/>
      <c r="BT3874" s="59"/>
      <c r="BU3874" s="59"/>
      <c r="BV3874" s="59"/>
      <c r="BW3874" s="59"/>
      <c r="BX3874" s="59"/>
      <c r="BY3874" s="59"/>
      <c r="BZ3874" s="59"/>
      <c r="CA3874" s="59"/>
      <c r="CB3874" s="59"/>
      <c r="CC3874" s="59"/>
      <c r="CD3874" s="59"/>
      <c r="CE3874" s="59"/>
    </row>
    <row r="3875" spans="1:83" x14ac:dyDescent="0.25">
      <c r="A3875" s="67" t="s">
        <v>984</v>
      </c>
      <c r="B3875" s="67" t="s">
        <v>984</v>
      </c>
      <c r="C3875" s="58">
        <v>42304</v>
      </c>
      <c r="D3875" s="58"/>
      <c r="E3875" s="58"/>
      <c r="F3875" s="59" t="s">
        <v>981</v>
      </c>
      <c r="G3875" s="59"/>
      <c r="H3875" s="59">
        <v>495.24890625</v>
      </c>
      <c r="I3875" s="59">
        <v>0.16123437500000001</v>
      </c>
      <c r="J3875" s="59">
        <v>0.23250000000000001</v>
      </c>
      <c r="K3875" s="59">
        <v>0.27855625000000001</v>
      </c>
      <c r="L3875" s="59">
        <v>0.27101874999999997</v>
      </c>
      <c r="M3875" s="59">
        <v>0.27703749999999999</v>
      </c>
      <c r="N3875" s="59">
        <v>0.328625</v>
      </c>
      <c r="O3875" s="59">
        <v>0.29872500000000002</v>
      </c>
      <c r="P3875" s="59"/>
      <c r="Q3875" s="59"/>
      <c r="R3875" s="59"/>
      <c r="S3875" s="59"/>
      <c r="T3875" s="59"/>
      <c r="U3875" s="59"/>
      <c r="V3875" s="59"/>
      <c r="W3875" s="59"/>
      <c r="X3875" s="59"/>
      <c r="Y3875" s="59"/>
      <c r="Z3875" s="59"/>
      <c r="AA3875" s="59"/>
      <c r="AB3875" s="59"/>
      <c r="AC3875" s="59"/>
      <c r="AD3875" s="59"/>
      <c r="AE3875" s="59"/>
      <c r="AF3875" s="59"/>
      <c r="AG3875" s="59">
        <v>0.16293587960005501</v>
      </c>
      <c r="AH3875" s="59"/>
      <c r="AI3875" s="59"/>
      <c r="AJ3875" s="59"/>
      <c r="AK3875" s="59"/>
      <c r="AL3875" s="59"/>
      <c r="AM3875" s="59"/>
      <c r="AN3875" s="59"/>
      <c r="AO3875" s="59"/>
      <c r="AP3875" s="59"/>
      <c r="AQ3875" s="59"/>
      <c r="AR3875" s="59"/>
      <c r="AS3875" s="59"/>
      <c r="AT3875" s="59"/>
      <c r="AU3875" s="59"/>
      <c r="AV3875" s="59"/>
      <c r="AZ3875" s="59"/>
      <c r="BA3875" s="59"/>
      <c r="BB3875" s="59"/>
      <c r="BC3875" s="59"/>
      <c r="BD3875" s="59"/>
      <c r="BE3875" s="59"/>
      <c r="BF3875" s="59"/>
      <c r="BG3875" s="59"/>
      <c r="BH3875" s="59"/>
      <c r="BI3875" s="59"/>
      <c r="BJ3875" s="59"/>
      <c r="BK3875" s="59"/>
      <c r="BL3875" s="59"/>
      <c r="BM3875" s="59"/>
      <c r="BN3875" s="59"/>
      <c r="BO3875" s="59"/>
      <c r="BP3875" s="59"/>
      <c r="BQ3875" s="59"/>
      <c r="BR3875" s="59"/>
      <c r="BS3875" s="59"/>
      <c r="BT3875" s="59"/>
      <c r="BU3875" s="59"/>
      <c r="BV3875" s="59"/>
      <c r="BW3875" s="59"/>
      <c r="BX3875" s="59"/>
      <c r="BY3875" s="59"/>
      <c r="BZ3875" s="59"/>
      <c r="CA3875" s="59"/>
      <c r="CB3875" s="59"/>
      <c r="CC3875" s="59"/>
      <c r="CD3875" s="59"/>
      <c r="CE3875" s="59"/>
    </row>
    <row r="3876" spans="1:83" x14ac:dyDescent="0.25">
      <c r="A3876" s="67" t="s">
        <v>984</v>
      </c>
      <c r="B3876" s="67" t="s">
        <v>984</v>
      </c>
      <c r="C3876" s="58">
        <v>42305</v>
      </c>
      <c r="D3876" s="58"/>
      <c r="E3876" s="58"/>
      <c r="F3876" s="59" t="s">
        <v>981</v>
      </c>
      <c r="G3876" s="59"/>
      <c r="H3876" s="59">
        <v>494.52796875000001</v>
      </c>
      <c r="I3876" s="59">
        <v>0.15906562499999999</v>
      </c>
      <c r="J3876" s="59">
        <v>0.2308125</v>
      </c>
      <c r="K3876" s="59">
        <v>0.27779375000000001</v>
      </c>
      <c r="L3876" s="59">
        <v>0.27111875000000002</v>
      </c>
      <c r="M3876" s="59">
        <v>0.27715624999999999</v>
      </c>
      <c r="N3876" s="59">
        <v>0.32861875000000002</v>
      </c>
      <c r="O3876" s="59">
        <v>0.29880000000000001</v>
      </c>
      <c r="P3876" s="59"/>
      <c r="Q3876" s="59"/>
      <c r="R3876" s="59"/>
      <c r="S3876" s="59"/>
      <c r="T3876" s="59"/>
      <c r="U3876" s="59"/>
      <c r="V3876" s="59"/>
      <c r="W3876" s="59"/>
      <c r="X3876" s="59"/>
      <c r="Y3876" s="59"/>
      <c r="Z3876" s="59"/>
      <c r="AA3876" s="59"/>
      <c r="AB3876" s="59"/>
      <c r="AC3876" s="59"/>
      <c r="AD3876" s="59"/>
      <c r="AE3876" s="59"/>
      <c r="AF3876" s="59"/>
      <c r="AG3876" s="59"/>
      <c r="AH3876" s="59"/>
      <c r="AI3876" s="59"/>
      <c r="AJ3876" s="59"/>
      <c r="AK3876" s="59"/>
      <c r="AL3876" s="59"/>
      <c r="AM3876" s="59"/>
      <c r="AN3876" s="59"/>
      <c r="AO3876" s="59"/>
      <c r="AP3876" s="59"/>
      <c r="AQ3876" s="59"/>
      <c r="AR3876" s="59"/>
      <c r="AS3876" s="59"/>
      <c r="AT3876" s="59"/>
      <c r="AU3876" s="59"/>
      <c r="AV3876" s="59"/>
      <c r="AZ3876" s="59"/>
      <c r="BA3876" s="59"/>
      <c r="BB3876" s="59"/>
      <c r="BC3876" s="59"/>
      <c r="BD3876" s="59"/>
      <c r="BE3876" s="59"/>
      <c r="BF3876" s="59"/>
      <c r="BG3876" s="59"/>
      <c r="BH3876" s="59"/>
      <c r="BI3876" s="59"/>
      <c r="BJ3876" s="59"/>
      <c r="BK3876" s="59"/>
      <c r="BL3876" s="59"/>
      <c r="BM3876" s="59"/>
      <c r="BN3876" s="59"/>
      <c r="BO3876" s="59"/>
      <c r="BP3876" s="59"/>
      <c r="BQ3876" s="59"/>
      <c r="BR3876" s="59"/>
      <c r="BS3876" s="59"/>
      <c r="BT3876" s="59"/>
      <c r="BU3876" s="59"/>
      <c r="BV3876" s="59"/>
      <c r="BW3876" s="59"/>
      <c r="BX3876" s="59"/>
      <c r="BY3876" s="59"/>
      <c r="BZ3876" s="59"/>
      <c r="CA3876" s="59"/>
      <c r="CB3876" s="59"/>
      <c r="CC3876" s="59"/>
      <c r="CD3876" s="59"/>
      <c r="CE3876" s="59"/>
    </row>
    <row r="3877" spans="1:83" x14ac:dyDescent="0.25">
      <c r="A3877" s="67" t="s">
        <v>984</v>
      </c>
      <c r="B3877" s="67" t="s">
        <v>984</v>
      </c>
      <c r="C3877" s="58">
        <v>42306</v>
      </c>
      <c r="D3877" s="58"/>
      <c r="E3877" s="58"/>
      <c r="F3877" s="59" t="s">
        <v>981</v>
      </c>
      <c r="G3877" s="59"/>
      <c r="H3877" s="59">
        <v>528.46124999999995</v>
      </c>
      <c r="I3877" s="59">
        <v>0.28601874999999999</v>
      </c>
      <c r="J3877" s="59">
        <v>0.28918125</v>
      </c>
      <c r="K3877" s="59">
        <v>0.29028124999999999</v>
      </c>
      <c r="L3877" s="59">
        <v>0.27904374999999998</v>
      </c>
      <c r="M3877" s="59">
        <v>0.27714375000000002</v>
      </c>
      <c r="N3877" s="59">
        <v>0.32868124999999998</v>
      </c>
      <c r="O3877" s="59">
        <v>0.29878749999999998</v>
      </c>
      <c r="P3877" s="59"/>
      <c r="Q3877" s="59"/>
      <c r="R3877" s="59"/>
      <c r="S3877" s="59"/>
      <c r="T3877" s="59">
        <v>1.6606305750000001</v>
      </c>
      <c r="U3877" s="59">
        <v>40.173749999999998</v>
      </c>
      <c r="V3877" s="59">
        <v>0</v>
      </c>
      <c r="W3877" s="59"/>
      <c r="X3877" s="59"/>
      <c r="Y3877" s="59"/>
      <c r="Z3877" s="59"/>
      <c r="AA3877" s="59"/>
      <c r="AB3877" s="59"/>
      <c r="AC3877" s="59"/>
      <c r="AD3877" s="59">
        <v>0</v>
      </c>
      <c r="AE3877" s="59">
        <v>5.8</v>
      </c>
      <c r="AF3877" s="59"/>
      <c r="AG3877" s="59"/>
      <c r="AH3877" s="59"/>
      <c r="AI3877" s="59"/>
      <c r="AJ3877" s="59">
        <v>0</v>
      </c>
      <c r="AK3877" s="59">
        <v>0</v>
      </c>
      <c r="AL3877" s="59">
        <v>4.5999999999999996</v>
      </c>
      <c r="AM3877" s="59">
        <v>0.58250000000000002</v>
      </c>
      <c r="AN3877" s="59">
        <v>4.5737985061031203E-2</v>
      </c>
      <c r="AO3877" s="59">
        <v>1.44357085</v>
      </c>
      <c r="AP3877" s="59">
        <v>31.56175</v>
      </c>
      <c r="AQ3877" s="59"/>
      <c r="AR3877" s="59"/>
      <c r="AS3877" s="59"/>
      <c r="AT3877" s="59"/>
      <c r="AU3877" s="59"/>
      <c r="AV3877" s="59"/>
      <c r="AZ3877" s="59"/>
      <c r="BA3877" s="59"/>
      <c r="BB3877" s="59"/>
      <c r="BC3877" s="59"/>
      <c r="BD3877" s="59"/>
      <c r="BE3877" s="59">
        <v>0</v>
      </c>
      <c r="BF3877" s="59"/>
      <c r="BG3877" s="59">
        <v>2.5204334068741299E-2</v>
      </c>
      <c r="BH3877" s="59">
        <v>0.21705972500000001</v>
      </c>
      <c r="BI3877" s="59"/>
      <c r="BJ3877" s="59">
        <v>8.6120000000000001</v>
      </c>
      <c r="BK3877" s="59"/>
      <c r="BL3877" s="59"/>
      <c r="BM3877" s="59"/>
      <c r="BN3877" s="59"/>
      <c r="BO3877" s="59"/>
      <c r="BP3877" s="59"/>
      <c r="BQ3877" s="59"/>
      <c r="BR3877" s="59"/>
      <c r="BS3877" s="59"/>
      <c r="BT3877" s="59"/>
      <c r="BU3877" s="59"/>
      <c r="BV3877" s="59"/>
      <c r="BW3877" s="59"/>
      <c r="BX3877" s="59"/>
      <c r="BY3877" s="59"/>
      <c r="BZ3877" s="59"/>
      <c r="CA3877" s="59"/>
      <c r="CB3877" s="59"/>
      <c r="CC3877" s="59"/>
      <c r="CD3877" s="59"/>
      <c r="CE3877" s="59"/>
    </row>
    <row r="3878" spans="1:83" x14ac:dyDescent="0.25">
      <c r="A3878" s="67" t="s">
        <v>984</v>
      </c>
      <c r="B3878" s="67" t="s">
        <v>984</v>
      </c>
      <c r="C3878" s="58">
        <v>42307</v>
      </c>
      <c r="D3878" s="58"/>
      <c r="E3878" s="58"/>
      <c r="F3878" s="59" t="s">
        <v>981</v>
      </c>
      <c r="G3878" s="59"/>
      <c r="H3878" s="59">
        <v>531.72843750000004</v>
      </c>
      <c r="I3878" s="59">
        <v>0.28973749999999998</v>
      </c>
      <c r="J3878" s="59">
        <v>0.29919374999999998</v>
      </c>
      <c r="K3878" s="59">
        <v>0.29534375000000002</v>
      </c>
      <c r="L3878" s="59">
        <v>0.27798125000000001</v>
      </c>
      <c r="M3878" s="59">
        <v>0.27716875000000002</v>
      </c>
      <c r="N3878" s="59">
        <v>0.32866875000000001</v>
      </c>
      <c r="O3878" s="59">
        <v>0.29880000000000001</v>
      </c>
      <c r="P3878" s="59"/>
      <c r="Q3878" s="59"/>
      <c r="R3878" s="59"/>
      <c r="S3878" s="59"/>
      <c r="T3878" s="59"/>
      <c r="U3878" s="59"/>
      <c r="V3878" s="59"/>
      <c r="W3878" s="59"/>
      <c r="X3878" s="59"/>
      <c r="Y3878" s="59"/>
      <c r="Z3878" s="59"/>
      <c r="AA3878" s="59"/>
      <c r="AB3878" s="59"/>
      <c r="AC3878" s="59"/>
      <c r="AD3878" s="59"/>
      <c r="AE3878" s="59"/>
      <c r="AF3878" s="59">
        <v>0.22303697606873399</v>
      </c>
      <c r="AG3878" s="59">
        <v>0.40546669623575399</v>
      </c>
      <c r="AH3878" s="59"/>
      <c r="AI3878" s="59"/>
      <c r="AJ3878" s="59"/>
      <c r="AK3878" s="59"/>
      <c r="AL3878" s="59"/>
      <c r="AM3878" s="59"/>
      <c r="AN3878" s="59"/>
      <c r="AO3878" s="59"/>
      <c r="AP3878" s="59"/>
      <c r="AQ3878" s="59"/>
      <c r="AR3878" s="59"/>
      <c r="AS3878" s="59"/>
      <c r="AT3878" s="59"/>
      <c r="AU3878" s="59"/>
      <c r="AV3878" s="59"/>
      <c r="AZ3878" s="59"/>
      <c r="BA3878" s="59"/>
      <c r="BB3878" s="59"/>
      <c r="BC3878" s="59"/>
      <c r="BD3878" s="59"/>
      <c r="BE3878" s="59"/>
      <c r="BF3878" s="59"/>
      <c r="BG3878" s="59"/>
      <c r="BH3878" s="59"/>
      <c r="BI3878" s="59"/>
      <c r="BJ3878" s="59"/>
      <c r="BK3878" s="59"/>
      <c r="BL3878" s="59"/>
      <c r="BM3878" s="59"/>
      <c r="BN3878" s="59"/>
      <c r="BO3878" s="59"/>
      <c r="BP3878" s="59"/>
      <c r="BQ3878" s="59"/>
      <c r="BR3878" s="59"/>
      <c r="BS3878" s="59"/>
      <c r="BT3878" s="59"/>
      <c r="BU3878" s="59"/>
      <c r="BV3878" s="59"/>
      <c r="BW3878" s="59"/>
      <c r="BX3878" s="59"/>
      <c r="BY3878" s="59"/>
      <c r="BZ3878" s="59"/>
      <c r="CA3878" s="59"/>
      <c r="CB3878" s="59"/>
      <c r="CC3878" s="59"/>
      <c r="CD3878" s="59"/>
      <c r="CE3878" s="59"/>
    </row>
    <row r="3879" spans="1:83" x14ac:dyDescent="0.25">
      <c r="A3879" s="67" t="s">
        <v>984</v>
      </c>
      <c r="B3879" s="67" t="s">
        <v>984</v>
      </c>
      <c r="C3879" s="58">
        <v>42308</v>
      </c>
      <c r="D3879" s="58"/>
      <c r="E3879" s="58"/>
      <c r="F3879" s="59" t="s">
        <v>981</v>
      </c>
      <c r="G3879" s="59"/>
      <c r="H3879" s="59">
        <v>530.06015624999998</v>
      </c>
      <c r="I3879" s="59">
        <v>0.27325312499999999</v>
      </c>
      <c r="J3879" s="59">
        <v>0.29846875</v>
      </c>
      <c r="K3879" s="59">
        <v>0.29835</v>
      </c>
      <c r="L3879" s="59">
        <v>0.27785625000000003</v>
      </c>
      <c r="M3879" s="59">
        <v>0.27710625</v>
      </c>
      <c r="N3879" s="59">
        <v>0.32868124999999998</v>
      </c>
      <c r="O3879" s="59">
        <v>0.29901250000000001</v>
      </c>
      <c r="P3879" s="59"/>
      <c r="Q3879" s="59"/>
      <c r="R3879" s="59"/>
      <c r="S3879" s="59"/>
      <c r="T3879" s="59"/>
      <c r="U3879" s="59"/>
      <c r="V3879" s="59"/>
      <c r="W3879" s="59"/>
      <c r="X3879" s="59"/>
      <c r="Y3879" s="59"/>
      <c r="Z3879" s="59"/>
      <c r="AA3879" s="59"/>
      <c r="AB3879" s="59"/>
      <c r="AC3879" s="59"/>
      <c r="AD3879" s="59"/>
      <c r="AE3879" s="59"/>
      <c r="AF3879" s="59"/>
      <c r="AG3879" s="59"/>
      <c r="AH3879" s="59"/>
      <c r="AI3879" s="59"/>
      <c r="AJ3879" s="59"/>
      <c r="AK3879" s="59"/>
      <c r="AL3879" s="59"/>
      <c r="AM3879" s="59"/>
      <c r="AN3879" s="59"/>
      <c r="AO3879" s="59"/>
      <c r="AP3879" s="59"/>
      <c r="AQ3879" s="59"/>
      <c r="AR3879" s="59"/>
      <c r="AS3879" s="59"/>
      <c r="AT3879" s="59"/>
      <c r="AU3879" s="59"/>
      <c r="AV3879" s="59"/>
      <c r="AZ3879" s="59"/>
      <c r="BA3879" s="59"/>
      <c r="BB3879" s="59"/>
      <c r="BC3879" s="59"/>
      <c r="BD3879" s="59"/>
      <c r="BE3879" s="59"/>
      <c r="BF3879" s="59"/>
      <c r="BG3879" s="59"/>
      <c r="BH3879" s="59"/>
      <c r="BI3879" s="59"/>
      <c r="BJ3879" s="59"/>
      <c r="BK3879" s="59"/>
      <c r="BL3879" s="59"/>
      <c r="BM3879" s="59"/>
      <c r="BN3879" s="59"/>
      <c r="BO3879" s="59"/>
      <c r="BP3879" s="59"/>
      <c r="BQ3879" s="59"/>
      <c r="BR3879" s="59"/>
      <c r="BS3879" s="59"/>
      <c r="BT3879" s="59"/>
      <c r="BU3879" s="59"/>
      <c r="BV3879" s="59"/>
      <c r="BW3879" s="59"/>
      <c r="BX3879" s="59"/>
      <c r="BY3879" s="59"/>
      <c r="BZ3879" s="59"/>
      <c r="CA3879" s="59"/>
      <c r="CB3879" s="59"/>
      <c r="CC3879" s="59"/>
      <c r="CD3879" s="59"/>
      <c r="CE3879" s="59"/>
    </row>
    <row r="3880" spans="1:83" x14ac:dyDescent="0.25">
      <c r="A3880" s="67" t="s">
        <v>984</v>
      </c>
      <c r="B3880" s="67" t="s">
        <v>984</v>
      </c>
      <c r="C3880" s="58">
        <v>42309</v>
      </c>
      <c r="D3880" s="58"/>
      <c r="E3880" s="58"/>
      <c r="F3880" s="59" t="s">
        <v>981</v>
      </c>
      <c r="G3880" s="59"/>
      <c r="H3880" s="59">
        <v>527.20640624999999</v>
      </c>
      <c r="I3880" s="59">
        <v>0.25555312499999999</v>
      </c>
      <c r="J3880" s="59">
        <v>0.29381875000000002</v>
      </c>
      <c r="K3880" s="59">
        <v>0.29960625000000002</v>
      </c>
      <c r="L3880" s="59">
        <v>0.27824375000000001</v>
      </c>
      <c r="M3880" s="59">
        <v>0.27712500000000001</v>
      </c>
      <c r="N3880" s="59">
        <v>0.32869999999999999</v>
      </c>
      <c r="O3880" s="59">
        <v>0.29899375</v>
      </c>
      <c r="P3880" s="59"/>
      <c r="Q3880" s="59"/>
      <c r="R3880" s="59"/>
      <c r="S3880" s="59"/>
      <c r="T3880" s="59"/>
      <c r="U3880" s="59"/>
      <c r="V3880" s="59"/>
      <c r="W3880" s="59"/>
      <c r="X3880" s="59"/>
      <c r="Y3880" s="59"/>
      <c r="Z3880" s="59"/>
      <c r="AA3880" s="59"/>
      <c r="AB3880" s="59"/>
      <c r="AC3880" s="59"/>
      <c r="AD3880" s="59"/>
      <c r="AE3880" s="59"/>
      <c r="AF3880" s="59"/>
      <c r="AG3880" s="59"/>
      <c r="AH3880" s="59"/>
      <c r="AI3880" s="59"/>
      <c r="AJ3880" s="59"/>
      <c r="AK3880" s="59"/>
      <c r="AL3880" s="59"/>
      <c r="AM3880" s="59"/>
      <c r="AN3880" s="59"/>
      <c r="AO3880" s="59"/>
      <c r="AP3880" s="59"/>
      <c r="AQ3880" s="59"/>
      <c r="AR3880" s="59"/>
      <c r="AS3880" s="59"/>
      <c r="AT3880" s="59"/>
      <c r="AU3880" s="59"/>
      <c r="AV3880" s="59"/>
      <c r="AZ3880" s="59"/>
      <c r="BA3880" s="59"/>
      <c r="BB3880" s="59"/>
      <c r="BC3880" s="59"/>
      <c r="BD3880" s="59"/>
      <c r="BE3880" s="59"/>
      <c r="BF3880" s="59"/>
      <c r="BG3880" s="59"/>
      <c r="BH3880" s="59"/>
      <c r="BI3880" s="59"/>
      <c r="BJ3880" s="59"/>
      <c r="BK3880" s="59"/>
      <c r="BL3880" s="59"/>
      <c r="BM3880" s="59"/>
      <c r="BN3880" s="59"/>
      <c r="BO3880" s="59"/>
      <c r="BP3880" s="59"/>
      <c r="BQ3880" s="59"/>
      <c r="BR3880" s="59"/>
      <c r="BS3880" s="59"/>
      <c r="BT3880" s="59"/>
      <c r="BU3880" s="59"/>
      <c r="BV3880" s="59"/>
      <c r="BW3880" s="59"/>
      <c r="BX3880" s="59"/>
      <c r="BY3880" s="59"/>
      <c r="BZ3880" s="59"/>
      <c r="CA3880" s="59"/>
      <c r="CB3880" s="59"/>
      <c r="CC3880" s="59"/>
      <c r="CD3880" s="59"/>
      <c r="CE3880" s="59"/>
    </row>
    <row r="3881" spans="1:83" x14ac:dyDescent="0.25">
      <c r="A3881" s="67" t="s">
        <v>984</v>
      </c>
      <c r="B3881" s="67" t="s">
        <v>984</v>
      </c>
      <c r="C3881" s="58">
        <v>42310</v>
      </c>
      <c r="D3881" s="58"/>
      <c r="E3881" s="58"/>
      <c r="F3881" s="59" t="s">
        <v>981</v>
      </c>
      <c r="G3881" s="59"/>
      <c r="H3881" s="59">
        <v>526.62937499999998</v>
      </c>
      <c r="I3881" s="59">
        <v>0.25330000000000003</v>
      </c>
      <c r="J3881" s="59">
        <v>0.29010000000000002</v>
      </c>
      <c r="K3881" s="59">
        <v>0.30004999999999998</v>
      </c>
      <c r="L3881" s="59">
        <v>0.27878124999999998</v>
      </c>
      <c r="M3881" s="59">
        <v>0.27715624999999999</v>
      </c>
      <c r="N3881" s="59">
        <v>0.32869375000000001</v>
      </c>
      <c r="O3881" s="59">
        <v>0.29904999999999998</v>
      </c>
      <c r="P3881" s="59"/>
      <c r="Q3881" s="59"/>
      <c r="R3881" s="59"/>
      <c r="S3881" s="59"/>
      <c r="T3881" s="59"/>
      <c r="U3881" s="59"/>
      <c r="V3881" s="59"/>
      <c r="W3881" s="59"/>
      <c r="X3881" s="59"/>
      <c r="Y3881" s="59"/>
      <c r="Z3881" s="59"/>
      <c r="AA3881" s="59"/>
      <c r="AB3881" s="59"/>
      <c r="AC3881" s="59"/>
      <c r="AD3881" s="59"/>
      <c r="AE3881" s="59"/>
      <c r="AF3881" s="59">
        <v>0.26584936765057698</v>
      </c>
      <c r="AG3881" s="59">
        <v>0.35480940905139602</v>
      </c>
      <c r="AH3881" s="59"/>
      <c r="AI3881" s="59"/>
      <c r="AJ3881" s="59"/>
      <c r="AK3881" s="59"/>
      <c r="AL3881" s="59"/>
      <c r="AM3881" s="59"/>
      <c r="AN3881" s="59"/>
      <c r="AO3881" s="59"/>
      <c r="AP3881" s="59"/>
      <c r="AQ3881" s="59"/>
      <c r="AR3881" s="59"/>
      <c r="AS3881" s="59"/>
      <c r="AT3881" s="59"/>
      <c r="AU3881" s="59"/>
      <c r="AV3881" s="59"/>
      <c r="AZ3881" s="59"/>
      <c r="BA3881" s="59"/>
      <c r="BB3881" s="59"/>
      <c r="BC3881" s="59"/>
      <c r="BD3881" s="59"/>
      <c r="BE3881" s="59"/>
      <c r="BF3881" s="59"/>
      <c r="BG3881" s="59"/>
      <c r="BH3881" s="59"/>
      <c r="BI3881" s="59"/>
      <c r="BJ3881" s="59"/>
      <c r="BK3881" s="59"/>
      <c r="BL3881" s="59"/>
      <c r="BM3881" s="59"/>
      <c r="BN3881" s="59"/>
      <c r="BO3881" s="59"/>
      <c r="BP3881" s="59"/>
      <c r="BQ3881" s="59"/>
      <c r="BR3881" s="59"/>
      <c r="BS3881" s="59"/>
      <c r="BT3881" s="59"/>
      <c r="BU3881" s="59"/>
      <c r="BV3881" s="59"/>
      <c r="BW3881" s="59"/>
      <c r="BX3881" s="59"/>
      <c r="BY3881" s="59"/>
      <c r="BZ3881" s="59"/>
      <c r="CA3881" s="59"/>
      <c r="CB3881" s="59"/>
      <c r="CC3881" s="59"/>
      <c r="CD3881" s="59"/>
      <c r="CE3881" s="59"/>
    </row>
    <row r="3882" spans="1:83" x14ac:dyDescent="0.25">
      <c r="A3882" s="67" t="s">
        <v>984</v>
      </c>
      <c r="B3882" s="67" t="s">
        <v>984</v>
      </c>
      <c r="C3882" s="58">
        <v>42311</v>
      </c>
      <c r="D3882" s="58"/>
      <c r="E3882" s="58"/>
      <c r="F3882" s="59" t="s">
        <v>981</v>
      </c>
      <c r="G3882" s="59"/>
      <c r="H3882" s="59">
        <v>524.91796875</v>
      </c>
      <c r="I3882" s="59">
        <v>0.243640625</v>
      </c>
      <c r="J3882" s="59">
        <v>0.28667500000000001</v>
      </c>
      <c r="K3882" s="59">
        <v>0.29998750000000002</v>
      </c>
      <c r="L3882" s="59">
        <v>0.27953749999999999</v>
      </c>
      <c r="M3882" s="59">
        <v>0.27732499999999999</v>
      </c>
      <c r="N3882" s="59">
        <v>0.32866875000000001</v>
      </c>
      <c r="O3882" s="59">
        <v>0.29904999999999998</v>
      </c>
      <c r="P3882" s="59"/>
      <c r="Q3882" s="59"/>
      <c r="R3882" s="59"/>
      <c r="S3882" s="59"/>
      <c r="T3882" s="59"/>
      <c r="U3882" s="59"/>
      <c r="V3882" s="59"/>
      <c r="W3882" s="59"/>
      <c r="X3882" s="59"/>
      <c r="Y3882" s="59"/>
      <c r="Z3882" s="59"/>
      <c r="AA3882" s="59"/>
      <c r="AB3882" s="59"/>
      <c r="AC3882" s="59"/>
      <c r="AD3882" s="59"/>
      <c r="AE3882" s="59"/>
      <c r="AF3882" s="59"/>
      <c r="AG3882" s="59"/>
      <c r="AH3882" s="59"/>
      <c r="AI3882" s="59"/>
      <c r="AJ3882" s="59"/>
      <c r="AK3882" s="59"/>
      <c r="AL3882" s="59"/>
      <c r="AM3882" s="59"/>
      <c r="AN3882" s="59"/>
      <c r="AO3882" s="59"/>
      <c r="AP3882" s="59"/>
      <c r="AQ3882" s="59"/>
      <c r="AR3882" s="59"/>
      <c r="AS3882" s="59"/>
      <c r="AT3882" s="59"/>
      <c r="AU3882" s="59"/>
      <c r="AV3882" s="59"/>
      <c r="AZ3882" s="59"/>
      <c r="BA3882" s="59"/>
      <c r="BB3882" s="59"/>
      <c r="BC3882" s="59"/>
      <c r="BD3882" s="59"/>
      <c r="BE3882" s="59"/>
      <c r="BF3882" s="59"/>
      <c r="BG3882" s="59"/>
      <c r="BH3882" s="59"/>
      <c r="BI3882" s="59"/>
      <c r="BJ3882" s="59"/>
      <c r="BK3882" s="59"/>
      <c r="BL3882" s="59"/>
      <c r="BM3882" s="59"/>
      <c r="BN3882" s="59"/>
      <c r="BO3882" s="59"/>
      <c r="BP3882" s="59"/>
      <c r="BQ3882" s="59"/>
      <c r="BR3882" s="59"/>
      <c r="BS3882" s="59"/>
      <c r="BT3882" s="59"/>
      <c r="BU3882" s="59"/>
      <c r="BV3882" s="59"/>
      <c r="BW3882" s="59"/>
      <c r="BX3882" s="59"/>
      <c r="BY3882" s="59"/>
      <c r="BZ3882" s="59"/>
      <c r="CA3882" s="59"/>
      <c r="CB3882" s="59"/>
      <c r="CC3882" s="59"/>
      <c r="CD3882" s="59"/>
      <c r="CE3882" s="59"/>
    </row>
    <row r="3883" spans="1:83" x14ac:dyDescent="0.25">
      <c r="A3883" s="67" t="s">
        <v>984</v>
      </c>
      <c r="B3883" s="67" t="s">
        <v>984</v>
      </c>
      <c r="C3883" s="58">
        <v>42312</v>
      </c>
      <c r="D3883" s="58"/>
      <c r="E3883" s="58"/>
      <c r="F3883" s="59" t="s">
        <v>981</v>
      </c>
      <c r="G3883" s="59"/>
      <c r="H3883" s="59">
        <v>522.97265625</v>
      </c>
      <c r="I3883" s="59">
        <v>0.234434375</v>
      </c>
      <c r="J3883" s="59">
        <v>0.28308749999999999</v>
      </c>
      <c r="K3883" s="59">
        <v>0.29923125</v>
      </c>
      <c r="L3883" s="59">
        <v>0.28016249999999998</v>
      </c>
      <c r="M3883" s="59">
        <v>0.27733750000000001</v>
      </c>
      <c r="N3883" s="59">
        <v>0.32871875</v>
      </c>
      <c r="O3883" s="59">
        <v>0.29903125000000003</v>
      </c>
      <c r="P3883" s="59"/>
      <c r="Q3883" s="59"/>
      <c r="R3883" s="59"/>
      <c r="S3883" s="59"/>
      <c r="T3883" s="59"/>
      <c r="U3883" s="59"/>
      <c r="V3883" s="59"/>
      <c r="W3883" s="59"/>
      <c r="X3883" s="59"/>
      <c r="Y3883" s="59"/>
      <c r="Z3883" s="59"/>
      <c r="AA3883" s="59"/>
      <c r="AB3883" s="59"/>
      <c r="AC3883" s="59"/>
      <c r="AD3883" s="59"/>
      <c r="AE3883" s="59"/>
      <c r="AF3883" s="59"/>
      <c r="AG3883" s="59"/>
      <c r="AH3883" s="59"/>
      <c r="AI3883" s="59"/>
      <c r="AJ3883" s="59"/>
      <c r="AK3883" s="59"/>
      <c r="AL3883" s="59"/>
      <c r="AM3883" s="59"/>
      <c r="AN3883" s="59"/>
      <c r="AO3883" s="59"/>
      <c r="AP3883" s="59"/>
      <c r="AQ3883" s="59"/>
      <c r="AR3883" s="59"/>
      <c r="AS3883" s="59"/>
      <c r="AT3883" s="59"/>
      <c r="AU3883" s="59"/>
      <c r="AV3883" s="59"/>
      <c r="AZ3883" s="59"/>
      <c r="BA3883" s="59"/>
      <c r="BB3883" s="59"/>
      <c r="BC3883" s="59"/>
      <c r="BD3883" s="59"/>
      <c r="BE3883" s="59"/>
      <c r="BF3883" s="59"/>
      <c r="BG3883" s="59"/>
      <c r="BH3883" s="59"/>
      <c r="BI3883" s="59"/>
      <c r="BJ3883" s="59"/>
      <c r="BK3883" s="59"/>
      <c r="BL3883" s="59"/>
      <c r="BM3883" s="59"/>
      <c r="BN3883" s="59"/>
      <c r="BO3883" s="59"/>
      <c r="BP3883" s="59"/>
      <c r="BQ3883" s="59"/>
      <c r="BR3883" s="59"/>
      <c r="BS3883" s="59"/>
      <c r="BT3883" s="59"/>
      <c r="BU3883" s="59"/>
      <c r="BV3883" s="59"/>
      <c r="BW3883" s="59"/>
      <c r="BX3883" s="59"/>
      <c r="BY3883" s="59"/>
      <c r="BZ3883" s="59"/>
      <c r="CA3883" s="59"/>
      <c r="CB3883" s="59"/>
      <c r="CC3883" s="59"/>
      <c r="CD3883" s="59"/>
      <c r="CE3883" s="59"/>
    </row>
    <row r="3884" spans="1:83" x14ac:dyDescent="0.25">
      <c r="A3884" s="67" t="s">
        <v>984</v>
      </c>
      <c r="B3884" s="67" t="s">
        <v>984</v>
      </c>
      <c r="C3884" s="58">
        <v>42313</v>
      </c>
      <c r="D3884" s="58"/>
      <c r="E3884" s="58"/>
      <c r="F3884" s="59" t="s">
        <v>981</v>
      </c>
      <c r="G3884" s="59"/>
      <c r="H3884" s="59">
        <v>520.06500000000005</v>
      </c>
      <c r="I3884" s="59">
        <v>0.22267500000000001</v>
      </c>
      <c r="J3884" s="59">
        <v>0.27738750000000001</v>
      </c>
      <c r="K3884" s="59">
        <v>0.29778749999999998</v>
      </c>
      <c r="L3884" s="59">
        <v>0.28035624999999997</v>
      </c>
      <c r="M3884" s="59">
        <v>0.27742499999999998</v>
      </c>
      <c r="N3884" s="59">
        <v>0.32877499999999998</v>
      </c>
      <c r="O3884" s="59">
        <v>0.29917500000000002</v>
      </c>
      <c r="P3884" s="59"/>
      <c r="Q3884" s="59"/>
      <c r="R3884" s="59"/>
      <c r="S3884" s="59"/>
      <c r="T3884" s="59"/>
      <c r="U3884" s="59"/>
      <c r="V3884" s="59"/>
      <c r="W3884" s="59"/>
      <c r="X3884" s="59"/>
      <c r="Y3884" s="59"/>
      <c r="Z3884" s="59"/>
      <c r="AA3884" s="59"/>
      <c r="AB3884" s="59"/>
      <c r="AC3884" s="59"/>
      <c r="AD3884" s="59"/>
      <c r="AE3884" s="59"/>
      <c r="AF3884" s="59"/>
      <c r="AG3884" s="59">
        <v>0.25879944459038101</v>
      </c>
      <c r="AH3884" s="59"/>
      <c r="AI3884" s="59"/>
      <c r="AJ3884" s="59"/>
      <c r="AK3884" s="59"/>
      <c r="AL3884" s="59"/>
      <c r="AM3884" s="59"/>
      <c r="AN3884" s="59"/>
      <c r="AO3884" s="59"/>
      <c r="AP3884" s="59"/>
      <c r="AQ3884" s="59"/>
      <c r="AR3884" s="59"/>
      <c r="AS3884" s="59"/>
      <c r="AT3884" s="59"/>
      <c r="AU3884" s="59"/>
      <c r="AV3884" s="59"/>
      <c r="AZ3884" s="59"/>
      <c r="BA3884" s="59"/>
      <c r="BB3884" s="59"/>
      <c r="BC3884" s="59"/>
      <c r="BD3884" s="59"/>
      <c r="BE3884" s="59"/>
      <c r="BF3884" s="59"/>
      <c r="BG3884" s="59"/>
      <c r="BH3884" s="59"/>
      <c r="BI3884" s="59"/>
      <c r="BJ3884" s="59"/>
      <c r="BK3884" s="59"/>
      <c r="BL3884" s="59"/>
      <c r="BM3884" s="59"/>
      <c r="BN3884" s="59"/>
      <c r="BO3884" s="59"/>
      <c r="BP3884" s="59"/>
      <c r="BQ3884" s="59"/>
      <c r="BR3884" s="59"/>
      <c r="BS3884" s="59"/>
      <c r="BT3884" s="59"/>
      <c r="BU3884" s="59"/>
      <c r="BV3884" s="59"/>
      <c r="BW3884" s="59"/>
      <c r="BX3884" s="59"/>
      <c r="BY3884" s="59"/>
      <c r="BZ3884" s="59"/>
      <c r="CA3884" s="59"/>
      <c r="CB3884" s="59"/>
      <c r="CC3884" s="59"/>
      <c r="CD3884" s="59"/>
      <c r="CE3884" s="59"/>
    </row>
    <row r="3885" spans="1:83" x14ac:dyDescent="0.25">
      <c r="A3885" s="67" t="s">
        <v>984</v>
      </c>
      <c r="B3885" s="67" t="s">
        <v>984</v>
      </c>
      <c r="C3885" s="58">
        <v>42314</v>
      </c>
      <c r="D3885" s="58"/>
      <c r="E3885" s="58"/>
      <c r="F3885" s="59" t="s">
        <v>981</v>
      </c>
      <c r="G3885" s="59"/>
      <c r="H3885" s="59">
        <v>524.50593749999996</v>
      </c>
      <c r="I3885" s="59">
        <v>0.24757499999999999</v>
      </c>
      <c r="J3885" s="59">
        <v>0.28164375000000003</v>
      </c>
      <c r="K3885" s="59">
        <v>0.29729375000000002</v>
      </c>
      <c r="L3885" s="59">
        <v>0.28113749999999998</v>
      </c>
      <c r="M3885" s="59">
        <v>0.27738125000000002</v>
      </c>
      <c r="N3885" s="59">
        <v>0.32877499999999998</v>
      </c>
      <c r="O3885" s="59">
        <v>0.29915625000000001</v>
      </c>
      <c r="P3885" s="59"/>
      <c r="Q3885" s="59"/>
      <c r="R3885" s="59"/>
      <c r="S3885" s="59"/>
      <c r="T3885" s="59"/>
      <c r="U3885" s="59"/>
      <c r="V3885" s="59"/>
      <c r="W3885" s="59"/>
      <c r="X3885" s="59"/>
      <c r="Y3885" s="59"/>
      <c r="Z3885" s="59"/>
      <c r="AA3885" s="59"/>
      <c r="AB3885" s="59"/>
      <c r="AC3885" s="59"/>
      <c r="AD3885" s="59"/>
      <c r="AE3885" s="59"/>
      <c r="AF3885" s="59"/>
      <c r="AG3885" s="59"/>
      <c r="AH3885" s="59"/>
      <c r="AI3885" s="59"/>
      <c r="AJ3885" s="59"/>
      <c r="AK3885" s="59"/>
      <c r="AL3885" s="59"/>
      <c r="AM3885" s="59"/>
      <c r="AN3885" s="59"/>
      <c r="AO3885" s="59"/>
      <c r="AP3885" s="59"/>
      <c r="AQ3885" s="59"/>
      <c r="AR3885" s="59"/>
      <c r="AS3885" s="59"/>
      <c r="AT3885" s="59"/>
      <c r="AU3885" s="59"/>
      <c r="AV3885" s="59"/>
      <c r="AZ3885" s="59"/>
      <c r="BA3885" s="59"/>
      <c r="BB3885" s="59"/>
      <c r="BC3885" s="59"/>
      <c r="BD3885" s="59"/>
      <c r="BE3885" s="59"/>
      <c r="BF3885" s="59"/>
      <c r="BG3885" s="59"/>
      <c r="BH3885" s="59"/>
      <c r="BI3885" s="59"/>
      <c r="BJ3885" s="59"/>
      <c r="BK3885" s="59"/>
      <c r="BL3885" s="59"/>
      <c r="BM3885" s="59"/>
      <c r="BN3885" s="59"/>
      <c r="BO3885" s="59"/>
      <c r="BP3885" s="59"/>
      <c r="BQ3885" s="59"/>
      <c r="BR3885" s="59"/>
      <c r="BS3885" s="59"/>
      <c r="BT3885" s="59"/>
      <c r="BU3885" s="59"/>
      <c r="BV3885" s="59"/>
      <c r="BW3885" s="59"/>
      <c r="BX3885" s="59"/>
      <c r="BY3885" s="59"/>
      <c r="BZ3885" s="59"/>
      <c r="CA3885" s="59"/>
      <c r="CB3885" s="59"/>
      <c r="CC3885" s="59"/>
      <c r="CD3885" s="59"/>
      <c r="CE3885" s="59"/>
    </row>
    <row r="3886" spans="1:83" x14ac:dyDescent="0.25">
      <c r="A3886" s="67" t="s">
        <v>984</v>
      </c>
      <c r="B3886" s="67" t="s">
        <v>984</v>
      </c>
      <c r="C3886" s="58">
        <v>42315</v>
      </c>
      <c r="D3886" s="58"/>
      <c r="E3886" s="58"/>
      <c r="F3886" s="59" t="s">
        <v>981</v>
      </c>
      <c r="G3886" s="59"/>
      <c r="H3886" s="59">
        <v>522.41578125000001</v>
      </c>
      <c r="I3886" s="59">
        <v>0.236565625</v>
      </c>
      <c r="J3886" s="59">
        <v>0.27838125000000002</v>
      </c>
      <c r="K3886" s="59">
        <v>0.29702499999999998</v>
      </c>
      <c r="L3886" s="59">
        <v>0.2815125</v>
      </c>
      <c r="M3886" s="59">
        <v>0.27745625000000002</v>
      </c>
      <c r="N3886" s="59">
        <v>0.32877499999999998</v>
      </c>
      <c r="O3886" s="59">
        <v>0.29914374999999999</v>
      </c>
      <c r="P3886" s="59"/>
      <c r="Q3886" s="59"/>
      <c r="R3886" s="59"/>
      <c r="S3886" s="59"/>
      <c r="T3886" s="59"/>
      <c r="U3886" s="59"/>
      <c r="V3886" s="59"/>
      <c r="W3886" s="59"/>
      <c r="X3886" s="59"/>
      <c r="Y3886" s="59"/>
      <c r="Z3886" s="59"/>
      <c r="AA3886" s="59"/>
      <c r="AB3886" s="59"/>
      <c r="AC3886" s="59"/>
      <c r="AD3886" s="59"/>
      <c r="AE3886" s="59"/>
      <c r="AF3886" s="59"/>
      <c r="AG3886" s="59"/>
      <c r="AH3886" s="59"/>
      <c r="AI3886" s="59"/>
      <c r="AJ3886" s="59"/>
      <c r="AK3886" s="59"/>
      <c r="AL3886" s="59"/>
      <c r="AM3886" s="59"/>
      <c r="AN3886" s="59"/>
      <c r="AO3886" s="59"/>
      <c r="AP3886" s="59"/>
      <c r="AQ3886" s="59"/>
      <c r="AR3886" s="59"/>
      <c r="AS3886" s="59"/>
      <c r="AT3886" s="59"/>
      <c r="AU3886" s="59"/>
      <c r="AV3886" s="59"/>
      <c r="AZ3886" s="59"/>
      <c r="BA3886" s="59"/>
      <c r="BB3886" s="59"/>
      <c r="BC3886" s="59"/>
      <c r="BD3886" s="59"/>
      <c r="BE3886" s="59"/>
      <c r="BF3886" s="59"/>
      <c r="BG3886" s="59"/>
      <c r="BH3886" s="59"/>
      <c r="BI3886" s="59"/>
      <c r="BJ3886" s="59"/>
      <c r="BK3886" s="59"/>
      <c r="BL3886" s="59"/>
      <c r="BM3886" s="59"/>
      <c r="BN3886" s="59"/>
      <c r="BO3886" s="59"/>
      <c r="BP3886" s="59"/>
      <c r="BQ3886" s="59"/>
      <c r="BR3886" s="59"/>
      <c r="BS3886" s="59"/>
      <c r="BT3886" s="59"/>
      <c r="BU3886" s="59"/>
      <c r="BV3886" s="59"/>
      <c r="BW3886" s="59"/>
      <c r="BX3886" s="59"/>
      <c r="BY3886" s="59"/>
      <c r="BZ3886" s="59"/>
      <c r="CA3886" s="59"/>
      <c r="CB3886" s="59"/>
      <c r="CC3886" s="59"/>
      <c r="CD3886" s="59"/>
      <c r="CE3886" s="59"/>
    </row>
    <row r="3887" spans="1:83" x14ac:dyDescent="0.25">
      <c r="A3887" s="67" t="s">
        <v>984</v>
      </c>
      <c r="B3887" s="67" t="s">
        <v>984</v>
      </c>
      <c r="C3887" s="58">
        <v>42316</v>
      </c>
      <c r="D3887" s="58"/>
      <c r="E3887" s="58"/>
      <c r="F3887" s="59" t="s">
        <v>981</v>
      </c>
      <c r="G3887" s="59"/>
      <c r="H3887" s="59">
        <v>520.88296875000003</v>
      </c>
      <c r="I3887" s="59">
        <v>0.22808437500000001</v>
      </c>
      <c r="J3887" s="59">
        <v>0.27508125</v>
      </c>
      <c r="K3887" s="59">
        <v>0.29699999999999999</v>
      </c>
      <c r="L3887" s="59">
        <v>0.28221875000000002</v>
      </c>
      <c r="M3887" s="59">
        <v>0.27756249999999999</v>
      </c>
      <c r="N3887" s="59">
        <v>0.32877499999999998</v>
      </c>
      <c r="O3887" s="59">
        <v>0.2991375</v>
      </c>
      <c r="P3887" s="59"/>
      <c r="Q3887" s="59"/>
      <c r="R3887" s="59"/>
      <c r="S3887" s="59"/>
      <c r="T3887" s="59"/>
      <c r="U3887" s="59"/>
      <c r="V3887" s="59"/>
      <c r="W3887" s="59"/>
      <c r="X3887" s="59"/>
      <c r="Y3887" s="59"/>
      <c r="Z3887" s="59"/>
      <c r="AA3887" s="59"/>
      <c r="AB3887" s="59"/>
      <c r="AC3887" s="59"/>
      <c r="AD3887" s="59"/>
      <c r="AE3887" s="59"/>
      <c r="AF3887" s="59"/>
      <c r="AG3887" s="59"/>
      <c r="AH3887" s="59"/>
      <c r="AI3887" s="59"/>
      <c r="AJ3887" s="59"/>
      <c r="AK3887" s="59"/>
      <c r="AL3887" s="59"/>
      <c r="AM3887" s="59"/>
      <c r="AN3887" s="59"/>
      <c r="AO3887" s="59"/>
      <c r="AP3887" s="59"/>
      <c r="AQ3887" s="59"/>
      <c r="AR3887" s="59"/>
      <c r="AS3887" s="59"/>
      <c r="AT3887" s="59"/>
      <c r="AU3887" s="59"/>
      <c r="AV3887" s="59"/>
      <c r="AZ3887" s="59"/>
      <c r="BA3887" s="59"/>
      <c r="BB3887" s="59"/>
      <c r="BC3887" s="59"/>
      <c r="BD3887" s="59"/>
      <c r="BE3887" s="59"/>
      <c r="BF3887" s="59"/>
      <c r="BG3887" s="59"/>
      <c r="BH3887" s="59"/>
      <c r="BI3887" s="59"/>
      <c r="BJ3887" s="59"/>
      <c r="BK3887" s="59"/>
      <c r="BL3887" s="59"/>
      <c r="BM3887" s="59"/>
      <c r="BN3887" s="59"/>
      <c r="BO3887" s="59"/>
      <c r="BP3887" s="59"/>
      <c r="BQ3887" s="59"/>
      <c r="BR3887" s="59"/>
      <c r="BS3887" s="59"/>
      <c r="BT3887" s="59"/>
      <c r="BU3887" s="59"/>
      <c r="BV3887" s="59"/>
      <c r="BW3887" s="59"/>
      <c r="BX3887" s="59"/>
      <c r="BY3887" s="59"/>
      <c r="BZ3887" s="59"/>
      <c r="CA3887" s="59"/>
      <c r="CB3887" s="59"/>
      <c r="CC3887" s="59"/>
      <c r="CD3887" s="59"/>
      <c r="CE3887" s="59"/>
    </row>
    <row r="3888" spans="1:83" x14ac:dyDescent="0.25">
      <c r="A3888" s="67" t="s">
        <v>984</v>
      </c>
      <c r="B3888" s="67" t="s">
        <v>984</v>
      </c>
      <c r="C3888" s="58">
        <v>42317</v>
      </c>
      <c r="D3888" s="58"/>
      <c r="E3888" s="58"/>
      <c r="F3888" s="59" t="s">
        <v>981</v>
      </c>
      <c r="G3888" s="59"/>
      <c r="H3888" s="59">
        <v>518.17593750000003</v>
      </c>
      <c r="I3888" s="59">
        <v>0.21594374999999999</v>
      </c>
      <c r="J3888" s="59">
        <v>0.26953749999999999</v>
      </c>
      <c r="K3888" s="59">
        <v>0.29605625000000002</v>
      </c>
      <c r="L3888" s="59">
        <v>0.28275</v>
      </c>
      <c r="M3888" s="59">
        <v>0.277725</v>
      </c>
      <c r="N3888" s="59">
        <v>0.32876250000000001</v>
      </c>
      <c r="O3888" s="59">
        <v>0.29921874999999998</v>
      </c>
      <c r="P3888" s="59"/>
      <c r="Q3888" s="59"/>
      <c r="R3888" s="59"/>
      <c r="S3888" s="59"/>
      <c r="T3888" s="59"/>
      <c r="U3888" s="59"/>
      <c r="V3888" s="59"/>
      <c r="W3888" s="59"/>
      <c r="X3888" s="59"/>
      <c r="Y3888" s="59"/>
      <c r="Z3888" s="59"/>
      <c r="AA3888" s="59"/>
      <c r="AB3888" s="59"/>
      <c r="AC3888" s="59"/>
      <c r="AD3888" s="59"/>
      <c r="AE3888" s="59"/>
      <c r="AF3888" s="59"/>
      <c r="AG3888" s="59"/>
      <c r="AH3888" s="59"/>
      <c r="AI3888" s="59"/>
      <c r="AJ3888" s="59"/>
      <c r="AK3888" s="59"/>
      <c r="AL3888" s="59"/>
      <c r="AM3888" s="59"/>
      <c r="AN3888" s="59"/>
      <c r="AO3888" s="59"/>
      <c r="AP3888" s="59"/>
      <c r="AQ3888" s="59"/>
      <c r="AR3888" s="59"/>
      <c r="AS3888" s="59"/>
      <c r="AT3888" s="59"/>
      <c r="AU3888" s="59"/>
      <c r="AV3888" s="59"/>
      <c r="AZ3888" s="59"/>
      <c r="BA3888" s="59"/>
      <c r="BB3888" s="59"/>
      <c r="BC3888" s="59"/>
      <c r="BD3888" s="59"/>
      <c r="BE3888" s="59"/>
      <c r="BF3888" s="59"/>
      <c r="BG3888" s="59"/>
      <c r="BH3888" s="59"/>
      <c r="BI3888" s="59"/>
      <c r="BJ3888" s="59"/>
      <c r="BK3888" s="59"/>
      <c r="BL3888" s="59"/>
      <c r="BM3888" s="59"/>
      <c r="BN3888" s="59"/>
      <c r="BO3888" s="59"/>
      <c r="BP3888" s="59"/>
      <c r="BQ3888" s="59"/>
      <c r="BR3888" s="59"/>
      <c r="BS3888" s="59"/>
      <c r="BT3888" s="59"/>
      <c r="BU3888" s="59"/>
      <c r="BV3888" s="59"/>
      <c r="BW3888" s="59"/>
      <c r="BX3888" s="59"/>
      <c r="BY3888" s="59"/>
      <c r="BZ3888" s="59"/>
      <c r="CA3888" s="59"/>
      <c r="CB3888" s="59"/>
      <c r="CC3888" s="59"/>
      <c r="CD3888" s="59"/>
      <c r="CE3888" s="59"/>
    </row>
    <row r="3889" spans="1:83" x14ac:dyDescent="0.25">
      <c r="A3889" s="67" t="s">
        <v>984</v>
      </c>
      <c r="B3889" s="67" t="s">
        <v>984</v>
      </c>
      <c r="C3889" s="58">
        <v>42318</v>
      </c>
      <c r="D3889" s="58"/>
      <c r="E3889" s="58"/>
      <c r="F3889" s="59" t="s">
        <v>981</v>
      </c>
      <c r="G3889" s="59"/>
      <c r="H3889" s="59">
        <v>515.12343750000002</v>
      </c>
      <c r="I3889" s="59">
        <v>0.20269375000000001</v>
      </c>
      <c r="J3889" s="59">
        <v>0.26235000000000003</v>
      </c>
      <c r="K3889" s="59">
        <v>0.29488750000000002</v>
      </c>
      <c r="L3889" s="59">
        <v>0.28346874999999999</v>
      </c>
      <c r="M3889" s="59">
        <v>0.27796874999999999</v>
      </c>
      <c r="N3889" s="59">
        <v>0.3288875</v>
      </c>
      <c r="O3889" s="59">
        <v>0.29934375000000002</v>
      </c>
      <c r="P3889" s="59"/>
      <c r="Q3889" s="59"/>
      <c r="R3889" s="59"/>
      <c r="S3889" s="59"/>
      <c r="T3889" s="59"/>
      <c r="U3889" s="59"/>
      <c r="V3889" s="59"/>
      <c r="W3889" s="59"/>
      <c r="X3889" s="59"/>
      <c r="Y3889" s="59"/>
      <c r="Z3889" s="59"/>
      <c r="AA3889" s="59"/>
      <c r="AB3889" s="59"/>
      <c r="AC3889" s="59"/>
      <c r="AD3889" s="59"/>
      <c r="AE3889" s="59">
        <v>7.55</v>
      </c>
      <c r="AF3889" s="59">
        <v>0.37769270787318399</v>
      </c>
      <c r="AG3889" s="59">
        <v>0.39467137396587698</v>
      </c>
      <c r="AH3889" s="59"/>
      <c r="AI3889" s="59"/>
      <c r="AJ3889" s="59"/>
      <c r="AK3889" s="59">
        <v>0.15</v>
      </c>
      <c r="AL3889" s="59">
        <v>6.5</v>
      </c>
      <c r="AM3889" s="59"/>
      <c r="AN3889" s="59"/>
      <c r="AO3889" s="59"/>
      <c r="AP3889" s="59"/>
      <c r="AQ3889" s="59"/>
      <c r="AR3889" s="59"/>
      <c r="AS3889" s="59"/>
      <c r="AT3889" s="59"/>
      <c r="AU3889" s="59"/>
      <c r="AV3889" s="59"/>
      <c r="AZ3889" s="59"/>
      <c r="BA3889" s="59"/>
      <c r="BB3889" s="59"/>
      <c r="BC3889" s="59"/>
      <c r="BD3889" s="59"/>
      <c r="BE3889" s="59"/>
      <c r="BF3889" s="59"/>
      <c r="BG3889" s="59"/>
      <c r="BH3889" s="59"/>
      <c r="BI3889" s="59"/>
      <c r="BJ3889" s="59"/>
      <c r="BK3889" s="59"/>
      <c r="BL3889" s="59"/>
      <c r="BM3889" s="59"/>
      <c r="BN3889" s="59"/>
      <c r="BO3889" s="59"/>
      <c r="BP3889" s="59"/>
      <c r="BQ3889" s="59"/>
      <c r="BR3889" s="59"/>
      <c r="BS3889" s="59"/>
      <c r="BT3889" s="59"/>
      <c r="BU3889" s="59"/>
      <c r="BV3889" s="59"/>
      <c r="BW3889" s="59"/>
      <c r="BX3889" s="59"/>
      <c r="BY3889" s="59"/>
      <c r="BZ3889" s="59"/>
      <c r="CA3889" s="59"/>
      <c r="CB3889" s="59"/>
      <c r="CC3889" s="59"/>
      <c r="CD3889" s="59"/>
      <c r="CE3889" s="59"/>
    </row>
    <row r="3890" spans="1:83" x14ac:dyDescent="0.25">
      <c r="A3890" s="67" t="s">
        <v>984</v>
      </c>
      <c r="B3890" s="67" t="s">
        <v>984</v>
      </c>
      <c r="C3890" s="58">
        <v>42319</v>
      </c>
      <c r="D3890" s="58"/>
      <c r="E3890" s="58"/>
      <c r="F3890" s="59" t="s">
        <v>981</v>
      </c>
      <c r="G3890" s="59"/>
      <c r="H3890" s="59">
        <v>513.23109375000001</v>
      </c>
      <c r="I3890" s="59">
        <v>0.194846875</v>
      </c>
      <c r="J3890" s="59">
        <v>0.25779374999999999</v>
      </c>
      <c r="K3890" s="59">
        <v>0.29398750000000001</v>
      </c>
      <c r="L3890" s="59">
        <v>0.28397499999999998</v>
      </c>
      <c r="M3890" s="59">
        <v>0.27817500000000001</v>
      </c>
      <c r="N3890" s="59">
        <v>0.32897500000000002</v>
      </c>
      <c r="O3890" s="59">
        <v>0.29933749999999998</v>
      </c>
      <c r="P3890" s="59"/>
      <c r="Q3890" s="59"/>
      <c r="R3890" s="59"/>
      <c r="S3890" s="59"/>
      <c r="T3890" s="59"/>
      <c r="U3890" s="59"/>
      <c r="V3890" s="59"/>
      <c r="W3890" s="59"/>
      <c r="X3890" s="59"/>
      <c r="Y3890" s="59"/>
      <c r="Z3890" s="59"/>
      <c r="AA3890" s="59"/>
      <c r="AB3890" s="59"/>
      <c r="AC3890" s="59"/>
      <c r="AD3890" s="59"/>
      <c r="AE3890" s="59"/>
      <c r="AF3890" s="59"/>
      <c r="AG3890" s="59"/>
      <c r="AH3890" s="59"/>
      <c r="AI3890" s="59"/>
      <c r="AJ3890" s="59"/>
      <c r="AK3890" s="59"/>
      <c r="AL3890" s="59"/>
      <c r="AM3890" s="59"/>
      <c r="AN3890" s="59"/>
      <c r="AO3890" s="59"/>
      <c r="AP3890" s="59"/>
      <c r="AQ3890" s="59"/>
      <c r="AR3890" s="59"/>
      <c r="AS3890" s="59"/>
      <c r="AT3890" s="59"/>
      <c r="AU3890" s="59"/>
      <c r="AV3890" s="59"/>
      <c r="AZ3890" s="59"/>
      <c r="BA3890" s="59"/>
      <c r="BB3890" s="59"/>
      <c r="BC3890" s="59"/>
      <c r="BD3890" s="59"/>
      <c r="BE3890" s="59"/>
      <c r="BF3890" s="59"/>
      <c r="BG3890" s="59"/>
      <c r="BH3890" s="59"/>
      <c r="BI3890" s="59"/>
      <c r="BJ3890" s="59"/>
      <c r="BK3890" s="59"/>
      <c r="BL3890" s="59"/>
      <c r="BM3890" s="59"/>
      <c r="BN3890" s="59"/>
      <c r="BO3890" s="59"/>
      <c r="BP3890" s="59"/>
      <c r="BQ3890" s="59"/>
      <c r="BR3890" s="59"/>
      <c r="BS3890" s="59"/>
      <c r="BT3890" s="59"/>
      <c r="BU3890" s="59"/>
      <c r="BV3890" s="59"/>
      <c r="BW3890" s="59"/>
      <c r="BX3890" s="59"/>
      <c r="BY3890" s="59"/>
      <c r="BZ3890" s="59"/>
      <c r="CA3890" s="59"/>
      <c r="CB3890" s="59"/>
      <c r="CC3890" s="59"/>
      <c r="CD3890" s="59"/>
      <c r="CE3890" s="59"/>
    </row>
    <row r="3891" spans="1:83" x14ac:dyDescent="0.25">
      <c r="A3891" s="67" t="s">
        <v>984</v>
      </c>
      <c r="B3891" s="67" t="s">
        <v>984</v>
      </c>
      <c r="C3891" s="58">
        <v>42320</v>
      </c>
      <c r="D3891" s="58"/>
      <c r="E3891" s="58"/>
      <c r="F3891" s="59" t="s">
        <v>981</v>
      </c>
      <c r="G3891" s="59"/>
      <c r="H3891" s="59">
        <v>519.33328125000003</v>
      </c>
      <c r="I3891" s="59">
        <v>0.23147812500000001</v>
      </c>
      <c r="J3891" s="59">
        <v>0.26373124999999997</v>
      </c>
      <c r="K3891" s="59">
        <v>0.29263125000000001</v>
      </c>
      <c r="L3891" s="59">
        <v>0.28423749999999998</v>
      </c>
      <c r="M3891" s="59">
        <v>0.27826875000000001</v>
      </c>
      <c r="N3891" s="59">
        <v>0.32906875000000002</v>
      </c>
      <c r="O3891" s="59">
        <v>0.29930000000000001</v>
      </c>
      <c r="P3891" s="59"/>
      <c r="Q3891" s="59"/>
      <c r="R3891" s="59"/>
      <c r="S3891" s="59"/>
      <c r="T3891" s="59"/>
      <c r="U3891" s="59"/>
      <c r="V3891" s="59"/>
      <c r="W3891" s="59"/>
      <c r="X3891" s="59"/>
      <c r="Y3891" s="59"/>
      <c r="Z3891" s="59"/>
      <c r="AA3891" s="59"/>
      <c r="AB3891" s="59"/>
      <c r="AC3891" s="59"/>
      <c r="AD3891" s="59"/>
      <c r="AE3891" s="59"/>
      <c r="AF3891" s="59">
        <v>0.365888606472628</v>
      </c>
      <c r="AG3891" s="59">
        <v>0.58304753955440203</v>
      </c>
      <c r="AH3891" s="59"/>
      <c r="AI3891" s="59"/>
      <c r="AJ3891" s="59"/>
      <c r="AK3891" s="59"/>
      <c r="AL3891" s="59"/>
      <c r="AM3891" s="59"/>
      <c r="AN3891" s="59"/>
      <c r="AO3891" s="59"/>
      <c r="AP3891" s="59"/>
      <c r="AQ3891" s="59"/>
      <c r="AR3891" s="59"/>
      <c r="AS3891" s="59"/>
      <c r="AT3891" s="59"/>
      <c r="AU3891" s="59"/>
      <c r="AV3891" s="59"/>
      <c r="AZ3891" s="59"/>
      <c r="BA3891" s="59"/>
      <c r="BB3891" s="59"/>
      <c r="BC3891" s="59"/>
      <c r="BD3891" s="59"/>
      <c r="BE3891" s="59"/>
      <c r="BF3891" s="59"/>
      <c r="BG3891" s="59"/>
      <c r="BH3891" s="59"/>
      <c r="BI3891" s="59"/>
      <c r="BJ3891" s="59"/>
      <c r="BK3891" s="59"/>
      <c r="BL3891" s="59"/>
      <c r="BM3891" s="59"/>
      <c r="BN3891" s="59"/>
      <c r="BO3891" s="59"/>
      <c r="BP3891" s="59"/>
      <c r="BQ3891" s="59"/>
      <c r="BR3891" s="59"/>
      <c r="BS3891" s="59"/>
      <c r="BT3891" s="59"/>
      <c r="BU3891" s="59"/>
      <c r="BV3891" s="59"/>
      <c r="BW3891" s="59"/>
      <c r="BX3891" s="59"/>
      <c r="BY3891" s="59"/>
      <c r="BZ3891" s="59"/>
      <c r="CA3891" s="59"/>
      <c r="CB3891" s="59"/>
      <c r="CC3891" s="59"/>
      <c r="CD3891" s="59"/>
      <c r="CE3891" s="59"/>
    </row>
    <row r="3892" spans="1:83" x14ac:dyDescent="0.25">
      <c r="A3892" s="67" t="s">
        <v>984</v>
      </c>
      <c r="B3892" s="67" t="s">
        <v>984</v>
      </c>
      <c r="C3892" s="58">
        <v>42321</v>
      </c>
      <c r="D3892" s="58"/>
      <c r="E3892" s="58"/>
      <c r="F3892" s="59" t="s">
        <v>981</v>
      </c>
      <c r="G3892" s="59"/>
      <c r="H3892" s="59">
        <v>516.68296874999999</v>
      </c>
      <c r="I3892" s="59">
        <v>0.219678125</v>
      </c>
      <c r="J3892" s="59">
        <v>0.26018750000000002</v>
      </c>
      <c r="K3892" s="59">
        <v>0.29115625000000001</v>
      </c>
      <c r="L3892" s="59">
        <v>0.28418125</v>
      </c>
      <c r="M3892" s="59">
        <v>0.27838750000000001</v>
      </c>
      <c r="N3892" s="59">
        <v>0.32913124999999999</v>
      </c>
      <c r="O3892" s="59">
        <v>0.29948750000000002</v>
      </c>
      <c r="P3892" s="59"/>
      <c r="Q3892" s="59"/>
      <c r="R3892" s="59"/>
      <c r="S3892" s="59"/>
      <c r="T3892" s="59"/>
      <c r="U3892" s="59"/>
      <c r="V3892" s="59"/>
      <c r="W3892" s="59"/>
      <c r="X3892" s="59"/>
      <c r="Y3892" s="59"/>
      <c r="Z3892" s="59"/>
      <c r="AA3892" s="59"/>
      <c r="AB3892" s="59"/>
      <c r="AC3892" s="59"/>
      <c r="AD3892" s="59"/>
      <c r="AE3892" s="59"/>
      <c r="AF3892" s="59"/>
      <c r="AG3892" s="59"/>
      <c r="AH3892" s="59"/>
      <c r="AI3892" s="59"/>
      <c r="AJ3892" s="59"/>
      <c r="AK3892" s="59"/>
      <c r="AL3892" s="59"/>
      <c r="AM3892" s="59"/>
      <c r="AN3892" s="59"/>
      <c r="AO3892" s="59"/>
      <c r="AP3892" s="59"/>
      <c r="AQ3892" s="59"/>
      <c r="AR3892" s="59"/>
      <c r="AS3892" s="59"/>
      <c r="AT3892" s="59"/>
      <c r="AU3892" s="59"/>
      <c r="AV3892" s="59"/>
      <c r="AZ3892" s="59"/>
      <c r="BA3892" s="59"/>
      <c r="BB3892" s="59"/>
      <c r="BC3892" s="59"/>
      <c r="BD3892" s="59"/>
      <c r="BE3892" s="59"/>
      <c r="BF3892" s="59"/>
      <c r="BG3892" s="59"/>
      <c r="BH3892" s="59"/>
      <c r="BI3892" s="59"/>
      <c r="BJ3892" s="59"/>
      <c r="BK3892" s="59"/>
      <c r="BL3892" s="59"/>
      <c r="BM3892" s="59"/>
      <c r="BN3892" s="59"/>
      <c r="BO3892" s="59"/>
      <c r="BP3892" s="59"/>
      <c r="BQ3892" s="59"/>
      <c r="BR3892" s="59"/>
      <c r="BS3892" s="59"/>
      <c r="BT3892" s="59"/>
      <c r="BU3892" s="59"/>
      <c r="BV3892" s="59"/>
      <c r="BW3892" s="59"/>
      <c r="BX3892" s="59"/>
      <c r="BY3892" s="59"/>
      <c r="BZ3892" s="59"/>
      <c r="CA3892" s="59"/>
      <c r="CB3892" s="59"/>
      <c r="CC3892" s="59"/>
      <c r="CD3892" s="59"/>
      <c r="CE3892" s="59"/>
    </row>
    <row r="3893" spans="1:83" x14ac:dyDescent="0.25">
      <c r="A3893" s="67" t="s">
        <v>984</v>
      </c>
      <c r="B3893" s="67" t="s">
        <v>984</v>
      </c>
      <c r="C3893" s="58">
        <v>42322</v>
      </c>
      <c r="D3893" s="58"/>
      <c r="E3893" s="58"/>
      <c r="F3893" s="59" t="s">
        <v>981</v>
      </c>
      <c r="G3893" s="59"/>
      <c r="H3893" s="59">
        <v>514.03875000000005</v>
      </c>
      <c r="I3893" s="59">
        <v>0.20874375000000001</v>
      </c>
      <c r="J3893" s="59">
        <v>0.25586874999999998</v>
      </c>
      <c r="K3893" s="59">
        <v>0.28991875</v>
      </c>
      <c r="L3893" s="59">
        <v>0.28415000000000001</v>
      </c>
      <c r="M3893" s="59">
        <v>0.27838125000000002</v>
      </c>
      <c r="N3893" s="59">
        <v>0.32916250000000002</v>
      </c>
      <c r="O3893" s="59">
        <v>0.29954375</v>
      </c>
      <c r="P3893" s="59"/>
      <c r="Q3893" s="59"/>
      <c r="R3893" s="59"/>
      <c r="S3893" s="59"/>
      <c r="T3893" s="59"/>
      <c r="U3893" s="59"/>
      <c r="V3893" s="59"/>
      <c r="W3893" s="59"/>
      <c r="X3893" s="59"/>
      <c r="Y3893" s="59"/>
      <c r="Z3893" s="59"/>
      <c r="AA3893" s="59"/>
      <c r="AB3893" s="59"/>
      <c r="AC3893" s="59"/>
      <c r="AD3893" s="59"/>
      <c r="AE3893" s="59"/>
      <c r="AF3893" s="59"/>
      <c r="AG3893" s="59"/>
      <c r="AH3893" s="59"/>
      <c r="AI3893" s="59"/>
      <c r="AJ3893" s="59"/>
      <c r="AK3893" s="59"/>
      <c r="AL3893" s="59"/>
      <c r="AM3893" s="59"/>
      <c r="AN3893" s="59"/>
      <c r="AO3893" s="59"/>
      <c r="AP3893" s="59"/>
      <c r="AQ3893" s="59"/>
      <c r="AR3893" s="59"/>
      <c r="AS3893" s="59"/>
      <c r="AT3893" s="59"/>
      <c r="AU3893" s="59"/>
      <c r="AV3893" s="59"/>
      <c r="AZ3893" s="59"/>
      <c r="BA3893" s="59"/>
      <c r="BB3893" s="59"/>
      <c r="BC3893" s="59"/>
      <c r="BD3893" s="59"/>
      <c r="BE3893" s="59"/>
      <c r="BF3893" s="59"/>
      <c r="BG3893" s="59"/>
      <c r="BH3893" s="59"/>
      <c r="BI3893" s="59"/>
      <c r="BJ3893" s="59"/>
      <c r="BK3893" s="59"/>
      <c r="BL3893" s="59"/>
      <c r="BM3893" s="59"/>
      <c r="BN3893" s="59"/>
      <c r="BO3893" s="59"/>
      <c r="BP3893" s="59"/>
      <c r="BQ3893" s="59"/>
      <c r="BR3893" s="59"/>
      <c r="BS3893" s="59"/>
      <c r="BT3893" s="59"/>
      <c r="BU3893" s="59"/>
      <c r="BV3893" s="59"/>
      <c r="BW3893" s="59"/>
      <c r="BX3893" s="59"/>
      <c r="BY3893" s="59"/>
      <c r="BZ3893" s="59"/>
      <c r="CA3893" s="59"/>
      <c r="CB3893" s="59"/>
      <c r="CC3893" s="59"/>
      <c r="CD3893" s="59"/>
      <c r="CE3893" s="59"/>
    </row>
    <row r="3894" spans="1:83" x14ac:dyDescent="0.25">
      <c r="A3894" s="67" t="s">
        <v>984</v>
      </c>
      <c r="B3894" s="67" t="s">
        <v>984</v>
      </c>
      <c r="C3894" s="58">
        <v>42323</v>
      </c>
      <c r="D3894" s="58"/>
      <c r="E3894" s="58"/>
      <c r="F3894" s="59" t="s">
        <v>981</v>
      </c>
      <c r="G3894" s="59"/>
      <c r="H3894" s="59">
        <v>511.90125</v>
      </c>
      <c r="I3894" s="59">
        <v>0.200075</v>
      </c>
      <c r="J3894" s="59">
        <v>0.25180000000000002</v>
      </c>
      <c r="K3894" s="59">
        <v>0.28898750000000001</v>
      </c>
      <c r="L3894" s="59">
        <v>0.28405000000000002</v>
      </c>
      <c r="M3894" s="59">
        <v>0.27853125000000001</v>
      </c>
      <c r="N3894" s="59">
        <v>0.32928750000000001</v>
      </c>
      <c r="O3894" s="59">
        <v>0.29954375</v>
      </c>
      <c r="P3894" s="59"/>
      <c r="Q3894" s="59"/>
      <c r="R3894" s="59"/>
      <c r="S3894" s="59"/>
      <c r="T3894" s="59"/>
      <c r="U3894" s="59"/>
      <c r="V3894" s="59"/>
      <c r="W3894" s="59"/>
      <c r="X3894" s="59"/>
      <c r="Y3894" s="59"/>
      <c r="Z3894" s="59"/>
      <c r="AA3894" s="59"/>
      <c r="AB3894" s="59"/>
      <c r="AC3894" s="59"/>
      <c r="AD3894" s="59"/>
      <c r="AE3894" s="59"/>
      <c r="AF3894" s="59"/>
      <c r="AG3894" s="59"/>
      <c r="AH3894" s="59"/>
      <c r="AI3894" s="59"/>
      <c r="AJ3894" s="59"/>
      <c r="AK3894" s="59"/>
      <c r="AL3894" s="59"/>
      <c r="AM3894" s="59"/>
      <c r="AN3894" s="59"/>
      <c r="AO3894" s="59"/>
      <c r="AP3894" s="59"/>
      <c r="AQ3894" s="59"/>
      <c r="AR3894" s="59"/>
      <c r="AS3894" s="59"/>
      <c r="AT3894" s="59"/>
      <c r="AU3894" s="59"/>
      <c r="AV3894" s="59"/>
      <c r="AZ3894" s="59"/>
      <c r="BA3894" s="59"/>
      <c r="BB3894" s="59"/>
      <c r="BC3894" s="59"/>
      <c r="BD3894" s="59"/>
      <c r="BE3894" s="59"/>
      <c r="BF3894" s="59"/>
      <c r="BG3894" s="59"/>
      <c r="BH3894" s="59"/>
      <c r="BI3894" s="59"/>
      <c r="BJ3894" s="59"/>
      <c r="BK3894" s="59"/>
      <c r="BL3894" s="59"/>
      <c r="BM3894" s="59"/>
      <c r="BN3894" s="59"/>
      <c r="BO3894" s="59"/>
      <c r="BP3894" s="59"/>
      <c r="BQ3894" s="59"/>
      <c r="BR3894" s="59"/>
      <c r="BS3894" s="59"/>
      <c r="BT3894" s="59"/>
      <c r="BU3894" s="59"/>
      <c r="BV3894" s="59"/>
      <c r="BW3894" s="59"/>
      <c r="BX3894" s="59"/>
      <c r="BY3894" s="59"/>
      <c r="BZ3894" s="59"/>
      <c r="CA3894" s="59"/>
      <c r="CB3894" s="59"/>
      <c r="CC3894" s="59"/>
      <c r="CD3894" s="59"/>
      <c r="CE3894" s="59"/>
    </row>
    <row r="3895" spans="1:83" x14ac:dyDescent="0.25">
      <c r="A3895" s="67" t="s">
        <v>984</v>
      </c>
      <c r="B3895" s="67" t="s">
        <v>984</v>
      </c>
      <c r="C3895" s="58">
        <v>42324</v>
      </c>
      <c r="D3895" s="58"/>
      <c r="E3895" s="58"/>
      <c r="F3895" s="59" t="s">
        <v>981</v>
      </c>
      <c r="G3895" s="59"/>
      <c r="H3895" s="59">
        <v>508.75359374999999</v>
      </c>
      <c r="I3895" s="59">
        <v>0.18982812499999999</v>
      </c>
      <c r="J3895" s="59">
        <v>0.2457375</v>
      </c>
      <c r="K3895" s="59">
        <v>0.28708125000000001</v>
      </c>
      <c r="L3895" s="59">
        <v>0.28375</v>
      </c>
      <c r="M3895" s="59">
        <v>0.27840625000000002</v>
      </c>
      <c r="N3895" s="59">
        <v>0.32929999999999998</v>
      </c>
      <c r="O3895" s="59">
        <v>0.29952499999999999</v>
      </c>
      <c r="P3895" s="59"/>
      <c r="Q3895" s="59"/>
      <c r="R3895" s="59"/>
      <c r="S3895" s="59"/>
      <c r="T3895" s="59"/>
      <c r="U3895" s="59"/>
      <c r="V3895" s="59"/>
      <c r="W3895" s="59"/>
      <c r="X3895" s="59"/>
      <c r="Y3895" s="59"/>
      <c r="Z3895" s="59"/>
      <c r="AA3895" s="59"/>
      <c r="AB3895" s="59"/>
      <c r="AC3895" s="59"/>
      <c r="AD3895" s="59"/>
      <c r="AE3895" s="59"/>
      <c r="AF3895" s="59"/>
      <c r="AG3895" s="59"/>
      <c r="AH3895" s="59"/>
      <c r="AI3895" s="59"/>
      <c r="AJ3895" s="59"/>
      <c r="AK3895" s="59"/>
      <c r="AL3895" s="59"/>
      <c r="AM3895" s="59"/>
      <c r="AN3895" s="59"/>
      <c r="AO3895" s="59"/>
      <c r="AP3895" s="59"/>
      <c r="AQ3895" s="59"/>
      <c r="AR3895" s="59"/>
      <c r="AS3895" s="59"/>
      <c r="AT3895" s="59"/>
      <c r="AU3895" s="59"/>
      <c r="AV3895" s="59"/>
      <c r="AZ3895" s="59"/>
      <c r="BA3895" s="59"/>
      <c r="BB3895" s="59"/>
      <c r="BC3895" s="59"/>
      <c r="BD3895" s="59"/>
      <c r="BE3895" s="59"/>
      <c r="BF3895" s="59"/>
      <c r="BG3895" s="59"/>
      <c r="BH3895" s="59"/>
      <c r="BI3895" s="59"/>
      <c r="BJ3895" s="59"/>
      <c r="BK3895" s="59"/>
      <c r="BL3895" s="59"/>
      <c r="BM3895" s="59"/>
      <c r="BN3895" s="59"/>
      <c r="BO3895" s="59"/>
      <c r="BP3895" s="59"/>
      <c r="BQ3895" s="59"/>
      <c r="BR3895" s="59"/>
      <c r="BS3895" s="59"/>
      <c r="BT3895" s="59"/>
      <c r="BU3895" s="59"/>
      <c r="BV3895" s="59"/>
      <c r="BW3895" s="59"/>
      <c r="BX3895" s="59"/>
      <c r="BY3895" s="59"/>
      <c r="BZ3895" s="59"/>
      <c r="CA3895" s="59"/>
      <c r="CB3895" s="59"/>
      <c r="CC3895" s="59"/>
      <c r="CD3895" s="59"/>
      <c r="CE3895" s="59"/>
    </row>
    <row r="3896" spans="1:83" x14ac:dyDescent="0.25">
      <c r="A3896" s="67" t="s">
        <v>984</v>
      </c>
      <c r="B3896" s="67" t="s">
        <v>984</v>
      </c>
      <c r="C3896" s="58">
        <v>42325</v>
      </c>
      <c r="D3896" s="58"/>
      <c r="E3896" s="58"/>
      <c r="F3896" s="59" t="s">
        <v>981</v>
      </c>
      <c r="G3896" s="59"/>
      <c r="H3896" s="59">
        <v>506.27625</v>
      </c>
      <c r="I3896" s="59">
        <v>0.18111250000000001</v>
      </c>
      <c r="J3896" s="59">
        <v>0.240675</v>
      </c>
      <c r="K3896" s="59">
        <v>0.28560000000000002</v>
      </c>
      <c r="L3896" s="59">
        <v>0.28373749999999998</v>
      </c>
      <c r="M3896" s="59">
        <v>0.27850625000000001</v>
      </c>
      <c r="N3896" s="59">
        <v>0.32928125000000003</v>
      </c>
      <c r="O3896" s="59">
        <v>0.29956874999999999</v>
      </c>
      <c r="P3896" s="59"/>
      <c r="Q3896" s="59"/>
      <c r="R3896" s="59"/>
      <c r="S3896" s="59"/>
      <c r="T3896" s="59"/>
      <c r="U3896" s="59"/>
      <c r="V3896" s="59"/>
      <c r="W3896" s="59"/>
      <c r="X3896" s="59"/>
      <c r="Y3896" s="59"/>
      <c r="Z3896" s="59"/>
      <c r="AA3896" s="59"/>
      <c r="AB3896" s="59"/>
      <c r="AC3896" s="59"/>
      <c r="AD3896" s="59"/>
      <c r="AE3896" s="59"/>
      <c r="AF3896" s="59">
        <v>0.558191645779475</v>
      </c>
      <c r="AG3896" s="59">
        <v>0.44832406643102501</v>
      </c>
      <c r="AH3896" s="59"/>
      <c r="AI3896" s="59"/>
      <c r="AJ3896" s="59"/>
      <c r="AK3896" s="59"/>
      <c r="AL3896" s="59"/>
      <c r="AM3896" s="59"/>
      <c r="AN3896" s="59"/>
      <c r="AO3896" s="59"/>
      <c r="AP3896" s="59"/>
      <c r="AQ3896" s="59"/>
      <c r="AR3896" s="59"/>
      <c r="AS3896" s="59"/>
      <c r="AT3896" s="59"/>
      <c r="AU3896" s="59"/>
      <c r="AV3896" s="59"/>
      <c r="AZ3896" s="59"/>
      <c r="BA3896" s="59"/>
      <c r="BB3896" s="59"/>
      <c r="BC3896" s="59"/>
      <c r="BD3896" s="59"/>
      <c r="BE3896" s="59"/>
      <c r="BF3896" s="59"/>
      <c r="BG3896" s="59"/>
      <c r="BH3896" s="59"/>
      <c r="BI3896" s="59"/>
      <c r="BJ3896" s="59"/>
      <c r="BK3896" s="59"/>
      <c r="BL3896" s="59"/>
      <c r="BM3896" s="59"/>
      <c r="BN3896" s="59"/>
      <c r="BO3896" s="59"/>
      <c r="BP3896" s="59"/>
      <c r="BQ3896" s="59"/>
      <c r="BR3896" s="59"/>
      <c r="BS3896" s="59"/>
      <c r="BT3896" s="59"/>
      <c r="BU3896" s="59"/>
      <c r="BV3896" s="59"/>
      <c r="BW3896" s="59"/>
      <c r="BX3896" s="59"/>
      <c r="BY3896" s="59"/>
      <c r="BZ3896" s="59"/>
      <c r="CA3896" s="59"/>
      <c r="CB3896" s="59"/>
      <c r="CC3896" s="59"/>
      <c r="CD3896" s="59"/>
      <c r="CE3896" s="59"/>
    </row>
    <row r="3897" spans="1:83" x14ac:dyDescent="0.25">
      <c r="A3897" s="67" t="s">
        <v>984</v>
      </c>
      <c r="B3897" s="67" t="s">
        <v>984</v>
      </c>
      <c r="C3897" s="58">
        <v>42326</v>
      </c>
      <c r="D3897" s="58"/>
      <c r="E3897" s="58"/>
      <c r="F3897" s="59" t="s">
        <v>981</v>
      </c>
      <c r="G3897" s="59"/>
      <c r="H3897" s="59">
        <v>503.49515624999998</v>
      </c>
      <c r="I3897" s="59">
        <v>0.172815625</v>
      </c>
      <c r="J3897" s="59">
        <v>0.23479375</v>
      </c>
      <c r="K3897" s="59">
        <v>0.28350625000000002</v>
      </c>
      <c r="L3897" s="59">
        <v>0.28358125000000001</v>
      </c>
      <c r="M3897" s="59">
        <v>0.27851874999999998</v>
      </c>
      <c r="N3897" s="59">
        <v>0.32934999999999998</v>
      </c>
      <c r="O3897" s="59">
        <v>0.29955625000000002</v>
      </c>
      <c r="P3897" s="59"/>
      <c r="Q3897" s="59"/>
      <c r="R3897" s="59"/>
      <c r="S3897" s="59"/>
      <c r="T3897" s="59"/>
      <c r="U3897" s="59"/>
      <c r="V3897" s="59"/>
      <c r="W3897" s="59"/>
      <c r="X3897" s="59"/>
      <c r="Y3897" s="59"/>
      <c r="Z3897" s="59"/>
      <c r="AA3897" s="59"/>
      <c r="AB3897" s="59"/>
      <c r="AC3897" s="59"/>
      <c r="AD3897" s="59"/>
      <c r="AE3897" s="59"/>
      <c r="AF3897" s="59"/>
      <c r="AG3897" s="59"/>
      <c r="AH3897" s="59"/>
      <c r="AI3897" s="59"/>
      <c r="AJ3897" s="59"/>
      <c r="AK3897" s="59"/>
      <c r="AL3897" s="59"/>
      <c r="AM3897" s="59"/>
      <c r="AN3897" s="59"/>
      <c r="AO3897" s="59"/>
      <c r="AP3897" s="59"/>
      <c r="AQ3897" s="59"/>
      <c r="AR3897" s="59"/>
      <c r="AS3897" s="59"/>
      <c r="AT3897" s="59"/>
      <c r="AU3897" s="59"/>
      <c r="AV3897" s="59"/>
      <c r="AZ3897" s="59"/>
      <c r="BA3897" s="59"/>
      <c r="BB3897" s="59"/>
      <c r="BC3897" s="59"/>
      <c r="BD3897" s="59"/>
      <c r="BE3897" s="59"/>
      <c r="BF3897" s="59"/>
      <c r="BG3897" s="59"/>
      <c r="BH3897" s="59"/>
      <c r="BI3897" s="59"/>
      <c r="BJ3897" s="59"/>
      <c r="BK3897" s="59"/>
      <c r="BL3897" s="59"/>
      <c r="BM3897" s="59"/>
      <c r="BN3897" s="59"/>
      <c r="BO3897" s="59"/>
      <c r="BP3897" s="59"/>
      <c r="BQ3897" s="59"/>
      <c r="BR3897" s="59"/>
      <c r="BS3897" s="59"/>
      <c r="BT3897" s="59"/>
      <c r="BU3897" s="59"/>
      <c r="BV3897" s="59"/>
      <c r="BW3897" s="59"/>
      <c r="BX3897" s="59"/>
      <c r="BY3897" s="59"/>
      <c r="BZ3897" s="59"/>
      <c r="CA3897" s="59"/>
      <c r="CB3897" s="59"/>
      <c r="CC3897" s="59"/>
      <c r="CD3897" s="59"/>
      <c r="CE3897" s="59"/>
    </row>
    <row r="3898" spans="1:83" x14ac:dyDescent="0.25">
      <c r="A3898" s="67" t="s">
        <v>984</v>
      </c>
      <c r="B3898" s="67" t="s">
        <v>984</v>
      </c>
      <c r="C3898" s="58">
        <v>42327</v>
      </c>
      <c r="D3898" s="58"/>
      <c r="E3898" s="58"/>
      <c r="F3898" s="59" t="s">
        <v>981</v>
      </c>
      <c r="G3898" s="59"/>
      <c r="H3898" s="59">
        <v>513.27984375000005</v>
      </c>
      <c r="I3898" s="59">
        <v>0.23340312499999999</v>
      </c>
      <c r="J3898" s="59">
        <v>0.24404999999999999</v>
      </c>
      <c r="K3898" s="59">
        <v>0.28178124999999998</v>
      </c>
      <c r="L3898" s="59">
        <v>0.28313749999999999</v>
      </c>
      <c r="M3898" s="59">
        <v>0.27851874999999998</v>
      </c>
      <c r="N3898" s="59">
        <v>0.32922499999999999</v>
      </c>
      <c r="O3898" s="59">
        <v>0.29954375</v>
      </c>
      <c r="P3898" s="59"/>
      <c r="Q3898" s="59"/>
      <c r="R3898" s="59"/>
      <c r="S3898" s="59"/>
      <c r="T3898" s="59">
        <v>4.4272093000000003</v>
      </c>
      <c r="U3898" s="59">
        <v>205.96924999999999</v>
      </c>
      <c r="V3898" s="59">
        <v>0</v>
      </c>
      <c r="W3898" s="59"/>
      <c r="X3898" s="59"/>
      <c r="Y3898" s="59"/>
      <c r="Z3898" s="59"/>
      <c r="AA3898" s="59"/>
      <c r="AB3898" s="59"/>
      <c r="AC3898" s="59"/>
      <c r="AD3898" s="59">
        <v>0</v>
      </c>
      <c r="AE3898" s="59"/>
      <c r="AF3898" s="59"/>
      <c r="AG3898" s="59"/>
      <c r="AH3898" s="59"/>
      <c r="AI3898" s="59"/>
      <c r="AJ3898" s="59">
        <v>0</v>
      </c>
      <c r="AK3898" s="59"/>
      <c r="AL3898" s="59"/>
      <c r="AM3898" s="59">
        <v>1.5375000000000001</v>
      </c>
      <c r="AN3898" s="59">
        <v>3.4832140430214903E-2</v>
      </c>
      <c r="AO3898" s="59">
        <v>2.8961009</v>
      </c>
      <c r="AP3898" s="59">
        <v>83.144499999999994</v>
      </c>
      <c r="AQ3898" s="59"/>
      <c r="AR3898" s="59"/>
      <c r="AS3898" s="59"/>
      <c r="AT3898" s="59"/>
      <c r="AU3898" s="59"/>
      <c r="AV3898" s="59"/>
      <c r="AZ3898" s="59"/>
      <c r="BA3898" s="59"/>
      <c r="BB3898" s="59"/>
      <c r="BC3898" s="59"/>
      <c r="BD3898" s="59"/>
      <c r="BE3898" s="59">
        <v>0</v>
      </c>
      <c r="BF3898" s="59"/>
      <c r="BG3898" s="59">
        <v>1.24657969993833E-2</v>
      </c>
      <c r="BH3898" s="59">
        <v>1.5311083999999999</v>
      </c>
      <c r="BI3898" s="59"/>
      <c r="BJ3898" s="59">
        <v>122.82474999999999</v>
      </c>
      <c r="BK3898" s="59"/>
      <c r="BL3898" s="59"/>
      <c r="BM3898" s="59"/>
      <c r="BN3898" s="59"/>
      <c r="BO3898" s="59"/>
      <c r="BP3898" s="59"/>
      <c r="BQ3898" s="59"/>
      <c r="BR3898" s="59"/>
      <c r="BS3898" s="59"/>
      <c r="BT3898" s="59"/>
      <c r="BU3898" s="59"/>
      <c r="BV3898" s="59"/>
      <c r="BW3898" s="59"/>
      <c r="BX3898" s="59"/>
      <c r="BY3898" s="59"/>
      <c r="BZ3898" s="59"/>
      <c r="CA3898" s="59"/>
      <c r="CB3898" s="59"/>
      <c r="CC3898" s="59"/>
      <c r="CD3898" s="59"/>
      <c r="CE3898" s="59"/>
    </row>
    <row r="3899" spans="1:83" x14ac:dyDescent="0.25">
      <c r="A3899" s="67" t="s">
        <v>984</v>
      </c>
      <c r="B3899" s="67" t="s">
        <v>984</v>
      </c>
      <c r="C3899" s="58">
        <v>42328</v>
      </c>
      <c r="D3899" s="58"/>
      <c r="E3899" s="58"/>
      <c r="F3899" s="59" t="s">
        <v>981</v>
      </c>
      <c r="G3899" s="59"/>
      <c r="H3899" s="59">
        <v>511.54312499999997</v>
      </c>
      <c r="I3899" s="59">
        <v>0.22244375</v>
      </c>
      <c r="J3899" s="59">
        <v>0.24595624999999999</v>
      </c>
      <c r="K3899" s="59">
        <v>0.28083124999999998</v>
      </c>
      <c r="L3899" s="59">
        <v>0.28281875000000001</v>
      </c>
      <c r="M3899" s="59">
        <v>0.27841874999999999</v>
      </c>
      <c r="N3899" s="59">
        <v>0.32925624999999997</v>
      </c>
      <c r="O3899" s="59">
        <v>0.29961874999999999</v>
      </c>
      <c r="P3899" s="59"/>
      <c r="Q3899" s="59"/>
      <c r="R3899" s="59"/>
      <c r="S3899" s="59">
        <v>3.1</v>
      </c>
      <c r="T3899" s="59"/>
      <c r="U3899" s="59"/>
      <c r="V3899" s="59"/>
      <c r="W3899" s="59"/>
      <c r="X3899" s="59"/>
      <c r="Y3899" s="59"/>
      <c r="Z3899" s="59"/>
      <c r="AA3899" s="59"/>
      <c r="AB3899" s="59"/>
      <c r="AC3899" s="59"/>
      <c r="AD3899" s="59"/>
      <c r="AE3899" s="59">
        <v>8.4</v>
      </c>
      <c r="AF3899" s="59"/>
      <c r="AG3899" s="59">
        <v>0.58622338396192897</v>
      </c>
      <c r="AH3899" s="59"/>
      <c r="AI3899" s="59"/>
      <c r="AJ3899" s="59"/>
      <c r="AK3899" s="59">
        <v>0.7</v>
      </c>
      <c r="AL3899" s="59">
        <v>7.45</v>
      </c>
      <c r="AM3899" s="59"/>
      <c r="AN3899" s="59"/>
      <c r="AO3899" s="59"/>
      <c r="AP3899" s="59"/>
      <c r="AQ3899" s="59"/>
      <c r="AR3899" s="59"/>
      <c r="AS3899" s="59"/>
      <c r="AT3899" s="59"/>
      <c r="AU3899" s="59"/>
      <c r="AV3899" s="59"/>
      <c r="AZ3899" s="59"/>
      <c r="BA3899" s="59"/>
      <c r="BB3899" s="59"/>
      <c r="BC3899" s="59"/>
      <c r="BD3899" s="59"/>
      <c r="BE3899" s="59"/>
      <c r="BF3899" s="59"/>
      <c r="BG3899" s="59"/>
      <c r="BH3899" s="59"/>
      <c r="BI3899" s="59"/>
      <c r="BJ3899" s="59"/>
      <c r="BK3899" s="59"/>
      <c r="BL3899" s="59"/>
      <c r="BM3899" s="59"/>
      <c r="BN3899" s="59"/>
      <c r="BO3899" s="59"/>
      <c r="BP3899" s="59"/>
      <c r="BQ3899" s="59"/>
      <c r="BR3899" s="59"/>
      <c r="BS3899" s="59"/>
      <c r="BT3899" s="59"/>
      <c r="BU3899" s="59"/>
      <c r="BV3899" s="59"/>
      <c r="BW3899" s="59"/>
      <c r="BX3899" s="59"/>
      <c r="BY3899" s="59"/>
      <c r="BZ3899" s="59"/>
      <c r="CA3899" s="59"/>
      <c r="CB3899" s="59"/>
      <c r="CC3899" s="59"/>
      <c r="CD3899" s="59"/>
      <c r="CE3899" s="59"/>
    </row>
    <row r="3900" spans="1:83" x14ac:dyDescent="0.25">
      <c r="A3900" s="67" t="s">
        <v>984</v>
      </c>
      <c r="B3900" s="67" t="s">
        <v>984</v>
      </c>
      <c r="C3900" s="58">
        <v>42329</v>
      </c>
      <c r="D3900" s="58"/>
      <c r="E3900" s="58"/>
      <c r="F3900" s="59" t="s">
        <v>981</v>
      </c>
      <c r="G3900" s="59"/>
      <c r="H3900" s="59">
        <v>509.18671875000001</v>
      </c>
      <c r="I3900" s="59">
        <v>0.210234375</v>
      </c>
      <c r="J3900" s="59">
        <v>0.24374375000000001</v>
      </c>
      <c r="K3900" s="59">
        <v>0.28039999999999998</v>
      </c>
      <c r="L3900" s="59">
        <v>0.28258125000000001</v>
      </c>
      <c r="M3900" s="59">
        <v>0.27842499999999998</v>
      </c>
      <c r="N3900" s="59">
        <v>0.32928125000000003</v>
      </c>
      <c r="O3900" s="59">
        <v>0.2996125</v>
      </c>
      <c r="P3900" s="59"/>
      <c r="Q3900" s="59"/>
      <c r="R3900" s="59"/>
      <c r="S3900" s="59"/>
      <c r="T3900" s="59"/>
      <c r="U3900" s="59"/>
      <c r="V3900" s="59"/>
      <c r="W3900" s="59"/>
      <c r="X3900" s="59"/>
      <c r="Y3900" s="59"/>
      <c r="Z3900" s="59"/>
      <c r="AA3900" s="59"/>
      <c r="AB3900" s="59"/>
      <c r="AC3900" s="59"/>
      <c r="AD3900" s="59"/>
      <c r="AE3900" s="59"/>
      <c r="AF3900" s="59"/>
      <c r="AG3900" s="59"/>
      <c r="AH3900" s="59"/>
      <c r="AI3900" s="59"/>
      <c r="AJ3900" s="59"/>
      <c r="AK3900" s="59"/>
      <c r="AL3900" s="59"/>
      <c r="AM3900" s="59"/>
      <c r="AN3900" s="59"/>
      <c r="AO3900" s="59"/>
      <c r="AP3900" s="59"/>
      <c r="AQ3900" s="59"/>
      <c r="AR3900" s="59"/>
      <c r="AS3900" s="59"/>
      <c r="AT3900" s="59"/>
      <c r="AU3900" s="59"/>
      <c r="AV3900" s="59"/>
      <c r="AZ3900" s="59"/>
      <c r="BA3900" s="59"/>
      <c r="BB3900" s="59"/>
      <c r="BC3900" s="59"/>
      <c r="BD3900" s="59"/>
      <c r="BE3900" s="59"/>
      <c r="BF3900" s="59"/>
      <c r="BG3900" s="59"/>
      <c r="BH3900" s="59"/>
      <c r="BI3900" s="59"/>
      <c r="BJ3900" s="59"/>
      <c r="BK3900" s="59"/>
      <c r="BL3900" s="59"/>
      <c r="BM3900" s="59"/>
      <c r="BN3900" s="59"/>
      <c r="BO3900" s="59"/>
      <c r="BP3900" s="59"/>
      <c r="BQ3900" s="59"/>
      <c r="BR3900" s="59"/>
      <c r="BS3900" s="59"/>
      <c r="BT3900" s="59"/>
      <c r="BU3900" s="59"/>
      <c r="BV3900" s="59"/>
      <c r="BW3900" s="59"/>
      <c r="BX3900" s="59"/>
      <c r="BY3900" s="59"/>
      <c r="BZ3900" s="59"/>
      <c r="CA3900" s="59"/>
      <c r="CB3900" s="59"/>
      <c r="CC3900" s="59"/>
      <c r="CD3900" s="59"/>
      <c r="CE3900" s="59"/>
    </row>
    <row r="3901" spans="1:83" x14ac:dyDescent="0.25">
      <c r="A3901" s="67" t="s">
        <v>984</v>
      </c>
      <c r="B3901" s="67" t="s">
        <v>984</v>
      </c>
      <c r="C3901" s="58">
        <v>42330</v>
      </c>
      <c r="D3901" s="58"/>
      <c r="E3901" s="58"/>
      <c r="F3901" s="59" t="s">
        <v>981</v>
      </c>
      <c r="G3901" s="59"/>
      <c r="H3901" s="59">
        <v>506.01656250000002</v>
      </c>
      <c r="I3901" s="59">
        <v>0.19675624999999999</v>
      </c>
      <c r="J3901" s="59">
        <v>0.23927499999999999</v>
      </c>
      <c r="K3901" s="59">
        <v>0.27926875000000001</v>
      </c>
      <c r="L3901" s="59">
        <v>0.28225</v>
      </c>
      <c r="M3901" s="59">
        <v>0.27832499999999999</v>
      </c>
      <c r="N3901" s="59">
        <v>0.32926250000000001</v>
      </c>
      <c r="O3901" s="59">
        <v>0.29959999999999998</v>
      </c>
      <c r="P3901" s="59"/>
      <c r="Q3901" s="59"/>
      <c r="R3901" s="59"/>
      <c r="S3901" s="59"/>
      <c r="T3901" s="59"/>
      <c r="U3901" s="59"/>
      <c r="V3901" s="59"/>
      <c r="W3901" s="59"/>
      <c r="X3901" s="59"/>
      <c r="Y3901" s="59"/>
      <c r="Z3901" s="59"/>
      <c r="AA3901" s="59"/>
      <c r="AB3901" s="59"/>
      <c r="AC3901" s="59"/>
      <c r="AD3901" s="59"/>
      <c r="AE3901" s="59"/>
      <c r="AF3901" s="59"/>
      <c r="AG3901" s="59"/>
      <c r="AH3901" s="59"/>
      <c r="AI3901" s="59"/>
      <c r="AJ3901" s="59"/>
      <c r="AK3901" s="59"/>
      <c r="AL3901" s="59"/>
      <c r="AM3901" s="59"/>
      <c r="AN3901" s="59"/>
      <c r="AO3901" s="59"/>
      <c r="AP3901" s="59"/>
      <c r="AQ3901" s="59"/>
      <c r="AR3901" s="59"/>
      <c r="AS3901" s="59"/>
      <c r="AT3901" s="59"/>
      <c r="AU3901" s="59"/>
      <c r="AV3901" s="59"/>
      <c r="AZ3901" s="59"/>
      <c r="BA3901" s="59"/>
      <c r="BB3901" s="59"/>
      <c r="BC3901" s="59"/>
      <c r="BD3901" s="59"/>
      <c r="BE3901" s="59"/>
      <c r="BF3901" s="59"/>
      <c r="BG3901" s="59"/>
      <c r="BH3901" s="59"/>
      <c r="BI3901" s="59"/>
      <c r="BJ3901" s="59"/>
      <c r="BK3901" s="59"/>
      <c r="BL3901" s="59"/>
      <c r="BM3901" s="59"/>
      <c r="BN3901" s="59"/>
      <c r="BO3901" s="59"/>
      <c r="BP3901" s="59"/>
      <c r="BQ3901" s="59"/>
      <c r="BR3901" s="59"/>
      <c r="BS3901" s="59"/>
      <c r="BT3901" s="59"/>
      <c r="BU3901" s="59"/>
      <c r="BV3901" s="59"/>
      <c r="BW3901" s="59"/>
      <c r="BX3901" s="59"/>
      <c r="BY3901" s="59"/>
      <c r="BZ3901" s="59"/>
      <c r="CA3901" s="59"/>
      <c r="CB3901" s="59"/>
      <c r="CC3901" s="59"/>
      <c r="CD3901" s="59"/>
      <c r="CE3901" s="59"/>
    </row>
    <row r="3902" spans="1:83" x14ac:dyDescent="0.25">
      <c r="A3902" s="67" t="s">
        <v>984</v>
      </c>
      <c r="B3902" s="67" t="s">
        <v>984</v>
      </c>
      <c r="C3902" s="58">
        <v>42331</v>
      </c>
      <c r="D3902" s="58"/>
      <c r="E3902" s="58"/>
      <c r="F3902" s="59" t="s">
        <v>981</v>
      </c>
      <c r="G3902" s="59"/>
      <c r="H3902" s="59">
        <v>501.35953124999997</v>
      </c>
      <c r="I3902" s="59">
        <v>0.18020312499999999</v>
      </c>
      <c r="J3902" s="59">
        <v>0.23144375</v>
      </c>
      <c r="K3902" s="59">
        <v>0.27673750000000003</v>
      </c>
      <c r="L3902" s="59">
        <v>0.28131875000000001</v>
      </c>
      <c r="M3902" s="59">
        <v>0.27841250000000001</v>
      </c>
      <c r="N3902" s="59">
        <v>0.32932499999999998</v>
      </c>
      <c r="O3902" s="59">
        <v>0.29958125000000002</v>
      </c>
      <c r="P3902" s="59"/>
      <c r="Q3902" s="59"/>
      <c r="R3902" s="59"/>
      <c r="S3902" s="59"/>
      <c r="T3902" s="59"/>
      <c r="U3902" s="59"/>
      <c r="V3902" s="59"/>
      <c r="W3902" s="59"/>
      <c r="X3902" s="59"/>
      <c r="Y3902" s="59"/>
      <c r="Z3902" s="59"/>
      <c r="AA3902" s="59"/>
      <c r="AB3902" s="59"/>
      <c r="AC3902" s="59"/>
      <c r="AD3902" s="59"/>
      <c r="AE3902" s="59"/>
      <c r="AF3902" s="59">
        <v>0.53437325581157802</v>
      </c>
      <c r="AG3902" s="59">
        <v>0.49666099441982398</v>
      </c>
      <c r="AH3902" s="59"/>
      <c r="AI3902" s="59"/>
      <c r="AJ3902" s="59"/>
      <c r="AK3902" s="59"/>
      <c r="AL3902" s="59"/>
      <c r="AM3902" s="59"/>
      <c r="AN3902" s="59"/>
      <c r="AO3902" s="59"/>
      <c r="AP3902" s="59"/>
      <c r="AQ3902" s="59"/>
      <c r="AR3902" s="59"/>
      <c r="AS3902" s="59"/>
      <c r="AT3902" s="59"/>
      <c r="AU3902" s="59"/>
      <c r="AV3902" s="59"/>
      <c r="AZ3902" s="59"/>
      <c r="BA3902" s="59"/>
      <c r="BB3902" s="59"/>
      <c r="BC3902" s="59"/>
      <c r="BD3902" s="59"/>
      <c r="BE3902" s="59"/>
      <c r="BF3902" s="59"/>
      <c r="BG3902" s="59"/>
      <c r="BH3902" s="59"/>
      <c r="BI3902" s="59"/>
      <c r="BJ3902" s="59"/>
      <c r="BK3902" s="59"/>
      <c r="BL3902" s="59"/>
      <c r="BM3902" s="59"/>
      <c r="BN3902" s="59"/>
      <c r="BO3902" s="59"/>
      <c r="BP3902" s="59"/>
      <c r="BQ3902" s="59"/>
      <c r="BR3902" s="59"/>
      <c r="BS3902" s="59"/>
      <c r="BT3902" s="59"/>
      <c r="BU3902" s="59"/>
      <c r="BV3902" s="59"/>
      <c r="BW3902" s="59"/>
      <c r="BX3902" s="59"/>
      <c r="BY3902" s="59"/>
      <c r="BZ3902" s="59"/>
      <c r="CA3902" s="59"/>
      <c r="CB3902" s="59"/>
      <c r="CC3902" s="59"/>
      <c r="CD3902" s="59"/>
      <c r="CE3902" s="59"/>
    </row>
    <row r="3903" spans="1:83" x14ac:dyDescent="0.25">
      <c r="A3903" s="67" t="s">
        <v>984</v>
      </c>
      <c r="B3903" s="67" t="s">
        <v>984</v>
      </c>
      <c r="C3903" s="58">
        <v>42332</v>
      </c>
      <c r="D3903" s="58"/>
      <c r="E3903" s="58"/>
      <c r="F3903" s="59" t="s">
        <v>981</v>
      </c>
      <c r="G3903" s="59"/>
      <c r="H3903" s="59">
        <v>495.95203125</v>
      </c>
      <c r="I3903" s="59">
        <v>0.16340312500000001</v>
      </c>
      <c r="J3903" s="59">
        <v>0.22130625000000001</v>
      </c>
      <c r="K3903" s="59">
        <v>0.27323750000000002</v>
      </c>
      <c r="L3903" s="59">
        <v>0.28020624999999999</v>
      </c>
      <c r="M3903" s="59">
        <v>0.27834999999999999</v>
      </c>
      <c r="N3903" s="59">
        <v>0.32929999999999998</v>
      </c>
      <c r="O3903" s="59">
        <v>0.29972500000000002</v>
      </c>
      <c r="P3903" s="59"/>
      <c r="Q3903" s="59"/>
      <c r="R3903" s="59"/>
      <c r="S3903" s="59"/>
      <c r="T3903" s="59"/>
      <c r="U3903" s="59"/>
      <c r="V3903" s="59"/>
      <c r="W3903" s="59"/>
      <c r="X3903" s="59"/>
      <c r="Y3903" s="59"/>
      <c r="Z3903" s="59"/>
      <c r="AA3903" s="59"/>
      <c r="AB3903" s="59"/>
      <c r="AC3903" s="59"/>
      <c r="AD3903" s="59"/>
      <c r="AE3903" s="59"/>
      <c r="AF3903" s="59"/>
      <c r="AG3903" s="59"/>
      <c r="AH3903" s="59"/>
      <c r="AI3903" s="59"/>
      <c r="AJ3903" s="59"/>
      <c r="AK3903" s="59"/>
      <c r="AL3903" s="59"/>
      <c r="AM3903" s="59"/>
      <c r="AN3903" s="59"/>
      <c r="AO3903" s="59"/>
      <c r="AP3903" s="59"/>
      <c r="AQ3903" s="59"/>
      <c r="AR3903" s="59"/>
      <c r="AS3903" s="59"/>
      <c r="AT3903" s="59"/>
      <c r="AU3903" s="59"/>
      <c r="AV3903" s="59"/>
      <c r="AZ3903" s="59"/>
      <c r="BA3903" s="59"/>
      <c r="BB3903" s="59"/>
      <c r="BC3903" s="59"/>
      <c r="BD3903" s="59"/>
      <c r="BE3903" s="59"/>
      <c r="BF3903" s="59"/>
      <c r="BG3903" s="59"/>
      <c r="BH3903" s="59"/>
      <c r="BI3903" s="59"/>
      <c r="BJ3903" s="59"/>
      <c r="BK3903" s="59"/>
      <c r="BL3903" s="59"/>
      <c r="BM3903" s="59"/>
      <c r="BN3903" s="59"/>
      <c r="BO3903" s="59"/>
      <c r="BP3903" s="59"/>
      <c r="BQ3903" s="59"/>
      <c r="BR3903" s="59"/>
      <c r="BS3903" s="59"/>
      <c r="BT3903" s="59"/>
      <c r="BU3903" s="59"/>
      <c r="BV3903" s="59"/>
      <c r="BW3903" s="59"/>
      <c r="BX3903" s="59"/>
      <c r="BY3903" s="59"/>
      <c r="BZ3903" s="59"/>
      <c r="CA3903" s="59"/>
      <c r="CB3903" s="59"/>
      <c r="CC3903" s="59"/>
      <c r="CD3903" s="59"/>
      <c r="CE3903" s="59"/>
    </row>
    <row r="3904" spans="1:83" x14ac:dyDescent="0.25">
      <c r="A3904" s="67" t="s">
        <v>984</v>
      </c>
      <c r="B3904" s="67" t="s">
        <v>984</v>
      </c>
      <c r="C3904" s="58">
        <v>42333</v>
      </c>
      <c r="D3904" s="58"/>
      <c r="E3904" s="58"/>
      <c r="F3904" s="59" t="s">
        <v>981</v>
      </c>
      <c r="G3904" s="59"/>
      <c r="H3904" s="59">
        <v>490.51593750000001</v>
      </c>
      <c r="I3904" s="59">
        <v>0.14862500000000001</v>
      </c>
      <c r="J3904" s="59">
        <v>0.21039374999999999</v>
      </c>
      <c r="K3904" s="59">
        <v>0.269175</v>
      </c>
      <c r="L3904" s="59">
        <v>0.2790125</v>
      </c>
      <c r="M3904" s="59">
        <v>0.27826250000000002</v>
      </c>
      <c r="N3904" s="59">
        <v>0.32937499999999997</v>
      </c>
      <c r="O3904" s="59">
        <v>0.29971874999999998</v>
      </c>
      <c r="P3904" s="59"/>
      <c r="Q3904" s="59"/>
      <c r="R3904" s="59"/>
      <c r="S3904" s="59"/>
      <c r="T3904" s="59"/>
      <c r="U3904" s="59"/>
      <c r="V3904" s="59"/>
      <c r="W3904" s="59"/>
      <c r="X3904" s="59"/>
      <c r="Y3904" s="59"/>
      <c r="Z3904" s="59"/>
      <c r="AA3904" s="59"/>
      <c r="AB3904" s="59"/>
      <c r="AC3904" s="59"/>
      <c r="AD3904" s="59"/>
      <c r="AE3904" s="59">
        <v>8.4</v>
      </c>
      <c r="AF3904" s="59"/>
      <c r="AG3904" s="59"/>
      <c r="AH3904" s="59"/>
      <c r="AI3904" s="59"/>
      <c r="AJ3904" s="59"/>
      <c r="AK3904" s="59">
        <v>0.8</v>
      </c>
      <c r="AL3904" s="59">
        <v>8.35</v>
      </c>
      <c r="AM3904" s="59"/>
      <c r="AN3904" s="59"/>
      <c r="AO3904" s="59"/>
      <c r="AP3904" s="59"/>
      <c r="AQ3904" s="59"/>
      <c r="AR3904" s="59"/>
      <c r="AS3904" s="59"/>
      <c r="AT3904" s="59"/>
      <c r="AU3904" s="59"/>
      <c r="AV3904" s="59"/>
      <c r="AZ3904" s="59"/>
      <c r="BA3904" s="59"/>
      <c r="BB3904" s="59"/>
      <c r="BC3904" s="59"/>
      <c r="BD3904" s="59"/>
      <c r="BE3904" s="59"/>
      <c r="BF3904" s="59"/>
      <c r="BG3904" s="59"/>
      <c r="BH3904" s="59"/>
      <c r="BI3904" s="59"/>
      <c r="BJ3904" s="59"/>
      <c r="BK3904" s="59"/>
      <c r="BL3904" s="59"/>
      <c r="BM3904" s="59"/>
      <c r="BN3904" s="59"/>
      <c r="BO3904" s="59"/>
      <c r="BP3904" s="59"/>
      <c r="BQ3904" s="59"/>
      <c r="BR3904" s="59"/>
      <c r="BS3904" s="59"/>
      <c r="BT3904" s="59"/>
      <c r="BU3904" s="59"/>
      <c r="BV3904" s="59"/>
      <c r="BW3904" s="59"/>
      <c r="BX3904" s="59"/>
      <c r="BY3904" s="59"/>
      <c r="BZ3904" s="59"/>
      <c r="CA3904" s="59"/>
      <c r="CB3904" s="59"/>
      <c r="CC3904" s="59"/>
      <c r="CD3904" s="59"/>
      <c r="CE3904" s="59"/>
    </row>
    <row r="3905" spans="1:83" x14ac:dyDescent="0.25">
      <c r="A3905" s="67" t="s">
        <v>984</v>
      </c>
      <c r="B3905" s="67" t="s">
        <v>984</v>
      </c>
      <c r="C3905" s="58">
        <v>42334</v>
      </c>
      <c r="D3905" s="58"/>
      <c r="E3905" s="58"/>
      <c r="F3905" s="59" t="s">
        <v>981</v>
      </c>
      <c r="G3905" s="59"/>
      <c r="H3905" s="59">
        <v>515.66671874999997</v>
      </c>
      <c r="I3905" s="59">
        <v>0.25420312499999997</v>
      </c>
      <c r="J3905" s="59">
        <v>0.25835000000000002</v>
      </c>
      <c r="K3905" s="59">
        <v>0.27591874999999999</v>
      </c>
      <c r="L3905" s="59">
        <v>0.27936875</v>
      </c>
      <c r="M3905" s="59">
        <v>0.27826875000000001</v>
      </c>
      <c r="N3905" s="59">
        <v>0.32934374999999999</v>
      </c>
      <c r="O3905" s="59">
        <v>0.29971249999999999</v>
      </c>
      <c r="P3905" s="59"/>
      <c r="Q3905" s="59"/>
      <c r="R3905" s="59"/>
      <c r="S3905" s="59"/>
      <c r="T3905" s="59"/>
      <c r="U3905" s="59"/>
      <c r="V3905" s="59"/>
      <c r="W3905" s="59"/>
      <c r="X3905" s="59"/>
      <c r="Y3905" s="59"/>
      <c r="Z3905" s="59"/>
      <c r="AA3905" s="59"/>
      <c r="AB3905" s="59"/>
      <c r="AC3905" s="59"/>
      <c r="AD3905" s="59"/>
      <c r="AE3905" s="59"/>
      <c r="AF3905" s="59"/>
      <c r="AG3905" s="59"/>
      <c r="AH3905" s="59"/>
      <c r="AI3905" s="59"/>
      <c r="AJ3905" s="59"/>
      <c r="AK3905" s="59"/>
      <c r="AL3905" s="59"/>
      <c r="AM3905" s="59"/>
      <c r="AN3905" s="59"/>
      <c r="AO3905" s="59"/>
      <c r="AP3905" s="59"/>
      <c r="AQ3905" s="59"/>
      <c r="AR3905" s="59"/>
      <c r="AS3905" s="59"/>
      <c r="AT3905" s="59"/>
      <c r="AU3905" s="59"/>
      <c r="AV3905" s="59"/>
      <c r="AZ3905" s="59"/>
      <c r="BA3905" s="59"/>
      <c r="BB3905" s="59"/>
      <c r="BC3905" s="59"/>
      <c r="BD3905" s="59"/>
      <c r="BE3905" s="59"/>
      <c r="BF3905" s="59"/>
      <c r="BG3905" s="59"/>
      <c r="BH3905" s="59"/>
      <c r="BI3905" s="59"/>
      <c r="BJ3905" s="59"/>
      <c r="BK3905" s="59"/>
      <c r="BL3905" s="59"/>
      <c r="BM3905" s="59"/>
      <c r="BN3905" s="59"/>
      <c r="BO3905" s="59"/>
      <c r="BP3905" s="59"/>
      <c r="BQ3905" s="59"/>
      <c r="BR3905" s="59"/>
      <c r="BS3905" s="59"/>
      <c r="BT3905" s="59"/>
      <c r="BU3905" s="59"/>
      <c r="BV3905" s="59"/>
      <c r="BW3905" s="59"/>
      <c r="BX3905" s="59"/>
      <c r="BY3905" s="59"/>
      <c r="BZ3905" s="59"/>
      <c r="CA3905" s="59"/>
      <c r="CB3905" s="59"/>
      <c r="CC3905" s="59"/>
      <c r="CD3905" s="59"/>
      <c r="CE3905" s="59"/>
    </row>
    <row r="3906" spans="1:83" x14ac:dyDescent="0.25">
      <c r="A3906" s="67" t="s">
        <v>984</v>
      </c>
      <c r="B3906" s="67" t="s">
        <v>984</v>
      </c>
      <c r="C3906" s="58">
        <v>42335</v>
      </c>
      <c r="D3906" s="58"/>
      <c r="E3906" s="58"/>
      <c r="F3906" s="59" t="s">
        <v>981</v>
      </c>
      <c r="G3906" s="59"/>
      <c r="H3906" s="59">
        <v>512.296875</v>
      </c>
      <c r="I3906" s="59">
        <v>0.23546875</v>
      </c>
      <c r="J3906" s="59">
        <v>0.25388125</v>
      </c>
      <c r="K3906" s="59">
        <v>0.27620624999999999</v>
      </c>
      <c r="L3906" s="59">
        <v>0.27928750000000002</v>
      </c>
      <c r="M3906" s="59">
        <v>0.27834375</v>
      </c>
      <c r="N3906" s="59">
        <v>0.32945000000000002</v>
      </c>
      <c r="O3906" s="59">
        <v>0.29969374999999998</v>
      </c>
      <c r="P3906" s="59"/>
      <c r="Q3906" s="59"/>
      <c r="R3906" s="59"/>
      <c r="S3906" s="59"/>
      <c r="T3906" s="59"/>
      <c r="U3906" s="59"/>
      <c r="V3906" s="59"/>
      <c r="W3906" s="59"/>
      <c r="X3906" s="59"/>
      <c r="Y3906" s="59"/>
      <c r="Z3906" s="59"/>
      <c r="AA3906" s="59"/>
      <c r="AB3906" s="59"/>
      <c r="AC3906" s="59"/>
      <c r="AD3906" s="59"/>
      <c r="AE3906" s="59"/>
      <c r="AF3906" s="59"/>
      <c r="AG3906" s="59"/>
      <c r="AH3906" s="59"/>
      <c r="AI3906" s="59"/>
      <c r="AJ3906" s="59"/>
      <c r="AK3906" s="59"/>
      <c r="AL3906" s="59"/>
      <c r="AM3906" s="59"/>
      <c r="AN3906" s="59"/>
      <c r="AO3906" s="59"/>
      <c r="AP3906" s="59"/>
      <c r="AQ3906" s="59"/>
      <c r="AR3906" s="59"/>
      <c r="AS3906" s="59"/>
      <c r="AT3906" s="59"/>
      <c r="AU3906" s="59"/>
      <c r="AV3906" s="59"/>
      <c r="AZ3906" s="59"/>
      <c r="BA3906" s="59"/>
      <c r="BB3906" s="59"/>
      <c r="BC3906" s="59"/>
      <c r="BD3906" s="59"/>
      <c r="BE3906" s="59"/>
      <c r="BF3906" s="59"/>
      <c r="BG3906" s="59"/>
      <c r="BH3906" s="59"/>
      <c r="BI3906" s="59"/>
      <c r="BJ3906" s="59"/>
      <c r="BK3906" s="59"/>
      <c r="BL3906" s="59"/>
      <c r="BM3906" s="59"/>
      <c r="BN3906" s="59"/>
      <c r="BO3906" s="59"/>
      <c r="BP3906" s="59"/>
      <c r="BQ3906" s="59"/>
      <c r="BR3906" s="59"/>
      <c r="BS3906" s="59"/>
      <c r="BT3906" s="59"/>
      <c r="BU3906" s="59"/>
      <c r="BV3906" s="59"/>
      <c r="BW3906" s="59"/>
      <c r="BX3906" s="59"/>
      <c r="BY3906" s="59"/>
      <c r="BZ3906" s="59"/>
      <c r="CA3906" s="59"/>
      <c r="CB3906" s="59"/>
      <c r="CC3906" s="59"/>
      <c r="CD3906" s="59"/>
      <c r="CE3906" s="59"/>
    </row>
    <row r="3907" spans="1:83" x14ac:dyDescent="0.25">
      <c r="A3907" s="67" t="s">
        <v>984</v>
      </c>
      <c r="B3907" s="67" t="s">
        <v>984</v>
      </c>
      <c r="C3907" s="58">
        <v>42336</v>
      </c>
      <c r="D3907" s="58"/>
      <c r="E3907" s="58"/>
      <c r="F3907" s="59" t="s">
        <v>981</v>
      </c>
      <c r="G3907" s="59"/>
      <c r="H3907" s="59">
        <v>506.67656249999999</v>
      </c>
      <c r="I3907" s="59">
        <v>0.2117125</v>
      </c>
      <c r="J3907" s="59">
        <v>0.24456875</v>
      </c>
      <c r="K3907" s="59">
        <v>0.27438125000000002</v>
      </c>
      <c r="L3907" s="59">
        <v>0.27863749999999998</v>
      </c>
      <c r="M3907" s="59">
        <v>0.27844374999999999</v>
      </c>
      <c r="N3907" s="59">
        <v>0.32953125</v>
      </c>
      <c r="O3907" s="59">
        <v>0.29978749999999998</v>
      </c>
      <c r="P3907" s="59"/>
      <c r="Q3907" s="59"/>
      <c r="R3907" s="59"/>
      <c r="S3907" s="59"/>
      <c r="T3907" s="59"/>
      <c r="U3907" s="59"/>
      <c r="V3907" s="59"/>
      <c r="W3907" s="59"/>
      <c r="X3907" s="59"/>
      <c r="Y3907" s="59"/>
      <c r="Z3907" s="59"/>
      <c r="AA3907" s="59"/>
      <c r="AB3907" s="59"/>
      <c r="AC3907" s="59"/>
      <c r="AD3907" s="59"/>
      <c r="AE3907" s="59"/>
      <c r="AF3907" s="59"/>
      <c r="AG3907" s="59"/>
      <c r="AH3907" s="59"/>
      <c r="AI3907" s="59"/>
      <c r="AJ3907" s="59"/>
      <c r="AK3907" s="59"/>
      <c r="AL3907" s="59"/>
      <c r="AM3907" s="59"/>
      <c r="AN3907" s="59"/>
      <c r="AO3907" s="59"/>
      <c r="AP3907" s="59"/>
      <c r="AQ3907" s="59"/>
      <c r="AR3907" s="59"/>
      <c r="AS3907" s="59"/>
      <c r="AT3907" s="59"/>
      <c r="AU3907" s="59"/>
      <c r="AV3907" s="59"/>
      <c r="AZ3907" s="59"/>
      <c r="BA3907" s="59"/>
      <c r="BB3907" s="59"/>
      <c r="BC3907" s="59"/>
      <c r="BD3907" s="59"/>
      <c r="BE3907" s="59"/>
      <c r="BF3907" s="59"/>
      <c r="BG3907" s="59"/>
      <c r="BH3907" s="59"/>
      <c r="BI3907" s="59"/>
      <c r="BJ3907" s="59"/>
      <c r="BK3907" s="59"/>
      <c r="BL3907" s="59"/>
      <c r="BM3907" s="59"/>
      <c r="BN3907" s="59"/>
      <c r="BO3907" s="59"/>
      <c r="BP3907" s="59"/>
      <c r="BQ3907" s="59"/>
      <c r="BR3907" s="59"/>
      <c r="BS3907" s="59"/>
      <c r="BT3907" s="59"/>
      <c r="BU3907" s="59"/>
      <c r="BV3907" s="59"/>
      <c r="BW3907" s="59"/>
      <c r="BX3907" s="59"/>
      <c r="BY3907" s="59"/>
      <c r="BZ3907" s="59"/>
      <c r="CA3907" s="59"/>
      <c r="CB3907" s="59"/>
      <c r="CC3907" s="59"/>
      <c r="CD3907" s="59"/>
      <c r="CE3907" s="59"/>
    </row>
    <row r="3908" spans="1:83" x14ac:dyDescent="0.25">
      <c r="A3908" s="67" t="s">
        <v>984</v>
      </c>
      <c r="B3908" s="67" t="s">
        <v>984</v>
      </c>
      <c r="C3908" s="58">
        <v>42337</v>
      </c>
      <c r="D3908" s="58"/>
      <c r="E3908" s="58"/>
      <c r="F3908" s="59" t="s">
        <v>981</v>
      </c>
      <c r="G3908" s="59"/>
      <c r="H3908" s="59">
        <v>503.33671874999999</v>
      </c>
      <c r="I3908" s="59">
        <v>0.19798437499999999</v>
      </c>
      <c r="J3908" s="59">
        <v>0.23881875</v>
      </c>
      <c r="K3908" s="59">
        <v>0.27352500000000002</v>
      </c>
      <c r="L3908" s="59">
        <v>0.27815000000000001</v>
      </c>
      <c r="M3908" s="59">
        <v>0.27829999999999999</v>
      </c>
      <c r="N3908" s="59">
        <v>0.32963124999999999</v>
      </c>
      <c r="O3908" s="59">
        <v>0.29978125</v>
      </c>
      <c r="P3908" s="59"/>
      <c r="Q3908" s="59"/>
      <c r="R3908" s="59"/>
      <c r="S3908" s="59"/>
      <c r="T3908" s="59"/>
      <c r="U3908" s="59"/>
      <c r="V3908" s="59"/>
      <c r="W3908" s="59"/>
      <c r="X3908" s="59"/>
      <c r="Y3908" s="59"/>
      <c r="Z3908" s="59"/>
      <c r="AA3908" s="59"/>
      <c r="AB3908" s="59"/>
      <c r="AC3908" s="59"/>
      <c r="AD3908" s="59"/>
      <c r="AE3908" s="59"/>
      <c r="AF3908" s="59"/>
      <c r="AG3908" s="59"/>
      <c r="AH3908" s="59"/>
      <c r="AI3908" s="59"/>
      <c r="AJ3908" s="59"/>
      <c r="AK3908" s="59"/>
      <c r="AL3908" s="59"/>
      <c r="AM3908" s="59"/>
      <c r="AN3908" s="59"/>
      <c r="AO3908" s="59"/>
      <c r="AP3908" s="59"/>
      <c r="AQ3908" s="59"/>
      <c r="AR3908" s="59"/>
      <c r="AS3908" s="59"/>
      <c r="AT3908" s="59"/>
      <c r="AU3908" s="59"/>
      <c r="AV3908" s="59"/>
      <c r="AZ3908" s="59"/>
      <c r="BA3908" s="59"/>
      <c r="BB3908" s="59"/>
      <c r="BC3908" s="59"/>
      <c r="BD3908" s="59"/>
      <c r="BE3908" s="59"/>
      <c r="BF3908" s="59"/>
      <c r="BG3908" s="59"/>
      <c r="BH3908" s="59"/>
      <c r="BI3908" s="59"/>
      <c r="BJ3908" s="59"/>
      <c r="BK3908" s="59"/>
      <c r="BL3908" s="59"/>
      <c r="BM3908" s="59"/>
      <c r="BN3908" s="59"/>
      <c r="BO3908" s="59"/>
      <c r="BP3908" s="59"/>
      <c r="BQ3908" s="59"/>
      <c r="BR3908" s="59"/>
      <c r="BS3908" s="59"/>
      <c r="BT3908" s="59"/>
      <c r="BU3908" s="59"/>
      <c r="BV3908" s="59"/>
      <c r="BW3908" s="59"/>
      <c r="BX3908" s="59"/>
      <c r="BY3908" s="59"/>
      <c r="BZ3908" s="59"/>
      <c r="CA3908" s="59"/>
      <c r="CB3908" s="59"/>
      <c r="CC3908" s="59"/>
      <c r="CD3908" s="59"/>
      <c r="CE3908" s="59"/>
    </row>
    <row r="3909" spans="1:83" x14ac:dyDescent="0.25">
      <c r="A3909" s="67" t="s">
        <v>984</v>
      </c>
      <c r="B3909" s="67" t="s">
        <v>984</v>
      </c>
      <c r="C3909" s="58">
        <v>42338</v>
      </c>
      <c r="D3909" s="58"/>
      <c r="E3909" s="58"/>
      <c r="F3909" s="59" t="s">
        <v>981</v>
      </c>
      <c r="G3909" s="59"/>
      <c r="H3909" s="59">
        <v>500.35265625</v>
      </c>
      <c r="I3909" s="59">
        <v>0.18710937499999999</v>
      </c>
      <c r="J3909" s="59">
        <v>0.23323749999999999</v>
      </c>
      <c r="K3909" s="59">
        <v>0.27228750000000002</v>
      </c>
      <c r="L3909" s="59">
        <v>0.27766249999999998</v>
      </c>
      <c r="M3909" s="59">
        <v>0.27818124999999999</v>
      </c>
      <c r="N3909" s="59">
        <v>0.329675</v>
      </c>
      <c r="O3909" s="59">
        <v>0.29986249999999998</v>
      </c>
      <c r="P3909" s="59"/>
      <c r="Q3909" s="59"/>
      <c r="R3909" s="59"/>
      <c r="S3909" s="59"/>
      <c r="T3909" s="59"/>
      <c r="U3909" s="59"/>
      <c r="V3909" s="59"/>
      <c r="W3909" s="59"/>
      <c r="X3909" s="59"/>
      <c r="Y3909" s="59"/>
      <c r="Z3909" s="59"/>
      <c r="AA3909" s="59"/>
      <c r="AB3909" s="59"/>
      <c r="AC3909" s="59"/>
      <c r="AD3909" s="59"/>
      <c r="AE3909" s="59"/>
      <c r="AF3909" s="59">
        <v>0.564367418685227</v>
      </c>
      <c r="AG3909" s="59">
        <v>0.542988769850973</v>
      </c>
      <c r="AH3909" s="59"/>
      <c r="AI3909" s="59"/>
      <c r="AJ3909" s="59"/>
      <c r="AK3909" s="59"/>
      <c r="AL3909" s="59"/>
      <c r="AM3909" s="59"/>
      <c r="AN3909" s="59"/>
      <c r="AO3909" s="59"/>
      <c r="AP3909" s="59"/>
      <c r="AQ3909" s="59"/>
      <c r="AR3909" s="59"/>
      <c r="AS3909" s="59"/>
      <c r="AT3909" s="59"/>
      <c r="AU3909" s="59"/>
      <c r="AV3909" s="59"/>
      <c r="AZ3909" s="59"/>
      <c r="BA3909" s="59"/>
      <c r="BB3909" s="59"/>
      <c r="BC3909" s="59"/>
      <c r="BD3909" s="59"/>
      <c r="BE3909" s="59"/>
      <c r="BF3909" s="59"/>
      <c r="BG3909" s="59"/>
      <c r="BH3909" s="59"/>
      <c r="BI3909" s="59"/>
      <c r="BJ3909" s="59"/>
      <c r="BK3909" s="59"/>
      <c r="BL3909" s="59"/>
      <c r="BM3909" s="59"/>
      <c r="BN3909" s="59"/>
      <c r="BO3909" s="59"/>
      <c r="BP3909" s="59"/>
      <c r="BQ3909" s="59"/>
      <c r="BR3909" s="59"/>
      <c r="BS3909" s="59"/>
      <c r="BT3909" s="59"/>
      <c r="BU3909" s="59"/>
      <c r="BV3909" s="59"/>
      <c r="BW3909" s="59"/>
      <c r="BX3909" s="59"/>
      <c r="BY3909" s="59"/>
      <c r="BZ3909" s="59"/>
      <c r="CA3909" s="59"/>
      <c r="CB3909" s="59"/>
      <c r="CC3909" s="59"/>
      <c r="CD3909" s="59"/>
      <c r="CE3909" s="59"/>
    </row>
    <row r="3910" spans="1:83" x14ac:dyDescent="0.25">
      <c r="A3910" s="67" t="s">
        <v>984</v>
      </c>
      <c r="B3910" s="67" t="s">
        <v>984</v>
      </c>
      <c r="C3910" s="58">
        <v>42339</v>
      </c>
      <c r="D3910" s="58"/>
      <c r="E3910" s="58"/>
      <c r="F3910" s="59" t="s">
        <v>981</v>
      </c>
      <c r="G3910" s="59"/>
      <c r="H3910" s="59">
        <v>497.22843749999998</v>
      </c>
      <c r="I3910" s="59">
        <v>0.17665624999999999</v>
      </c>
      <c r="J3910" s="59">
        <v>0.22718749999999999</v>
      </c>
      <c r="K3910" s="59">
        <v>0.27120624999999998</v>
      </c>
      <c r="L3910" s="59">
        <v>0.27676250000000002</v>
      </c>
      <c r="M3910" s="59">
        <v>0.27803125000000001</v>
      </c>
      <c r="N3910" s="59">
        <v>0.32965624999999998</v>
      </c>
      <c r="O3910" s="59">
        <v>0.29985000000000001</v>
      </c>
      <c r="P3910" s="59"/>
      <c r="Q3910" s="59"/>
      <c r="R3910" s="59"/>
      <c r="S3910" s="59"/>
      <c r="T3910" s="59"/>
      <c r="U3910" s="59"/>
      <c r="V3910" s="59"/>
      <c r="W3910" s="59"/>
      <c r="X3910" s="59"/>
      <c r="Y3910" s="59"/>
      <c r="Z3910" s="59"/>
      <c r="AA3910" s="59"/>
      <c r="AB3910" s="59"/>
      <c r="AC3910" s="59"/>
      <c r="AD3910" s="59"/>
      <c r="AE3910" s="59"/>
      <c r="AF3910" s="59"/>
      <c r="AG3910" s="59"/>
      <c r="AH3910" s="59"/>
      <c r="AI3910" s="59"/>
      <c r="AJ3910" s="59"/>
      <c r="AK3910" s="59"/>
      <c r="AL3910" s="59"/>
      <c r="AM3910" s="59"/>
      <c r="AN3910" s="59"/>
      <c r="AO3910" s="59"/>
      <c r="AP3910" s="59"/>
      <c r="AQ3910" s="59"/>
      <c r="AR3910" s="59"/>
      <c r="AS3910" s="59"/>
      <c r="AT3910" s="59"/>
      <c r="AU3910" s="59"/>
      <c r="AV3910" s="59"/>
      <c r="AZ3910" s="59"/>
      <c r="BA3910" s="59"/>
      <c r="BB3910" s="59"/>
      <c r="BC3910" s="59"/>
      <c r="BD3910" s="59"/>
      <c r="BE3910" s="59"/>
      <c r="BF3910" s="59"/>
      <c r="BG3910" s="59"/>
      <c r="BH3910" s="59"/>
      <c r="BI3910" s="59"/>
      <c r="BJ3910" s="59"/>
      <c r="BK3910" s="59"/>
      <c r="BL3910" s="59"/>
      <c r="BM3910" s="59"/>
      <c r="BN3910" s="59"/>
      <c r="BO3910" s="59"/>
      <c r="BP3910" s="59"/>
      <c r="BQ3910" s="59"/>
      <c r="BR3910" s="59"/>
      <c r="BS3910" s="59"/>
      <c r="BT3910" s="59"/>
      <c r="BU3910" s="59"/>
      <c r="BV3910" s="59"/>
      <c r="BW3910" s="59"/>
      <c r="BX3910" s="59"/>
      <c r="BY3910" s="59"/>
      <c r="BZ3910" s="59"/>
      <c r="CA3910" s="59"/>
      <c r="CB3910" s="59"/>
      <c r="CC3910" s="59"/>
      <c r="CD3910" s="59"/>
      <c r="CE3910" s="59"/>
    </row>
    <row r="3911" spans="1:83" x14ac:dyDescent="0.25">
      <c r="A3911" s="67" t="s">
        <v>984</v>
      </c>
      <c r="B3911" s="67" t="s">
        <v>984</v>
      </c>
      <c r="C3911" s="58">
        <v>42340</v>
      </c>
      <c r="D3911" s="58"/>
      <c r="E3911" s="58"/>
      <c r="F3911" s="59" t="s">
        <v>981</v>
      </c>
      <c r="G3911" s="59"/>
      <c r="H3911" s="59">
        <v>491.45109374999998</v>
      </c>
      <c r="I3911" s="59">
        <v>0.159178125</v>
      </c>
      <c r="J3911" s="59">
        <v>0.2161875</v>
      </c>
      <c r="K3911" s="59">
        <v>0.26792500000000002</v>
      </c>
      <c r="L3911" s="59">
        <v>0.27523750000000002</v>
      </c>
      <c r="M3911" s="59">
        <v>0.27782499999999999</v>
      </c>
      <c r="N3911" s="59">
        <v>0.32963750000000003</v>
      </c>
      <c r="O3911" s="59">
        <v>0.29986249999999998</v>
      </c>
      <c r="P3911" s="59"/>
      <c r="Q3911" s="59"/>
      <c r="R3911" s="59"/>
      <c r="S3911" s="59"/>
      <c r="T3911" s="59"/>
      <c r="U3911" s="59"/>
      <c r="V3911" s="59"/>
      <c r="W3911" s="59"/>
      <c r="X3911" s="59"/>
      <c r="Y3911" s="59"/>
      <c r="Z3911" s="59"/>
      <c r="AA3911" s="59"/>
      <c r="AB3911" s="59"/>
      <c r="AC3911" s="59"/>
      <c r="AD3911" s="59"/>
      <c r="AE3911" s="59">
        <v>8.4</v>
      </c>
      <c r="AF3911" s="59"/>
      <c r="AG3911" s="59"/>
      <c r="AH3911" s="59"/>
      <c r="AI3911" s="59"/>
      <c r="AJ3911" s="59"/>
      <c r="AK3911" s="59">
        <v>1.55</v>
      </c>
      <c r="AL3911" s="59">
        <v>8.4</v>
      </c>
      <c r="AM3911" s="59"/>
      <c r="AN3911" s="59"/>
      <c r="AO3911" s="59"/>
      <c r="AP3911" s="59"/>
      <c r="AQ3911" s="59"/>
      <c r="AR3911" s="59"/>
      <c r="AS3911" s="59"/>
      <c r="AT3911" s="59"/>
      <c r="AU3911" s="59"/>
      <c r="AV3911" s="59"/>
      <c r="AZ3911" s="59"/>
      <c r="BA3911" s="59"/>
      <c r="BB3911" s="59"/>
      <c r="BC3911" s="59"/>
      <c r="BD3911" s="59"/>
      <c r="BE3911" s="59"/>
      <c r="BF3911" s="59"/>
      <c r="BG3911" s="59"/>
      <c r="BH3911" s="59"/>
      <c r="BI3911" s="59"/>
      <c r="BJ3911" s="59"/>
      <c r="BK3911" s="59"/>
      <c r="BL3911" s="59"/>
      <c r="BM3911" s="59"/>
      <c r="BN3911" s="59"/>
      <c r="BO3911" s="59"/>
      <c r="BP3911" s="59"/>
      <c r="BQ3911" s="59"/>
      <c r="BR3911" s="59"/>
      <c r="BS3911" s="59"/>
      <c r="BT3911" s="59"/>
      <c r="BU3911" s="59"/>
      <c r="BV3911" s="59"/>
      <c r="BW3911" s="59"/>
      <c r="BX3911" s="59"/>
      <c r="BY3911" s="59"/>
      <c r="BZ3911" s="59"/>
      <c r="CA3911" s="59"/>
      <c r="CB3911" s="59"/>
      <c r="CC3911" s="59"/>
      <c r="CD3911" s="59"/>
      <c r="CE3911" s="59"/>
    </row>
    <row r="3912" spans="1:83" x14ac:dyDescent="0.25">
      <c r="A3912" s="67" t="s">
        <v>984</v>
      </c>
      <c r="B3912" s="67" t="s">
        <v>984</v>
      </c>
      <c r="C3912" s="58">
        <v>42341</v>
      </c>
      <c r="D3912" s="58"/>
      <c r="E3912" s="58"/>
      <c r="F3912" s="59" t="s">
        <v>981</v>
      </c>
      <c r="G3912" s="59"/>
      <c r="H3912" s="59">
        <v>519.77390624999998</v>
      </c>
      <c r="I3912" s="59">
        <v>0.28098437500000001</v>
      </c>
      <c r="J3912" s="59">
        <v>0.26423750000000001</v>
      </c>
      <c r="K3912" s="59">
        <v>0.27315624999999999</v>
      </c>
      <c r="L3912" s="59">
        <v>0.27971249999999998</v>
      </c>
      <c r="M3912" s="59">
        <v>0.27769375000000002</v>
      </c>
      <c r="N3912" s="59">
        <v>0.32963124999999999</v>
      </c>
      <c r="O3912" s="59">
        <v>0.29977500000000001</v>
      </c>
      <c r="P3912" s="59"/>
      <c r="Q3912" s="59"/>
      <c r="R3912" s="59"/>
      <c r="S3912" s="59"/>
      <c r="T3912" s="59">
        <v>7.5966690249999997</v>
      </c>
      <c r="U3912" s="59">
        <v>437.79349999999999</v>
      </c>
      <c r="V3912" s="59">
        <v>90.66</v>
      </c>
      <c r="W3912" s="59"/>
      <c r="X3912" s="59"/>
      <c r="Y3912" s="59"/>
      <c r="Z3912" s="59"/>
      <c r="AA3912" s="59"/>
      <c r="AB3912" s="59"/>
      <c r="AC3912" s="59"/>
      <c r="AD3912" s="59">
        <v>0</v>
      </c>
      <c r="AE3912" s="59"/>
      <c r="AF3912" s="59"/>
      <c r="AG3912" s="59"/>
      <c r="AH3912" s="59"/>
      <c r="AI3912" s="59"/>
      <c r="AJ3912" s="59">
        <v>0.82699999999999996</v>
      </c>
      <c r="AK3912" s="59"/>
      <c r="AL3912" s="59"/>
      <c r="AM3912" s="59">
        <v>1.69</v>
      </c>
      <c r="AN3912" s="59">
        <v>3.5983354667336501E-2</v>
      </c>
      <c r="AO3912" s="59">
        <v>3.3663058000000001</v>
      </c>
      <c r="AP3912" s="59">
        <v>93.551749999999998</v>
      </c>
      <c r="AQ3912" s="59"/>
      <c r="AR3912" s="59"/>
      <c r="AS3912" s="59"/>
      <c r="AT3912" s="59"/>
      <c r="AU3912" s="59"/>
      <c r="AV3912" s="59"/>
      <c r="AZ3912" s="59"/>
      <c r="BA3912" s="59"/>
      <c r="BB3912" s="59"/>
      <c r="BC3912" s="59">
        <v>1.750866525</v>
      </c>
      <c r="BD3912" s="59"/>
      <c r="BE3912" s="59">
        <v>90.66</v>
      </c>
      <c r="BF3912" s="59">
        <v>1.9312447882197201E-2</v>
      </c>
      <c r="BG3912" s="59">
        <v>9.8098916044109998E-3</v>
      </c>
      <c r="BH3912" s="59">
        <v>2.4794966999999999</v>
      </c>
      <c r="BI3912" s="59"/>
      <c r="BJ3912" s="59">
        <v>252.75475</v>
      </c>
      <c r="BK3912" s="59"/>
      <c r="BL3912" s="59"/>
      <c r="BM3912" s="59"/>
      <c r="BN3912" s="59"/>
      <c r="BO3912" s="59"/>
      <c r="BP3912" s="59"/>
      <c r="BQ3912" s="59"/>
      <c r="BR3912" s="59"/>
      <c r="BS3912" s="59"/>
      <c r="BT3912" s="59"/>
      <c r="BU3912" s="59"/>
      <c r="BV3912" s="59"/>
      <c r="BW3912" s="59"/>
      <c r="BX3912" s="59"/>
      <c r="BY3912" s="59"/>
      <c r="BZ3912" s="59"/>
      <c r="CA3912" s="59"/>
      <c r="CB3912" s="59"/>
      <c r="CC3912" s="59"/>
      <c r="CD3912" s="59"/>
      <c r="CE3912" s="59"/>
    </row>
    <row r="3913" spans="1:83" x14ac:dyDescent="0.25">
      <c r="A3913" s="67" t="s">
        <v>984</v>
      </c>
      <c r="B3913" s="67" t="s">
        <v>984</v>
      </c>
      <c r="C3913" s="58">
        <v>42342</v>
      </c>
      <c r="D3913" s="58"/>
      <c r="E3913" s="58"/>
      <c r="F3913" s="59" t="s">
        <v>981</v>
      </c>
      <c r="G3913" s="59"/>
      <c r="H3913" s="59">
        <v>516.01593749999995</v>
      </c>
      <c r="I3913" s="59">
        <v>0.25945000000000001</v>
      </c>
      <c r="J3913" s="59">
        <v>0.26261875000000001</v>
      </c>
      <c r="K3913" s="59">
        <v>0.27395000000000003</v>
      </c>
      <c r="L3913" s="59">
        <v>0.2779875</v>
      </c>
      <c r="M3913" s="59">
        <v>0.27750625000000001</v>
      </c>
      <c r="N3913" s="59">
        <v>0.32969999999999999</v>
      </c>
      <c r="O3913" s="59">
        <v>0.299875</v>
      </c>
      <c r="P3913" s="59"/>
      <c r="Q3913" s="59"/>
      <c r="R3913" s="59"/>
      <c r="S3913" s="59"/>
      <c r="T3913" s="59"/>
      <c r="U3913" s="59"/>
      <c r="V3913" s="59"/>
      <c r="W3913" s="59"/>
      <c r="X3913" s="59"/>
      <c r="Y3913" s="59"/>
      <c r="Z3913" s="59"/>
      <c r="AA3913" s="59"/>
      <c r="AB3913" s="59"/>
      <c r="AC3913" s="59"/>
      <c r="AD3913" s="59"/>
      <c r="AE3913" s="59"/>
      <c r="AF3913" s="59">
        <v>0.59949309877063395</v>
      </c>
      <c r="AG3913" s="59">
        <v>0.57682082195668305</v>
      </c>
      <c r="AH3913" s="59"/>
      <c r="AI3913" s="59"/>
      <c r="AJ3913" s="59"/>
      <c r="AK3913" s="59"/>
      <c r="AL3913" s="59"/>
      <c r="AM3913" s="59"/>
      <c r="AN3913" s="59"/>
      <c r="AO3913" s="59"/>
      <c r="AP3913" s="59"/>
      <c r="AQ3913" s="59"/>
      <c r="AR3913" s="59"/>
      <c r="AS3913" s="59"/>
      <c r="AT3913" s="59"/>
      <c r="AU3913" s="59"/>
      <c r="AV3913" s="59"/>
      <c r="AZ3913" s="59"/>
      <c r="BA3913" s="59"/>
      <c r="BB3913" s="59"/>
      <c r="BC3913" s="59"/>
      <c r="BD3913" s="59"/>
      <c r="BE3913" s="59"/>
      <c r="BF3913" s="59"/>
      <c r="BG3913" s="59"/>
      <c r="BH3913" s="59"/>
      <c r="BI3913" s="59"/>
      <c r="BJ3913" s="59"/>
      <c r="BK3913" s="59"/>
      <c r="BL3913" s="59"/>
      <c r="BM3913" s="59"/>
      <c r="BN3913" s="59"/>
      <c r="BO3913" s="59"/>
      <c r="BP3913" s="59"/>
      <c r="BQ3913" s="59"/>
      <c r="BR3913" s="59"/>
      <c r="BS3913" s="59"/>
      <c r="BT3913" s="59"/>
      <c r="BU3913" s="59"/>
      <c r="BV3913" s="59"/>
      <c r="BW3913" s="59"/>
      <c r="BX3913" s="59"/>
      <c r="BY3913" s="59"/>
      <c r="BZ3913" s="59"/>
      <c r="CA3913" s="59"/>
      <c r="CB3913" s="59"/>
      <c r="CC3913" s="59"/>
      <c r="CD3913" s="59"/>
      <c r="CE3913" s="59"/>
    </row>
    <row r="3914" spans="1:83" x14ac:dyDescent="0.25">
      <c r="A3914" s="67" t="s">
        <v>984</v>
      </c>
      <c r="B3914" s="67" t="s">
        <v>984</v>
      </c>
      <c r="C3914" s="58">
        <v>42343</v>
      </c>
      <c r="D3914" s="58"/>
      <c r="E3914" s="58"/>
      <c r="F3914" s="59" t="s">
        <v>981</v>
      </c>
      <c r="G3914" s="59"/>
      <c r="H3914" s="59">
        <v>512.37843750000002</v>
      </c>
      <c r="I3914" s="59">
        <v>0.24086874999999999</v>
      </c>
      <c r="J3914" s="59">
        <v>0.25748749999999998</v>
      </c>
      <c r="K3914" s="59">
        <v>0.27431875</v>
      </c>
      <c r="L3914" s="59">
        <v>0.2774375</v>
      </c>
      <c r="M3914" s="59">
        <v>0.27742499999999998</v>
      </c>
      <c r="N3914" s="59">
        <v>0.32971875</v>
      </c>
      <c r="O3914" s="59">
        <v>0.29985000000000001</v>
      </c>
      <c r="P3914" s="59"/>
      <c r="Q3914" s="59"/>
      <c r="R3914" s="59"/>
      <c r="S3914" s="59"/>
      <c r="T3914" s="59"/>
      <c r="U3914" s="59"/>
      <c r="V3914" s="59"/>
      <c r="W3914" s="59"/>
      <c r="X3914" s="59"/>
      <c r="Y3914" s="59"/>
      <c r="Z3914" s="59"/>
      <c r="AA3914" s="59"/>
      <c r="AB3914" s="59"/>
      <c r="AC3914" s="59"/>
      <c r="AD3914" s="59"/>
      <c r="AE3914" s="59"/>
      <c r="AF3914" s="59"/>
      <c r="AG3914" s="59"/>
      <c r="AH3914" s="59"/>
      <c r="AI3914" s="59"/>
      <c r="AJ3914" s="59"/>
      <c r="AK3914" s="59"/>
      <c r="AL3914" s="59"/>
      <c r="AM3914" s="59"/>
      <c r="AN3914" s="59"/>
      <c r="AO3914" s="59"/>
      <c r="AP3914" s="59"/>
      <c r="AQ3914" s="59"/>
      <c r="AR3914" s="59"/>
      <c r="AS3914" s="59"/>
      <c r="AT3914" s="59"/>
      <c r="AU3914" s="59"/>
      <c r="AV3914" s="59"/>
      <c r="AZ3914" s="59"/>
      <c r="BA3914" s="59"/>
      <c r="BB3914" s="59"/>
      <c r="BC3914" s="59"/>
      <c r="BD3914" s="59"/>
      <c r="BE3914" s="59"/>
      <c r="BF3914" s="59"/>
      <c r="BG3914" s="59"/>
      <c r="BH3914" s="59"/>
      <c r="BI3914" s="59"/>
      <c r="BJ3914" s="59"/>
      <c r="BK3914" s="59"/>
      <c r="BL3914" s="59"/>
      <c r="BM3914" s="59"/>
      <c r="BN3914" s="59"/>
      <c r="BO3914" s="59"/>
      <c r="BP3914" s="59"/>
      <c r="BQ3914" s="59"/>
      <c r="BR3914" s="59"/>
      <c r="BS3914" s="59"/>
      <c r="BT3914" s="59"/>
      <c r="BU3914" s="59"/>
      <c r="BV3914" s="59"/>
      <c r="BW3914" s="59"/>
      <c r="BX3914" s="59"/>
      <c r="BY3914" s="59"/>
      <c r="BZ3914" s="59"/>
      <c r="CA3914" s="59"/>
      <c r="CB3914" s="59"/>
      <c r="CC3914" s="59"/>
      <c r="CD3914" s="59"/>
      <c r="CE3914" s="59"/>
    </row>
    <row r="3915" spans="1:83" x14ac:dyDescent="0.25">
      <c r="A3915" s="67" t="s">
        <v>984</v>
      </c>
      <c r="B3915" s="67" t="s">
        <v>984</v>
      </c>
      <c r="C3915" s="58">
        <v>42344</v>
      </c>
      <c r="D3915" s="58"/>
      <c r="E3915" s="58"/>
      <c r="F3915" s="59" t="s">
        <v>981</v>
      </c>
      <c r="G3915" s="59"/>
      <c r="H3915" s="59">
        <v>509.35734374999998</v>
      </c>
      <c r="I3915" s="59">
        <v>0.22634062499999999</v>
      </c>
      <c r="J3915" s="59">
        <v>0.25264999999999999</v>
      </c>
      <c r="K3915" s="59">
        <v>0.27436874999999999</v>
      </c>
      <c r="L3915" s="59">
        <v>0.27712500000000001</v>
      </c>
      <c r="M3915" s="59">
        <v>0.27727499999999999</v>
      </c>
      <c r="N3915" s="59">
        <v>0.32976250000000001</v>
      </c>
      <c r="O3915" s="59">
        <v>0.29983124999999999</v>
      </c>
      <c r="P3915" s="59"/>
      <c r="Q3915" s="59"/>
      <c r="R3915" s="59"/>
      <c r="S3915" s="59"/>
      <c r="T3915" s="59"/>
      <c r="U3915" s="59"/>
      <c r="V3915" s="59"/>
      <c r="W3915" s="59"/>
      <c r="X3915" s="59"/>
      <c r="Y3915" s="59"/>
      <c r="Z3915" s="59"/>
      <c r="AA3915" s="59"/>
      <c r="AB3915" s="59"/>
      <c r="AC3915" s="59"/>
      <c r="AD3915" s="59"/>
      <c r="AE3915" s="59"/>
      <c r="AF3915" s="59"/>
      <c r="AG3915" s="59"/>
      <c r="AH3915" s="59"/>
      <c r="AI3915" s="59"/>
      <c r="AJ3915" s="59"/>
      <c r="AK3915" s="59"/>
      <c r="AL3915" s="59"/>
      <c r="AM3915" s="59"/>
      <c r="AN3915" s="59"/>
      <c r="AO3915" s="59"/>
      <c r="AP3915" s="59"/>
      <c r="AQ3915" s="59"/>
      <c r="AR3915" s="59"/>
      <c r="AS3915" s="59"/>
      <c r="AT3915" s="59"/>
      <c r="AU3915" s="59"/>
      <c r="AV3915" s="59"/>
      <c r="AZ3915" s="59"/>
      <c r="BA3915" s="59"/>
      <c r="BB3915" s="59"/>
      <c r="BC3915" s="59"/>
      <c r="BD3915" s="59"/>
      <c r="BE3915" s="59"/>
      <c r="BF3915" s="59"/>
      <c r="BG3915" s="59"/>
      <c r="BH3915" s="59"/>
      <c r="BI3915" s="59"/>
      <c r="BJ3915" s="59"/>
      <c r="BK3915" s="59"/>
      <c r="BL3915" s="59"/>
      <c r="BM3915" s="59"/>
      <c r="BN3915" s="59"/>
      <c r="BO3915" s="59"/>
      <c r="BP3915" s="59"/>
      <c r="BQ3915" s="59"/>
      <c r="BR3915" s="59"/>
      <c r="BS3915" s="59"/>
      <c r="BT3915" s="59"/>
      <c r="BU3915" s="59"/>
      <c r="BV3915" s="59"/>
      <c r="BW3915" s="59"/>
      <c r="BX3915" s="59"/>
      <c r="BY3915" s="59"/>
      <c r="BZ3915" s="59"/>
      <c r="CA3915" s="59"/>
      <c r="CB3915" s="59"/>
      <c r="CC3915" s="59"/>
      <c r="CD3915" s="59"/>
      <c r="CE3915" s="59"/>
    </row>
    <row r="3916" spans="1:83" x14ac:dyDescent="0.25">
      <c r="A3916" s="67" t="s">
        <v>984</v>
      </c>
      <c r="B3916" s="67" t="s">
        <v>984</v>
      </c>
      <c r="C3916" s="58">
        <v>42345</v>
      </c>
      <c r="D3916" s="58"/>
      <c r="E3916" s="58"/>
      <c r="F3916" s="59" t="s">
        <v>981</v>
      </c>
      <c r="G3916" s="59"/>
      <c r="H3916" s="59">
        <v>505.54359375000001</v>
      </c>
      <c r="I3916" s="59">
        <v>0.21167812499999999</v>
      </c>
      <c r="J3916" s="59">
        <v>0.24633749999999999</v>
      </c>
      <c r="K3916" s="59">
        <v>0.27306875000000003</v>
      </c>
      <c r="L3916" s="59">
        <v>0.27634375</v>
      </c>
      <c r="M3916" s="59">
        <v>0.27713125</v>
      </c>
      <c r="N3916" s="59">
        <v>0.32972499999999999</v>
      </c>
      <c r="O3916" s="59">
        <v>0.29986875000000002</v>
      </c>
      <c r="P3916" s="59"/>
      <c r="Q3916" s="59"/>
      <c r="R3916" s="59"/>
      <c r="S3916" s="59"/>
      <c r="T3916" s="59"/>
      <c r="U3916" s="59"/>
      <c r="V3916" s="59"/>
      <c r="W3916" s="59"/>
      <c r="X3916" s="59"/>
      <c r="Y3916" s="59"/>
      <c r="Z3916" s="59"/>
      <c r="AA3916" s="59"/>
      <c r="AB3916" s="59"/>
      <c r="AC3916" s="59"/>
      <c r="AD3916" s="59"/>
      <c r="AE3916" s="59"/>
      <c r="AF3916" s="59">
        <v>0.52634936992136905</v>
      </c>
      <c r="AG3916" s="59">
        <v>0.53475430017048897</v>
      </c>
      <c r="AH3916" s="59"/>
      <c r="AI3916" s="59"/>
      <c r="AJ3916" s="59"/>
      <c r="AK3916" s="59"/>
      <c r="AL3916" s="59"/>
      <c r="AM3916" s="59"/>
      <c r="AN3916" s="59"/>
      <c r="AO3916" s="59"/>
      <c r="AP3916" s="59"/>
      <c r="AQ3916" s="59"/>
      <c r="AR3916" s="59"/>
      <c r="AS3916" s="59"/>
      <c r="AT3916" s="59"/>
      <c r="AU3916" s="59"/>
      <c r="AV3916" s="59"/>
      <c r="AZ3916" s="59"/>
      <c r="BA3916" s="59"/>
      <c r="BB3916" s="59"/>
      <c r="BC3916" s="59"/>
      <c r="BD3916" s="59"/>
      <c r="BE3916" s="59"/>
      <c r="BF3916" s="59"/>
      <c r="BG3916" s="59"/>
      <c r="BH3916" s="59"/>
      <c r="BI3916" s="59"/>
      <c r="BJ3916" s="59"/>
      <c r="BK3916" s="59"/>
      <c r="BL3916" s="59"/>
      <c r="BM3916" s="59"/>
      <c r="BN3916" s="59"/>
      <c r="BO3916" s="59"/>
      <c r="BP3916" s="59"/>
      <c r="BQ3916" s="59"/>
      <c r="BR3916" s="59"/>
      <c r="BS3916" s="59"/>
      <c r="BT3916" s="59"/>
      <c r="BU3916" s="59"/>
      <c r="BV3916" s="59"/>
      <c r="BW3916" s="59"/>
      <c r="BX3916" s="59"/>
      <c r="BY3916" s="59"/>
      <c r="BZ3916" s="59"/>
      <c r="CA3916" s="59"/>
      <c r="CB3916" s="59"/>
      <c r="CC3916" s="59"/>
      <c r="CD3916" s="59"/>
      <c r="CE3916" s="59"/>
    </row>
    <row r="3917" spans="1:83" x14ac:dyDescent="0.25">
      <c r="A3917" s="67" t="s">
        <v>984</v>
      </c>
      <c r="B3917" s="67" t="s">
        <v>984</v>
      </c>
      <c r="C3917" s="58">
        <v>42346</v>
      </c>
      <c r="D3917" s="58"/>
      <c r="E3917" s="58"/>
      <c r="F3917" s="59" t="s">
        <v>981</v>
      </c>
      <c r="G3917" s="59"/>
      <c r="H3917" s="59">
        <v>500.95265625000002</v>
      </c>
      <c r="I3917" s="59">
        <v>0.19490312500000001</v>
      </c>
      <c r="J3917" s="59">
        <v>0.23831875</v>
      </c>
      <c r="K3917" s="59">
        <v>0.27138125000000002</v>
      </c>
      <c r="L3917" s="59">
        <v>0.27536875</v>
      </c>
      <c r="M3917" s="59">
        <v>0.27687499999999998</v>
      </c>
      <c r="N3917" s="59">
        <v>0.32981250000000001</v>
      </c>
      <c r="O3917" s="59">
        <v>0.29979375000000003</v>
      </c>
      <c r="P3917" s="59"/>
      <c r="Q3917" s="59"/>
      <c r="R3917" s="59"/>
      <c r="S3917" s="59"/>
      <c r="T3917" s="59"/>
      <c r="U3917" s="59"/>
      <c r="V3917" s="59"/>
      <c r="W3917" s="59"/>
      <c r="X3917" s="59"/>
      <c r="Y3917" s="59"/>
      <c r="Z3917" s="59"/>
      <c r="AA3917" s="59"/>
      <c r="AB3917" s="59"/>
      <c r="AC3917" s="59"/>
      <c r="AD3917" s="59"/>
      <c r="AE3917" s="59">
        <v>8.4</v>
      </c>
      <c r="AF3917" s="59"/>
      <c r="AG3917" s="59"/>
      <c r="AH3917" s="59"/>
      <c r="AI3917" s="59"/>
      <c r="AJ3917" s="59"/>
      <c r="AK3917" s="59">
        <v>2.95</v>
      </c>
      <c r="AL3917" s="59">
        <v>8.4</v>
      </c>
      <c r="AM3917" s="59"/>
      <c r="AN3917" s="59"/>
      <c r="AO3917" s="59"/>
      <c r="AP3917" s="59"/>
      <c r="AQ3917" s="59"/>
      <c r="AR3917" s="59"/>
      <c r="AS3917" s="59"/>
      <c r="AT3917" s="59"/>
      <c r="AU3917" s="59"/>
      <c r="AV3917" s="59"/>
      <c r="AZ3917" s="59"/>
      <c r="BA3917" s="59"/>
      <c r="BB3917" s="59"/>
      <c r="BC3917" s="59"/>
      <c r="BD3917" s="59"/>
      <c r="BE3917" s="59"/>
      <c r="BF3917" s="59"/>
      <c r="BG3917" s="59"/>
      <c r="BH3917" s="59"/>
      <c r="BI3917" s="59"/>
      <c r="BJ3917" s="59"/>
      <c r="BK3917" s="59"/>
      <c r="BL3917" s="59"/>
      <c r="BM3917" s="59"/>
      <c r="BN3917" s="59"/>
      <c r="BO3917" s="59"/>
      <c r="BP3917" s="59"/>
      <c r="BQ3917" s="59"/>
      <c r="BR3917" s="59"/>
      <c r="BS3917" s="59"/>
      <c r="BT3917" s="59"/>
      <c r="BU3917" s="59"/>
      <c r="BV3917" s="59"/>
      <c r="BW3917" s="59"/>
      <c r="BX3917" s="59"/>
      <c r="BY3917" s="59"/>
      <c r="BZ3917" s="59"/>
      <c r="CA3917" s="59"/>
      <c r="CB3917" s="59"/>
      <c r="CC3917" s="59"/>
      <c r="CD3917" s="59"/>
      <c r="CE3917" s="59"/>
    </row>
    <row r="3918" spans="1:83" x14ac:dyDescent="0.25">
      <c r="A3918" s="67" t="s">
        <v>984</v>
      </c>
      <c r="B3918" s="67" t="s">
        <v>984</v>
      </c>
      <c r="C3918" s="58">
        <v>42347</v>
      </c>
      <c r="D3918" s="58"/>
      <c r="E3918" s="58"/>
      <c r="F3918" s="59" t="s">
        <v>981</v>
      </c>
      <c r="G3918" s="59"/>
      <c r="H3918" s="59">
        <v>497.26499999999999</v>
      </c>
      <c r="I3918" s="59">
        <v>0.1822125</v>
      </c>
      <c r="J3918" s="59">
        <v>0.23171249999999999</v>
      </c>
      <c r="K3918" s="59">
        <v>0.27015624999999999</v>
      </c>
      <c r="L3918" s="59">
        <v>0.27427499999999999</v>
      </c>
      <c r="M3918" s="59">
        <v>0.27661875000000002</v>
      </c>
      <c r="N3918" s="59">
        <v>0.32974999999999999</v>
      </c>
      <c r="O3918" s="59">
        <v>0.29978749999999998</v>
      </c>
      <c r="P3918" s="59"/>
      <c r="Q3918" s="59"/>
      <c r="R3918" s="59"/>
      <c r="S3918" s="59"/>
      <c r="T3918" s="59"/>
      <c r="U3918" s="59"/>
      <c r="V3918" s="59"/>
      <c r="W3918" s="59"/>
      <c r="X3918" s="59"/>
      <c r="Y3918" s="59"/>
      <c r="Z3918" s="59"/>
      <c r="AA3918" s="59"/>
      <c r="AB3918" s="59"/>
      <c r="AC3918" s="59"/>
      <c r="AD3918" s="59"/>
      <c r="AE3918" s="59"/>
      <c r="AF3918" s="59"/>
      <c r="AG3918" s="59"/>
      <c r="AH3918" s="59"/>
      <c r="AI3918" s="59"/>
      <c r="AJ3918" s="59"/>
      <c r="AK3918" s="59"/>
      <c r="AL3918" s="59"/>
      <c r="AM3918" s="59"/>
      <c r="AN3918" s="59"/>
      <c r="AO3918" s="59"/>
      <c r="AP3918" s="59"/>
      <c r="AQ3918" s="59"/>
      <c r="AR3918" s="59"/>
      <c r="AS3918" s="59"/>
      <c r="AT3918" s="59"/>
      <c r="AU3918" s="59"/>
      <c r="AV3918" s="59"/>
      <c r="AZ3918" s="59"/>
      <c r="BA3918" s="59"/>
      <c r="BB3918" s="59"/>
      <c r="BC3918" s="59"/>
      <c r="BD3918" s="59"/>
      <c r="BE3918" s="59"/>
      <c r="BF3918" s="59"/>
      <c r="BG3918" s="59"/>
      <c r="BH3918" s="59"/>
      <c r="BI3918" s="59"/>
      <c r="BJ3918" s="59"/>
      <c r="BK3918" s="59"/>
      <c r="BL3918" s="59"/>
      <c r="BM3918" s="59"/>
      <c r="BN3918" s="59"/>
      <c r="BO3918" s="59"/>
      <c r="BP3918" s="59"/>
      <c r="BQ3918" s="59"/>
      <c r="BR3918" s="59"/>
      <c r="BS3918" s="59"/>
      <c r="BT3918" s="59"/>
      <c r="BU3918" s="59"/>
      <c r="BV3918" s="59"/>
      <c r="BW3918" s="59"/>
      <c r="BX3918" s="59"/>
      <c r="BY3918" s="59"/>
      <c r="BZ3918" s="59"/>
      <c r="CA3918" s="59"/>
      <c r="CB3918" s="59"/>
      <c r="CC3918" s="59"/>
      <c r="CD3918" s="59"/>
      <c r="CE3918" s="59"/>
    </row>
    <row r="3919" spans="1:83" x14ac:dyDescent="0.25">
      <c r="A3919" s="67" t="s">
        <v>984</v>
      </c>
      <c r="B3919" s="67" t="s">
        <v>984</v>
      </c>
      <c r="C3919" s="58">
        <v>42348</v>
      </c>
      <c r="D3919" s="58"/>
      <c r="E3919" s="58"/>
      <c r="F3919" s="59" t="s">
        <v>981</v>
      </c>
      <c r="G3919" s="59"/>
      <c r="H3919" s="59">
        <v>523.49437499999999</v>
      </c>
      <c r="I3919" s="59">
        <v>0.28930624999999999</v>
      </c>
      <c r="J3919" s="59">
        <v>0.27116875000000001</v>
      </c>
      <c r="K3919" s="59">
        <v>0.28026875000000001</v>
      </c>
      <c r="L3919" s="59">
        <v>0.27863125</v>
      </c>
      <c r="M3919" s="59">
        <v>0.27637499999999998</v>
      </c>
      <c r="N3919" s="59">
        <v>0.32969375000000001</v>
      </c>
      <c r="O3919" s="59">
        <v>0.29977500000000001</v>
      </c>
      <c r="P3919" s="59"/>
      <c r="Q3919" s="59"/>
      <c r="R3919" s="59"/>
      <c r="S3919" s="59"/>
      <c r="T3919" s="59"/>
      <c r="U3919" s="59"/>
      <c r="V3919" s="59"/>
      <c r="W3919" s="59"/>
      <c r="X3919" s="59"/>
      <c r="Y3919" s="59"/>
      <c r="Z3919" s="59"/>
      <c r="AA3919" s="59"/>
      <c r="AB3919" s="59"/>
      <c r="AC3919" s="59"/>
      <c r="AD3919" s="59"/>
      <c r="AE3919" s="59"/>
      <c r="AF3919" s="59"/>
      <c r="AG3919" s="59"/>
      <c r="AH3919" s="59"/>
      <c r="AI3919" s="59"/>
      <c r="AJ3919" s="59"/>
      <c r="AK3919" s="59"/>
      <c r="AL3919" s="59"/>
      <c r="AM3919" s="59"/>
      <c r="AN3919" s="59"/>
      <c r="AO3919" s="59"/>
      <c r="AP3919" s="59"/>
      <c r="AQ3919" s="59"/>
      <c r="AR3919" s="59"/>
      <c r="AS3919" s="59"/>
      <c r="AT3919" s="59"/>
      <c r="AU3919" s="59"/>
      <c r="AV3919" s="59"/>
      <c r="AZ3919" s="59"/>
      <c r="BA3919" s="59"/>
      <c r="BB3919" s="59"/>
      <c r="BC3919" s="59"/>
      <c r="BD3919" s="59"/>
      <c r="BE3919" s="59"/>
      <c r="BF3919" s="59"/>
      <c r="BG3919" s="59"/>
      <c r="BH3919" s="59"/>
      <c r="BI3919" s="59"/>
      <c r="BJ3919" s="59"/>
      <c r="BK3919" s="59"/>
      <c r="BL3919" s="59"/>
      <c r="BM3919" s="59"/>
      <c r="BN3919" s="59"/>
      <c r="BO3919" s="59"/>
      <c r="BP3919" s="59"/>
      <c r="BQ3919" s="59"/>
      <c r="BR3919" s="59"/>
      <c r="BS3919" s="59"/>
      <c r="BT3919" s="59"/>
      <c r="BU3919" s="59"/>
      <c r="BV3919" s="59"/>
      <c r="BW3919" s="59"/>
      <c r="BX3919" s="59"/>
      <c r="BY3919" s="59"/>
      <c r="BZ3919" s="59"/>
      <c r="CA3919" s="59"/>
      <c r="CB3919" s="59"/>
      <c r="CC3919" s="59"/>
      <c r="CD3919" s="59"/>
      <c r="CE3919" s="59"/>
    </row>
    <row r="3920" spans="1:83" x14ac:dyDescent="0.25">
      <c r="A3920" s="67" t="s">
        <v>984</v>
      </c>
      <c r="B3920" s="67" t="s">
        <v>984</v>
      </c>
      <c r="C3920" s="58">
        <v>42349</v>
      </c>
      <c r="D3920" s="58"/>
      <c r="E3920" s="58"/>
      <c r="F3920" s="59" t="s">
        <v>981</v>
      </c>
      <c r="G3920" s="59"/>
      <c r="H3920" s="59">
        <v>524.73609375000001</v>
      </c>
      <c r="I3920" s="59">
        <v>0.28500312500000002</v>
      </c>
      <c r="J3920" s="59">
        <v>0.2777</v>
      </c>
      <c r="K3920" s="59">
        <v>0.28239375</v>
      </c>
      <c r="L3920" s="59">
        <v>0.27960000000000002</v>
      </c>
      <c r="M3920" s="59">
        <v>0.27632499999999999</v>
      </c>
      <c r="N3920" s="59">
        <v>0.32975624999999997</v>
      </c>
      <c r="O3920" s="59">
        <v>0.29969374999999998</v>
      </c>
      <c r="P3920" s="59"/>
      <c r="Q3920" s="59"/>
      <c r="R3920" s="59"/>
      <c r="S3920" s="59"/>
      <c r="T3920" s="59"/>
      <c r="U3920" s="59"/>
      <c r="V3920" s="59"/>
      <c r="W3920" s="59"/>
      <c r="X3920" s="59"/>
      <c r="Y3920" s="59"/>
      <c r="Z3920" s="59"/>
      <c r="AA3920" s="59"/>
      <c r="AB3920" s="59"/>
      <c r="AC3920" s="59"/>
      <c r="AD3920" s="59"/>
      <c r="AE3920" s="59"/>
      <c r="AF3920" s="59">
        <v>0.73889992436366503</v>
      </c>
      <c r="AG3920" s="59">
        <v>0.55871469854072098</v>
      </c>
      <c r="AH3920" s="59"/>
      <c r="AI3920" s="59"/>
      <c r="AJ3920" s="59"/>
      <c r="AK3920" s="59"/>
      <c r="AL3920" s="59"/>
      <c r="AM3920" s="59"/>
      <c r="AN3920" s="59"/>
      <c r="AO3920" s="59"/>
      <c r="AP3920" s="59"/>
      <c r="AQ3920" s="59"/>
      <c r="AR3920" s="59"/>
      <c r="AS3920" s="59"/>
      <c r="AT3920" s="59"/>
      <c r="AU3920" s="59"/>
      <c r="AV3920" s="59"/>
      <c r="AZ3920" s="59"/>
      <c r="BA3920" s="59"/>
      <c r="BB3920" s="59"/>
      <c r="BC3920" s="59"/>
      <c r="BD3920" s="59"/>
      <c r="BE3920" s="59"/>
      <c r="BF3920" s="59"/>
      <c r="BG3920" s="59"/>
      <c r="BH3920" s="59"/>
      <c r="BI3920" s="59"/>
      <c r="BJ3920" s="59"/>
      <c r="BK3920" s="59"/>
      <c r="BL3920" s="59"/>
      <c r="BM3920" s="59"/>
      <c r="BN3920" s="59"/>
      <c r="BO3920" s="59"/>
      <c r="BP3920" s="59"/>
      <c r="BQ3920" s="59"/>
      <c r="BR3920" s="59"/>
      <c r="BS3920" s="59"/>
      <c r="BT3920" s="59"/>
      <c r="BU3920" s="59"/>
      <c r="BV3920" s="59"/>
      <c r="BW3920" s="59"/>
      <c r="BX3920" s="59"/>
      <c r="BY3920" s="59"/>
      <c r="BZ3920" s="59"/>
      <c r="CA3920" s="59"/>
      <c r="CB3920" s="59"/>
      <c r="CC3920" s="59"/>
      <c r="CD3920" s="59"/>
      <c r="CE3920" s="59"/>
    </row>
    <row r="3921" spans="1:83" x14ac:dyDescent="0.25">
      <c r="A3921" s="67" t="s">
        <v>984</v>
      </c>
      <c r="B3921" s="67" t="s">
        <v>984</v>
      </c>
      <c r="C3921" s="58">
        <v>42350</v>
      </c>
      <c r="D3921" s="58"/>
      <c r="E3921" s="58"/>
      <c r="F3921" s="59" t="s">
        <v>981</v>
      </c>
      <c r="G3921" s="59"/>
      <c r="H3921" s="59">
        <v>521.94093750000002</v>
      </c>
      <c r="I3921" s="59">
        <v>0.27057500000000001</v>
      </c>
      <c r="J3921" s="59">
        <v>0.27603125000000001</v>
      </c>
      <c r="K3921" s="59">
        <v>0.28240625000000003</v>
      </c>
      <c r="L3921" s="59">
        <v>0.27869375000000002</v>
      </c>
      <c r="M3921" s="59">
        <v>0.27608125</v>
      </c>
      <c r="N3921" s="59">
        <v>0.32963124999999999</v>
      </c>
      <c r="O3921" s="59">
        <v>0.2996875</v>
      </c>
      <c r="P3921" s="59"/>
      <c r="Q3921" s="59"/>
      <c r="R3921" s="59"/>
      <c r="S3921" s="59"/>
      <c r="T3921" s="59"/>
      <c r="U3921" s="59"/>
      <c r="V3921" s="59"/>
      <c r="W3921" s="59"/>
      <c r="X3921" s="59"/>
      <c r="Y3921" s="59"/>
      <c r="Z3921" s="59"/>
      <c r="AA3921" s="59"/>
      <c r="AB3921" s="59"/>
      <c r="AC3921" s="59"/>
      <c r="AD3921" s="59"/>
      <c r="AE3921" s="59"/>
      <c r="AF3921" s="59"/>
      <c r="AG3921" s="59"/>
      <c r="AH3921" s="59"/>
      <c r="AI3921" s="59"/>
      <c r="AJ3921" s="59"/>
      <c r="AK3921" s="59"/>
      <c r="AL3921" s="59"/>
      <c r="AM3921" s="59"/>
      <c r="AN3921" s="59"/>
      <c r="AO3921" s="59"/>
      <c r="AP3921" s="59"/>
      <c r="AQ3921" s="59"/>
      <c r="AR3921" s="59"/>
      <c r="AS3921" s="59"/>
      <c r="AT3921" s="59"/>
      <c r="AU3921" s="59"/>
      <c r="AV3921" s="59"/>
      <c r="AZ3921" s="59"/>
      <c r="BA3921" s="59"/>
      <c r="BB3921" s="59"/>
      <c r="BC3921" s="59"/>
      <c r="BD3921" s="59"/>
      <c r="BE3921" s="59"/>
      <c r="BF3921" s="59"/>
      <c r="BG3921" s="59"/>
      <c r="BH3921" s="59"/>
      <c r="BI3921" s="59"/>
      <c r="BJ3921" s="59"/>
      <c r="BK3921" s="59"/>
      <c r="BL3921" s="59"/>
      <c r="BM3921" s="59"/>
      <c r="BN3921" s="59"/>
      <c r="BO3921" s="59"/>
      <c r="BP3921" s="59"/>
      <c r="BQ3921" s="59"/>
      <c r="BR3921" s="59"/>
      <c r="BS3921" s="59"/>
      <c r="BT3921" s="59"/>
      <c r="BU3921" s="59"/>
      <c r="BV3921" s="59"/>
      <c r="BW3921" s="59"/>
      <c r="BX3921" s="59"/>
      <c r="BY3921" s="59"/>
      <c r="BZ3921" s="59"/>
      <c r="CA3921" s="59"/>
      <c r="CB3921" s="59"/>
      <c r="CC3921" s="59"/>
      <c r="CD3921" s="59"/>
      <c r="CE3921" s="59"/>
    </row>
    <row r="3922" spans="1:83" x14ac:dyDescent="0.25">
      <c r="A3922" s="67" t="s">
        <v>984</v>
      </c>
      <c r="B3922" s="67" t="s">
        <v>984</v>
      </c>
      <c r="C3922" s="58">
        <v>42351</v>
      </c>
      <c r="D3922" s="58"/>
      <c r="E3922" s="58"/>
      <c r="F3922" s="59" t="s">
        <v>981</v>
      </c>
      <c r="G3922" s="59"/>
      <c r="H3922" s="59">
        <v>519.6534375</v>
      </c>
      <c r="I3922" s="59">
        <v>0.25879999999999997</v>
      </c>
      <c r="J3922" s="59">
        <v>0.27295625000000001</v>
      </c>
      <c r="K3922" s="59">
        <v>0.28259374999999998</v>
      </c>
      <c r="L3922" s="59">
        <v>0.27850000000000003</v>
      </c>
      <c r="M3922" s="59">
        <v>0.27586250000000001</v>
      </c>
      <c r="N3922" s="59">
        <v>0.329625</v>
      </c>
      <c r="O3922" s="59">
        <v>0.29971874999999998</v>
      </c>
      <c r="P3922" s="59"/>
      <c r="Q3922" s="59"/>
      <c r="R3922" s="59"/>
      <c r="S3922" s="59"/>
      <c r="T3922" s="59"/>
      <c r="U3922" s="59"/>
      <c r="V3922" s="59"/>
      <c r="W3922" s="59"/>
      <c r="X3922" s="59"/>
      <c r="Y3922" s="59"/>
      <c r="Z3922" s="59"/>
      <c r="AA3922" s="59"/>
      <c r="AB3922" s="59"/>
      <c r="AC3922" s="59"/>
      <c r="AD3922" s="59"/>
      <c r="AE3922" s="59"/>
      <c r="AF3922" s="59"/>
      <c r="AG3922" s="59"/>
      <c r="AH3922" s="59"/>
      <c r="AI3922" s="59"/>
      <c r="AJ3922" s="59"/>
      <c r="AK3922" s="59"/>
      <c r="AL3922" s="59"/>
      <c r="AM3922" s="59"/>
      <c r="AN3922" s="59"/>
      <c r="AO3922" s="59"/>
      <c r="AP3922" s="59"/>
      <c r="AQ3922" s="59"/>
      <c r="AR3922" s="59"/>
      <c r="AS3922" s="59"/>
      <c r="AT3922" s="59"/>
      <c r="AU3922" s="59"/>
      <c r="AV3922" s="59"/>
      <c r="AZ3922" s="59"/>
      <c r="BA3922" s="59"/>
      <c r="BB3922" s="59"/>
      <c r="BC3922" s="59"/>
      <c r="BD3922" s="59"/>
      <c r="BE3922" s="59"/>
      <c r="BF3922" s="59"/>
      <c r="BG3922" s="59"/>
      <c r="BH3922" s="59"/>
      <c r="BI3922" s="59"/>
      <c r="BJ3922" s="59"/>
      <c r="BK3922" s="59"/>
      <c r="BL3922" s="59"/>
      <c r="BM3922" s="59"/>
      <c r="BN3922" s="59"/>
      <c r="BO3922" s="59"/>
      <c r="BP3922" s="59"/>
      <c r="BQ3922" s="59"/>
      <c r="BR3922" s="59"/>
      <c r="BS3922" s="59"/>
      <c r="BT3922" s="59"/>
      <c r="BU3922" s="59"/>
      <c r="BV3922" s="59"/>
      <c r="BW3922" s="59"/>
      <c r="BX3922" s="59"/>
      <c r="BY3922" s="59"/>
      <c r="BZ3922" s="59"/>
      <c r="CA3922" s="59"/>
      <c r="CB3922" s="59"/>
      <c r="CC3922" s="59"/>
      <c r="CD3922" s="59"/>
      <c r="CE3922" s="59"/>
    </row>
    <row r="3923" spans="1:83" x14ac:dyDescent="0.25">
      <c r="A3923" s="67" t="s">
        <v>984</v>
      </c>
      <c r="B3923" s="67" t="s">
        <v>984</v>
      </c>
      <c r="C3923" s="58">
        <v>42352</v>
      </c>
      <c r="D3923" s="58"/>
      <c r="E3923" s="58"/>
      <c r="F3923" s="59" t="s">
        <v>981</v>
      </c>
      <c r="G3923" s="59"/>
      <c r="H3923" s="59">
        <v>515.31468749999999</v>
      </c>
      <c r="I3923" s="59">
        <v>0.24132500000000001</v>
      </c>
      <c r="J3923" s="59">
        <v>0.26656875000000002</v>
      </c>
      <c r="K3923" s="59">
        <v>0.28123749999999997</v>
      </c>
      <c r="L3923" s="59">
        <v>0.27770624999999999</v>
      </c>
      <c r="M3923" s="59">
        <v>0.27559375000000003</v>
      </c>
      <c r="N3923" s="59">
        <v>0.32963124999999999</v>
      </c>
      <c r="O3923" s="59">
        <v>0.29959999999999998</v>
      </c>
      <c r="P3923" s="59"/>
      <c r="Q3923" s="59"/>
      <c r="R3923" s="59"/>
      <c r="S3923" s="59"/>
      <c r="T3923" s="59"/>
      <c r="U3923" s="59"/>
      <c r="V3923" s="59"/>
      <c r="W3923" s="59"/>
      <c r="X3923" s="59"/>
      <c r="Y3923" s="59"/>
      <c r="Z3923" s="59"/>
      <c r="AA3923" s="59"/>
      <c r="AB3923" s="59"/>
      <c r="AC3923" s="59"/>
      <c r="AD3923" s="59"/>
      <c r="AE3923" s="59"/>
      <c r="AF3923" s="59">
        <v>0.59011758143235604</v>
      </c>
      <c r="AG3923" s="59">
        <v>0.52167479240326697</v>
      </c>
      <c r="AH3923" s="59"/>
      <c r="AI3923" s="59"/>
      <c r="AJ3923" s="59"/>
      <c r="AK3923" s="59"/>
      <c r="AL3923" s="59"/>
      <c r="AM3923" s="59"/>
      <c r="AN3923" s="59"/>
      <c r="AO3923" s="59"/>
      <c r="AP3923" s="59"/>
      <c r="AQ3923" s="59"/>
      <c r="AR3923" s="59"/>
      <c r="AS3923" s="59"/>
      <c r="AT3923" s="59"/>
      <c r="AU3923" s="59"/>
      <c r="AV3923" s="59"/>
      <c r="AZ3923" s="59"/>
      <c r="BA3923" s="59"/>
      <c r="BB3923" s="59"/>
      <c r="BC3923" s="59"/>
      <c r="BD3923" s="59"/>
      <c r="BE3923" s="59"/>
      <c r="BF3923" s="59"/>
      <c r="BG3923" s="59"/>
      <c r="BH3923" s="59"/>
      <c r="BI3923" s="59"/>
      <c r="BJ3923" s="59"/>
      <c r="BK3923" s="59"/>
      <c r="BL3923" s="59"/>
      <c r="BM3923" s="59"/>
      <c r="BN3923" s="59"/>
      <c r="BO3923" s="59"/>
      <c r="BP3923" s="59"/>
      <c r="BQ3923" s="59"/>
      <c r="BR3923" s="59"/>
      <c r="BS3923" s="59"/>
      <c r="BT3923" s="59"/>
      <c r="BU3923" s="59"/>
      <c r="BV3923" s="59"/>
      <c r="BW3923" s="59"/>
      <c r="BX3923" s="59"/>
      <c r="BY3923" s="59"/>
      <c r="BZ3923" s="59"/>
      <c r="CA3923" s="59"/>
      <c r="CB3923" s="59"/>
      <c r="CC3923" s="59"/>
      <c r="CD3923" s="59"/>
      <c r="CE3923" s="59"/>
    </row>
    <row r="3924" spans="1:83" x14ac:dyDescent="0.25">
      <c r="A3924" s="67" t="s">
        <v>984</v>
      </c>
      <c r="B3924" s="67" t="s">
        <v>984</v>
      </c>
      <c r="C3924" s="58">
        <v>42353</v>
      </c>
      <c r="D3924" s="58"/>
      <c r="E3924" s="58"/>
      <c r="F3924" s="59" t="s">
        <v>981</v>
      </c>
      <c r="G3924" s="59"/>
      <c r="H3924" s="59">
        <v>511.47609375000002</v>
      </c>
      <c r="I3924" s="59">
        <v>0.225478125</v>
      </c>
      <c r="J3924" s="59">
        <v>0.26018750000000002</v>
      </c>
      <c r="K3924" s="59">
        <v>0.28033750000000002</v>
      </c>
      <c r="L3924" s="59">
        <v>0.27723124999999998</v>
      </c>
      <c r="M3924" s="59">
        <v>0.27539374999999999</v>
      </c>
      <c r="N3924" s="59">
        <v>0.32958124999999999</v>
      </c>
      <c r="O3924" s="59">
        <v>0.29954375</v>
      </c>
      <c r="P3924" s="59"/>
      <c r="Q3924" s="59"/>
      <c r="R3924" s="59"/>
      <c r="S3924" s="59"/>
      <c r="T3924" s="59">
        <v>9.9536179750000002</v>
      </c>
      <c r="U3924" s="59">
        <v>629.57849999999996</v>
      </c>
      <c r="V3924" s="59">
        <v>185.3235</v>
      </c>
      <c r="W3924" s="59"/>
      <c r="X3924" s="59"/>
      <c r="Y3924" s="59"/>
      <c r="Z3924" s="59"/>
      <c r="AA3924" s="59"/>
      <c r="AB3924" s="59"/>
      <c r="AC3924" s="59"/>
      <c r="AD3924" s="59">
        <v>0</v>
      </c>
      <c r="AE3924" s="59"/>
      <c r="AF3924" s="59"/>
      <c r="AG3924" s="59"/>
      <c r="AH3924" s="59"/>
      <c r="AI3924" s="59"/>
      <c r="AJ3924" s="59">
        <v>3.3522500000000002</v>
      </c>
      <c r="AK3924" s="59"/>
      <c r="AL3924" s="59"/>
      <c r="AM3924" s="59">
        <v>1.615</v>
      </c>
      <c r="AN3924" s="59">
        <v>2.23426879015865E-2</v>
      </c>
      <c r="AO3924" s="59">
        <v>2.0141988999999998</v>
      </c>
      <c r="AP3924" s="59">
        <v>90.15025</v>
      </c>
      <c r="AQ3924" s="59"/>
      <c r="AR3924" s="59"/>
      <c r="AS3924" s="59"/>
      <c r="AT3924" s="59"/>
      <c r="AU3924" s="59"/>
      <c r="AV3924" s="59"/>
      <c r="AZ3924" s="59"/>
      <c r="BA3924" s="59"/>
      <c r="BB3924" s="59"/>
      <c r="BC3924" s="59">
        <v>3.8156563000000001</v>
      </c>
      <c r="BD3924" s="59"/>
      <c r="BE3924" s="59">
        <v>185.3235</v>
      </c>
      <c r="BF3924" s="59">
        <v>2.0589165971935601E-2</v>
      </c>
      <c r="BG3924" s="59">
        <v>1.1756902017804599E-2</v>
      </c>
      <c r="BH3924" s="59">
        <v>4.1237627750000003</v>
      </c>
      <c r="BI3924" s="59"/>
      <c r="BJ3924" s="59">
        <v>350.7525</v>
      </c>
      <c r="BK3924" s="59"/>
      <c r="BL3924" s="59"/>
      <c r="BM3924" s="59"/>
      <c r="BN3924" s="59"/>
      <c r="BO3924" s="59"/>
      <c r="BP3924" s="59"/>
      <c r="BQ3924" s="59"/>
      <c r="BR3924" s="59"/>
      <c r="BS3924" s="59"/>
      <c r="BT3924" s="59"/>
      <c r="BU3924" s="59"/>
      <c r="BV3924" s="59"/>
      <c r="BW3924" s="59"/>
      <c r="BX3924" s="59"/>
      <c r="BY3924" s="59"/>
      <c r="BZ3924" s="59"/>
      <c r="CA3924" s="59"/>
      <c r="CB3924" s="59"/>
      <c r="CC3924" s="59"/>
      <c r="CD3924" s="59"/>
      <c r="CE3924" s="59"/>
    </row>
    <row r="3925" spans="1:83" x14ac:dyDescent="0.25">
      <c r="A3925" s="67" t="s">
        <v>984</v>
      </c>
      <c r="B3925" s="67" t="s">
        <v>984</v>
      </c>
      <c r="C3925" s="58">
        <v>42354</v>
      </c>
      <c r="D3925" s="58"/>
      <c r="E3925" s="58"/>
      <c r="F3925" s="59" t="s">
        <v>981</v>
      </c>
      <c r="G3925" s="59"/>
      <c r="H3925" s="59">
        <v>509.41734374999999</v>
      </c>
      <c r="I3925" s="59">
        <v>0.21665937499999999</v>
      </c>
      <c r="J3925" s="59">
        <v>0.25645625</v>
      </c>
      <c r="K3925" s="59">
        <v>0.2799625</v>
      </c>
      <c r="L3925" s="59">
        <v>0.27718124999999999</v>
      </c>
      <c r="M3925" s="59">
        <v>0.27526250000000002</v>
      </c>
      <c r="N3925" s="59">
        <v>0.32953749999999998</v>
      </c>
      <c r="O3925" s="59">
        <v>0.29955625000000002</v>
      </c>
      <c r="P3925" s="59"/>
      <c r="Q3925" s="59"/>
      <c r="R3925" s="59"/>
      <c r="S3925" s="59"/>
      <c r="T3925" s="59"/>
      <c r="U3925" s="59"/>
      <c r="V3925" s="59"/>
      <c r="W3925" s="59"/>
      <c r="X3925" s="59"/>
      <c r="Y3925" s="59"/>
      <c r="Z3925" s="59"/>
      <c r="AA3925" s="59"/>
      <c r="AB3925" s="59"/>
      <c r="AC3925" s="59"/>
      <c r="AD3925" s="59"/>
      <c r="AE3925" s="59">
        <v>8.4</v>
      </c>
      <c r="AF3925" s="59"/>
      <c r="AG3925" s="59"/>
      <c r="AH3925" s="59"/>
      <c r="AI3925" s="59"/>
      <c r="AJ3925" s="59"/>
      <c r="AK3925" s="59">
        <v>3.55</v>
      </c>
      <c r="AL3925" s="59">
        <v>8.4</v>
      </c>
      <c r="AM3925" s="59"/>
      <c r="AN3925" s="59"/>
      <c r="AO3925" s="59"/>
      <c r="AP3925" s="59"/>
      <c r="AQ3925" s="59"/>
      <c r="AR3925" s="59"/>
      <c r="AS3925" s="59"/>
      <c r="AT3925" s="59"/>
      <c r="AU3925" s="59"/>
      <c r="AV3925" s="59"/>
      <c r="AZ3925" s="59"/>
      <c r="BA3925" s="59"/>
      <c r="BB3925" s="59"/>
      <c r="BC3925" s="59"/>
      <c r="BD3925" s="59"/>
      <c r="BE3925" s="59"/>
      <c r="BF3925" s="59"/>
      <c r="BG3925" s="59"/>
      <c r="BH3925" s="59"/>
      <c r="BI3925" s="59"/>
      <c r="BJ3925" s="59"/>
      <c r="BK3925" s="59"/>
      <c r="BL3925" s="59"/>
      <c r="BM3925" s="59"/>
      <c r="BN3925" s="59"/>
      <c r="BO3925" s="59"/>
      <c r="BP3925" s="59"/>
      <c r="BQ3925" s="59"/>
      <c r="BR3925" s="59"/>
      <c r="BS3925" s="59"/>
      <c r="BT3925" s="59"/>
      <c r="BU3925" s="59"/>
      <c r="BV3925" s="59"/>
      <c r="BW3925" s="59"/>
      <c r="BX3925" s="59"/>
      <c r="BY3925" s="59"/>
      <c r="BZ3925" s="59"/>
      <c r="CA3925" s="59"/>
      <c r="CB3925" s="59"/>
      <c r="CC3925" s="59"/>
      <c r="CD3925" s="59"/>
      <c r="CE3925" s="59"/>
    </row>
    <row r="3926" spans="1:83" x14ac:dyDescent="0.25">
      <c r="A3926" s="67" t="s">
        <v>984</v>
      </c>
      <c r="B3926" s="67" t="s">
        <v>984</v>
      </c>
      <c r="C3926" s="58">
        <v>42355</v>
      </c>
      <c r="D3926" s="58"/>
      <c r="E3926" s="58"/>
      <c r="F3926" s="59" t="s">
        <v>981</v>
      </c>
      <c r="G3926" s="59"/>
      <c r="H3926" s="59">
        <v>506.96859375000003</v>
      </c>
      <c r="I3926" s="59">
        <v>0.20792812499999999</v>
      </c>
      <c r="J3926" s="59">
        <v>0.2522875</v>
      </c>
      <c r="K3926" s="59">
        <v>0.27880624999999998</v>
      </c>
      <c r="L3926" s="59">
        <v>0.27684375</v>
      </c>
      <c r="M3926" s="59">
        <v>0.27513749999999998</v>
      </c>
      <c r="N3926" s="59">
        <v>0.32949374999999997</v>
      </c>
      <c r="O3926" s="59">
        <v>0.29950624999999997</v>
      </c>
      <c r="P3926" s="59"/>
      <c r="Q3926" s="59"/>
      <c r="R3926" s="59"/>
      <c r="S3926" s="59"/>
      <c r="T3926" s="59"/>
      <c r="U3926" s="59"/>
      <c r="V3926" s="59"/>
      <c r="W3926" s="59"/>
      <c r="X3926" s="59"/>
      <c r="Y3926" s="59"/>
      <c r="Z3926" s="59"/>
      <c r="AA3926" s="59"/>
      <c r="AB3926" s="59"/>
      <c r="AC3926" s="59"/>
      <c r="AD3926" s="59"/>
      <c r="AE3926" s="59"/>
      <c r="AF3926" s="59"/>
      <c r="AG3926" s="59"/>
      <c r="AH3926" s="59"/>
      <c r="AI3926" s="59"/>
      <c r="AJ3926" s="59"/>
      <c r="AK3926" s="59"/>
      <c r="AL3926" s="59"/>
      <c r="AM3926" s="59"/>
      <c r="AN3926" s="59"/>
      <c r="AO3926" s="59"/>
      <c r="AP3926" s="59"/>
      <c r="AQ3926" s="59"/>
      <c r="AR3926" s="59"/>
      <c r="AS3926" s="59"/>
      <c r="AT3926" s="59"/>
      <c r="AU3926" s="59"/>
      <c r="AV3926" s="59"/>
      <c r="AZ3926" s="59"/>
      <c r="BA3926" s="59"/>
      <c r="BB3926" s="59"/>
      <c r="BC3926" s="59"/>
      <c r="BD3926" s="59"/>
      <c r="BE3926" s="59"/>
      <c r="BF3926" s="59"/>
      <c r="BG3926" s="59"/>
      <c r="BH3926" s="59"/>
      <c r="BI3926" s="59"/>
      <c r="BJ3926" s="59"/>
      <c r="BK3926" s="59"/>
      <c r="BL3926" s="59"/>
      <c r="BM3926" s="59"/>
      <c r="BN3926" s="59"/>
      <c r="BO3926" s="59"/>
      <c r="BP3926" s="59"/>
      <c r="BQ3926" s="59"/>
      <c r="BR3926" s="59"/>
      <c r="BS3926" s="59"/>
      <c r="BT3926" s="59"/>
      <c r="BU3926" s="59"/>
      <c r="BV3926" s="59"/>
      <c r="BW3926" s="59"/>
      <c r="BX3926" s="59"/>
      <c r="BY3926" s="59"/>
      <c r="BZ3926" s="59"/>
      <c r="CA3926" s="59"/>
      <c r="CB3926" s="59"/>
      <c r="CC3926" s="59"/>
      <c r="CD3926" s="59"/>
      <c r="CE3926" s="59"/>
    </row>
    <row r="3927" spans="1:83" x14ac:dyDescent="0.25">
      <c r="A3927" s="67" t="s">
        <v>984</v>
      </c>
      <c r="B3927" s="67" t="s">
        <v>984</v>
      </c>
      <c r="C3927" s="58">
        <v>42356</v>
      </c>
      <c r="D3927" s="58"/>
      <c r="E3927" s="58"/>
      <c r="F3927" s="59" t="s">
        <v>981</v>
      </c>
      <c r="G3927" s="59"/>
      <c r="H3927" s="59">
        <v>503.76375000000002</v>
      </c>
      <c r="I3927" s="59">
        <v>0.19743125</v>
      </c>
      <c r="J3927" s="59">
        <v>0.24673125000000001</v>
      </c>
      <c r="K3927" s="59">
        <v>0.27724375000000001</v>
      </c>
      <c r="L3927" s="59">
        <v>0.27616875000000002</v>
      </c>
      <c r="M3927" s="59">
        <v>0.2749125</v>
      </c>
      <c r="N3927" s="59">
        <v>0.32944374999999998</v>
      </c>
      <c r="O3927" s="59">
        <v>0.29936249999999998</v>
      </c>
      <c r="P3927" s="59"/>
      <c r="Q3927" s="59"/>
      <c r="R3927" s="59"/>
      <c r="S3927" s="59"/>
      <c r="T3927" s="59"/>
      <c r="U3927" s="59"/>
      <c r="V3927" s="59"/>
      <c r="W3927" s="59"/>
      <c r="X3927" s="59"/>
      <c r="Y3927" s="59"/>
      <c r="Z3927" s="59"/>
      <c r="AA3927" s="59"/>
      <c r="AB3927" s="59"/>
      <c r="AC3927" s="59"/>
      <c r="AD3927" s="59"/>
      <c r="AE3927" s="59"/>
      <c r="AF3927" s="59"/>
      <c r="AG3927" s="59"/>
      <c r="AH3927" s="59"/>
      <c r="AI3927" s="59"/>
      <c r="AJ3927" s="59"/>
      <c r="AK3927" s="59"/>
      <c r="AL3927" s="59"/>
      <c r="AM3927" s="59"/>
      <c r="AN3927" s="59"/>
      <c r="AO3927" s="59"/>
      <c r="AP3927" s="59"/>
      <c r="AQ3927" s="59"/>
      <c r="AR3927" s="59"/>
      <c r="AS3927" s="59"/>
      <c r="AT3927" s="59"/>
      <c r="AU3927" s="59"/>
      <c r="AV3927" s="59"/>
      <c r="AZ3927" s="59"/>
      <c r="BA3927" s="59"/>
      <c r="BB3927" s="59"/>
      <c r="BC3927" s="59"/>
      <c r="BD3927" s="59"/>
      <c r="BE3927" s="59"/>
      <c r="BF3927" s="59"/>
      <c r="BG3927" s="59"/>
      <c r="BH3927" s="59"/>
      <c r="BI3927" s="59"/>
      <c r="BJ3927" s="59"/>
      <c r="BK3927" s="59"/>
      <c r="BL3927" s="59"/>
      <c r="BM3927" s="59"/>
      <c r="BN3927" s="59"/>
      <c r="BO3927" s="59"/>
      <c r="BP3927" s="59"/>
      <c r="BQ3927" s="59"/>
      <c r="BR3927" s="59"/>
      <c r="BS3927" s="59"/>
      <c r="BT3927" s="59"/>
      <c r="BU3927" s="59"/>
      <c r="BV3927" s="59"/>
      <c r="BW3927" s="59"/>
      <c r="BX3927" s="59"/>
      <c r="BY3927" s="59"/>
      <c r="BZ3927" s="59"/>
      <c r="CA3927" s="59"/>
      <c r="CB3927" s="59"/>
      <c r="CC3927" s="59"/>
      <c r="CD3927" s="59"/>
      <c r="CE3927" s="59"/>
    </row>
    <row r="3928" spans="1:83" x14ac:dyDescent="0.25">
      <c r="A3928" s="67" t="s">
        <v>984</v>
      </c>
      <c r="B3928" s="67" t="s">
        <v>984</v>
      </c>
      <c r="C3928" s="58">
        <v>42357</v>
      </c>
      <c r="D3928" s="58"/>
      <c r="E3928" s="58"/>
      <c r="F3928" s="59" t="s">
        <v>981</v>
      </c>
      <c r="G3928" s="59"/>
      <c r="H3928" s="59">
        <v>501.49406249999998</v>
      </c>
      <c r="I3928" s="59">
        <v>0.18981875000000001</v>
      </c>
      <c r="J3928" s="59">
        <v>0.2424375</v>
      </c>
      <c r="K3928" s="59">
        <v>0.27637499999999998</v>
      </c>
      <c r="L3928" s="59">
        <v>0.27575624999999998</v>
      </c>
      <c r="M3928" s="59">
        <v>0.27473750000000002</v>
      </c>
      <c r="N3928" s="59">
        <v>0.32935625000000002</v>
      </c>
      <c r="O3928" s="59">
        <v>0.29929375000000003</v>
      </c>
      <c r="P3928" s="59"/>
      <c r="Q3928" s="59"/>
      <c r="R3928" s="59"/>
      <c r="S3928" s="59"/>
      <c r="T3928" s="59"/>
      <c r="U3928" s="59"/>
      <c r="V3928" s="59"/>
      <c r="W3928" s="59"/>
      <c r="X3928" s="59"/>
      <c r="Y3928" s="59"/>
      <c r="Z3928" s="59"/>
      <c r="AA3928" s="59"/>
      <c r="AB3928" s="59"/>
      <c r="AC3928" s="59"/>
      <c r="AD3928" s="59"/>
      <c r="AE3928" s="59"/>
      <c r="AF3928" s="59"/>
      <c r="AG3928" s="59"/>
      <c r="AH3928" s="59"/>
      <c r="AI3928" s="59"/>
      <c r="AJ3928" s="59"/>
      <c r="AK3928" s="59"/>
      <c r="AL3928" s="59"/>
      <c r="AM3928" s="59"/>
      <c r="AN3928" s="59"/>
      <c r="AO3928" s="59"/>
      <c r="AP3928" s="59"/>
      <c r="AQ3928" s="59"/>
      <c r="AR3928" s="59"/>
      <c r="AS3928" s="59"/>
      <c r="AT3928" s="59"/>
      <c r="AU3928" s="59"/>
      <c r="AV3928" s="59"/>
      <c r="AZ3928" s="59"/>
      <c r="BA3928" s="59"/>
      <c r="BB3928" s="59"/>
      <c r="BC3928" s="59"/>
      <c r="BD3928" s="59"/>
      <c r="BE3928" s="59"/>
      <c r="BF3928" s="59"/>
      <c r="BG3928" s="59"/>
      <c r="BH3928" s="59"/>
      <c r="BI3928" s="59"/>
      <c r="BJ3928" s="59"/>
      <c r="BK3928" s="59"/>
      <c r="BL3928" s="59"/>
      <c r="BM3928" s="59"/>
      <c r="BN3928" s="59"/>
      <c r="BO3928" s="59"/>
      <c r="BP3928" s="59"/>
      <c r="BQ3928" s="59"/>
      <c r="BR3928" s="59"/>
      <c r="BS3928" s="59"/>
      <c r="BT3928" s="59"/>
      <c r="BU3928" s="59"/>
      <c r="BV3928" s="59"/>
      <c r="BW3928" s="59"/>
      <c r="BX3928" s="59"/>
      <c r="BY3928" s="59"/>
      <c r="BZ3928" s="59"/>
      <c r="CA3928" s="59"/>
      <c r="CB3928" s="59"/>
      <c r="CC3928" s="59"/>
      <c r="CD3928" s="59"/>
      <c r="CE3928" s="59"/>
    </row>
    <row r="3929" spans="1:83" x14ac:dyDescent="0.25">
      <c r="A3929" s="67" t="s">
        <v>984</v>
      </c>
      <c r="B3929" s="67" t="s">
        <v>984</v>
      </c>
      <c r="C3929" s="58">
        <v>42358</v>
      </c>
      <c r="D3929" s="58"/>
      <c r="E3929" s="58"/>
      <c r="F3929" s="59" t="s">
        <v>981</v>
      </c>
      <c r="G3929" s="59"/>
      <c r="H3929" s="59">
        <v>499.14984375</v>
      </c>
      <c r="I3929" s="59">
        <v>0.18326562499999999</v>
      </c>
      <c r="J3929" s="59">
        <v>0.23801249999999999</v>
      </c>
      <c r="K3929" s="59">
        <v>0.275175</v>
      </c>
      <c r="L3929" s="59">
        <v>0.27508749999999998</v>
      </c>
      <c r="M3929" s="59">
        <v>0.27441874999999999</v>
      </c>
      <c r="N3929" s="59">
        <v>0.32931874999999999</v>
      </c>
      <c r="O3929" s="59">
        <v>0.29919374999999998</v>
      </c>
      <c r="P3929" s="59"/>
      <c r="Q3929" s="59"/>
      <c r="R3929" s="59"/>
      <c r="S3929" s="59"/>
      <c r="T3929" s="59"/>
      <c r="U3929" s="59"/>
      <c r="V3929" s="59"/>
      <c r="W3929" s="59"/>
      <c r="X3929" s="59"/>
      <c r="Y3929" s="59"/>
      <c r="Z3929" s="59"/>
      <c r="AA3929" s="59"/>
      <c r="AB3929" s="59"/>
      <c r="AC3929" s="59"/>
      <c r="AD3929" s="59"/>
      <c r="AE3929" s="59"/>
      <c r="AF3929" s="59"/>
      <c r="AG3929" s="59"/>
      <c r="AH3929" s="59"/>
      <c r="AI3929" s="59"/>
      <c r="AJ3929" s="59"/>
      <c r="AK3929" s="59"/>
      <c r="AL3929" s="59"/>
      <c r="AM3929" s="59"/>
      <c r="AN3929" s="59"/>
      <c r="AO3929" s="59"/>
      <c r="AP3929" s="59"/>
      <c r="AQ3929" s="59"/>
      <c r="AR3929" s="59"/>
      <c r="AS3929" s="59"/>
      <c r="AT3929" s="59"/>
      <c r="AU3929" s="59"/>
      <c r="AV3929" s="59"/>
      <c r="AZ3929" s="59"/>
      <c r="BA3929" s="59"/>
      <c r="BB3929" s="59"/>
      <c r="BC3929" s="59"/>
      <c r="BD3929" s="59"/>
      <c r="BE3929" s="59"/>
      <c r="BF3929" s="59"/>
      <c r="BG3929" s="59"/>
      <c r="BH3929" s="59"/>
      <c r="BI3929" s="59"/>
      <c r="BJ3929" s="59"/>
      <c r="BK3929" s="59"/>
      <c r="BL3929" s="59"/>
      <c r="BM3929" s="59"/>
      <c r="BN3929" s="59"/>
      <c r="BO3929" s="59"/>
      <c r="BP3929" s="59"/>
      <c r="BQ3929" s="59"/>
      <c r="BR3929" s="59"/>
      <c r="BS3929" s="59"/>
      <c r="BT3929" s="59"/>
      <c r="BU3929" s="59"/>
      <c r="BV3929" s="59"/>
      <c r="BW3929" s="59"/>
      <c r="BX3929" s="59"/>
      <c r="BY3929" s="59"/>
      <c r="BZ3929" s="59"/>
      <c r="CA3929" s="59"/>
      <c r="CB3929" s="59"/>
      <c r="CC3929" s="59"/>
      <c r="CD3929" s="59"/>
      <c r="CE3929" s="59"/>
    </row>
    <row r="3930" spans="1:83" x14ac:dyDescent="0.25">
      <c r="A3930" s="67" t="s">
        <v>984</v>
      </c>
      <c r="B3930" s="67" t="s">
        <v>984</v>
      </c>
      <c r="C3930" s="58">
        <v>42359</v>
      </c>
      <c r="D3930" s="58"/>
      <c r="E3930" s="58"/>
      <c r="F3930" s="59" t="s">
        <v>981</v>
      </c>
      <c r="G3930" s="59"/>
      <c r="H3930" s="59">
        <v>493.49953125000002</v>
      </c>
      <c r="I3930" s="59">
        <v>0.167540625</v>
      </c>
      <c r="J3930" s="59">
        <v>0.22793125</v>
      </c>
      <c r="K3930" s="59">
        <v>0.27163749999999998</v>
      </c>
      <c r="L3930" s="59">
        <v>0.27308125</v>
      </c>
      <c r="M3930" s="59">
        <v>0.27411875000000002</v>
      </c>
      <c r="N3930" s="59">
        <v>0.32922499999999999</v>
      </c>
      <c r="O3930" s="59">
        <v>0.29920000000000002</v>
      </c>
      <c r="P3930" s="59"/>
      <c r="Q3930" s="59"/>
      <c r="R3930" s="59"/>
      <c r="S3930" s="59"/>
      <c r="T3930" s="59"/>
      <c r="U3930" s="59"/>
      <c r="V3930" s="59"/>
      <c r="W3930" s="59"/>
      <c r="X3930" s="59"/>
      <c r="Y3930" s="59"/>
      <c r="Z3930" s="59"/>
      <c r="AA3930" s="59"/>
      <c r="AB3930" s="59"/>
      <c r="AC3930" s="59"/>
      <c r="AD3930" s="59"/>
      <c r="AE3930" s="59"/>
      <c r="AF3930" s="59">
        <v>0.52195781480723302</v>
      </c>
      <c r="AG3930" s="59">
        <v>0.45092035100314798</v>
      </c>
      <c r="AH3930" s="59"/>
      <c r="AI3930" s="59"/>
      <c r="AJ3930" s="59"/>
      <c r="AK3930" s="59"/>
      <c r="AL3930" s="59"/>
      <c r="AM3930" s="59"/>
      <c r="AN3930" s="59"/>
      <c r="AO3930" s="59"/>
      <c r="AP3930" s="59"/>
      <c r="AQ3930" s="59"/>
      <c r="AR3930" s="59"/>
      <c r="AS3930" s="59"/>
      <c r="AT3930" s="59"/>
      <c r="AU3930" s="59"/>
      <c r="AV3930" s="59"/>
      <c r="AZ3930" s="59"/>
      <c r="BA3930" s="59"/>
      <c r="BB3930" s="59"/>
      <c r="BC3930" s="59"/>
      <c r="BD3930" s="59"/>
      <c r="BE3930" s="59"/>
      <c r="BF3930" s="59"/>
      <c r="BG3930" s="59"/>
      <c r="BH3930" s="59"/>
      <c r="BI3930" s="59"/>
      <c r="BJ3930" s="59"/>
      <c r="BK3930" s="59"/>
      <c r="BL3930" s="59"/>
      <c r="BM3930" s="59"/>
      <c r="BN3930" s="59"/>
      <c r="BO3930" s="59"/>
      <c r="BP3930" s="59"/>
      <c r="BQ3930" s="59"/>
      <c r="BR3930" s="59"/>
      <c r="BS3930" s="59"/>
      <c r="BT3930" s="59"/>
      <c r="BU3930" s="59"/>
      <c r="BV3930" s="59"/>
      <c r="BW3930" s="59"/>
      <c r="BX3930" s="59"/>
      <c r="BY3930" s="59"/>
      <c r="BZ3930" s="59"/>
      <c r="CA3930" s="59"/>
      <c r="CB3930" s="59"/>
      <c r="CC3930" s="59"/>
      <c r="CD3930" s="59"/>
      <c r="CE3930" s="59"/>
    </row>
    <row r="3931" spans="1:83" x14ac:dyDescent="0.25">
      <c r="A3931" s="67" t="s">
        <v>984</v>
      </c>
      <c r="B3931" s="67" t="s">
        <v>984</v>
      </c>
      <c r="C3931" s="58">
        <v>42360</v>
      </c>
      <c r="D3931" s="58"/>
      <c r="E3931" s="58"/>
      <c r="F3931" s="59" t="s">
        <v>981</v>
      </c>
      <c r="G3931" s="59"/>
      <c r="H3931" s="59">
        <v>491.95968749999997</v>
      </c>
      <c r="I3931" s="59">
        <v>0.16236875000000001</v>
      </c>
      <c r="J3931" s="59">
        <v>0.22395000000000001</v>
      </c>
      <c r="K3931" s="59">
        <v>0.2714625</v>
      </c>
      <c r="L3931" s="59">
        <v>0.27296874999999998</v>
      </c>
      <c r="M3931" s="59">
        <v>0.27395000000000003</v>
      </c>
      <c r="N3931" s="59">
        <v>0.32928125000000003</v>
      </c>
      <c r="O3931" s="59">
        <v>0.29904375</v>
      </c>
      <c r="P3931" s="59"/>
      <c r="Q3931" s="59"/>
      <c r="R3931" s="59"/>
      <c r="S3931" s="59"/>
      <c r="T3931" s="59"/>
      <c r="U3931" s="59"/>
      <c r="V3931" s="59"/>
      <c r="W3931" s="59"/>
      <c r="X3931" s="59"/>
      <c r="Y3931" s="59"/>
      <c r="Z3931" s="59"/>
      <c r="AA3931" s="59"/>
      <c r="AB3931" s="59"/>
      <c r="AC3931" s="59"/>
      <c r="AD3931" s="59"/>
      <c r="AE3931" s="59">
        <v>8.4</v>
      </c>
      <c r="AF3931" s="59"/>
      <c r="AG3931" s="59"/>
      <c r="AH3931" s="59"/>
      <c r="AI3931" s="59"/>
      <c r="AJ3931" s="59"/>
      <c r="AK3931" s="59">
        <v>4</v>
      </c>
      <c r="AL3931" s="59">
        <v>8.4</v>
      </c>
      <c r="AM3931" s="59"/>
      <c r="AN3931" s="59"/>
      <c r="AO3931" s="59"/>
      <c r="AP3931" s="59"/>
      <c r="AQ3931" s="59"/>
      <c r="AR3931" s="59"/>
      <c r="AS3931" s="59"/>
      <c r="AT3931" s="59"/>
      <c r="AU3931" s="59"/>
      <c r="AV3931" s="59"/>
      <c r="AZ3931" s="59"/>
      <c r="BA3931" s="59"/>
      <c r="BB3931" s="59"/>
      <c r="BC3931" s="59"/>
      <c r="BD3931" s="59"/>
      <c r="BE3931" s="59"/>
      <c r="BF3931" s="59"/>
      <c r="BG3931" s="59"/>
      <c r="BH3931" s="59"/>
      <c r="BI3931" s="59"/>
      <c r="BJ3931" s="59"/>
      <c r="BK3931" s="59"/>
      <c r="BL3931" s="59"/>
      <c r="BM3931" s="59"/>
      <c r="BN3931" s="59"/>
      <c r="BO3931" s="59"/>
      <c r="BP3931" s="59"/>
      <c r="BQ3931" s="59"/>
      <c r="BR3931" s="59"/>
      <c r="BS3931" s="59"/>
      <c r="BT3931" s="59"/>
      <c r="BU3931" s="59"/>
      <c r="BV3931" s="59"/>
      <c r="BW3931" s="59"/>
      <c r="BX3931" s="59"/>
      <c r="BY3931" s="59"/>
      <c r="BZ3931" s="59"/>
      <c r="CA3931" s="59"/>
      <c r="CB3931" s="59"/>
      <c r="CC3931" s="59"/>
      <c r="CD3931" s="59"/>
      <c r="CE3931" s="59"/>
    </row>
    <row r="3932" spans="1:83" x14ac:dyDescent="0.25">
      <c r="A3932" s="67" t="s">
        <v>984</v>
      </c>
      <c r="B3932" s="67" t="s">
        <v>984</v>
      </c>
      <c r="C3932" s="58">
        <v>42361</v>
      </c>
      <c r="D3932" s="58"/>
      <c r="E3932" s="58"/>
      <c r="F3932" s="59" t="s">
        <v>981</v>
      </c>
      <c r="G3932" s="59"/>
      <c r="H3932" s="59">
        <v>488.81203125000002</v>
      </c>
      <c r="I3932" s="59">
        <v>0.155834375</v>
      </c>
      <c r="J3932" s="59">
        <v>0.21778749999999999</v>
      </c>
      <c r="K3932" s="59">
        <v>0.26875624999999997</v>
      </c>
      <c r="L3932" s="59">
        <v>0.27185625000000002</v>
      </c>
      <c r="M3932" s="59">
        <v>0.27378124999999998</v>
      </c>
      <c r="N3932" s="59">
        <v>0.32915624999999998</v>
      </c>
      <c r="O3932" s="59">
        <v>0.29901250000000001</v>
      </c>
      <c r="P3932" s="59"/>
      <c r="Q3932" s="59"/>
      <c r="R3932" s="59"/>
      <c r="S3932" s="59"/>
      <c r="T3932" s="59"/>
      <c r="U3932" s="59"/>
      <c r="V3932" s="59"/>
      <c r="W3932" s="59"/>
      <c r="X3932" s="59"/>
      <c r="Y3932" s="59"/>
      <c r="Z3932" s="59"/>
      <c r="AA3932" s="59"/>
      <c r="AB3932" s="59"/>
      <c r="AC3932" s="59"/>
      <c r="AD3932" s="59"/>
      <c r="AE3932" s="59"/>
      <c r="AF3932" s="59"/>
      <c r="AG3932" s="59"/>
      <c r="AH3932" s="59"/>
      <c r="AI3932" s="59"/>
      <c r="AJ3932" s="59"/>
      <c r="AK3932" s="59"/>
      <c r="AL3932" s="59"/>
      <c r="AM3932" s="59"/>
      <c r="AN3932" s="59"/>
      <c r="AO3932" s="59"/>
      <c r="AP3932" s="59"/>
      <c r="AQ3932" s="59"/>
      <c r="AR3932" s="59"/>
      <c r="AS3932" s="59"/>
      <c r="AT3932" s="59"/>
      <c r="AU3932" s="59"/>
      <c r="AV3932" s="59"/>
      <c r="AZ3932" s="59"/>
      <c r="BA3932" s="59"/>
      <c r="BB3932" s="59"/>
      <c r="BC3932" s="59"/>
      <c r="BD3932" s="59"/>
      <c r="BE3932" s="59"/>
      <c r="BF3932" s="59"/>
      <c r="BG3932" s="59"/>
      <c r="BH3932" s="59"/>
      <c r="BI3932" s="59"/>
      <c r="BJ3932" s="59"/>
      <c r="BK3932" s="59"/>
      <c r="BL3932" s="59"/>
      <c r="BM3932" s="59"/>
      <c r="BN3932" s="59"/>
      <c r="BO3932" s="59"/>
      <c r="BP3932" s="59"/>
      <c r="BQ3932" s="59"/>
      <c r="BR3932" s="59"/>
      <c r="BS3932" s="59"/>
      <c r="BT3932" s="59"/>
      <c r="BU3932" s="59"/>
      <c r="BV3932" s="59"/>
      <c r="BW3932" s="59"/>
      <c r="BX3932" s="59"/>
      <c r="BY3932" s="59"/>
      <c r="BZ3932" s="59"/>
      <c r="CA3932" s="59"/>
      <c r="CB3932" s="59"/>
      <c r="CC3932" s="59"/>
      <c r="CD3932" s="59"/>
      <c r="CE3932" s="59"/>
    </row>
    <row r="3933" spans="1:83" x14ac:dyDescent="0.25">
      <c r="A3933" s="67" t="s">
        <v>984</v>
      </c>
      <c r="B3933" s="67" t="s">
        <v>984</v>
      </c>
      <c r="C3933" s="58">
        <v>42362</v>
      </c>
      <c r="D3933" s="58"/>
      <c r="E3933" s="58"/>
      <c r="F3933" s="59" t="s">
        <v>981</v>
      </c>
      <c r="G3933" s="59"/>
      <c r="H3933" s="59">
        <v>514.11703124999997</v>
      </c>
      <c r="I3933" s="59">
        <v>0.26137812500000002</v>
      </c>
      <c r="J3933" s="59">
        <v>0.26255624999999999</v>
      </c>
      <c r="K3933" s="59">
        <v>0.27784375</v>
      </c>
      <c r="L3933" s="59">
        <v>0.27243125000000001</v>
      </c>
      <c r="M3933" s="59">
        <v>0.2734625</v>
      </c>
      <c r="N3933" s="59">
        <v>0.32908749999999998</v>
      </c>
      <c r="O3933" s="59">
        <v>0.29893124999999998</v>
      </c>
      <c r="P3933" s="59"/>
      <c r="Q3933" s="59"/>
      <c r="R3933" s="59"/>
      <c r="S3933" s="59"/>
      <c r="T3933" s="59"/>
      <c r="U3933" s="59"/>
      <c r="V3933" s="59"/>
      <c r="W3933" s="59"/>
      <c r="X3933" s="59"/>
      <c r="Y3933" s="59"/>
      <c r="Z3933" s="59"/>
      <c r="AA3933" s="59"/>
      <c r="AB3933" s="59"/>
      <c r="AC3933" s="59"/>
      <c r="AD3933" s="59"/>
      <c r="AE3933" s="59"/>
      <c r="AF3933" s="59"/>
      <c r="AG3933" s="59"/>
      <c r="AH3933" s="59"/>
      <c r="AI3933" s="59"/>
      <c r="AJ3933" s="59"/>
      <c r="AK3933" s="59"/>
      <c r="AL3933" s="59"/>
      <c r="AM3933" s="59"/>
      <c r="AN3933" s="59"/>
      <c r="AO3933" s="59"/>
      <c r="AP3933" s="59"/>
      <c r="AQ3933" s="59"/>
      <c r="AR3933" s="59"/>
      <c r="AS3933" s="59"/>
      <c r="AT3933" s="59"/>
      <c r="AU3933" s="59"/>
      <c r="AV3933" s="59"/>
      <c r="AZ3933" s="59"/>
      <c r="BA3933" s="59"/>
      <c r="BB3933" s="59"/>
      <c r="BC3933" s="59"/>
      <c r="BD3933" s="59"/>
      <c r="BE3933" s="59"/>
      <c r="BF3933" s="59"/>
      <c r="BG3933" s="59"/>
      <c r="BH3933" s="59"/>
      <c r="BI3933" s="59"/>
      <c r="BJ3933" s="59"/>
      <c r="BK3933" s="59"/>
      <c r="BL3933" s="59"/>
      <c r="BM3933" s="59"/>
      <c r="BN3933" s="59"/>
      <c r="BO3933" s="59"/>
      <c r="BP3933" s="59"/>
      <c r="BQ3933" s="59"/>
      <c r="BR3933" s="59"/>
      <c r="BS3933" s="59"/>
      <c r="BT3933" s="59"/>
      <c r="BU3933" s="59"/>
      <c r="BV3933" s="59"/>
      <c r="BW3933" s="59"/>
      <c r="BX3933" s="59"/>
      <c r="BY3933" s="59"/>
      <c r="BZ3933" s="59"/>
      <c r="CA3933" s="59"/>
      <c r="CB3933" s="59"/>
      <c r="CC3933" s="59"/>
      <c r="CD3933" s="59"/>
      <c r="CE3933" s="59"/>
    </row>
    <row r="3934" spans="1:83" x14ac:dyDescent="0.25">
      <c r="A3934" s="67" t="s">
        <v>984</v>
      </c>
      <c r="B3934" s="67" t="s">
        <v>984</v>
      </c>
      <c r="C3934" s="58">
        <v>42363</v>
      </c>
      <c r="D3934" s="58"/>
      <c r="E3934" s="58"/>
      <c r="F3934" s="59" t="s">
        <v>981</v>
      </c>
      <c r="G3934" s="59"/>
      <c r="H3934" s="59">
        <v>510.97265625</v>
      </c>
      <c r="I3934" s="59">
        <v>0.244771875</v>
      </c>
      <c r="J3934" s="59">
        <v>0.26006249999999997</v>
      </c>
      <c r="K3934" s="59">
        <v>0.27784375</v>
      </c>
      <c r="L3934" s="59">
        <v>0.27158125</v>
      </c>
      <c r="M3934" s="59">
        <v>0.273225</v>
      </c>
      <c r="N3934" s="59">
        <v>0.32911875000000002</v>
      </c>
      <c r="O3934" s="59">
        <v>0.29905625000000002</v>
      </c>
      <c r="P3934" s="59"/>
      <c r="Q3934" s="59"/>
      <c r="R3934" s="59"/>
      <c r="S3934" s="59"/>
      <c r="T3934" s="59"/>
      <c r="U3934" s="59"/>
      <c r="V3934" s="59"/>
      <c r="W3934" s="59"/>
      <c r="X3934" s="59"/>
      <c r="Y3934" s="59"/>
      <c r="Z3934" s="59"/>
      <c r="AA3934" s="59"/>
      <c r="AB3934" s="59"/>
      <c r="AC3934" s="59"/>
      <c r="AD3934" s="59"/>
      <c r="AE3934" s="59"/>
      <c r="AF3934" s="59"/>
      <c r="AG3934" s="59"/>
      <c r="AH3934" s="59"/>
      <c r="AI3934" s="59"/>
      <c r="AJ3934" s="59"/>
      <c r="AK3934" s="59"/>
      <c r="AL3934" s="59"/>
      <c r="AM3934" s="59"/>
      <c r="AN3934" s="59"/>
      <c r="AO3934" s="59"/>
      <c r="AP3934" s="59"/>
      <c r="AQ3934" s="59"/>
      <c r="AR3934" s="59"/>
      <c r="AS3934" s="59"/>
      <c r="AT3934" s="59"/>
      <c r="AU3934" s="59"/>
      <c r="AV3934" s="59"/>
      <c r="AZ3934" s="59"/>
      <c r="BA3934" s="59"/>
      <c r="BB3934" s="59"/>
      <c r="BC3934" s="59"/>
      <c r="BD3934" s="59"/>
      <c r="BE3934" s="59"/>
      <c r="BF3934" s="59"/>
      <c r="BG3934" s="59"/>
      <c r="BH3934" s="59"/>
      <c r="BI3934" s="59"/>
      <c r="BJ3934" s="59"/>
      <c r="BK3934" s="59"/>
      <c r="BL3934" s="59"/>
      <c r="BM3934" s="59"/>
      <c r="BN3934" s="59"/>
      <c r="BO3934" s="59"/>
      <c r="BP3934" s="59"/>
      <c r="BQ3934" s="59"/>
      <c r="BR3934" s="59"/>
      <c r="BS3934" s="59"/>
      <c r="BT3934" s="59"/>
      <c r="BU3934" s="59"/>
      <c r="BV3934" s="59"/>
      <c r="BW3934" s="59"/>
      <c r="BX3934" s="59"/>
      <c r="BY3934" s="59"/>
      <c r="BZ3934" s="59"/>
      <c r="CA3934" s="59"/>
      <c r="CB3934" s="59"/>
      <c r="CC3934" s="59"/>
      <c r="CD3934" s="59"/>
      <c r="CE3934" s="59"/>
    </row>
    <row r="3935" spans="1:83" x14ac:dyDescent="0.25">
      <c r="A3935" s="67" t="s">
        <v>984</v>
      </c>
      <c r="B3935" s="67" t="s">
        <v>984</v>
      </c>
      <c r="C3935" s="58">
        <v>42364</v>
      </c>
      <c r="D3935" s="58"/>
      <c r="E3935" s="58"/>
      <c r="F3935" s="59" t="s">
        <v>981</v>
      </c>
      <c r="G3935" s="59"/>
      <c r="H3935" s="59">
        <v>507.38156249999997</v>
      </c>
      <c r="I3935" s="59">
        <v>0.22821250000000001</v>
      </c>
      <c r="J3935" s="59">
        <v>0.25506875000000001</v>
      </c>
      <c r="K3935" s="59">
        <v>0.27721249999999997</v>
      </c>
      <c r="L3935" s="59">
        <v>0.27136250000000001</v>
      </c>
      <c r="M3935" s="59">
        <v>0.27303749999999999</v>
      </c>
      <c r="N3935" s="59">
        <v>0.32900625</v>
      </c>
      <c r="O3935" s="59">
        <v>0.29901250000000001</v>
      </c>
      <c r="P3935" s="59"/>
      <c r="Q3935" s="59"/>
      <c r="R3935" s="59"/>
      <c r="S3935" s="59"/>
      <c r="T3935" s="59"/>
      <c r="U3935" s="59"/>
      <c r="V3935" s="59"/>
      <c r="W3935" s="59"/>
      <c r="X3935" s="59"/>
      <c r="Y3935" s="59"/>
      <c r="Z3935" s="59"/>
      <c r="AA3935" s="59"/>
      <c r="AB3935" s="59"/>
      <c r="AC3935" s="59"/>
      <c r="AD3935" s="59"/>
      <c r="AE3935" s="59"/>
      <c r="AF3935" s="59"/>
      <c r="AG3935" s="59"/>
      <c r="AH3935" s="59"/>
      <c r="AI3935" s="59"/>
      <c r="AJ3935" s="59"/>
      <c r="AK3935" s="59"/>
      <c r="AL3935" s="59"/>
      <c r="AM3935" s="59"/>
      <c r="AN3935" s="59"/>
      <c r="AO3935" s="59"/>
      <c r="AP3935" s="59"/>
      <c r="AQ3935" s="59"/>
      <c r="AR3935" s="59"/>
      <c r="AS3935" s="59"/>
      <c r="AT3935" s="59"/>
      <c r="AU3935" s="59"/>
      <c r="AV3935" s="59"/>
      <c r="AZ3935" s="59"/>
      <c r="BA3935" s="59"/>
      <c r="BB3935" s="59"/>
      <c r="BC3935" s="59"/>
      <c r="BD3935" s="59"/>
      <c r="BE3935" s="59"/>
      <c r="BF3935" s="59"/>
      <c r="BG3935" s="59"/>
      <c r="BH3935" s="59"/>
      <c r="BI3935" s="59"/>
      <c r="BJ3935" s="59"/>
      <c r="BK3935" s="59"/>
      <c r="BL3935" s="59"/>
      <c r="BM3935" s="59"/>
      <c r="BN3935" s="59"/>
      <c r="BO3935" s="59"/>
      <c r="BP3935" s="59"/>
      <c r="BQ3935" s="59"/>
      <c r="BR3935" s="59"/>
      <c r="BS3935" s="59"/>
      <c r="BT3935" s="59"/>
      <c r="BU3935" s="59"/>
      <c r="BV3935" s="59"/>
      <c r="BW3935" s="59"/>
      <c r="BX3935" s="59"/>
      <c r="BY3935" s="59"/>
      <c r="BZ3935" s="59"/>
      <c r="CA3935" s="59"/>
      <c r="CB3935" s="59"/>
      <c r="CC3935" s="59"/>
      <c r="CD3935" s="59"/>
      <c r="CE3935" s="59"/>
    </row>
    <row r="3936" spans="1:83" x14ac:dyDescent="0.25">
      <c r="A3936" s="67" t="s">
        <v>984</v>
      </c>
      <c r="B3936" s="67" t="s">
        <v>984</v>
      </c>
      <c r="C3936" s="58">
        <v>42365</v>
      </c>
      <c r="D3936" s="58"/>
      <c r="E3936" s="58"/>
      <c r="F3936" s="59" t="s">
        <v>981</v>
      </c>
      <c r="G3936" s="59"/>
      <c r="H3936" s="59">
        <v>503.44171875000001</v>
      </c>
      <c r="I3936" s="59">
        <v>0.21157812500000001</v>
      </c>
      <c r="J3936" s="59">
        <v>0.2489875</v>
      </c>
      <c r="K3936" s="59">
        <v>0.27601874999999998</v>
      </c>
      <c r="L3936" s="59">
        <v>0.27091874999999999</v>
      </c>
      <c r="M3936" s="59">
        <v>0.27288750000000001</v>
      </c>
      <c r="N3936" s="59">
        <v>0.32900000000000001</v>
      </c>
      <c r="O3936" s="59">
        <v>0.29903125000000003</v>
      </c>
      <c r="P3936" s="59"/>
      <c r="Q3936" s="59"/>
      <c r="R3936" s="59"/>
      <c r="S3936" s="59"/>
      <c r="T3936" s="59"/>
      <c r="U3936" s="59"/>
      <c r="V3936" s="59"/>
      <c r="W3936" s="59"/>
      <c r="X3936" s="59"/>
      <c r="Y3936" s="59"/>
      <c r="Z3936" s="59"/>
      <c r="AA3936" s="59"/>
      <c r="AB3936" s="59"/>
      <c r="AC3936" s="59"/>
      <c r="AD3936" s="59"/>
      <c r="AE3936" s="59"/>
      <c r="AF3936" s="59"/>
      <c r="AG3936" s="59"/>
      <c r="AH3936" s="59"/>
      <c r="AI3936" s="59"/>
      <c r="AJ3936" s="59"/>
      <c r="AK3936" s="59"/>
      <c r="AL3936" s="59"/>
      <c r="AM3936" s="59"/>
      <c r="AN3936" s="59"/>
      <c r="AO3936" s="59"/>
      <c r="AP3936" s="59"/>
      <c r="AQ3936" s="59"/>
      <c r="AR3936" s="59"/>
      <c r="AS3936" s="59"/>
      <c r="AT3936" s="59"/>
      <c r="AU3936" s="59"/>
      <c r="AV3936" s="59"/>
      <c r="AZ3936" s="59"/>
      <c r="BA3936" s="59"/>
      <c r="BB3936" s="59"/>
      <c r="BC3936" s="59"/>
      <c r="BD3936" s="59"/>
      <c r="BE3936" s="59"/>
      <c r="BF3936" s="59"/>
      <c r="BG3936" s="59"/>
      <c r="BH3936" s="59"/>
      <c r="BI3936" s="59"/>
      <c r="BJ3936" s="59"/>
      <c r="BK3936" s="59"/>
      <c r="BL3936" s="59"/>
      <c r="BM3936" s="59"/>
      <c r="BN3936" s="59"/>
      <c r="BO3936" s="59"/>
      <c r="BP3936" s="59"/>
      <c r="BQ3936" s="59"/>
      <c r="BR3936" s="59"/>
      <c r="BS3936" s="59"/>
      <c r="BT3936" s="59"/>
      <c r="BU3936" s="59"/>
      <c r="BV3936" s="59"/>
      <c r="BW3936" s="59"/>
      <c r="BX3936" s="59"/>
      <c r="BY3936" s="59"/>
      <c r="BZ3936" s="59"/>
      <c r="CA3936" s="59"/>
      <c r="CB3936" s="59"/>
      <c r="CC3936" s="59"/>
      <c r="CD3936" s="59"/>
      <c r="CE3936" s="59"/>
    </row>
    <row r="3937" spans="1:83" x14ac:dyDescent="0.25">
      <c r="A3937" s="67" t="s">
        <v>984</v>
      </c>
      <c r="B3937" s="67" t="s">
        <v>984</v>
      </c>
      <c r="C3937" s="58">
        <v>42366</v>
      </c>
      <c r="D3937" s="58"/>
      <c r="E3937" s="58"/>
      <c r="F3937" s="59" t="s">
        <v>981</v>
      </c>
      <c r="G3937" s="59"/>
      <c r="H3937" s="59">
        <v>499.1615625</v>
      </c>
      <c r="I3937" s="59">
        <v>0.1955625</v>
      </c>
      <c r="J3937" s="59">
        <v>0.24186874999999999</v>
      </c>
      <c r="K3937" s="59">
        <v>0.27421250000000003</v>
      </c>
      <c r="L3937" s="59">
        <v>0.27025624999999998</v>
      </c>
      <c r="M3937" s="59">
        <v>0.27268124999999999</v>
      </c>
      <c r="N3937" s="59">
        <v>0.32900625</v>
      </c>
      <c r="O3937" s="59">
        <v>0.29899999999999999</v>
      </c>
      <c r="P3937" s="59"/>
      <c r="Q3937" s="59"/>
      <c r="R3937" s="59"/>
      <c r="S3937" s="59"/>
      <c r="T3937" s="59"/>
      <c r="U3937" s="59"/>
      <c r="V3937" s="59"/>
      <c r="W3937" s="59"/>
      <c r="X3937" s="59"/>
      <c r="Y3937" s="59"/>
      <c r="Z3937" s="59"/>
      <c r="AA3937" s="59"/>
      <c r="AB3937" s="59"/>
      <c r="AC3937" s="59"/>
      <c r="AD3937" s="59"/>
      <c r="AE3937" s="59"/>
      <c r="AF3937" s="59"/>
      <c r="AG3937" s="59"/>
      <c r="AH3937" s="59"/>
      <c r="AI3937" s="59"/>
      <c r="AJ3937" s="59"/>
      <c r="AK3937" s="59"/>
      <c r="AL3937" s="59"/>
      <c r="AM3937" s="59"/>
      <c r="AN3937" s="59"/>
      <c r="AO3937" s="59"/>
      <c r="AP3937" s="59"/>
      <c r="AQ3937" s="59"/>
      <c r="AR3937" s="59"/>
      <c r="AS3937" s="59"/>
      <c r="AT3937" s="59"/>
      <c r="AU3937" s="59"/>
      <c r="AV3937" s="59"/>
      <c r="AZ3937" s="59"/>
      <c r="BA3937" s="59"/>
      <c r="BB3937" s="59"/>
      <c r="BC3937" s="59"/>
      <c r="BD3937" s="59"/>
      <c r="BE3937" s="59"/>
      <c r="BF3937" s="59"/>
      <c r="BG3937" s="59"/>
      <c r="BH3937" s="59"/>
      <c r="BI3937" s="59"/>
      <c r="BJ3937" s="59"/>
      <c r="BK3937" s="59"/>
      <c r="BL3937" s="59"/>
      <c r="BM3937" s="59"/>
      <c r="BN3937" s="59"/>
      <c r="BO3937" s="59"/>
      <c r="BP3937" s="59"/>
      <c r="BQ3937" s="59"/>
      <c r="BR3937" s="59"/>
      <c r="BS3937" s="59"/>
      <c r="BT3937" s="59"/>
      <c r="BU3937" s="59"/>
      <c r="BV3937" s="59"/>
      <c r="BW3937" s="59"/>
      <c r="BX3937" s="59"/>
      <c r="BY3937" s="59"/>
      <c r="BZ3937" s="59"/>
      <c r="CA3937" s="59"/>
      <c r="CB3937" s="59"/>
      <c r="CC3937" s="59"/>
      <c r="CD3937" s="59"/>
      <c r="CE3937" s="59"/>
    </row>
    <row r="3938" spans="1:83" x14ac:dyDescent="0.25">
      <c r="A3938" s="67" t="s">
        <v>984</v>
      </c>
      <c r="B3938" s="67" t="s">
        <v>984</v>
      </c>
      <c r="C3938" s="58">
        <v>42367</v>
      </c>
      <c r="D3938" s="58"/>
      <c r="E3938" s="58"/>
      <c r="F3938" s="59" t="s">
        <v>981</v>
      </c>
      <c r="G3938" s="59"/>
      <c r="H3938" s="59">
        <v>494.69296874999998</v>
      </c>
      <c r="I3938" s="59">
        <v>0.18031562500000001</v>
      </c>
      <c r="J3938" s="59">
        <v>0.2339125</v>
      </c>
      <c r="K3938" s="59">
        <v>0.272175</v>
      </c>
      <c r="L3938" s="59">
        <v>0.26922499999999999</v>
      </c>
      <c r="M3938" s="59">
        <v>0.2723875</v>
      </c>
      <c r="N3938" s="59">
        <v>0.32897500000000002</v>
      </c>
      <c r="O3938" s="59">
        <v>0.29909999999999998</v>
      </c>
      <c r="P3938" s="59"/>
      <c r="Q3938" s="59"/>
      <c r="R3938" s="59"/>
      <c r="S3938" s="59"/>
      <c r="T3938" s="59"/>
      <c r="U3938" s="59"/>
      <c r="V3938" s="59"/>
      <c r="W3938" s="59"/>
      <c r="X3938" s="59"/>
      <c r="Y3938" s="59"/>
      <c r="Z3938" s="59"/>
      <c r="AA3938" s="59"/>
      <c r="AB3938" s="59"/>
      <c r="AC3938" s="59"/>
      <c r="AD3938" s="59"/>
      <c r="AE3938" s="59"/>
      <c r="AF3938" s="59"/>
      <c r="AG3938" s="59"/>
      <c r="AH3938" s="59"/>
      <c r="AI3938" s="59"/>
      <c r="AJ3938" s="59"/>
      <c r="AK3938" s="59"/>
      <c r="AL3938" s="59"/>
      <c r="AM3938" s="59"/>
      <c r="AN3938" s="59"/>
      <c r="AO3938" s="59"/>
      <c r="AP3938" s="59"/>
      <c r="AQ3938" s="59"/>
      <c r="AR3938" s="59"/>
      <c r="AS3938" s="59"/>
      <c r="AT3938" s="59"/>
      <c r="AU3938" s="59"/>
      <c r="AV3938" s="59"/>
      <c r="AZ3938" s="59"/>
      <c r="BA3938" s="59"/>
      <c r="BB3938" s="59"/>
      <c r="BC3938" s="59"/>
      <c r="BD3938" s="59"/>
      <c r="BE3938" s="59"/>
      <c r="BF3938" s="59"/>
      <c r="BG3938" s="59"/>
      <c r="BH3938" s="59"/>
      <c r="BI3938" s="59"/>
      <c r="BJ3938" s="59"/>
      <c r="BK3938" s="59"/>
      <c r="BL3938" s="59"/>
      <c r="BM3938" s="59"/>
      <c r="BN3938" s="59"/>
      <c r="BO3938" s="59"/>
      <c r="BP3938" s="59"/>
      <c r="BQ3938" s="59"/>
      <c r="BR3938" s="59"/>
      <c r="BS3938" s="59"/>
      <c r="BT3938" s="59"/>
      <c r="BU3938" s="59"/>
      <c r="BV3938" s="59"/>
      <c r="BW3938" s="59"/>
      <c r="BX3938" s="59"/>
      <c r="BY3938" s="59"/>
      <c r="BZ3938" s="59"/>
      <c r="CA3938" s="59"/>
      <c r="CB3938" s="59"/>
      <c r="CC3938" s="59"/>
      <c r="CD3938" s="59"/>
      <c r="CE3938" s="59"/>
    </row>
    <row r="3939" spans="1:83" x14ac:dyDescent="0.25">
      <c r="A3939" s="67" t="s">
        <v>984</v>
      </c>
      <c r="B3939" s="67" t="s">
        <v>984</v>
      </c>
      <c r="C3939" s="58">
        <v>42368</v>
      </c>
      <c r="D3939" s="58"/>
      <c r="E3939" s="58"/>
      <c r="F3939" s="59" t="s">
        <v>981</v>
      </c>
      <c r="G3939" s="59"/>
      <c r="H3939" s="59">
        <v>492.01265625000002</v>
      </c>
      <c r="I3939" s="59">
        <v>0.172053125</v>
      </c>
      <c r="J3939" s="59">
        <v>0.22825624999999999</v>
      </c>
      <c r="K3939" s="59">
        <v>0.27079375</v>
      </c>
      <c r="L3939" s="59">
        <v>0.2688625</v>
      </c>
      <c r="M3939" s="59">
        <v>0.27218750000000003</v>
      </c>
      <c r="N3939" s="59">
        <v>0.32893749999999999</v>
      </c>
      <c r="O3939" s="59">
        <v>0.29910625000000002</v>
      </c>
      <c r="P3939" s="59"/>
      <c r="Q3939" s="59"/>
      <c r="R3939" s="59"/>
      <c r="S3939" s="59"/>
      <c r="T3939" s="59"/>
      <c r="U3939" s="59"/>
      <c r="V3939" s="59"/>
      <c r="W3939" s="59"/>
      <c r="X3939" s="59"/>
      <c r="Y3939" s="59"/>
      <c r="Z3939" s="59"/>
      <c r="AA3939" s="59"/>
      <c r="AB3939" s="59"/>
      <c r="AC3939" s="59"/>
      <c r="AD3939" s="59"/>
      <c r="AE3939" s="59">
        <v>8.4</v>
      </c>
      <c r="AF3939" s="59">
        <v>0.66497198932850698</v>
      </c>
      <c r="AG3939" s="59">
        <v>0.40935193516278101</v>
      </c>
      <c r="AH3939" s="59"/>
      <c r="AI3939" s="59"/>
      <c r="AJ3939" s="59"/>
      <c r="AK3939" s="59">
        <v>4.5</v>
      </c>
      <c r="AL3939" s="59">
        <v>8.4</v>
      </c>
      <c r="AM3939" s="59"/>
      <c r="AN3939" s="59"/>
      <c r="AO3939" s="59"/>
      <c r="AP3939" s="59"/>
      <c r="AQ3939" s="59"/>
      <c r="AR3939" s="59"/>
      <c r="AS3939" s="59"/>
      <c r="AT3939" s="59"/>
      <c r="AU3939" s="59"/>
      <c r="AV3939" s="59"/>
      <c r="AZ3939" s="59"/>
      <c r="BA3939" s="59"/>
      <c r="BB3939" s="59"/>
      <c r="BC3939" s="59"/>
      <c r="BD3939" s="59"/>
      <c r="BE3939" s="59"/>
      <c r="BF3939" s="59"/>
      <c r="BG3939" s="59"/>
      <c r="BH3939" s="59"/>
      <c r="BI3939" s="59"/>
      <c r="BJ3939" s="59"/>
      <c r="BK3939" s="59"/>
      <c r="BL3939" s="59"/>
      <c r="BM3939" s="59"/>
      <c r="BN3939" s="59"/>
      <c r="BO3939" s="59"/>
      <c r="BP3939" s="59"/>
      <c r="BQ3939" s="59"/>
      <c r="BR3939" s="59"/>
      <c r="BS3939" s="59"/>
      <c r="BT3939" s="59"/>
      <c r="BU3939" s="59"/>
      <c r="BV3939" s="59"/>
      <c r="BW3939" s="59"/>
      <c r="BX3939" s="59"/>
      <c r="BY3939" s="59"/>
      <c r="BZ3939" s="59"/>
      <c r="CA3939" s="59"/>
      <c r="CB3939" s="59"/>
      <c r="CC3939" s="59"/>
      <c r="CD3939" s="59"/>
      <c r="CE3939" s="59"/>
    </row>
    <row r="3940" spans="1:83" x14ac:dyDescent="0.25">
      <c r="A3940" s="67" t="s">
        <v>984</v>
      </c>
      <c r="B3940" s="67" t="s">
        <v>984</v>
      </c>
      <c r="C3940" s="58">
        <v>42369</v>
      </c>
      <c r="D3940" s="58"/>
      <c r="E3940" s="58"/>
      <c r="F3940" s="59" t="s">
        <v>981</v>
      </c>
      <c r="G3940" s="59"/>
      <c r="H3940" s="59">
        <v>512.36484374999998</v>
      </c>
      <c r="I3940" s="59">
        <v>0.26037812500000002</v>
      </c>
      <c r="J3940" s="59">
        <v>0.26465</v>
      </c>
      <c r="K3940" s="59">
        <v>0.27547500000000003</v>
      </c>
      <c r="L3940" s="59">
        <v>0.2702</v>
      </c>
      <c r="M3940" s="59">
        <v>0.27187499999999998</v>
      </c>
      <c r="N3940" s="59">
        <v>0.32874375</v>
      </c>
      <c r="O3940" s="59">
        <v>0.29907499999999998</v>
      </c>
      <c r="P3940" s="59"/>
      <c r="Q3940" s="59"/>
      <c r="R3940" s="59"/>
      <c r="S3940" s="59"/>
      <c r="T3940" s="59"/>
      <c r="U3940" s="59"/>
      <c r="V3940" s="59"/>
      <c r="W3940" s="59"/>
      <c r="X3940" s="59"/>
      <c r="Y3940" s="59"/>
      <c r="Z3940" s="59"/>
      <c r="AA3940" s="59"/>
      <c r="AB3940" s="59"/>
      <c r="AC3940" s="59"/>
      <c r="AD3940" s="59"/>
      <c r="AE3940" s="59"/>
      <c r="AF3940" s="59"/>
      <c r="AG3940" s="59"/>
      <c r="AH3940" s="59"/>
      <c r="AI3940" s="59"/>
      <c r="AJ3940" s="59"/>
      <c r="AK3940" s="59"/>
      <c r="AL3940" s="59"/>
      <c r="AM3940" s="59"/>
      <c r="AN3940" s="59"/>
      <c r="AO3940" s="59"/>
      <c r="AP3940" s="59"/>
      <c r="AQ3940" s="59"/>
      <c r="AR3940" s="59"/>
      <c r="AS3940" s="59"/>
      <c r="AT3940" s="59"/>
      <c r="AU3940" s="59"/>
      <c r="AV3940" s="59"/>
      <c r="AZ3940" s="59"/>
      <c r="BA3940" s="59"/>
      <c r="BB3940" s="59"/>
      <c r="BC3940" s="59"/>
      <c r="BD3940" s="59"/>
      <c r="BE3940" s="59"/>
      <c r="BF3940" s="59"/>
      <c r="BG3940" s="59"/>
      <c r="BH3940" s="59"/>
      <c r="BI3940" s="59"/>
      <c r="BJ3940" s="59"/>
      <c r="BK3940" s="59"/>
      <c r="BL3940" s="59"/>
      <c r="BM3940" s="59"/>
      <c r="BN3940" s="59"/>
      <c r="BO3940" s="59"/>
      <c r="BP3940" s="59"/>
      <c r="BQ3940" s="59"/>
      <c r="BR3940" s="59"/>
      <c r="BS3940" s="59"/>
      <c r="BT3940" s="59"/>
      <c r="BU3940" s="59"/>
      <c r="BV3940" s="59"/>
      <c r="BW3940" s="59"/>
      <c r="BX3940" s="59"/>
      <c r="BY3940" s="59"/>
      <c r="BZ3940" s="59"/>
      <c r="CA3940" s="59"/>
      <c r="CB3940" s="59"/>
      <c r="CC3940" s="59"/>
      <c r="CD3940" s="59"/>
      <c r="CE3940" s="59"/>
    </row>
    <row r="3941" spans="1:83" x14ac:dyDescent="0.25">
      <c r="A3941" s="67" t="s">
        <v>984</v>
      </c>
      <c r="B3941" s="67" t="s">
        <v>984</v>
      </c>
      <c r="C3941" s="58">
        <v>42370</v>
      </c>
      <c r="D3941" s="58"/>
      <c r="E3941" s="58"/>
      <c r="F3941" s="59" t="s">
        <v>981</v>
      </c>
      <c r="G3941" s="59"/>
      <c r="H3941" s="59">
        <v>509.14031249999999</v>
      </c>
      <c r="I3941" s="59">
        <v>0.24395625000000001</v>
      </c>
      <c r="J3941" s="59">
        <v>0.2613375</v>
      </c>
      <c r="K3941" s="59">
        <v>0.27588750000000001</v>
      </c>
      <c r="L3941" s="59">
        <v>0.26924375</v>
      </c>
      <c r="M3941" s="59">
        <v>0.27154374999999997</v>
      </c>
      <c r="N3941" s="59">
        <v>0.32871875</v>
      </c>
      <c r="O3941" s="59">
        <v>0.29909374999999999</v>
      </c>
      <c r="P3941" s="59"/>
      <c r="Q3941" s="59"/>
      <c r="R3941" s="59"/>
      <c r="S3941" s="59"/>
      <c r="T3941" s="59"/>
      <c r="U3941" s="59"/>
      <c r="V3941" s="59"/>
      <c r="W3941" s="59"/>
      <c r="X3941" s="59"/>
      <c r="Y3941" s="59"/>
      <c r="Z3941" s="59"/>
      <c r="AA3941" s="59"/>
      <c r="AB3941" s="59"/>
      <c r="AC3941" s="59"/>
      <c r="AD3941" s="59"/>
      <c r="AE3941" s="59"/>
      <c r="AF3941" s="59"/>
      <c r="AG3941" s="59"/>
      <c r="AH3941" s="59"/>
      <c r="AI3941" s="59"/>
      <c r="AJ3941" s="59"/>
      <c r="AK3941" s="59"/>
      <c r="AL3941" s="59"/>
      <c r="AM3941" s="59"/>
      <c r="AN3941" s="59"/>
      <c r="AO3941" s="59"/>
      <c r="AP3941" s="59"/>
      <c r="AQ3941" s="59"/>
      <c r="AR3941" s="59"/>
      <c r="AS3941" s="59"/>
      <c r="AT3941" s="59"/>
      <c r="AU3941" s="59"/>
      <c r="AV3941" s="59"/>
      <c r="AZ3941" s="59"/>
      <c r="BA3941" s="59"/>
      <c r="BB3941" s="59"/>
      <c r="BC3941" s="59"/>
      <c r="BD3941" s="59"/>
      <c r="BE3941" s="59"/>
      <c r="BF3941" s="59"/>
      <c r="BG3941" s="59"/>
      <c r="BH3941" s="59"/>
      <c r="BI3941" s="59"/>
      <c r="BJ3941" s="59"/>
      <c r="BK3941" s="59"/>
      <c r="BL3941" s="59"/>
      <c r="BM3941" s="59"/>
      <c r="BN3941" s="59"/>
      <c r="BO3941" s="59"/>
      <c r="BP3941" s="59"/>
      <c r="BQ3941" s="59"/>
      <c r="BR3941" s="59"/>
      <c r="BS3941" s="59"/>
      <c r="BT3941" s="59"/>
      <c r="BU3941" s="59"/>
      <c r="BV3941" s="59"/>
      <c r="BW3941" s="59"/>
      <c r="BX3941" s="59"/>
      <c r="BY3941" s="59"/>
      <c r="BZ3941" s="59"/>
      <c r="CA3941" s="59"/>
      <c r="CB3941" s="59"/>
      <c r="CC3941" s="59"/>
      <c r="CD3941" s="59"/>
      <c r="CE3941" s="59"/>
    </row>
    <row r="3942" spans="1:83" x14ac:dyDescent="0.25">
      <c r="A3942" s="67" t="s">
        <v>984</v>
      </c>
      <c r="B3942" s="67" t="s">
        <v>984</v>
      </c>
      <c r="C3942" s="58">
        <v>42371</v>
      </c>
      <c r="D3942" s="58"/>
      <c r="E3942" s="58"/>
      <c r="F3942" s="59" t="s">
        <v>981</v>
      </c>
      <c r="G3942" s="59"/>
      <c r="H3942" s="59">
        <v>508.48078125000001</v>
      </c>
      <c r="I3942" s="59">
        <v>0.237578125</v>
      </c>
      <c r="J3942" s="59">
        <v>0.26005624999999999</v>
      </c>
      <c r="K3942" s="59">
        <v>0.27727499999999999</v>
      </c>
      <c r="L3942" s="59">
        <v>0.26972499999999999</v>
      </c>
      <c r="M3942" s="59">
        <v>0.2714125</v>
      </c>
      <c r="N3942" s="59">
        <v>0.32866250000000002</v>
      </c>
      <c r="O3942" s="59">
        <v>0.29904375</v>
      </c>
      <c r="P3942" s="59"/>
      <c r="Q3942" s="59"/>
      <c r="R3942" s="59"/>
      <c r="S3942" s="59"/>
      <c r="T3942" s="59"/>
      <c r="U3942" s="59"/>
      <c r="V3942" s="59"/>
      <c r="W3942" s="59"/>
      <c r="X3942" s="59"/>
      <c r="Y3942" s="59"/>
      <c r="Z3942" s="59"/>
      <c r="AA3942" s="59"/>
      <c r="AB3942" s="59"/>
      <c r="AC3942" s="59"/>
      <c r="AD3942" s="59"/>
      <c r="AE3942" s="59"/>
      <c r="AF3942" s="59"/>
      <c r="AG3942" s="59"/>
      <c r="AH3942" s="59"/>
      <c r="AI3942" s="59"/>
      <c r="AJ3942" s="59"/>
      <c r="AK3942" s="59"/>
      <c r="AL3942" s="59"/>
      <c r="AM3942" s="59"/>
      <c r="AN3942" s="59"/>
      <c r="AO3942" s="59"/>
      <c r="AP3942" s="59"/>
      <c r="AQ3942" s="59"/>
      <c r="AR3942" s="59"/>
      <c r="AS3942" s="59"/>
      <c r="AT3942" s="59"/>
      <c r="AU3942" s="59"/>
      <c r="AV3942" s="59"/>
      <c r="AZ3942" s="59"/>
      <c r="BA3942" s="59"/>
      <c r="BB3942" s="59"/>
      <c r="BC3942" s="59"/>
      <c r="BD3942" s="59"/>
      <c r="BE3942" s="59"/>
      <c r="BF3942" s="59"/>
      <c r="BG3942" s="59"/>
      <c r="BH3942" s="59"/>
      <c r="BI3942" s="59"/>
      <c r="BJ3942" s="59"/>
      <c r="BK3942" s="59"/>
      <c r="BL3942" s="59"/>
      <c r="BM3942" s="59"/>
      <c r="BN3942" s="59"/>
      <c r="BO3942" s="59"/>
      <c r="BP3942" s="59"/>
      <c r="BQ3942" s="59"/>
      <c r="BR3942" s="59"/>
      <c r="BS3942" s="59"/>
      <c r="BT3942" s="59"/>
      <c r="BU3942" s="59"/>
      <c r="BV3942" s="59"/>
      <c r="BW3942" s="59"/>
      <c r="BX3942" s="59"/>
      <c r="BY3942" s="59"/>
      <c r="BZ3942" s="59"/>
      <c r="CA3942" s="59"/>
      <c r="CB3942" s="59"/>
      <c r="CC3942" s="59"/>
      <c r="CD3942" s="59"/>
      <c r="CE3942" s="59"/>
    </row>
    <row r="3943" spans="1:83" x14ac:dyDescent="0.25">
      <c r="A3943" s="67" t="s">
        <v>984</v>
      </c>
      <c r="B3943" s="67" t="s">
        <v>984</v>
      </c>
      <c r="C3943" s="58">
        <v>42372</v>
      </c>
      <c r="D3943" s="58"/>
      <c r="E3943" s="58"/>
      <c r="F3943" s="59" t="s">
        <v>981</v>
      </c>
      <c r="G3943" s="59"/>
      <c r="H3943" s="59">
        <v>507.95859374999998</v>
      </c>
      <c r="I3943" s="59">
        <v>0.232503125</v>
      </c>
      <c r="J3943" s="59">
        <v>0.25897500000000001</v>
      </c>
      <c r="K3943" s="59">
        <v>0.2780125</v>
      </c>
      <c r="L3943" s="59">
        <v>0.27031875</v>
      </c>
      <c r="M3943" s="59">
        <v>0.27146874999999998</v>
      </c>
      <c r="N3943" s="59">
        <v>0.3286</v>
      </c>
      <c r="O3943" s="59">
        <v>0.29905625000000002</v>
      </c>
      <c r="P3943" s="59"/>
      <c r="Q3943" s="59"/>
      <c r="R3943" s="59"/>
      <c r="S3943" s="59"/>
      <c r="T3943" s="59"/>
      <c r="U3943" s="59"/>
      <c r="V3943" s="59"/>
      <c r="W3943" s="59"/>
      <c r="X3943" s="59"/>
      <c r="Y3943" s="59"/>
      <c r="Z3943" s="59"/>
      <c r="AA3943" s="59"/>
      <c r="AB3943" s="59"/>
      <c r="AC3943" s="59"/>
      <c r="AD3943" s="59"/>
      <c r="AE3943" s="59"/>
      <c r="AF3943" s="59"/>
      <c r="AG3943" s="59"/>
      <c r="AH3943" s="59"/>
      <c r="AI3943" s="59"/>
      <c r="AJ3943" s="59"/>
      <c r="AK3943" s="59"/>
      <c r="AL3943" s="59"/>
      <c r="AM3943" s="59"/>
      <c r="AN3943" s="59"/>
      <c r="AO3943" s="59"/>
      <c r="AP3943" s="59"/>
      <c r="AQ3943" s="59"/>
      <c r="AR3943" s="59"/>
      <c r="AS3943" s="59"/>
      <c r="AT3943" s="59"/>
      <c r="AU3943" s="59"/>
      <c r="AV3943" s="59"/>
      <c r="AZ3943" s="59"/>
      <c r="BA3943" s="59"/>
      <c r="BB3943" s="59"/>
      <c r="BC3943" s="59"/>
      <c r="BD3943" s="59"/>
      <c r="BE3943" s="59"/>
      <c r="BF3943" s="59"/>
      <c r="BG3943" s="59"/>
      <c r="BH3943" s="59"/>
      <c r="BI3943" s="59"/>
      <c r="BJ3943" s="59"/>
      <c r="BK3943" s="59"/>
      <c r="BL3943" s="59"/>
      <c r="BM3943" s="59"/>
      <c r="BN3943" s="59"/>
      <c r="BO3943" s="59"/>
      <c r="BP3943" s="59"/>
      <c r="BQ3943" s="59"/>
      <c r="BR3943" s="59"/>
      <c r="BS3943" s="59"/>
      <c r="BT3943" s="59"/>
      <c r="BU3943" s="59"/>
      <c r="BV3943" s="59"/>
      <c r="BW3943" s="59"/>
      <c r="BX3943" s="59"/>
      <c r="BY3943" s="59"/>
      <c r="BZ3943" s="59"/>
      <c r="CA3943" s="59"/>
      <c r="CB3943" s="59"/>
      <c r="CC3943" s="59"/>
      <c r="CD3943" s="59"/>
      <c r="CE3943" s="59"/>
    </row>
    <row r="3944" spans="1:83" x14ac:dyDescent="0.25">
      <c r="A3944" s="67" t="s">
        <v>984</v>
      </c>
      <c r="B3944" s="67" t="s">
        <v>984</v>
      </c>
      <c r="C3944" s="58">
        <v>42373</v>
      </c>
      <c r="D3944" s="58"/>
      <c r="E3944" s="58"/>
      <c r="F3944" s="59" t="s">
        <v>981</v>
      </c>
      <c r="G3944" s="59"/>
      <c r="H3944" s="59">
        <v>504.95953125</v>
      </c>
      <c r="I3944" s="59">
        <v>0.221071875</v>
      </c>
      <c r="J3944" s="59">
        <v>0.25469999999999998</v>
      </c>
      <c r="K3944" s="59">
        <v>0.27681875</v>
      </c>
      <c r="L3944" s="59">
        <v>0.26979999999999998</v>
      </c>
      <c r="M3944" s="59">
        <v>0.27114375000000002</v>
      </c>
      <c r="N3944" s="59">
        <v>0.32855000000000001</v>
      </c>
      <c r="O3944" s="59">
        <v>0.29899999999999999</v>
      </c>
      <c r="P3944" s="59"/>
      <c r="Q3944" s="59"/>
      <c r="R3944" s="59"/>
      <c r="S3944" s="59"/>
      <c r="T3944" s="59"/>
      <c r="U3944" s="59"/>
      <c r="V3944" s="59"/>
      <c r="W3944" s="59"/>
      <c r="X3944" s="59"/>
      <c r="Y3944" s="59"/>
      <c r="Z3944" s="59"/>
      <c r="AA3944" s="59"/>
      <c r="AB3944" s="59"/>
      <c r="AC3944" s="59"/>
      <c r="AD3944" s="59"/>
      <c r="AE3944" s="59"/>
      <c r="AF3944" s="59"/>
      <c r="AG3944" s="59"/>
      <c r="AH3944" s="59"/>
      <c r="AI3944" s="59"/>
      <c r="AJ3944" s="59"/>
      <c r="AK3944" s="59"/>
      <c r="AL3944" s="59"/>
      <c r="AM3944" s="59"/>
      <c r="AN3944" s="59"/>
      <c r="AO3944" s="59"/>
      <c r="AP3944" s="59"/>
      <c r="AQ3944" s="59"/>
      <c r="AR3944" s="59"/>
      <c r="AS3944" s="59"/>
      <c r="AT3944" s="59"/>
      <c r="AU3944" s="59"/>
      <c r="AV3944" s="59"/>
      <c r="AZ3944" s="59"/>
      <c r="BA3944" s="59"/>
      <c r="BB3944" s="59"/>
      <c r="BC3944" s="59"/>
      <c r="BD3944" s="59"/>
      <c r="BE3944" s="59"/>
      <c r="BF3944" s="59"/>
      <c r="BG3944" s="59"/>
      <c r="BH3944" s="59"/>
      <c r="BI3944" s="59"/>
      <c r="BJ3944" s="59"/>
      <c r="BK3944" s="59"/>
      <c r="BL3944" s="59"/>
      <c r="BM3944" s="59"/>
      <c r="BN3944" s="59"/>
      <c r="BO3944" s="59"/>
      <c r="BP3944" s="59"/>
      <c r="BQ3944" s="59"/>
      <c r="BR3944" s="59"/>
      <c r="BS3944" s="59"/>
      <c r="BT3944" s="59"/>
      <c r="BU3944" s="59"/>
      <c r="BV3944" s="59"/>
      <c r="BW3944" s="59"/>
      <c r="BX3944" s="59"/>
      <c r="BY3944" s="59"/>
      <c r="BZ3944" s="59"/>
      <c r="CA3944" s="59"/>
      <c r="CB3944" s="59"/>
      <c r="CC3944" s="59"/>
      <c r="CD3944" s="59"/>
      <c r="CE3944" s="59"/>
    </row>
    <row r="3945" spans="1:83" x14ac:dyDescent="0.25">
      <c r="A3945" s="67" t="s">
        <v>984</v>
      </c>
      <c r="B3945" s="67" t="s">
        <v>984</v>
      </c>
      <c r="C3945" s="58">
        <v>42374</v>
      </c>
      <c r="D3945" s="58"/>
      <c r="E3945" s="58"/>
      <c r="F3945" s="59" t="s">
        <v>981</v>
      </c>
      <c r="G3945" s="59"/>
      <c r="H3945" s="59">
        <v>501.22078125000002</v>
      </c>
      <c r="I3945" s="59">
        <v>0.20715937500000001</v>
      </c>
      <c r="J3945" s="59">
        <v>0.249</v>
      </c>
      <c r="K3945" s="59">
        <v>0.27526250000000002</v>
      </c>
      <c r="L3945" s="59">
        <v>0.26908749999999998</v>
      </c>
      <c r="M3945" s="59">
        <v>0.27084374999999999</v>
      </c>
      <c r="N3945" s="59">
        <v>0.32843749999999999</v>
      </c>
      <c r="O3945" s="59">
        <v>0.29902499999999999</v>
      </c>
      <c r="P3945" s="59"/>
      <c r="Q3945" s="59"/>
      <c r="R3945" s="59"/>
      <c r="S3945" s="59"/>
      <c r="T3945" s="59"/>
      <c r="U3945" s="59"/>
      <c r="V3945" s="59"/>
      <c r="W3945" s="59"/>
      <c r="X3945" s="59"/>
      <c r="Y3945" s="59"/>
      <c r="Z3945" s="59"/>
      <c r="AA3945" s="59"/>
      <c r="AB3945" s="59"/>
      <c r="AC3945" s="59"/>
      <c r="AD3945" s="59"/>
      <c r="AE3945" s="59"/>
      <c r="AF3945" s="59"/>
      <c r="AG3945" s="59">
        <v>0.373103962878577</v>
      </c>
      <c r="AH3945" s="59"/>
      <c r="AI3945" s="59"/>
      <c r="AJ3945" s="59"/>
      <c r="AK3945" s="59"/>
      <c r="AL3945" s="59"/>
      <c r="AM3945" s="59"/>
      <c r="AN3945" s="59"/>
      <c r="AO3945" s="59"/>
      <c r="AP3945" s="59"/>
      <c r="AQ3945" s="59"/>
      <c r="AR3945" s="59"/>
      <c r="AS3945" s="59"/>
      <c r="AT3945" s="59"/>
      <c r="AU3945" s="59"/>
      <c r="AV3945" s="59"/>
      <c r="AZ3945" s="59"/>
      <c r="BA3945" s="59"/>
      <c r="BB3945" s="59"/>
      <c r="BC3945" s="59"/>
      <c r="BD3945" s="59"/>
      <c r="BE3945" s="59"/>
      <c r="BF3945" s="59"/>
      <c r="BG3945" s="59"/>
      <c r="BH3945" s="59"/>
      <c r="BI3945" s="59"/>
      <c r="BJ3945" s="59"/>
      <c r="BK3945" s="59"/>
      <c r="BL3945" s="59"/>
      <c r="BM3945" s="59"/>
      <c r="BN3945" s="59"/>
      <c r="BO3945" s="59"/>
      <c r="BP3945" s="59"/>
      <c r="BQ3945" s="59"/>
      <c r="BR3945" s="59"/>
      <c r="BS3945" s="59"/>
      <c r="BT3945" s="59"/>
      <c r="BU3945" s="59"/>
      <c r="BV3945" s="59"/>
      <c r="BW3945" s="59"/>
      <c r="BX3945" s="59"/>
      <c r="BY3945" s="59"/>
      <c r="BZ3945" s="59"/>
      <c r="CA3945" s="59"/>
      <c r="CB3945" s="59"/>
      <c r="CC3945" s="59"/>
      <c r="CD3945" s="59"/>
      <c r="CE3945" s="59"/>
    </row>
    <row r="3946" spans="1:83" x14ac:dyDescent="0.25">
      <c r="A3946" s="67" t="s">
        <v>984</v>
      </c>
      <c r="B3946" s="67" t="s">
        <v>984</v>
      </c>
      <c r="C3946" s="58">
        <v>42375</v>
      </c>
      <c r="D3946" s="58"/>
      <c r="E3946" s="58"/>
      <c r="F3946" s="59" t="s">
        <v>981</v>
      </c>
      <c r="G3946" s="59"/>
      <c r="H3946" s="59">
        <v>497.53218750000002</v>
      </c>
      <c r="I3946" s="59">
        <v>0.19405</v>
      </c>
      <c r="J3946" s="59">
        <v>0.24284375</v>
      </c>
      <c r="K3946" s="59">
        <v>0.27406249999999999</v>
      </c>
      <c r="L3946" s="59">
        <v>0.26834999999999998</v>
      </c>
      <c r="M3946" s="59">
        <v>0.27043125000000001</v>
      </c>
      <c r="N3946" s="59">
        <v>0.32824999999999999</v>
      </c>
      <c r="O3946" s="59">
        <v>0.2989</v>
      </c>
      <c r="P3946" s="59"/>
      <c r="Q3946" s="59"/>
      <c r="R3946" s="59"/>
      <c r="S3946" s="59"/>
      <c r="T3946" s="59">
        <v>10.280479525000001</v>
      </c>
      <c r="U3946" s="59">
        <v>868.68525</v>
      </c>
      <c r="V3946" s="59">
        <v>492.35874999999999</v>
      </c>
      <c r="W3946" s="59"/>
      <c r="X3946" s="59">
        <v>7.0813585750000003</v>
      </c>
      <c r="Y3946" s="59">
        <v>1.63841687323967E-2</v>
      </c>
      <c r="Z3946" s="59"/>
      <c r="AA3946" s="59">
        <v>5.434673825</v>
      </c>
      <c r="AB3946" s="59"/>
      <c r="AC3946" s="59"/>
      <c r="AD3946" s="59">
        <v>331.70274999999998</v>
      </c>
      <c r="AE3946" s="59">
        <v>8.4</v>
      </c>
      <c r="AF3946" s="59">
        <v>0.57712534333451704</v>
      </c>
      <c r="AG3946" s="59"/>
      <c r="AH3946" s="59">
        <v>6.9218667343019704E-3</v>
      </c>
      <c r="AI3946" s="59">
        <v>9.55183E-2</v>
      </c>
      <c r="AJ3946" s="59">
        <v>13.7995</v>
      </c>
      <c r="AK3946" s="59">
        <v>5.0999999999999996</v>
      </c>
      <c r="AL3946" s="59">
        <v>8.4</v>
      </c>
      <c r="AM3946" s="59">
        <v>0.94499999999999995</v>
      </c>
      <c r="AN3946" s="59">
        <v>2.2072318226019901E-2</v>
      </c>
      <c r="AO3946" s="59">
        <v>1.3845744499999999</v>
      </c>
      <c r="AP3946" s="59">
        <v>62.728999999999999</v>
      </c>
      <c r="AQ3946" s="59"/>
      <c r="AR3946" s="59"/>
      <c r="AS3946" s="59"/>
      <c r="AT3946" s="59"/>
      <c r="AU3946" s="59"/>
      <c r="AV3946" s="59"/>
      <c r="AZ3946" s="59"/>
      <c r="BA3946" s="59"/>
      <c r="BB3946" s="59"/>
      <c r="BC3946" s="59">
        <v>1.6466847499999999</v>
      </c>
      <c r="BD3946" s="59"/>
      <c r="BE3946" s="59">
        <v>160.65600000000001</v>
      </c>
      <c r="BF3946" s="59">
        <v>1.0249755689174401E-2</v>
      </c>
      <c r="BG3946" s="59">
        <v>5.7339548629410497E-3</v>
      </c>
      <c r="BH3946" s="59">
        <v>1.7190281999999999</v>
      </c>
      <c r="BI3946" s="59"/>
      <c r="BJ3946" s="59">
        <v>299.798</v>
      </c>
      <c r="BK3946" s="59"/>
      <c r="BL3946" s="59"/>
      <c r="BM3946" s="59"/>
      <c r="BN3946" s="59"/>
      <c r="BO3946" s="59"/>
      <c r="BP3946" s="59"/>
      <c r="BQ3946" s="59"/>
      <c r="BR3946" s="59"/>
      <c r="BS3946" s="59"/>
      <c r="BT3946" s="59"/>
      <c r="BU3946" s="59"/>
      <c r="BV3946" s="59"/>
      <c r="BW3946" s="59"/>
      <c r="BX3946" s="59"/>
      <c r="BY3946" s="59"/>
      <c r="BZ3946" s="59"/>
      <c r="CA3946" s="59"/>
      <c r="CB3946" s="59"/>
      <c r="CC3946" s="59"/>
      <c r="CD3946" s="59"/>
      <c r="CE3946" s="59"/>
    </row>
    <row r="3947" spans="1:83" x14ac:dyDescent="0.25">
      <c r="A3947" s="67" t="s">
        <v>984</v>
      </c>
      <c r="B3947" s="67" t="s">
        <v>984</v>
      </c>
      <c r="C3947" s="58">
        <v>42376</v>
      </c>
      <c r="D3947" s="58"/>
      <c r="E3947" s="58"/>
      <c r="F3947" s="59" t="s">
        <v>981</v>
      </c>
      <c r="G3947" s="59"/>
      <c r="H3947" s="59">
        <v>520.07249999999999</v>
      </c>
      <c r="I3947" s="59">
        <v>0.28081875000000001</v>
      </c>
      <c r="J3947" s="59">
        <v>0.27949374999999999</v>
      </c>
      <c r="K3947" s="59">
        <v>0.28214375000000003</v>
      </c>
      <c r="L3947" s="59">
        <v>0.27415624999999999</v>
      </c>
      <c r="M3947" s="59">
        <v>0.27018750000000002</v>
      </c>
      <c r="N3947" s="59">
        <v>0.32813124999999999</v>
      </c>
      <c r="O3947" s="59">
        <v>0.29880000000000001</v>
      </c>
      <c r="P3947" s="59"/>
      <c r="Q3947" s="59"/>
      <c r="R3947" s="59"/>
      <c r="S3947" s="59"/>
      <c r="T3947" s="59"/>
      <c r="U3947" s="59"/>
      <c r="V3947" s="59"/>
      <c r="W3947" s="59"/>
      <c r="X3947" s="59"/>
      <c r="Y3947" s="59"/>
      <c r="Z3947" s="59"/>
      <c r="AA3947" s="59"/>
      <c r="AB3947" s="59"/>
      <c r="AC3947" s="59"/>
      <c r="AD3947" s="59"/>
      <c r="AE3947" s="59"/>
      <c r="AF3947" s="59"/>
      <c r="AG3947" s="59"/>
      <c r="AH3947" s="59"/>
      <c r="AI3947" s="59"/>
      <c r="AJ3947" s="59"/>
      <c r="AK3947" s="59"/>
      <c r="AL3947" s="59"/>
      <c r="AM3947" s="59"/>
      <c r="AN3947" s="59"/>
      <c r="AO3947" s="59"/>
      <c r="AP3947" s="59"/>
      <c r="AQ3947" s="59"/>
      <c r="AR3947" s="59"/>
      <c r="AS3947" s="59"/>
      <c r="AT3947" s="59"/>
      <c r="AU3947" s="59"/>
      <c r="AV3947" s="59"/>
      <c r="AZ3947" s="59"/>
      <c r="BA3947" s="59"/>
      <c r="BB3947" s="59"/>
      <c r="BC3947" s="59"/>
      <c r="BD3947" s="59"/>
      <c r="BE3947" s="59"/>
      <c r="BF3947" s="59"/>
      <c r="BG3947" s="59"/>
      <c r="BH3947" s="59"/>
      <c r="BI3947" s="59"/>
      <c r="BJ3947" s="59"/>
      <c r="BK3947" s="59"/>
      <c r="BL3947" s="59"/>
      <c r="BM3947" s="59"/>
      <c r="BN3947" s="59"/>
      <c r="BO3947" s="59"/>
      <c r="BP3947" s="59"/>
      <c r="BQ3947" s="59"/>
      <c r="BR3947" s="59"/>
      <c r="BS3947" s="59"/>
      <c r="BT3947" s="59"/>
      <c r="BU3947" s="59"/>
      <c r="BV3947" s="59"/>
      <c r="BW3947" s="59"/>
      <c r="BX3947" s="59"/>
      <c r="BY3947" s="59"/>
      <c r="BZ3947" s="59"/>
      <c r="CA3947" s="59"/>
      <c r="CB3947" s="59"/>
      <c r="CC3947" s="59"/>
      <c r="CD3947" s="59"/>
      <c r="CE3947" s="59"/>
    </row>
    <row r="3948" spans="1:83" x14ac:dyDescent="0.25">
      <c r="A3948" s="67" t="s">
        <v>984</v>
      </c>
      <c r="B3948" s="67" t="s">
        <v>984</v>
      </c>
      <c r="C3948" s="58">
        <v>42377</v>
      </c>
      <c r="D3948" s="58"/>
      <c r="E3948" s="58"/>
      <c r="F3948" s="59" t="s">
        <v>981</v>
      </c>
      <c r="G3948" s="59"/>
      <c r="H3948" s="59">
        <v>518.42015624999999</v>
      </c>
      <c r="I3948" s="59">
        <v>0.267865625</v>
      </c>
      <c r="J3948" s="59">
        <v>0.27995625000000002</v>
      </c>
      <c r="K3948" s="59">
        <v>0.28415000000000001</v>
      </c>
      <c r="L3948" s="59">
        <v>0.27327499999999999</v>
      </c>
      <c r="M3948" s="59">
        <v>0.26998749999999999</v>
      </c>
      <c r="N3948" s="59">
        <v>0.32801249999999998</v>
      </c>
      <c r="O3948" s="59">
        <v>0.29873125</v>
      </c>
      <c r="P3948" s="59"/>
      <c r="Q3948" s="59"/>
      <c r="R3948" s="59"/>
      <c r="S3948" s="59"/>
      <c r="T3948" s="59"/>
      <c r="U3948" s="59"/>
      <c r="V3948" s="59"/>
      <c r="W3948" s="59"/>
      <c r="X3948" s="59"/>
      <c r="Y3948" s="59"/>
      <c r="Z3948" s="59"/>
      <c r="AA3948" s="59"/>
      <c r="AB3948" s="59"/>
      <c r="AC3948" s="59"/>
      <c r="AD3948" s="59"/>
      <c r="AE3948" s="59"/>
      <c r="AF3948" s="59"/>
      <c r="AG3948" s="59"/>
      <c r="AH3948" s="59"/>
      <c r="AI3948" s="59"/>
      <c r="AJ3948" s="59"/>
      <c r="AK3948" s="59"/>
      <c r="AL3948" s="59"/>
      <c r="AM3948" s="59"/>
      <c r="AN3948" s="59"/>
      <c r="AO3948" s="59"/>
      <c r="AP3948" s="59"/>
      <c r="AQ3948" s="59"/>
      <c r="AR3948" s="59"/>
      <c r="AS3948" s="59"/>
      <c r="AT3948" s="59"/>
      <c r="AU3948" s="59"/>
      <c r="AV3948" s="59"/>
      <c r="AZ3948" s="59"/>
      <c r="BA3948" s="59"/>
      <c r="BB3948" s="59"/>
      <c r="BC3948" s="59"/>
      <c r="BD3948" s="59"/>
      <c r="BE3948" s="59"/>
      <c r="BF3948" s="59"/>
      <c r="BG3948" s="59"/>
      <c r="BH3948" s="59"/>
      <c r="BI3948" s="59"/>
      <c r="BJ3948" s="59"/>
      <c r="BK3948" s="59"/>
      <c r="BL3948" s="59"/>
      <c r="BM3948" s="59"/>
      <c r="BN3948" s="59"/>
      <c r="BO3948" s="59"/>
      <c r="BP3948" s="59"/>
      <c r="BQ3948" s="59"/>
      <c r="BR3948" s="59"/>
      <c r="BS3948" s="59"/>
      <c r="BT3948" s="59"/>
      <c r="BU3948" s="59"/>
      <c r="BV3948" s="59"/>
      <c r="BW3948" s="59"/>
      <c r="BX3948" s="59"/>
      <c r="BY3948" s="59"/>
      <c r="BZ3948" s="59"/>
      <c r="CA3948" s="59"/>
      <c r="CB3948" s="59"/>
      <c r="CC3948" s="59"/>
      <c r="CD3948" s="59"/>
      <c r="CE3948" s="59"/>
    </row>
    <row r="3949" spans="1:83" x14ac:dyDescent="0.25">
      <c r="A3949" s="67" t="s">
        <v>984</v>
      </c>
      <c r="B3949" s="67" t="s">
        <v>984</v>
      </c>
      <c r="C3949" s="58">
        <v>42378</v>
      </c>
      <c r="D3949" s="58"/>
      <c r="E3949" s="58"/>
      <c r="F3949" s="59" t="s">
        <v>981</v>
      </c>
      <c r="G3949" s="59"/>
      <c r="H3949" s="59">
        <v>515.69953124999995</v>
      </c>
      <c r="I3949" s="59">
        <v>0.25435312500000001</v>
      </c>
      <c r="J3949" s="59">
        <v>0.27631875</v>
      </c>
      <c r="K3949" s="59">
        <v>0.28409374999999998</v>
      </c>
      <c r="L3949" s="59">
        <v>0.27324375000000001</v>
      </c>
      <c r="M3949" s="59">
        <v>0.26976250000000002</v>
      </c>
      <c r="N3949" s="59">
        <v>0.32792500000000002</v>
      </c>
      <c r="O3949" s="59">
        <v>0.2986375</v>
      </c>
      <c r="P3949" s="59"/>
      <c r="Q3949" s="59"/>
      <c r="R3949" s="59"/>
      <c r="S3949" s="59"/>
      <c r="T3949" s="59"/>
      <c r="U3949" s="59"/>
      <c r="V3949" s="59"/>
      <c r="W3949" s="59"/>
      <c r="X3949" s="59"/>
      <c r="Y3949" s="59"/>
      <c r="Z3949" s="59"/>
      <c r="AA3949" s="59"/>
      <c r="AB3949" s="59"/>
      <c r="AC3949" s="59"/>
      <c r="AD3949" s="59"/>
      <c r="AE3949" s="59"/>
      <c r="AF3949" s="59"/>
      <c r="AG3949" s="59"/>
      <c r="AH3949" s="59"/>
      <c r="AI3949" s="59"/>
      <c r="AJ3949" s="59"/>
      <c r="AK3949" s="59"/>
      <c r="AL3949" s="59"/>
      <c r="AM3949" s="59"/>
      <c r="AN3949" s="59"/>
      <c r="AO3949" s="59"/>
      <c r="AP3949" s="59"/>
      <c r="AQ3949" s="59"/>
      <c r="AR3949" s="59"/>
      <c r="AS3949" s="59"/>
      <c r="AT3949" s="59"/>
      <c r="AU3949" s="59"/>
      <c r="AV3949" s="59"/>
      <c r="AZ3949" s="59"/>
      <c r="BA3949" s="59"/>
      <c r="BB3949" s="59"/>
      <c r="BC3949" s="59"/>
      <c r="BD3949" s="59"/>
      <c r="BE3949" s="59"/>
      <c r="BF3949" s="59"/>
      <c r="BG3949" s="59"/>
      <c r="BH3949" s="59"/>
      <c r="BI3949" s="59"/>
      <c r="BJ3949" s="59"/>
      <c r="BK3949" s="59"/>
      <c r="BL3949" s="59"/>
      <c r="BM3949" s="59"/>
      <c r="BN3949" s="59"/>
      <c r="BO3949" s="59"/>
      <c r="BP3949" s="59"/>
      <c r="BQ3949" s="59"/>
      <c r="BR3949" s="59"/>
      <c r="BS3949" s="59"/>
      <c r="BT3949" s="59"/>
      <c r="BU3949" s="59"/>
      <c r="BV3949" s="59"/>
      <c r="BW3949" s="59"/>
      <c r="BX3949" s="59"/>
      <c r="BY3949" s="59"/>
      <c r="BZ3949" s="59"/>
      <c r="CA3949" s="59"/>
      <c r="CB3949" s="59"/>
      <c r="CC3949" s="59"/>
      <c r="CD3949" s="59"/>
      <c r="CE3949" s="59"/>
    </row>
    <row r="3950" spans="1:83" x14ac:dyDescent="0.25">
      <c r="A3950" s="67" t="s">
        <v>984</v>
      </c>
      <c r="B3950" s="67" t="s">
        <v>984</v>
      </c>
      <c r="C3950" s="58">
        <v>42379</v>
      </c>
      <c r="D3950" s="58"/>
      <c r="E3950" s="58"/>
      <c r="F3950" s="59" t="s">
        <v>981</v>
      </c>
      <c r="G3950" s="59"/>
      <c r="H3950" s="59">
        <v>512.33859374999997</v>
      </c>
      <c r="I3950" s="59">
        <v>0.23995312499999999</v>
      </c>
      <c r="J3950" s="59">
        <v>0.2709375</v>
      </c>
      <c r="K3950" s="59">
        <v>0.283275</v>
      </c>
      <c r="L3950" s="59">
        <v>0.27298125000000001</v>
      </c>
      <c r="M3950" s="59">
        <v>0.26961249999999998</v>
      </c>
      <c r="N3950" s="59">
        <v>0.32791874999999998</v>
      </c>
      <c r="O3950" s="59">
        <v>0.29856250000000001</v>
      </c>
      <c r="P3950" s="59"/>
      <c r="Q3950" s="59"/>
      <c r="R3950" s="59"/>
      <c r="S3950" s="59"/>
      <c r="T3950" s="59"/>
      <c r="U3950" s="59"/>
      <c r="V3950" s="59"/>
      <c r="W3950" s="59"/>
      <c r="X3950" s="59"/>
      <c r="Y3950" s="59"/>
      <c r="Z3950" s="59"/>
      <c r="AA3950" s="59"/>
      <c r="AB3950" s="59"/>
      <c r="AC3950" s="59"/>
      <c r="AD3950" s="59"/>
      <c r="AE3950" s="59"/>
      <c r="AF3950" s="59"/>
      <c r="AG3950" s="59"/>
      <c r="AH3950" s="59"/>
      <c r="AI3950" s="59"/>
      <c r="AJ3950" s="59"/>
      <c r="AK3950" s="59"/>
      <c r="AL3950" s="59"/>
      <c r="AM3950" s="59"/>
      <c r="AN3950" s="59"/>
      <c r="AO3950" s="59"/>
      <c r="AP3950" s="59"/>
      <c r="AQ3950" s="59"/>
      <c r="AR3950" s="59"/>
      <c r="AS3950" s="59"/>
      <c r="AT3950" s="59"/>
      <c r="AU3950" s="59"/>
      <c r="AV3950" s="59"/>
      <c r="AZ3950" s="59"/>
      <c r="BA3950" s="59"/>
      <c r="BB3950" s="59"/>
      <c r="BC3950" s="59"/>
      <c r="BD3950" s="59"/>
      <c r="BE3950" s="59"/>
      <c r="BF3950" s="59"/>
      <c r="BG3950" s="59"/>
      <c r="BH3950" s="59"/>
      <c r="BI3950" s="59"/>
      <c r="BJ3950" s="59"/>
      <c r="BK3950" s="59"/>
      <c r="BL3950" s="59"/>
      <c r="BM3950" s="59"/>
      <c r="BN3950" s="59"/>
      <c r="BO3950" s="59"/>
      <c r="BP3950" s="59"/>
      <c r="BQ3950" s="59"/>
      <c r="BR3950" s="59"/>
      <c r="BS3950" s="59"/>
      <c r="BT3950" s="59"/>
      <c r="BU3950" s="59"/>
      <c r="BV3950" s="59"/>
      <c r="BW3950" s="59"/>
      <c r="BX3950" s="59"/>
      <c r="BY3950" s="59"/>
      <c r="BZ3950" s="59"/>
      <c r="CA3950" s="59"/>
      <c r="CB3950" s="59"/>
      <c r="CC3950" s="59"/>
      <c r="CD3950" s="59"/>
      <c r="CE3950" s="59"/>
    </row>
    <row r="3951" spans="1:83" x14ac:dyDescent="0.25">
      <c r="A3951" s="67" t="s">
        <v>984</v>
      </c>
      <c r="B3951" s="67" t="s">
        <v>984</v>
      </c>
      <c r="C3951" s="58">
        <v>42380</v>
      </c>
      <c r="D3951" s="58"/>
      <c r="E3951" s="58"/>
      <c r="F3951" s="59" t="s">
        <v>981</v>
      </c>
      <c r="G3951" s="59"/>
      <c r="H3951" s="59">
        <v>508.8515625</v>
      </c>
      <c r="I3951" s="59">
        <v>0.22618125</v>
      </c>
      <c r="J3951" s="59">
        <v>0.26563750000000003</v>
      </c>
      <c r="K3951" s="59">
        <v>0.28216875000000002</v>
      </c>
      <c r="L3951" s="59">
        <v>0.27240625000000002</v>
      </c>
      <c r="M3951" s="59">
        <v>0.2693875</v>
      </c>
      <c r="N3951" s="59">
        <v>0.3278625</v>
      </c>
      <c r="O3951" s="59">
        <v>0.29843750000000002</v>
      </c>
      <c r="P3951" s="59"/>
      <c r="Q3951" s="59"/>
      <c r="R3951" s="59"/>
      <c r="S3951" s="59"/>
      <c r="T3951" s="59"/>
      <c r="U3951" s="59"/>
      <c r="V3951" s="59"/>
      <c r="W3951" s="59"/>
      <c r="X3951" s="59"/>
      <c r="Y3951" s="59"/>
      <c r="Z3951" s="59"/>
      <c r="AA3951" s="59"/>
      <c r="AB3951" s="59"/>
      <c r="AC3951" s="59"/>
      <c r="AD3951" s="59"/>
      <c r="AE3951" s="59"/>
      <c r="AF3951" s="59">
        <v>0.57098306463639104</v>
      </c>
      <c r="AG3951" s="59">
        <v>0.32348801236142299</v>
      </c>
      <c r="AH3951" s="59"/>
      <c r="AI3951" s="59"/>
      <c r="AJ3951" s="59"/>
      <c r="AK3951" s="59"/>
      <c r="AL3951" s="59"/>
      <c r="AM3951" s="59"/>
      <c r="AN3951" s="59"/>
      <c r="AO3951" s="59"/>
      <c r="AP3951" s="59"/>
      <c r="AQ3951" s="59"/>
      <c r="AR3951" s="59"/>
      <c r="AS3951" s="59"/>
      <c r="AT3951" s="59"/>
      <c r="AU3951" s="59"/>
      <c r="AV3951" s="59"/>
      <c r="AZ3951" s="59"/>
      <c r="BA3951" s="59"/>
      <c r="BB3951" s="59"/>
      <c r="BC3951" s="59"/>
      <c r="BD3951" s="59"/>
      <c r="BE3951" s="59"/>
      <c r="BF3951" s="59"/>
      <c r="BG3951" s="59"/>
      <c r="BH3951" s="59"/>
      <c r="BI3951" s="59"/>
      <c r="BJ3951" s="59"/>
      <c r="BK3951" s="59"/>
      <c r="BL3951" s="59"/>
      <c r="BM3951" s="59"/>
      <c r="BN3951" s="59"/>
      <c r="BO3951" s="59"/>
      <c r="BP3951" s="59"/>
      <c r="BQ3951" s="59"/>
      <c r="BR3951" s="59"/>
      <c r="BS3951" s="59"/>
      <c r="BT3951" s="59"/>
      <c r="BU3951" s="59"/>
      <c r="BV3951" s="59"/>
      <c r="BW3951" s="59"/>
      <c r="BX3951" s="59"/>
      <c r="BY3951" s="59"/>
      <c r="BZ3951" s="59"/>
      <c r="CA3951" s="59"/>
      <c r="CB3951" s="59"/>
      <c r="CC3951" s="59"/>
      <c r="CD3951" s="59"/>
      <c r="CE3951" s="59"/>
    </row>
    <row r="3952" spans="1:83" x14ac:dyDescent="0.25">
      <c r="A3952" s="67" t="s">
        <v>984</v>
      </c>
      <c r="B3952" s="67" t="s">
        <v>984</v>
      </c>
      <c r="C3952" s="58">
        <v>42381</v>
      </c>
      <c r="D3952" s="58"/>
      <c r="E3952" s="58"/>
      <c r="F3952" s="59" t="s">
        <v>981</v>
      </c>
      <c r="G3952" s="59"/>
      <c r="H3952" s="59">
        <v>504.60984374999998</v>
      </c>
      <c r="I3952" s="59">
        <v>0.21049062499999999</v>
      </c>
      <c r="J3952" s="59">
        <v>0.25858750000000003</v>
      </c>
      <c r="K3952" s="59">
        <v>0.28053125000000001</v>
      </c>
      <c r="L3952" s="59">
        <v>0.27160624999999999</v>
      </c>
      <c r="M3952" s="59">
        <v>0.26926875</v>
      </c>
      <c r="N3952" s="59">
        <v>0.32778125000000002</v>
      </c>
      <c r="O3952" s="59">
        <v>0.29830625</v>
      </c>
      <c r="P3952" s="59"/>
      <c r="Q3952" s="59"/>
      <c r="R3952" s="59"/>
      <c r="S3952" s="59"/>
      <c r="T3952" s="59"/>
      <c r="U3952" s="59"/>
      <c r="V3952" s="59"/>
      <c r="W3952" s="59"/>
      <c r="X3952" s="59"/>
      <c r="Y3952" s="59"/>
      <c r="Z3952" s="59"/>
      <c r="AA3952" s="59"/>
      <c r="AB3952" s="59"/>
      <c r="AC3952" s="59"/>
      <c r="AD3952" s="59"/>
      <c r="AE3952" s="59"/>
      <c r="AF3952" s="59"/>
      <c r="AG3952" s="59"/>
      <c r="AH3952" s="59"/>
      <c r="AI3952" s="59"/>
      <c r="AJ3952" s="59"/>
      <c r="AK3952" s="59"/>
      <c r="AL3952" s="59"/>
      <c r="AM3952" s="59"/>
      <c r="AN3952" s="59"/>
      <c r="AO3952" s="59"/>
      <c r="AP3952" s="59"/>
      <c r="AQ3952" s="59"/>
      <c r="AR3952" s="59"/>
      <c r="AS3952" s="59"/>
      <c r="AT3952" s="59"/>
      <c r="AU3952" s="59"/>
      <c r="AV3952" s="59"/>
      <c r="AZ3952" s="59"/>
      <c r="BA3952" s="59"/>
      <c r="BB3952" s="59"/>
      <c r="BC3952" s="59"/>
      <c r="BD3952" s="59"/>
      <c r="BE3952" s="59"/>
      <c r="BF3952" s="59"/>
      <c r="BG3952" s="59"/>
      <c r="BH3952" s="59"/>
      <c r="BI3952" s="59"/>
      <c r="BJ3952" s="59"/>
      <c r="BK3952" s="59"/>
      <c r="BL3952" s="59"/>
      <c r="BM3952" s="59"/>
      <c r="BN3952" s="59"/>
      <c r="BO3952" s="59"/>
      <c r="BP3952" s="59"/>
      <c r="BQ3952" s="59"/>
      <c r="BR3952" s="59"/>
      <c r="BS3952" s="59"/>
      <c r="BT3952" s="59"/>
      <c r="BU3952" s="59"/>
      <c r="BV3952" s="59"/>
      <c r="BW3952" s="59"/>
      <c r="BX3952" s="59"/>
      <c r="BY3952" s="59"/>
      <c r="BZ3952" s="59"/>
      <c r="CA3952" s="59"/>
      <c r="CB3952" s="59"/>
      <c r="CC3952" s="59"/>
      <c r="CD3952" s="59"/>
      <c r="CE3952" s="59"/>
    </row>
    <row r="3953" spans="1:83" x14ac:dyDescent="0.25">
      <c r="A3953" s="67" t="s">
        <v>984</v>
      </c>
      <c r="B3953" s="67" t="s">
        <v>984</v>
      </c>
      <c r="C3953" s="58">
        <v>42382</v>
      </c>
      <c r="D3953" s="58"/>
      <c r="E3953" s="58"/>
      <c r="F3953" s="59" t="s">
        <v>981</v>
      </c>
      <c r="G3953" s="59"/>
      <c r="H3953" s="59">
        <v>502.02375000000001</v>
      </c>
      <c r="I3953" s="59">
        <v>0.19996875</v>
      </c>
      <c r="J3953" s="59">
        <v>0.25338125</v>
      </c>
      <c r="K3953" s="59">
        <v>0.28018749999999998</v>
      </c>
      <c r="L3953" s="59">
        <v>0.27158125</v>
      </c>
      <c r="M3953" s="59">
        <v>0.26909375000000002</v>
      </c>
      <c r="N3953" s="59">
        <v>0.32763124999999998</v>
      </c>
      <c r="O3953" s="59">
        <v>0.29824374999999997</v>
      </c>
      <c r="P3953" s="59"/>
      <c r="Q3953" s="59"/>
      <c r="R3953" s="59"/>
      <c r="S3953" s="59"/>
      <c r="T3953" s="59"/>
      <c r="U3953" s="59"/>
      <c r="V3953" s="59"/>
      <c r="W3953" s="59"/>
      <c r="X3953" s="59"/>
      <c r="Y3953" s="59"/>
      <c r="Z3953" s="59"/>
      <c r="AA3953" s="59"/>
      <c r="AB3953" s="59"/>
      <c r="AC3953" s="59"/>
      <c r="AD3953" s="59"/>
      <c r="AE3953" s="59">
        <v>8.4</v>
      </c>
      <c r="AF3953" s="59"/>
      <c r="AG3953" s="59"/>
      <c r="AH3953" s="59"/>
      <c r="AI3953" s="59"/>
      <c r="AJ3953" s="59"/>
      <c r="AK3953" s="59">
        <v>5.65</v>
      </c>
      <c r="AL3953" s="59">
        <v>8.4</v>
      </c>
      <c r="AM3953" s="59"/>
      <c r="AN3953" s="59"/>
      <c r="AO3953" s="59"/>
      <c r="AP3953" s="59"/>
      <c r="AQ3953" s="59"/>
      <c r="AR3953" s="59"/>
      <c r="AS3953" s="59"/>
      <c r="AT3953" s="59"/>
      <c r="AU3953" s="59"/>
      <c r="AV3953" s="59"/>
      <c r="AZ3953" s="59"/>
      <c r="BA3953" s="59"/>
      <c r="BB3953" s="59"/>
      <c r="BC3953" s="59"/>
      <c r="BD3953" s="59"/>
      <c r="BE3953" s="59"/>
      <c r="BF3953" s="59"/>
      <c r="BG3953" s="59"/>
      <c r="BH3953" s="59"/>
      <c r="BI3953" s="59"/>
      <c r="BJ3953" s="59"/>
      <c r="BK3953" s="59"/>
      <c r="BL3953" s="59"/>
      <c r="BM3953" s="59"/>
      <c r="BN3953" s="59"/>
      <c r="BO3953" s="59"/>
      <c r="BP3953" s="59"/>
      <c r="BQ3953" s="59"/>
      <c r="BR3953" s="59"/>
      <c r="BS3953" s="59"/>
      <c r="BT3953" s="59"/>
      <c r="BU3953" s="59"/>
      <c r="BV3953" s="59"/>
      <c r="BW3953" s="59"/>
      <c r="BX3953" s="59"/>
      <c r="BY3953" s="59"/>
      <c r="BZ3953" s="59"/>
      <c r="CA3953" s="59"/>
      <c r="CB3953" s="59"/>
      <c r="CC3953" s="59"/>
      <c r="CD3953" s="59"/>
      <c r="CE3953" s="59"/>
    </row>
    <row r="3954" spans="1:83" x14ac:dyDescent="0.25">
      <c r="A3954" s="67" t="s">
        <v>984</v>
      </c>
      <c r="B3954" s="67" t="s">
        <v>984</v>
      </c>
      <c r="C3954" s="58">
        <v>42383</v>
      </c>
      <c r="D3954" s="58"/>
      <c r="E3954" s="58"/>
      <c r="F3954" s="59" t="s">
        <v>981</v>
      </c>
      <c r="G3954" s="59"/>
      <c r="H3954" s="59">
        <v>524.765625</v>
      </c>
      <c r="I3954" s="59">
        <v>0.27903125000000001</v>
      </c>
      <c r="J3954" s="59">
        <v>0.29293124999999998</v>
      </c>
      <c r="K3954" s="59">
        <v>0.2900875</v>
      </c>
      <c r="L3954" s="59">
        <v>0.27815624999999999</v>
      </c>
      <c r="M3954" s="59">
        <v>0.2693625</v>
      </c>
      <c r="N3954" s="59">
        <v>0.32756875000000002</v>
      </c>
      <c r="O3954" s="59">
        <v>0.29806250000000001</v>
      </c>
      <c r="P3954" s="59"/>
      <c r="Q3954" s="59"/>
      <c r="R3954" s="59"/>
      <c r="S3954" s="59"/>
      <c r="T3954" s="59"/>
      <c r="U3954" s="59"/>
      <c r="V3954" s="59"/>
      <c r="W3954" s="59"/>
      <c r="X3954" s="59"/>
      <c r="Y3954" s="59"/>
      <c r="Z3954" s="59"/>
      <c r="AA3954" s="59"/>
      <c r="AB3954" s="59"/>
      <c r="AC3954" s="59"/>
      <c r="AD3954" s="59"/>
      <c r="AE3954" s="59"/>
      <c r="AF3954" s="59">
        <v>0.609808593518955</v>
      </c>
      <c r="AG3954" s="59">
        <v>0.28843158059342</v>
      </c>
      <c r="AH3954" s="59"/>
      <c r="AI3954" s="59"/>
      <c r="AJ3954" s="59"/>
      <c r="AK3954" s="59"/>
      <c r="AL3954" s="59"/>
      <c r="AM3954" s="59"/>
      <c r="AN3954" s="59"/>
      <c r="AO3954" s="59"/>
      <c r="AP3954" s="59"/>
      <c r="AQ3954" s="59"/>
      <c r="AR3954" s="59"/>
      <c r="AS3954" s="59"/>
      <c r="AT3954" s="59"/>
      <c r="AU3954" s="59"/>
      <c r="AV3954" s="59"/>
      <c r="AZ3954" s="59"/>
      <c r="BA3954" s="59"/>
      <c r="BB3954" s="59"/>
      <c r="BC3954" s="59"/>
      <c r="BD3954" s="59"/>
      <c r="BE3954" s="59"/>
      <c r="BF3954" s="59"/>
      <c r="BG3954" s="59"/>
      <c r="BH3954" s="59"/>
      <c r="BI3954" s="59"/>
      <c r="BJ3954" s="59"/>
      <c r="BK3954" s="59"/>
      <c r="BL3954" s="59"/>
      <c r="BM3954" s="59"/>
      <c r="BN3954" s="59"/>
      <c r="BO3954" s="59"/>
      <c r="BP3954" s="59"/>
      <c r="BQ3954" s="59"/>
      <c r="BR3954" s="59"/>
      <c r="BS3954" s="59"/>
      <c r="BT3954" s="59"/>
      <c r="BU3954" s="59"/>
      <c r="BV3954" s="59"/>
      <c r="BW3954" s="59"/>
      <c r="BX3954" s="59"/>
      <c r="BY3954" s="59"/>
      <c r="BZ3954" s="59"/>
      <c r="CA3954" s="59"/>
      <c r="CB3954" s="59"/>
      <c r="CC3954" s="59"/>
      <c r="CD3954" s="59"/>
      <c r="CE3954" s="59"/>
    </row>
    <row r="3955" spans="1:83" x14ac:dyDescent="0.25">
      <c r="A3955" s="67" t="s">
        <v>984</v>
      </c>
      <c r="B3955" s="67" t="s">
        <v>984</v>
      </c>
      <c r="C3955" s="58">
        <v>42384</v>
      </c>
      <c r="D3955" s="58"/>
      <c r="E3955" s="58"/>
      <c r="F3955" s="59" t="s">
        <v>981</v>
      </c>
      <c r="G3955" s="59"/>
      <c r="H3955" s="59">
        <v>523.28531250000003</v>
      </c>
      <c r="I3955" s="59">
        <v>0.2684375</v>
      </c>
      <c r="J3955" s="59">
        <v>0.29136875000000001</v>
      </c>
      <c r="K3955" s="59">
        <v>0.29145624999999997</v>
      </c>
      <c r="L3955" s="59">
        <v>0.27855625000000001</v>
      </c>
      <c r="M3955" s="59">
        <v>0.26902500000000001</v>
      </c>
      <c r="N3955" s="59">
        <v>0.32740625000000001</v>
      </c>
      <c r="O3955" s="59">
        <v>0.29793750000000002</v>
      </c>
      <c r="P3955" s="59"/>
      <c r="Q3955" s="59"/>
      <c r="R3955" s="59"/>
      <c r="S3955" s="59"/>
      <c r="T3955" s="59"/>
      <c r="U3955" s="59"/>
      <c r="V3955" s="59"/>
      <c r="W3955" s="59"/>
      <c r="X3955" s="59"/>
      <c r="Y3955" s="59"/>
      <c r="Z3955" s="59"/>
      <c r="AA3955" s="59"/>
      <c r="AB3955" s="59"/>
      <c r="AC3955" s="59"/>
      <c r="AD3955" s="59"/>
      <c r="AE3955" s="59"/>
      <c r="AF3955" s="59"/>
      <c r="AG3955" s="59"/>
      <c r="AH3955" s="59"/>
      <c r="AI3955" s="59"/>
      <c r="AJ3955" s="59"/>
      <c r="AK3955" s="59"/>
      <c r="AL3955" s="59"/>
      <c r="AM3955" s="59"/>
      <c r="AN3955" s="59"/>
      <c r="AO3955" s="59"/>
      <c r="AP3955" s="59"/>
      <c r="AQ3955" s="59"/>
      <c r="AR3955" s="59"/>
      <c r="AS3955" s="59"/>
      <c r="AT3955" s="59"/>
      <c r="AU3955" s="59"/>
      <c r="AV3955" s="59"/>
      <c r="AZ3955" s="59"/>
      <c r="BA3955" s="59"/>
      <c r="BB3955" s="59"/>
      <c r="BC3955" s="59"/>
      <c r="BD3955" s="59"/>
      <c r="BE3955" s="59"/>
      <c r="BF3955" s="59"/>
      <c r="BG3955" s="59"/>
      <c r="BH3955" s="59"/>
      <c r="BI3955" s="59"/>
      <c r="BJ3955" s="59"/>
      <c r="BK3955" s="59"/>
      <c r="BL3955" s="59"/>
      <c r="BM3955" s="59"/>
      <c r="BN3955" s="59"/>
      <c r="BO3955" s="59"/>
      <c r="BP3955" s="59"/>
      <c r="BQ3955" s="59"/>
      <c r="BR3955" s="59"/>
      <c r="BS3955" s="59"/>
      <c r="BT3955" s="59"/>
      <c r="BU3955" s="59"/>
      <c r="BV3955" s="59"/>
      <c r="BW3955" s="59"/>
      <c r="BX3955" s="59"/>
      <c r="BY3955" s="59"/>
      <c r="BZ3955" s="59"/>
      <c r="CA3955" s="59"/>
      <c r="CB3955" s="59"/>
      <c r="CC3955" s="59"/>
      <c r="CD3955" s="59"/>
      <c r="CE3955" s="59"/>
    </row>
    <row r="3956" spans="1:83" x14ac:dyDescent="0.25">
      <c r="A3956" s="67" t="s">
        <v>984</v>
      </c>
      <c r="B3956" s="67" t="s">
        <v>984</v>
      </c>
      <c r="C3956" s="58">
        <v>42385</v>
      </c>
      <c r="D3956" s="58"/>
      <c r="E3956" s="58"/>
      <c r="F3956" s="59" t="s">
        <v>981</v>
      </c>
      <c r="G3956" s="59"/>
      <c r="H3956" s="59">
        <v>522.83578124999997</v>
      </c>
      <c r="I3956" s="59">
        <v>0.26295312500000001</v>
      </c>
      <c r="J3956" s="59">
        <v>0.29044375</v>
      </c>
      <c r="K3956" s="59">
        <v>0.29286875000000001</v>
      </c>
      <c r="L3956" s="59">
        <v>0.27909374999999997</v>
      </c>
      <c r="M3956" s="59">
        <v>0.26909375000000002</v>
      </c>
      <c r="N3956" s="59">
        <v>0.32731250000000001</v>
      </c>
      <c r="O3956" s="59">
        <v>0.29771874999999998</v>
      </c>
      <c r="P3956" s="59"/>
      <c r="Q3956" s="59"/>
      <c r="R3956" s="59"/>
      <c r="S3956" s="59"/>
      <c r="T3956" s="59"/>
      <c r="U3956" s="59"/>
      <c r="V3956" s="59"/>
      <c r="W3956" s="59"/>
      <c r="X3956" s="59"/>
      <c r="Y3956" s="59"/>
      <c r="Z3956" s="59"/>
      <c r="AA3956" s="59"/>
      <c r="AB3956" s="59"/>
      <c r="AC3956" s="59"/>
      <c r="AD3956" s="59"/>
      <c r="AE3956" s="59"/>
      <c r="AF3956" s="59"/>
      <c r="AG3956" s="59"/>
      <c r="AH3956" s="59"/>
      <c r="AI3956" s="59"/>
      <c r="AJ3956" s="59"/>
      <c r="AK3956" s="59"/>
      <c r="AL3956" s="59"/>
      <c r="AM3956" s="59"/>
      <c r="AN3956" s="59"/>
      <c r="AO3956" s="59"/>
      <c r="AP3956" s="59"/>
      <c r="AQ3956" s="59"/>
      <c r="AR3956" s="59"/>
      <c r="AS3956" s="59"/>
      <c r="AT3956" s="59"/>
      <c r="AU3956" s="59"/>
      <c r="AV3956" s="59"/>
      <c r="AZ3956" s="59"/>
      <c r="BA3956" s="59"/>
      <c r="BB3956" s="59"/>
      <c r="BC3956" s="59"/>
      <c r="BD3956" s="59"/>
      <c r="BE3956" s="59"/>
      <c r="BF3956" s="59"/>
      <c r="BG3956" s="59"/>
      <c r="BH3956" s="59"/>
      <c r="BI3956" s="59"/>
      <c r="BJ3956" s="59"/>
      <c r="BK3956" s="59"/>
      <c r="BL3956" s="59"/>
      <c r="BM3956" s="59"/>
      <c r="BN3956" s="59"/>
      <c r="BO3956" s="59"/>
      <c r="BP3956" s="59"/>
      <c r="BQ3956" s="59"/>
      <c r="BR3956" s="59"/>
      <c r="BS3956" s="59"/>
      <c r="BT3956" s="59"/>
      <c r="BU3956" s="59"/>
      <c r="BV3956" s="59"/>
      <c r="BW3956" s="59"/>
      <c r="BX3956" s="59"/>
      <c r="BY3956" s="59"/>
      <c r="BZ3956" s="59"/>
      <c r="CA3956" s="59"/>
      <c r="CB3956" s="59"/>
      <c r="CC3956" s="59"/>
      <c r="CD3956" s="59"/>
      <c r="CE3956" s="59"/>
    </row>
    <row r="3957" spans="1:83" x14ac:dyDescent="0.25">
      <c r="A3957" s="67" t="s">
        <v>984</v>
      </c>
      <c r="B3957" s="67" t="s">
        <v>984</v>
      </c>
      <c r="C3957" s="58">
        <v>42386</v>
      </c>
      <c r="D3957" s="58"/>
      <c r="E3957" s="58"/>
      <c r="F3957" s="59" t="s">
        <v>981</v>
      </c>
      <c r="G3957" s="59"/>
      <c r="H3957" s="59">
        <v>522.57140625</v>
      </c>
      <c r="I3957" s="59">
        <v>0.259621875</v>
      </c>
      <c r="J3957" s="59">
        <v>0.28943750000000001</v>
      </c>
      <c r="K3957" s="59">
        <v>0.29386250000000003</v>
      </c>
      <c r="L3957" s="59">
        <v>0.27958749999999999</v>
      </c>
      <c r="M3957" s="59">
        <v>0.26908749999999998</v>
      </c>
      <c r="N3957" s="59">
        <v>0.32734374999999999</v>
      </c>
      <c r="O3957" s="59">
        <v>0.29749375</v>
      </c>
      <c r="P3957" s="59"/>
      <c r="Q3957" s="59"/>
      <c r="R3957" s="59"/>
      <c r="S3957" s="59"/>
      <c r="T3957" s="59"/>
      <c r="U3957" s="59"/>
      <c r="V3957" s="59"/>
      <c r="W3957" s="59"/>
      <c r="X3957" s="59"/>
      <c r="Y3957" s="59"/>
      <c r="Z3957" s="59"/>
      <c r="AA3957" s="59"/>
      <c r="AB3957" s="59"/>
      <c r="AC3957" s="59"/>
      <c r="AD3957" s="59"/>
      <c r="AE3957" s="59"/>
      <c r="AF3957" s="59"/>
      <c r="AG3957" s="59"/>
      <c r="AH3957" s="59"/>
      <c r="AI3957" s="59"/>
      <c r="AJ3957" s="59"/>
      <c r="AK3957" s="59"/>
      <c r="AL3957" s="59"/>
      <c r="AM3957" s="59"/>
      <c r="AN3957" s="59"/>
      <c r="AO3957" s="59"/>
      <c r="AP3957" s="59"/>
      <c r="AQ3957" s="59"/>
      <c r="AR3957" s="59"/>
      <c r="AS3957" s="59"/>
      <c r="AT3957" s="59"/>
      <c r="AU3957" s="59"/>
      <c r="AV3957" s="59"/>
      <c r="AZ3957" s="59"/>
      <c r="BA3957" s="59"/>
      <c r="BB3957" s="59"/>
      <c r="BC3957" s="59"/>
      <c r="BD3957" s="59"/>
      <c r="BE3957" s="59"/>
      <c r="BF3957" s="59"/>
      <c r="BG3957" s="59"/>
      <c r="BH3957" s="59"/>
      <c r="BI3957" s="59"/>
      <c r="BJ3957" s="59"/>
      <c r="BK3957" s="59"/>
      <c r="BL3957" s="59"/>
      <c r="BM3957" s="59"/>
      <c r="BN3957" s="59"/>
      <c r="BO3957" s="59"/>
      <c r="BP3957" s="59"/>
      <c r="BQ3957" s="59"/>
      <c r="BR3957" s="59"/>
      <c r="BS3957" s="59"/>
      <c r="BT3957" s="59"/>
      <c r="BU3957" s="59"/>
      <c r="BV3957" s="59"/>
      <c r="BW3957" s="59"/>
      <c r="BX3957" s="59"/>
      <c r="BY3957" s="59"/>
      <c r="BZ3957" s="59"/>
      <c r="CA3957" s="59"/>
      <c r="CB3957" s="59"/>
      <c r="CC3957" s="59"/>
      <c r="CD3957" s="59"/>
      <c r="CE3957" s="59"/>
    </row>
    <row r="3958" spans="1:83" x14ac:dyDescent="0.25">
      <c r="A3958" s="67" t="s">
        <v>984</v>
      </c>
      <c r="B3958" s="67" t="s">
        <v>984</v>
      </c>
      <c r="C3958" s="58">
        <v>42387</v>
      </c>
      <c r="D3958" s="58"/>
      <c r="E3958" s="58"/>
      <c r="F3958" s="59" t="s">
        <v>981</v>
      </c>
      <c r="G3958" s="59"/>
      <c r="H3958" s="59">
        <v>522.20109375000004</v>
      </c>
      <c r="I3958" s="59">
        <v>0.25677812500000002</v>
      </c>
      <c r="J3958" s="59">
        <v>0.28852499999999998</v>
      </c>
      <c r="K3958" s="59">
        <v>0.29463125000000001</v>
      </c>
      <c r="L3958" s="59">
        <v>0.27985624999999997</v>
      </c>
      <c r="M3958" s="59">
        <v>0.26911875000000002</v>
      </c>
      <c r="N3958" s="59">
        <v>0.32711875000000001</v>
      </c>
      <c r="O3958" s="59">
        <v>0.29729375000000002</v>
      </c>
      <c r="P3958" s="59"/>
      <c r="Q3958" s="59"/>
      <c r="R3958" s="59"/>
      <c r="S3958" s="59"/>
      <c r="T3958" s="59"/>
      <c r="U3958" s="59"/>
      <c r="V3958" s="59"/>
      <c r="W3958" s="59"/>
      <c r="X3958" s="59"/>
      <c r="Y3958" s="59"/>
      <c r="Z3958" s="59"/>
      <c r="AA3958" s="59"/>
      <c r="AB3958" s="59"/>
      <c r="AC3958" s="59"/>
      <c r="AD3958" s="59"/>
      <c r="AE3958" s="59"/>
      <c r="AF3958" s="59"/>
      <c r="AG3958" s="59"/>
      <c r="AH3958" s="59"/>
      <c r="AI3958" s="59"/>
      <c r="AJ3958" s="59"/>
      <c r="AK3958" s="59"/>
      <c r="AL3958" s="59"/>
      <c r="AM3958" s="59"/>
      <c r="AN3958" s="59"/>
      <c r="AO3958" s="59"/>
      <c r="AP3958" s="59"/>
      <c r="AQ3958" s="59"/>
      <c r="AR3958" s="59"/>
      <c r="AS3958" s="59"/>
      <c r="AT3958" s="59"/>
      <c r="AU3958" s="59"/>
      <c r="AV3958" s="59"/>
      <c r="AZ3958" s="59"/>
      <c r="BA3958" s="59"/>
      <c r="BB3958" s="59"/>
      <c r="BC3958" s="59"/>
      <c r="BD3958" s="59"/>
      <c r="BE3958" s="59"/>
      <c r="BF3958" s="59"/>
      <c r="BG3958" s="59"/>
      <c r="BH3958" s="59"/>
      <c r="BI3958" s="59"/>
      <c r="BJ3958" s="59"/>
      <c r="BK3958" s="59"/>
      <c r="BL3958" s="59"/>
      <c r="BM3958" s="59"/>
      <c r="BN3958" s="59"/>
      <c r="BO3958" s="59"/>
      <c r="BP3958" s="59"/>
      <c r="BQ3958" s="59"/>
      <c r="BR3958" s="59"/>
      <c r="BS3958" s="59"/>
      <c r="BT3958" s="59"/>
      <c r="BU3958" s="59"/>
      <c r="BV3958" s="59"/>
      <c r="BW3958" s="59"/>
      <c r="BX3958" s="59"/>
      <c r="BY3958" s="59"/>
      <c r="BZ3958" s="59"/>
      <c r="CA3958" s="59"/>
      <c r="CB3958" s="59"/>
      <c r="CC3958" s="59"/>
      <c r="CD3958" s="59"/>
      <c r="CE3958" s="59"/>
    </row>
    <row r="3959" spans="1:83" x14ac:dyDescent="0.25">
      <c r="A3959" s="67" t="s">
        <v>984</v>
      </c>
      <c r="B3959" s="67" t="s">
        <v>984</v>
      </c>
      <c r="C3959" s="58">
        <v>42388</v>
      </c>
      <c r="D3959" s="58"/>
      <c r="E3959" s="58"/>
      <c r="F3959" s="59" t="s">
        <v>981</v>
      </c>
      <c r="G3959" s="59"/>
      <c r="H3959" s="59">
        <v>521.30999999999995</v>
      </c>
      <c r="I3959" s="59">
        <v>0.25203750000000003</v>
      </c>
      <c r="J3959" s="59">
        <v>0.28671249999999998</v>
      </c>
      <c r="K3959" s="59">
        <v>0.29504374999999999</v>
      </c>
      <c r="L3959" s="59">
        <v>0.28002500000000002</v>
      </c>
      <c r="M3959" s="59">
        <v>0.26913749999999997</v>
      </c>
      <c r="N3959" s="59">
        <v>0.32698125</v>
      </c>
      <c r="O3959" s="59">
        <v>0.2971375</v>
      </c>
      <c r="P3959" s="59"/>
      <c r="Q3959" s="59"/>
      <c r="R3959" s="59"/>
      <c r="S3959" s="59"/>
      <c r="T3959" s="59"/>
      <c r="U3959" s="59"/>
      <c r="V3959" s="59"/>
      <c r="W3959" s="59"/>
      <c r="X3959" s="59"/>
      <c r="Y3959" s="59"/>
      <c r="Z3959" s="59"/>
      <c r="AA3959" s="59"/>
      <c r="AB3959" s="59"/>
      <c r="AC3959" s="59"/>
      <c r="AD3959" s="59"/>
      <c r="AE3959" s="59">
        <v>8.4</v>
      </c>
      <c r="AF3959" s="59">
        <v>0.62278228931975999</v>
      </c>
      <c r="AG3959" s="59">
        <v>0.201886379188008</v>
      </c>
      <c r="AH3959" s="59"/>
      <c r="AI3959" s="59"/>
      <c r="AJ3959" s="59"/>
      <c r="AK3959" s="59">
        <v>6.4</v>
      </c>
      <c r="AL3959" s="59">
        <v>8.4</v>
      </c>
      <c r="AM3959" s="59"/>
      <c r="AN3959" s="59"/>
      <c r="AO3959" s="59"/>
      <c r="AP3959" s="59"/>
      <c r="AQ3959" s="59"/>
      <c r="AR3959" s="59"/>
      <c r="AS3959" s="59"/>
      <c r="AT3959" s="59"/>
      <c r="AU3959" s="59"/>
      <c r="AV3959" s="59"/>
      <c r="AZ3959" s="59"/>
      <c r="BA3959" s="59"/>
      <c r="BB3959" s="59"/>
      <c r="BC3959" s="59"/>
      <c r="BD3959" s="59"/>
      <c r="BE3959" s="59"/>
      <c r="BF3959" s="59"/>
      <c r="BG3959" s="59"/>
      <c r="BH3959" s="59"/>
      <c r="BI3959" s="59"/>
      <c r="BJ3959" s="59"/>
      <c r="BK3959" s="59"/>
      <c r="BL3959" s="59"/>
      <c r="BM3959" s="59"/>
      <c r="BN3959" s="59"/>
      <c r="BO3959" s="59"/>
      <c r="BP3959" s="59"/>
      <c r="BQ3959" s="59"/>
      <c r="BR3959" s="59"/>
      <c r="BS3959" s="59"/>
      <c r="BT3959" s="59"/>
      <c r="BU3959" s="59"/>
      <c r="BV3959" s="59"/>
      <c r="BW3959" s="59"/>
      <c r="BX3959" s="59"/>
      <c r="BY3959" s="59"/>
      <c r="BZ3959" s="59"/>
      <c r="CA3959" s="59"/>
      <c r="CB3959" s="59"/>
      <c r="CC3959" s="59"/>
      <c r="CD3959" s="59"/>
      <c r="CE3959" s="59"/>
    </row>
    <row r="3960" spans="1:83" x14ac:dyDescent="0.25">
      <c r="A3960" s="67" t="s">
        <v>984</v>
      </c>
      <c r="B3960" s="67" t="s">
        <v>984</v>
      </c>
      <c r="C3960" s="58">
        <v>42389</v>
      </c>
      <c r="D3960" s="58"/>
      <c r="E3960" s="58"/>
      <c r="F3960" s="59" t="s">
        <v>981</v>
      </c>
      <c r="G3960" s="59"/>
      <c r="H3960" s="59">
        <v>518.56640625</v>
      </c>
      <c r="I3960" s="59">
        <v>0.24174062499999999</v>
      </c>
      <c r="J3960" s="59">
        <v>0.28233124999999998</v>
      </c>
      <c r="K3960" s="59">
        <v>0.29433749999999997</v>
      </c>
      <c r="L3960" s="59">
        <v>0.27942499999999998</v>
      </c>
      <c r="M3960" s="59">
        <v>0.26899374999999998</v>
      </c>
      <c r="N3960" s="59">
        <v>0.32683125000000002</v>
      </c>
      <c r="O3960" s="59">
        <v>0.29693124999999998</v>
      </c>
      <c r="P3960" s="59"/>
      <c r="Q3960" s="59"/>
      <c r="R3960" s="59"/>
      <c r="S3960" s="59"/>
      <c r="T3960" s="59"/>
      <c r="U3960" s="59"/>
      <c r="V3960" s="59"/>
      <c r="W3960" s="59"/>
      <c r="X3960" s="59"/>
      <c r="Y3960" s="59"/>
      <c r="Z3960" s="59"/>
      <c r="AA3960" s="59"/>
      <c r="AB3960" s="59"/>
      <c r="AC3960" s="59"/>
      <c r="AD3960" s="59"/>
      <c r="AE3960" s="59"/>
      <c r="AF3960" s="59"/>
      <c r="AG3960" s="59"/>
      <c r="AH3960" s="59"/>
      <c r="AI3960" s="59"/>
      <c r="AJ3960" s="59"/>
      <c r="AK3960" s="59"/>
      <c r="AL3960" s="59"/>
      <c r="AM3960" s="59"/>
      <c r="AN3960" s="59"/>
      <c r="AO3960" s="59"/>
      <c r="AP3960" s="59"/>
      <c r="AQ3960" s="59"/>
      <c r="AR3960" s="59"/>
      <c r="AS3960" s="59"/>
      <c r="AT3960" s="59"/>
      <c r="AU3960" s="59"/>
      <c r="AV3960" s="59"/>
      <c r="AZ3960" s="59"/>
      <c r="BA3960" s="59"/>
      <c r="BB3960" s="59"/>
      <c r="BC3960" s="59"/>
      <c r="BD3960" s="59"/>
      <c r="BE3960" s="59"/>
      <c r="BF3960" s="59"/>
      <c r="BG3960" s="59"/>
      <c r="BH3960" s="59"/>
      <c r="BI3960" s="59"/>
      <c r="BJ3960" s="59"/>
      <c r="BK3960" s="59"/>
      <c r="BL3960" s="59"/>
      <c r="BM3960" s="59"/>
      <c r="BN3960" s="59"/>
      <c r="BO3960" s="59"/>
      <c r="BP3960" s="59"/>
      <c r="BQ3960" s="59"/>
      <c r="BR3960" s="59"/>
      <c r="BS3960" s="59"/>
      <c r="BT3960" s="59"/>
      <c r="BU3960" s="59"/>
      <c r="BV3960" s="59"/>
      <c r="BW3960" s="59"/>
      <c r="BX3960" s="59"/>
      <c r="BY3960" s="59"/>
      <c r="BZ3960" s="59"/>
      <c r="CA3960" s="59"/>
      <c r="CB3960" s="59"/>
      <c r="CC3960" s="59"/>
      <c r="CD3960" s="59"/>
      <c r="CE3960" s="59"/>
    </row>
    <row r="3961" spans="1:83" x14ac:dyDescent="0.25">
      <c r="A3961" s="67" t="s">
        <v>984</v>
      </c>
      <c r="B3961" s="67" t="s">
        <v>984</v>
      </c>
      <c r="C3961" s="58">
        <v>42390</v>
      </c>
      <c r="D3961" s="58"/>
      <c r="E3961" s="58"/>
      <c r="F3961" s="59" t="s">
        <v>981</v>
      </c>
      <c r="G3961" s="59"/>
      <c r="H3961" s="59">
        <v>515.00765624999997</v>
      </c>
      <c r="I3961" s="59">
        <v>0.22895312500000001</v>
      </c>
      <c r="J3961" s="59">
        <v>0.27589374999999999</v>
      </c>
      <c r="K3961" s="59">
        <v>0.29299375</v>
      </c>
      <c r="L3961" s="59">
        <v>0.27884375</v>
      </c>
      <c r="M3961" s="59">
        <v>0.26894374999999998</v>
      </c>
      <c r="N3961" s="59">
        <v>0.32679374999999999</v>
      </c>
      <c r="O3961" s="59">
        <v>0.29669374999999998</v>
      </c>
      <c r="P3961" s="59"/>
      <c r="Q3961" s="59"/>
      <c r="R3961" s="59"/>
      <c r="S3961" s="59"/>
      <c r="T3961" s="59"/>
      <c r="U3961" s="59"/>
      <c r="V3961" s="59"/>
      <c r="W3961" s="59"/>
      <c r="X3961" s="59"/>
      <c r="Y3961" s="59"/>
      <c r="Z3961" s="59"/>
      <c r="AA3961" s="59"/>
      <c r="AB3961" s="59"/>
      <c r="AC3961" s="59"/>
      <c r="AD3961" s="59"/>
      <c r="AE3961" s="59"/>
      <c r="AF3961" s="59"/>
      <c r="AG3961" s="59"/>
      <c r="AH3961" s="59"/>
      <c r="AI3961" s="59"/>
      <c r="AJ3961" s="59"/>
      <c r="AK3961" s="59"/>
      <c r="AL3961" s="59"/>
      <c r="AM3961" s="59"/>
      <c r="AN3961" s="59"/>
      <c r="AO3961" s="59"/>
      <c r="AP3961" s="59"/>
      <c r="AQ3961" s="59"/>
      <c r="AR3961" s="59"/>
      <c r="AS3961" s="59"/>
      <c r="AT3961" s="59"/>
      <c r="AU3961" s="59"/>
      <c r="AV3961" s="59"/>
      <c r="AZ3961" s="59"/>
      <c r="BA3961" s="59"/>
      <c r="BB3961" s="59"/>
      <c r="BC3961" s="59"/>
      <c r="BD3961" s="59"/>
      <c r="BE3961" s="59"/>
      <c r="BF3961" s="59"/>
      <c r="BG3961" s="59"/>
      <c r="BH3961" s="59"/>
      <c r="BI3961" s="59"/>
      <c r="BJ3961" s="59"/>
      <c r="BK3961" s="59"/>
      <c r="BL3961" s="59"/>
      <c r="BM3961" s="59"/>
      <c r="BN3961" s="59"/>
      <c r="BO3961" s="59"/>
      <c r="BP3961" s="59"/>
      <c r="BQ3961" s="59"/>
      <c r="BR3961" s="59"/>
      <c r="BS3961" s="59"/>
      <c r="BT3961" s="59"/>
      <c r="BU3961" s="59"/>
      <c r="BV3961" s="59"/>
      <c r="BW3961" s="59"/>
      <c r="BX3961" s="59"/>
      <c r="BY3961" s="59"/>
      <c r="BZ3961" s="59"/>
      <c r="CA3961" s="59"/>
      <c r="CB3961" s="59"/>
      <c r="CC3961" s="59"/>
      <c r="CD3961" s="59"/>
      <c r="CE3961" s="59"/>
    </row>
    <row r="3962" spans="1:83" x14ac:dyDescent="0.25">
      <c r="A3962" s="67" t="s">
        <v>984</v>
      </c>
      <c r="B3962" s="67" t="s">
        <v>984</v>
      </c>
      <c r="C3962" s="58">
        <v>42391</v>
      </c>
      <c r="D3962" s="58"/>
      <c r="E3962" s="58"/>
      <c r="F3962" s="59" t="s">
        <v>981</v>
      </c>
      <c r="G3962" s="59"/>
      <c r="H3962" s="59">
        <v>511.06312500000001</v>
      </c>
      <c r="I3962" s="59">
        <v>0.2161875</v>
      </c>
      <c r="J3962" s="59">
        <v>0.26865</v>
      </c>
      <c r="K3962" s="59">
        <v>0.29116249999999999</v>
      </c>
      <c r="L3962" s="59">
        <v>0.27800000000000002</v>
      </c>
      <c r="M3962" s="59">
        <v>0.26882499999999998</v>
      </c>
      <c r="N3962" s="59">
        <v>0.32659375000000002</v>
      </c>
      <c r="O3962" s="59">
        <v>0.29654374999999999</v>
      </c>
      <c r="P3962" s="59"/>
      <c r="Q3962" s="59"/>
      <c r="R3962" s="59"/>
      <c r="S3962" s="59"/>
      <c r="T3962" s="59"/>
      <c r="U3962" s="59"/>
      <c r="V3962" s="59"/>
      <c r="W3962" s="59"/>
      <c r="X3962" s="59"/>
      <c r="Y3962" s="59"/>
      <c r="Z3962" s="59"/>
      <c r="AA3962" s="59"/>
      <c r="AB3962" s="59"/>
      <c r="AC3962" s="59"/>
      <c r="AD3962" s="59"/>
      <c r="AE3962" s="59"/>
      <c r="AF3962" s="59">
        <v>0.53418288528322799</v>
      </c>
      <c r="AG3962" s="59">
        <v>0.124440956118747</v>
      </c>
      <c r="AH3962" s="59"/>
      <c r="AI3962" s="59"/>
      <c r="AJ3962" s="59"/>
      <c r="AK3962" s="59"/>
      <c r="AL3962" s="59"/>
      <c r="AM3962" s="59"/>
      <c r="AN3962" s="59"/>
      <c r="AO3962" s="59"/>
      <c r="AP3962" s="59"/>
      <c r="AQ3962" s="59"/>
      <c r="AR3962" s="59"/>
      <c r="AS3962" s="59"/>
      <c r="AT3962" s="59"/>
      <c r="AU3962" s="59"/>
      <c r="AV3962" s="59"/>
      <c r="AZ3962" s="59"/>
      <c r="BA3962" s="59"/>
      <c r="BB3962" s="59"/>
      <c r="BC3962" s="59"/>
      <c r="BD3962" s="59"/>
      <c r="BE3962" s="59"/>
      <c r="BF3962" s="59"/>
      <c r="BG3962" s="59"/>
      <c r="BH3962" s="59"/>
      <c r="BI3962" s="59"/>
      <c r="BJ3962" s="59"/>
      <c r="BK3962" s="59"/>
      <c r="BL3962" s="59"/>
      <c r="BM3962" s="59"/>
      <c r="BN3962" s="59"/>
      <c r="BO3962" s="59"/>
      <c r="BP3962" s="59"/>
      <c r="BQ3962" s="59"/>
      <c r="BR3962" s="59"/>
      <c r="BS3962" s="59"/>
      <c r="BT3962" s="59"/>
      <c r="BU3962" s="59"/>
      <c r="BV3962" s="59"/>
      <c r="BW3962" s="59"/>
      <c r="BX3962" s="59"/>
      <c r="BY3962" s="59"/>
      <c r="BZ3962" s="59"/>
      <c r="CA3962" s="59"/>
      <c r="CB3962" s="59"/>
      <c r="CC3962" s="59"/>
      <c r="CD3962" s="59"/>
      <c r="CE3962" s="59"/>
    </row>
    <row r="3963" spans="1:83" x14ac:dyDescent="0.25">
      <c r="A3963" s="67" t="s">
        <v>984</v>
      </c>
      <c r="B3963" s="67" t="s">
        <v>984</v>
      </c>
      <c r="C3963" s="58">
        <v>42392</v>
      </c>
      <c r="D3963" s="58"/>
      <c r="E3963" s="58"/>
      <c r="F3963" s="59" t="s">
        <v>981</v>
      </c>
      <c r="G3963" s="59"/>
      <c r="H3963" s="59">
        <v>507.98015624999999</v>
      </c>
      <c r="I3963" s="59">
        <v>0.20562812499999999</v>
      </c>
      <c r="J3963" s="59">
        <v>0.26269375</v>
      </c>
      <c r="K3963" s="59">
        <v>0.28987499999999999</v>
      </c>
      <c r="L3963" s="59">
        <v>0.27750625000000001</v>
      </c>
      <c r="M3963" s="59">
        <v>0.26895000000000002</v>
      </c>
      <c r="N3963" s="59">
        <v>0.32645000000000002</v>
      </c>
      <c r="O3963" s="59">
        <v>0.29632500000000001</v>
      </c>
      <c r="P3963" s="59"/>
      <c r="Q3963" s="59"/>
      <c r="R3963" s="59"/>
      <c r="S3963" s="59"/>
      <c r="T3963" s="59"/>
      <c r="U3963" s="59"/>
      <c r="V3963" s="59"/>
      <c r="W3963" s="59"/>
      <c r="X3963" s="59"/>
      <c r="Y3963" s="59"/>
      <c r="Z3963" s="59"/>
      <c r="AA3963" s="59"/>
      <c r="AB3963" s="59"/>
      <c r="AC3963" s="59"/>
      <c r="AD3963" s="59"/>
      <c r="AE3963" s="59"/>
      <c r="AF3963" s="59"/>
      <c r="AG3963" s="59"/>
      <c r="AH3963" s="59"/>
      <c r="AI3963" s="59"/>
      <c r="AJ3963" s="59"/>
      <c r="AK3963" s="59"/>
      <c r="AL3963" s="59"/>
      <c r="AM3963" s="59"/>
      <c r="AN3963" s="59"/>
      <c r="AO3963" s="59"/>
      <c r="AP3963" s="59"/>
      <c r="AQ3963" s="59"/>
      <c r="AR3963" s="59"/>
      <c r="AS3963" s="59"/>
      <c r="AT3963" s="59"/>
      <c r="AU3963" s="59"/>
      <c r="AV3963" s="59"/>
      <c r="AZ3963" s="59"/>
      <c r="BA3963" s="59"/>
      <c r="BB3963" s="59"/>
      <c r="BC3963" s="59"/>
      <c r="BD3963" s="59"/>
      <c r="BE3963" s="59"/>
      <c r="BF3963" s="59"/>
      <c r="BG3963" s="59"/>
      <c r="BH3963" s="59"/>
      <c r="BI3963" s="59"/>
      <c r="BJ3963" s="59"/>
      <c r="BK3963" s="59"/>
      <c r="BL3963" s="59"/>
      <c r="BM3963" s="59"/>
      <c r="BN3963" s="59"/>
      <c r="BO3963" s="59"/>
      <c r="BP3963" s="59"/>
      <c r="BQ3963" s="59"/>
      <c r="BR3963" s="59"/>
      <c r="BS3963" s="59"/>
      <c r="BT3963" s="59"/>
      <c r="BU3963" s="59"/>
      <c r="BV3963" s="59"/>
      <c r="BW3963" s="59"/>
      <c r="BX3963" s="59"/>
      <c r="BY3963" s="59"/>
      <c r="BZ3963" s="59"/>
      <c r="CA3963" s="59"/>
      <c r="CB3963" s="59"/>
      <c r="CC3963" s="59"/>
      <c r="CD3963" s="59"/>
      <c r="CE3963" s="59"/>
    </row>
    <row r="3964" spans="1:83" x14ac:dyDescent="0.25">
      <c r="A3964" s="67" t="s">
        <v>984</v>
      </c>
      <c r="B3964" s="67" t="s">
        <v>984</v>
      </c>
      <c r="C3964" s="58">
        <v>42393</v>
      </c>
      <c r="D3964" s="58"/>
      <c r="E3964" s="58"/>
      <c r="F3964" s="59" t="s">
        <v>981</v>
      </c>
      <c r="G3964" s="59"/>
      <c r="H3964" s="59">
        <v>506.15625</v>
      </c>
      <c r="I3964" s="59">
        <v>0.19876250000000001</v>
      </c>
      <c r="J3964" s="59">
        <v>0.25847500000000001</v>
      </c>
      <c r="K3964" s="59">
        <v>0.28922500000000001</v>
      </c>
      <c r="L3964" s="59">
        <v>0.27742499999999998</v>
      </c>
      <c r="M3964" s="59">
        <v>0.26906875000000002</v>
      </c>
      <c r="N3964" s="59">
        <v>0.32655000000000001</v>
      </c>
      <c r="O3964" s="59">
        <v>0.29630000000000001</v>
      </c>
      <c r="P3964" s="59"/>
      <c r="Q3964" s="59"/>
      <c r="R3964" s="59"/>
      <c r="S3964" s="59"/>
      <c r="T3964" s="59"/>
      <c r="U3964" s="59"/>
      <c r="V3964" s="59"/>
      <c r="W3964" s="59"/>
      <c r="X3964" s="59"/>
      <c r="Y3964" s="59"/>
      <c r="Z3964" s="59"/>
      <c r="AA3964" s="59"/>
      <c r="AB3964" s="59"/>
      <c r="AC3964" s="59"/>
      <c r="AD3964" s="59"/>
      <c r="AE3964" s="59"/>
      <c r="AF3964" s="59"/>
      <c r="AG3964" s="59"/>
      <c r="AH3964" s="59"/>
      <c r="AI3964" s="59"/>
      <c r="AJ3964" s="59"/>
      <c r="AK3964" s="59"/>
      <c r="AL3964" s="59"/>
      <c r="AM3964" s="59"/>
      <c r="AN3964" s="59"/>
      <c r="AO3964" s="59"/>
      <c r="AP3964" s="59"/>
      <c r="AQ3964" s="59"/>
      <c r="AR3964" s="59"/>
      <c r="AS3964" s="59"/>
      <c r="AT3964" s="59"/>
      <c r="AU3964" s="59"/>
      <c r="AV3964" s="59"/>
      <c r="AZ3964" s="59"/>
      <c r="BA3964" s="59"/>
      <c r="BB3964" s="59"/>
      <c r="BC3964" s="59"/>
      <c r="BD3964" s="59"/>
      <c r="BE3964" s="59"/>
      <c r="BF3964" s="59"/>
      <c r="BG3964" s="59"/>
      <c r="BH3964" s="59"/>
      <c r="BI3964" s="59"/>
      <c r="BJ3964" s="59"/>
      <c r="BK3964" s="59"/>
      <c r="BL3964" s="59"/>
      <c r="BM3964" s="59"/>
      <c r="BN3964" s="59"/>
      <c r="BO3964" s="59"/>
      <c r="BP3964" s="59"/>
      <c r="BQ3964" s="59"/>
      <c r="BR3964" s="59"/>
      <c r="BS3964" s="59"/>
      <c r="BT3964" s="59"/>
      <c r="BU3964" s="59"/>
      <c r="BV3964" s="59"/>
      <c r="BW3964" s="59"/>
      <c r="BX3964" s="59"/>
      <c r="BY3964" s="59"/>
      <c r="BZ3964" s="59"/>
      <c r="CA3964" s="59"/>
      <c r="CB3964" s="59"/>
      <c r="CC3964" s="59"/>
      <c r="CD3964" s="59"/>
      <c r="CE3964" s="59"/>
    </row>
    <row r="3965" spans="1:83" x14ac:dyDescent="0.25">
      <c r="A3965" s="67" t="s">
        <v>984</v>
      </c>
      <c r="B3965" s="67" t="s">
        <v>984</v>
      </c>
      <c r="C3965" s="58">
        <v>42394</v>
      </c>
      <c r="D3965" s="58"/>
      <c r="E3965" s="58"/>
      <c r="F3965" s="59" t="s">
        <v>981</v>
      </c>
      <c r="G3965" s="59"/>
      <c r="H3965" s="59">
        <v>504.35203124999998</v>
      </c>
      <c r="I3965" s="59">
        <v>0.193478125</v>
      </c>
      <c r="J3965" s="59">
        <v>0.25475625000000002</v>
      </c>
      <c r="K3965" s="59">
        <v>0.28819375000000003</v>
      </c>
      <c r="L3965" s="59">
        <v>0.27694374999999999</v>
      </c>
      <c r="M3965" s="59">
        <v>0.26921250000000002</v>
      </c>
      <c r="N3965" s="59">
        <v>0.32655000000000001</v>
      </c>
      <c r="O3965" s="59">
        <v>0.29615625000000001</v>
      </c>
      <c r="P3965" s="59"/>
      <c r="Q3965" s="59"/>
      <c r="R3965" s="59"/>
      <c r="S3965" s="59"/>
      <c r="T3965" s="59"/>
      <c r="U3965" s="59"/>
      <c r="V3965" s="59"/>
      <c r="W3965" s="59"/>
      <c r="X3965" s="59"/>
      <c r="Y3965" s="59"/>
      <c r="Z3965" s="59"/>
      <c r="AA3965" s="59"/>
      <c r="AB3965" s="59"/>
      <c r="AC3965" s="59"/>
      <c r="AD3965" s="59"/>
      <c r="AE3965" s="59"/>
      <c r="AF3965" s="59">
        <v>0.57309488193719504</v>
      </c>
      <c r="AG3965" s="59">
        <v>6.16741484619222E-2</v>
      </c>
      <c r="AH3965" s="59"/>
      <c r="AI3965" s="59"/>
      <c r="AJ3965" s="59"/>
      <c r="AK3965" s="59"/>
      <c r="AL3965" s="59"/>
      <c r="AM3965" s="59"/>
      <c r="AN3965" s="59"/>
      <c r="AO3965" s="59"/>
      <c r="AP3965" s="59"/>
      <c r="AQ3965" s="59"/>
      <c r="AR3965" s="59"/>
      <c r="AS3965" s="59"/>
      <c r="AT3965" s="59"/>
      <c r="AU3965" s="59"/>
      <c r="AV3965" s="59"/>
      <c r="AZ3965" s="59"/>
      <c r="BA3965" s="59"/>
      <c r="BB3965" s="59"/>
      <c r="BC3965" s="59"/>
      <c r="BD3965" s="59"/>
      <c r="BE3965" s="59"/>
      <c r="BF3965" s="59"/>
      <c r="BG3965" s="59"/>
      <c r="BH3965" s="59"/>
      <c r="BI3965" s="59"/>
      <c r="BJ3965" s="59"/>
      <c r="BK3965" s="59"/>
      <c r="BL3965" s="59"/>
      <c r="BM3965" s="59"/>
      <c r="BN3965" s="59"/>
      <c r="BO3965" s="59"/>
      <c r="BP3965" s="59"/>
      <c r="BQ3965" s="59"/>
      <c r="BR3965" s="59"/>
      <c r="BS3965" s="59"/>
      <c r="BT3965" s="59"/>
      <c r="BU3965" s="59"/>
      <c r="BV3965" s="59"/>
      <c r="BW3965" s="59"/>
      <c r="BX3965" s="59"/>
      <c r="BY3965" s="59"/>
      <c r="BZ3965" s="59"/>
      <c r="CA3965" s="59"/>
      <c r="CB3965" s="59"/>
      <c r="CC3965" s="59"/>
      <c r="CD3965" s="59"/>
      <c r="CE3965" s="59"/>
    </row>
    <row r="3966" spans="1:83" x14ac:dyDescent="0.25">
      <c r="A3966" s="67" t="s">
        <v>984</v>
      </c>
      <c r="B3966" s="67" t="s">
        <v>984</v>
      </c>
      <c r="C3966" s="58">
        <v>42395</v>
      </c>
      <c r="D3966" s="58"/>
      <c r="E3966" s="58"/>
      <c r="F3966" s="59" t="s">
        <v>981</v>
      </c>
      <c r="G3966" s="59"/>
      <c r="H3966" s="59">
        <v>503.36203124999997</v>
      </c>
      <c r="I3966" s="59">
        <v>0.19024687500000001</v>
      </c>
      <c r="J3966" s="59">
        <v>0.25212499999999999</v>
      </c>
      <c r="K3966" s="59">
        <v>0.28765625</v>
      </c>
      <c r="L3966" s="59">
        <v>0.27711249999999998</v>
      </c>
      <c r="M3966" s="59">
        <v>0.2694125</v>
      </c>
      <c r="N3966" s="59">
        <v>0.326575</v>
      </c>
      <c r="O3966" s="59">
        <v>0.29593124999999998</v>
      </c>
      <c r="P3966" s="59"/>
      <c r="Q3966" s="59"/>
      <c r="R3966" s="59"/>
      <c r="S3966" s="59"/>
      <c r="T3966" s="59"/>
      <c r="U3966" s="59"/>
      <c r="V3966" s="59"/>
      <c r="W3966" s="59"/>
      <c r="X3966" s="59"/>
      <c r="Y3966" s="59"/>
      <c r="Z3966" s="59"/>
      <c r="AA3966" s="59"/>
      <c r="AB3966" s="59"/>
      <c r="AC3966" s="59"/>
      <c r="AD3966" s="59"/>
      <c r="AE3966" s="59"/>
      <c r="AF3966" s="59"/>
      <c r="AG3966" s="59"/>
      <c r="AH3966" s="59"/>
      <c r="AI3966" s="59"/>
      <c r="AJ3966" s="59"/>
      <c r="AK3966" s="59"/>
      <c r="AL3966" s="59"/>
      <c r="AM3966" s="59"/>
      <c r="AN3966" s="59"/>
      <c r="AO3966" s="59"/>
      <c r="AP3966" s="59"/>
      <c r="AQ3966" s="59"/>
      <c r="AR3966" s="59"/>
      <c r="AS3966" s="59"/>
      <c r="AT3966" s="59"/>
      <c r="AU3966" s="59"/>
      <c r="AV3966" s="59"/>
      <c r="AZ3966" s="59"/>
      <c r="BA3966" s="59"/>
      <c r="BB3966" s="59"/>
      <c r="BC3966" s="59"/>
      <c r="BD3966" s="59"/>
      <c r="BE3966" s="59"/>
      <c r="BF3966" s="59"/>
      <c r="BG3966" s="59"/>
      <c r="BH3966" s="59"/>
      <c r="BI3966" s="59"/>
      <c r="BJ3966" s="59"/>
      <c r="BK3966" s="59"/>
      <c r="BL3966" s="59"/>
      <c r="BM3966" s="59"/>
      <c r="BN3966" s="59"/>
      <c r="BO3966" s="59"/>
      <c r="BP3966" s="59"/>
      <c r="BQ3966" s="59"/>
      <c r="BR3966" s="59"/>
      <c r="BS3966" s="59"/>
      <c r="BT3966" s="59"/>
      <c r="BU3966" s="59"/>
      <c r="BV3966" s="59"/>
      <c r="BW3966" s="59"/>
      <c r="BX3966" s="59"/>
      <c r="BY3966" s="59"/>
      <c r="BZ3966" s="59"/>
      <c r="CA3966" s="59"/>
      <c r="CB3966" s="59"/>
      <c r="CC3966" s="59"/>
      <c r="CD3966" s="59"/>
      <c r="CE3966" s="59"/>
    </row>
    <row r="3967" spans="1:83" x14ac:dyDescent="0.25">
      <c r="A3967" s="67" t="s">
        <v>984</v>
      </c>
      <c r="B3967" s="67" t="s">
        <v>984</v>
      </c>
      <c r="C3967" s="58">
        <v>42396</v>
      </c>
      <c r="D3967" s="58"/>
      <c r="E3967" s="58"/>
      <c r="F3967" s="59" t="s">
        <v>981</v>
      </c>
      <c r="G3967" s="59"/>
      <c r="H3967" s="59">
        <v>502.33734375</v>
      </c>
      <c r="I3967" s="59">
        <v>0.188228125</v>
      </c>
      <c r="J3967" s="59">
        <v>0.24992500000000001</v>
      </c>
      <c r="K3967" s="59">
        <v>0.28660000000000002</v>
      </c>
      <c r="L3967" s="59">
        <v>0.27688125000000002</v>
      </c>
      <c r="M3967" s="59">
        <v>0.26955000000000001</v>
      </c>
      <c r="N3967" s="59">
        <v>0.32650625</v>
      </c>
      <c r="O3967" s="59">
        <v>0.29584375000000002</v>
      </c>
      <c r="P3967" s="59"/>
      <c r="Q3967" s="59"/>
      <c r="R3967" s="59"/>
      <c r="S3967" s="59">
        <v>2.15</v>
      </c>
      <c r="T3967" s="59"/>
      <c r="U3967" s="59"/>
      <c r="V3967" s="59"/>
      <c r="W3967" s="59"/>
      <c r="X3967" s="59"/>
      <c r="Y3967" s="59"/>
      <c r="Z3967" s="59"/>
      <c r="AA3967" s="59"/>
      <c r="AB3967" s="59"/>
      <c r="AC3967" s="59"/>
      <c r="AD3967" s="59"/>
      <c r="AE3967" s="59">
        <v>8.4</v>
      </c>
      <c r="AF3967" s="59"/>
      <c r="AG3967" s="59"/>
      <c r="AH3967" s="59"/>
      <c r="AI3967" s="59"/>
      <c r="AJ3967" s="59"/>
      <c r="AK3967" s="59">
        <v>7.8</v>
      </c>
      <c r="AL3967" s="59">
        <v>8.4</v>
      </c>
      <c r="AM3967" s="59"/>
      <c r="AN3967" s="59"/>
      <c r="AO3967" s="59"/>
      <c r="AP3967" s="59"/>
      <c r="AQ3967" s="59"/>
      <c r="AR3967" s="59"/>
      <c r="AS3967" s="59"/>
      <c r="AT3967" s="59"/>
      <c r="AU3967" s="59"/>
      <c r="AV3967" s="59"/>
      <c r="AZ3967" s="59"/>
      <c r="BA3967" s="59"/>
      <c r="BB3967" s="59"/>
      <c r="BC3967" s="59"/>
      <c r="BD3967" s="59"/>
      <c r="BE3967" s="59"/>
      <c r="BF3967" s="59"/>
      <c r="BG3967" s="59"/>
      <c r="BH3967" s="59"/>
      <c r="BI3967" s="59"/>
      <c r="BJ3967" s="59"/>
      <c r="BK3967" s="59"/>
      <c r="BL3967" s="59"/>
      <c r="BM3967" s="59"/>
      <c r="BN3967" s="59"/>
      <c r="BO3967" s="59"/>
      <c r="BP3967" s="59"/>
      <c r="BQ3967" s="59"/>
      <c r="BR3967" s="59"/>
      <c r="BS3967" s="59"/>
      <c r="BT3967" s="59"/>
      <c r="BU3967" s="59"/>
      <c r="BV3967" s="59"/>
      <c r="BW3967" s="59"/>
      <c r="BX3967" s="59"/>
      <c r="BY3967" s="59"/>
      <c r="BZ3967" s="59"/>
      <c r="CA3967" s="59"/>
      <c r="CB3967" s="59"/>
      <c r="CC3967" s="59"/>
      <c r="CD3967" s="59"/>
      <c r="CE3967" s="59"/>
    </row>
    <row r="3968" spans="1:83" x14ac:dyDescent="0.25">
      <c r="A3968" s="67" t="s">
        <v>984</v>
      </c>
      <c r="B3968" s="67" t="s">
        <v>984</v>
      </c>
      <c r="C3968" s="58">
        <v>42397</v>
      </c>
      <c r="D3968" s="58"/>
      <c r="E3968" s="58"/>
      <c r="F3968" s="59" t="s">
        <v>981</v>
      </c>
      <c r="G3968" s="59"/>
      <c r="H3968" s="59">
        <v>501.27140624999998</v>
      </c>
      <c r="I3968" s="59">
        <v>0.186021875</v>
      </c>
      <c r="J3968" s="59">
        <v>0.2477625</v>
      </c>
      <c r="K3968" s="59">
        <v>0.28551874999999999</v>
      </c>
      <c r="L3968" s="59">
        <v>0.27650000000000002</v>
      </c>
      <c r="M3968" s="59">
        <v>0.269625</v>
      </c>
      <c r="N3968" s="59">
        <v>0.326575</v>
      </c>
      <c r="O3968" s="59">
        <v>0.29579375000000002</v>
      </c>
      <c r="P3968" s="59"/>
      <c r="Q3968" s="59"/>
      <c r="R3968" s="59"/>
      <c r="S3968" s="59"/>
      <c r="T3968" s="59"/>
      <c r="U3968" s="59"/>
      <c r="V3968" s="59"/>
      <c r="W3968" s="59"/>
      <c r="X3968" s="59"/>
      <c r="Y3968" s="59"/>
      <c r="Z3968" s="59"/>
      <c r="AA3968" s="59"/>
      <c r="AB3968" s="59"/>
      <c r="AC3968" s="59"/>
      <c r="AD3968" s="59"/>
      <c r="AE3968" s="59"/>
      <c r="AF3968" s="59"/>
      <c r="AG3968" s="59"/>
      <c r="AH3968" s="59"/>
      <c r="AI3968" s="59"/>
      <c r="AJ3968" s="59"/>
      <c r="AK3968" s="59"/>
      <c r="AL3968" s="59"/>
      <c r="AM3968" s="59"/>
      <c r="AN3968" s="59"/>
      <c r="AO3968" s="59"/>
      <c r="AP3968" s="59"/>
      <c r="AQ3968" s="59"/>
      <c r="AR3968" s="59"/>
      <c r="AS3968" s="59"/>
      <c r="AT3968" s="59"/>
      <c r="AU3968" s="59"/>
      <c r="AV3968" s="59"/>
      <c r="AZ3968" s="59"/>
      <c r="BA3968" s="59"/>
      <c r="BB3968" s="59"/>
      <c r="BC3968" s="59"/>
      <c r="BD3968" s="59"/>
      <c r="BE3968" s="59"/>
      <c r="BF3968" s="59"/>
      <c r="BG3968" s="59"/>
      <c r="BH3968" s="59"/>
      <c r="BI3968" s="59"/>
      <c r="BJ3968" s="59"/>
      <c r="BK3968" s="59"/>
      <c r="BL3968" s="59"/>
      <c r="BM3968" s="59"/>
      <c r="BN3968" s="59"/>
      <c r="BO3968" s="59"/>
      <c r="BP3968" s="59"/>
      <c r="BQ3968" s="59"/>
      <c r="BR3968" s="59"/>
      <c r="BS3968" s="59"/>
      <c r="BT3968" s="59"/>
      <c r="BU3968" s="59"/>
      <c r="BV3968" s="59"/>
      <c r="BW3968" s="59"/>
      <c r="BX3968" s="59"/>
      <c r="BY3968" s="59"/>
      <c r="BZ3968" s="59"/>
      <c r="CA3968" s="59"/>
      <c r="CB3968" s="59"/>
      <c r="CC3968" s="59"/>
      <c r="CD3968" s="59"/>
      <c r="CE3968" s="59"/>
    </row>
    <row r="3969" spans="1:83" x14ac:dyDescent="0.25">
      <c r="A3969" s="67" t="s">
        <v>984</v>
      </c>
      <c r="B3969" s="67" t="s">
        <v>984</v>
      </c>
      <c r="C3969" s="58">
        <v>42398</v>
      </c>
      <c r="D3969" s="58"/>
      <c r="E3969" s="58"/>
      <c r="F3969" s="59" t="s">
        <v>981</v>
      </c>
      <c r="G3969" s="59"/>
      <c r="H3969" s="59">
        <v>499.90031249999998</v>
      </c>
      <c r="I3969" s="59">
        <v>0.18319374999999999</v>
      </c>
      <c r="J3969" s="59">
        <v>0.24561250000000001</v>
      </c>
      <c r="K3969" s="59">
        <v>0.28466875000000003</v>
      </c>
      <c r="L3969" s="59">
        <v>0.27569375000000002</v>
      </c>
      <c r="M3969" s="59">
        <v>0.26943125000000001</v>
      </c>
      <c r="N3969" s="59">
        <v>0.32648749999999999</v>
      </c>
      <c r="O3969" s="59">
        <v>0.29565000000000002</v>
      </c>
      <c r="P3969" s="59"/>
      <c r="Q3969" s="59"/>
      <c r="R3969" s="59"/>
      <c r="S3969" s="59"/>
      <c r="T3969" s="59"/>
      <c r="U3969" s="59"/>
      <c r="V3969" s="59"/>
      <c r="W3969" s="59"/>
      <c r="X3969" s="59"/>
      <c r="Y3969" s="59"/>
      <c r="Z3969" s="59"/>
      <c r="AA3969" s="59"/>
      <c r="AB3969" s="59"/>
      <c r="AC3969" s="59"/>
      <c r="AD3969" s="59"/>
      <c r="AE3969" s="59"/>
      <c r="AF3969" s="59"/>
      <c r="AG3969" s="59">
        <v>5.3466817500338402E-2</v>
      </c>
      <c r="AH3969" s="59"/>
      <c r="AI3969" s="59"/>
      <c r="AJ3969" s="59"/>
      <c r="AK3969" s="59"/>
      <c r="AL3969" s="59"/>
      <c r="AM3969" s="59"/>
      <c r="AN3969" s="59"/>
      <c r="AO3969" s="59"/>
      <c r="AP3969" s="59"/>
      <c r="AQ3969" s="59"/>
      <c r="AR3969" s="59"/>
      <c r="AS3969" s="59"/>
      <c r="AT3969" s="59"/>
      <c r="AU3969" s="59"/>
      <c r="AV3969" s="59"/>
      <c r="AZ3969" s="59"/>
      <c r="BA3969" s="59"/>
      <c r="BB3969" s="59"/>
      <c r="BC3969" s="59"/>
      <c r="BD3969" s="59"/>
      <c r="BE3969" s="59"/>
      <c r="BF3969" s="59"/>
      <c r="BG3969" s="59"/>
      <c r="BH3969" s="59"/>
      <c r="BI3969" s="59"/>
      <c r="BJ3969" s="59"/>
      <c r="BK3969" s="59"/>
      <c r="BL3969" s="59"/>
      <c r="BM3969" s="59"/>
      <c r="BN3969" s="59"/>
      <c r="BO3969" s="59"/>
      <c r="BP3969" s="59"/>
      <c r="BQ3969" s="59"/>
      <c r="BR3969" s="59"/>
      <c r="BS3969" s="59"/>
      <c r="BT3969" s="59"/>
      <c r="BU3969" s="59"/>
      <c r="BV3969" s="59"/>
      <c r="BW3969" s="59"/>
      <c r="BX3969" s="59"/>
      <c r="BY3969" s="59"/>
      <c r="BZ3969" s="59"/>
      <c r="CA3969" s="59"/>
      <c r="CB3969" s="59"/>
      <c r="CC3969" s="59"/>
      <c r="CD3969" s="59"/>
      <c r="CE3969" s="59"/>
    </row>
    <row r="3970" spans="1:83" x14ac:dyDescent="0.25">
      <c r="A3970" s="67" t="s">
        <v>984</v>
      </c>
      <c r="B3970" s="67" t="s">
        <v>984</v>
      </c>
      <c r="C3970" s="58">
        <v>42399</v>
      </c>
      <c r="D3970" s="58"/>
      <c r="E3970" s="58"/>
      <c r="F3970" s="59" t="s">
        <v>981</v>
      </c>
      <c r="G3970" s="59"/>
      <c r="H3970" s="59">
        <v>498.64125000000001</v>
      </c>
      <c r="I3970" s="59">
        <v>0.17981875</v>
      </c>
      <c r="J3970" s="59">
        <v>0.24338124999999999</v>
      </c>
      <c r="K3970" s="59">
        <v>0.2840375</v>
      </c>
      <c r="L3970" s="59">
        <v>0.27534375</v>
      </c>
      <c r="M3970" s="59">
        <v>0.26937499999999998</v>
      </c>
      <c r="N3970" s="59">
        <v>0.32631250000000001</v>
      </c>
      <c r="O3970" s="59">
        <v>0.29546875</v>
      </c>
      <c r="P3970" s="59"/>
      <c r="Q3970" s="59"/>
      <c r="R3970" s="59"/>
      <c r="S3970" s="59"/>
      <c r="T3970" s="59"/>
      <c r="U3970" s="59"/>
      <c r="V3970" s="59"/>
      <c r="W3970" s="59"/>
      <c r="X3970" s="59"/>
      <c r="Y3970" s="59"/>
      <c r="Z3970" s="59"/>
      <c r="AA3970" s="59"/>
      <c r="AB3970" s="59"/>
      <c r="AC3970" s="59"/>
      <c r="AD3970" s="59"/>
      <c r="AE3970" s="59"/>
      <c r="AF3970" s="59"/>
      <c r="AG3970" s="59"/>
      <c r="AH3970" s="59"/>
      <c r="AI3970" s="59"/>
      <c r="AJ3970" s="59"/>
      <c r="AK3970" s="59"/>
      <c r="AL3970" s="59"/>
      <c r="AM3970" s="59"/>
      <c r="AN3970" s="59"/>
      <c r="AO3970" s="59"/>
      <c r="AP3970" s="59"/>
      <c r="AQ3970" s="59"/>
      <c r="AR3970" s="59"/>
      <c r="AS3970" s="59"/>
      <c r="AT3970" s="59"/>
      <c r="AU3970" s="59"/>
      <c r="AV3970" s="59"/>
      <c r="AZ3970" s="59"/>
      <c r="BA3970" s="59"/>
      <c r="BB3970" s="59"/>
      <c r="BC3970" s="59"/>
      <c r="BD3970" s="59"/>
      <c r="BE3970" s="59"/>
      <c r="BF3970" s="59"/>
      <c r="BG3970" s="59"/>
      <c r="BH3970" s="59"/>
      <c r="BI3970" s="59"/>
      <c r="BJ3970" s="59"/>
      <c r="BK3970" s="59"/>
      <c r="BL3970" s="59"/>
      <c r="BM3970" s="59"/>
      <c r="BN3970" s="59"/>
      <c r="BO3970" s="59"/>
      <c r="BP3970" s="59"/>
      <c r="BQ3970" s="59"/>
      <c r="BR3970" s="59"/>
      <c r="BS3970" s="59"/>
      <c r="BT3970" s="59"/>
      <c r="BU3970" s="59"/>
      <c r="BV3970" s="59"/>
      <c r="BW3970" s="59"/>
      <c r="BX3970" s="59"/>
      <c r="BY3970" s="59"/>
      <c r="BZ3970" s="59"/>
      <c r="CA3970" s="59"/>
      <c r="CB3970" s="59"/>
      <c r="CC3970" s="59"/>
      <c r="CD3970" s="59"/>
      <c r="CE3970" s="59"/>
    </row>
    <row r="3971" spans="1:83" x14ac:dyDescent="0.25">
      <c r="A3971" s="67" t="s">
        <v>984</v>
      </c>
      <c r="B3971" s="67" t="s">
        <v>984</v>
      </c>
      <c r="C3971" s="58">
        <v>42400</v>
      </c>
      <c r="D3971" s="58"/>
      <c r="E3971" s="58"/>
      <c r="F3971" s="59" t="s">
        <v>981</v>
      </c>
      <c r="G3971" s="59"/>
      <c r="H3971" s="59">
        <v>497.37140625000001</v>
      </c>
      <c r="I3971" s="59">
        <v>0.17666562499999999</v>
      </c>
      <c r="J3971" s="59">
        <v>0.24121875000000001</v>
      </c>
      <c r="K3971" s="59">
        <v>0.28320000000000001</v>
      </c>
      <c r="L3971" s="59">
        <v>0.27490625000000002</v>
      </c>
      <c r="M3971" s="59">
        <v>0.26931875</v>
      </c>
      <c r="N3971" s="59">
        <v>0.32625625000000003</v>
      </c>
      <c r="O3971" s="59">
        <v>0.29528125</v>
      </c>
      <c r="P3971" s="59"/>
      <c r="Q3971" s="59"/>
      <c r="R3971" s="59"/>
      <c r="S3971" s="59"/>
      <c r="T3971" s="59"/>
      <c r="U3971" s="59"/>
      <c r="V3971" s="59"/>
      <c r="W3971" s="59"/>
      <c r="X3971" s="59"/>
      <c r="Y3971" s="59"/>
      <c r="Z3971" s="59"/>
      <c r="AA3971" s="59"/>
      <c r="AB3971" s="59"/>
      <c r="AC3971" s="59"/>
      <c r="AD3971" s="59"/>
      <c r="AE3971" s="59"/>
      <c r="AF3971" s="59"/>
      <c r="AG3971" s="59"/>
      <c r="AH3971" s="59"/>
      <c r="AI3971" s="59"/>
      <c r="AJ3971" s="59"/>
      <c r="AK3971" s="59"/>
      <c r="AL3971" s="59"/>
      <c r="AM3971" s="59"/>
      <c r="AN3971" s="59"/>
      <c r="AO3971" s="59"/>
      <c r="AP3971" s="59"/>
      <c r="AQ3971" s="59"/>
      <c r="AR3971" s="59"/>
      <c r="AS3971" s="59"/>
      <c r="AT3971" s="59"/>
      <c r="AU3971" s="59"/>
      <c r="AV3971" s="59"/>
      <c r="AZ3971" s="59"/>
      <c r="BA3971" s="59"/>
      <c r="BB3971" s="59"/>
      <c r="BC3971" s="59"/>
      <c r="BD3971" s="59"/>
      <c r="BE3971" s="59"/>
      <c r="BF3971" s="59"/>
      <c r="BG3971" s="59"/>
      <c r="BH3971" s="59"/>
      <c r="BI3971" s="59"/>
      <c r="BJ3971" s="59"/>
      <c r="BK3971" s="59"/>
      <c r="BL3971" s="59"/>
      <c r="BM3971" s="59"/>
      <c r="BN3971" s="59"/>
      <c r="BO3971" s="59"/>
      <c r="BP3971" s="59"/>
      <c r="BQ3971" s="59"/>
      <c r="BR3971" s="59"/>
      <c r="BS3971" s="59"/>
      <c r="BT3971" s="59"/>
      <c r="BU3971" s="59"/>
      <c r="BV3971" s="59"/>
      <c r="BW3971" s="59"/>
      <c r="BX3971" s="59"/>
      <c r="BY3971" s="59"/>
      <c r="BZ3971" s="59"/>
      <c r="CA3971" s="59"/>
      <c r="CB3971" s="59"/>
      <c r="CC3971" s="59"/>
      <c r="CD3971" s="59"/>
      <c r="CE3971" s="59"/>
    </row>
    <row r="3972" spans="1:83" x14ac:dyDescent="0.25">
      <c r="A3972" s="67" t="s">
        <v>984</v>
      </c>
      <c r="B3972" s="67" t="s">
        <v>984</v>
      </c>
      <c r="C3972" s="58">
        <v>42401</v>
      </c>
      <c r="D3972" s="58"/>
      <c r="E3972" s="58"/>
      <c r="F3972" s="59" t="s">
        <v>981</v>
      </c>
      <c r="G3972" s="59"/>
      <c r="H3972" s="59">
        <v>496.22109375000002</v>
      </c>
      <c r="I3972" s="59">
        <v>0.17350937499999999</v>
      </c>
      <c r="J3972" s="59">
        <v>0.23930625</v>
      </c>
      <c r="K3972" s="59">
        <v>0.28276875000000001</v>
      </c>
      <c r="L3972" s="59">
        <v>0.27443125000000002</v>
      </c>
      <c r="M3972" s="59">
        <v>0.26916875000000001</v>
      </c>
      <c r="N3972" s="59">
        <v>0.32619999999999999</v>
      </c>
      <c r="O3972" s="59">
        <v>0.29509374999999999</v>
      </c>
      <c r="P3972" s="59"/>
      <c r="Q3972" s="59"/>
      <c r="R3972" s="59"/>
      <c r="S3972" s="59"/>
      <c r="T3972" s="59"/>
      <c r="U3972" s="59"/>
      <c r="V3972" s="59"/>
      <c r="W3972" s="59"/>
      <c r="X3972" s="59"/>
      <c r="Y3972" s="59"/>
      <c r="Z3972" s="59"/>
      <c r="AA3972" s="59"/>
      <c r="AB3972" s="59"/>
      <c r="AC3972" s="59"/>
      <c r="AD3972" s="59"/>
      <c r="AE3972" s="59"/>
      <c r="AF3972" s="59">
        <v>0.52490236121988698</v>
      </c>
      <c r="AG3972" s="59">
        <v>0</v>
      </c>
      <c r="AH3972" s="59"/>
      <c r="AI3972" s="59"/>
      <c r="AJ3972" s="59"/>
      <c r="AK3972" s="59"/>
      <c r="AL3972" s="59"/>
      <c r="AM3972" s="59"/>
      <c r="AN3972" s="59"/>
      <c r="AO3972" s="59"/>
      <c r="AP3972" s="59"/>
      <c r="AQ3972" s="59"/>
      <c r="AR3972" s="59"/>
      <c r="AS3972" s="59"/>
      <c r="AT3972" s="59"/>
      <c r="AU3972" s="59"/>
      <c r="AV3972" s="59"/>
      <c r="AZ3972" s="59"/>
      <c r="BA3972" s="59"/>
      <c r="BB3972" s="59"/>
      <c r="BC3972" s="59"/>
      <c r="BD3972" s="59"/>
      <c r="BE3972" s="59"/>
      <c r="BF3972" s="59"/>
      <c r="BG3972" s="59"/>
      <c r="BH3972" s="59"/>
      <c r="BI3972" s="59"/>
      <c r="BJ3972" s="59"/>
      <c r="BK3972" s="59"/>
      <c r="BL3972" s="59"/>
      <c r="BM3972" s="59"/>
      <c r="BN3972" s="59"/>
      <c r="BO3972" s="59"/>
      <c r="BP3972" s="59"/>
      <c r="BQ3972" s="59"/>
      <c r="BR3972" s="59"/>
      <c r="BS3972" s="59"/>
      <c r="BT3972" s="59"/>
      <c r="BU3972" s="59"/>
      <c r="BV3972" s="59"/>
      <c r="BW3972" s="59"/>
      <c r="BX3972" s="59"/>
      <c r="BY3972" s="59"/>
      <c r="BZ3972" s="59"/>
      <c r="CA3972" s="59"/>
      <c r="CB3972" s="59"/>
      <c r="CC3972" s="59"/>
      <c r="CD3972" s="59"/>
      <c r="CE3972" s="59"/>
    </row>
    <row r="3973" spans="1:83" x14ac:dyDescent="0.25">
      <c r="A3973" s="67" t="s">
        <v>984</v>
      </c>
      <c r="B3973" s="67" t="s">
        <v>984</v>
      </c>
      <c r="C3973" s="58">
        <v>42402</v>
      </c>
      <c r="D3973" s="58"/>
      <c r="E3973" s="58"/>
      <c r="F3973" s="59" t="s">
        <v>981</v>
      </c>
      <c r="G3973" s="59"/>
      <c r="H3973" s="59">
        <v>495.08671874999999</v>
      </c>
      <c r="I3973" s="59">
        <v>0.17003437499999999</v>
      </c>
      <c r="J3973" s="59">
        <v>0.23746875000000001</v>
      </c>
      <c r="K3973" s="59">
        <v>0.28245625000000002</v>
      </c>
      <c r="L3973" s="59">
        <v>0.27411249999999998</v>
      </c>
      <c r="M3973" s="59">
        <v>0.26905625</v>
      </c>
      <c r="N3973" s="59">
        <v>0.32598749999999999</v>
      </c>
      <c r="O3973" s="59">
        <v>0.29492499999999999</v>
      </c>
      <c r="P3973" s="59"/>
      <c r="Q3973" s="59"/>
      <c r="R3973" s="59"/>
      <c r="S3973" s="59"/>
      <c r="T3973" s="59"/>
      <c r="U3973" s="59"/>
      <c r="V3973" s="59"/>
      <c r="W3973" s="59"/>
      <c r="X3973" s="59"/>
      <c r="Y3973" s="59"/>
      <c r="Z3973" s="59"/>
      <c r="AA3973" s="59"/>
      <c r="AB3973" s="59"/>
      <c r="AC3973" s="59"/>
      <c r="AD3973" s="59"/>
      <c r="AE3973" s="59"/>
      <c r="AF3973" s="59"/>
      <c r="AG3973" s="59"/>
      <c r="AH3973" s="59"/>
      <c r="AI3973" s="59"/>
      <c r="AJ3973" s="59"/>
      <c r="AK3973" s="59"/>
      <c r="AL3973" s="59"/>
      <c r="AM3973" s="59"/>
      <c r="AN3973" s="59"/>
      <c r="AO3973" s="59"/>
      <c r="AP3973" s="59"/>
      <c r="AQ3973" s="59"/>
      <c r="AR3973" s="59"/>
      <c r="AS3973" s="59"/>
      <c r="AT3973" s="59"/>
      <c r="AU3973" s="59"/>
      <c r="AV3973" s="59"/>
      <c r="AZ3973" s="59"/>
      <c r="BA3973" s="59"/>
      <c r="BB3973" s="59"/>
      <c r="BC3973" s="59"/>
      <c r="BD3973" s="59"/>
      <c r="BE3973" s="59"/>
      <c r="BF3973" s="59"/>
      <c r="BG3973" s="59"/>
      <c r="BH3973" s="59"/>
      <c r="BI3973" s="59"/>
      <c r="BJ3973" s="59"/>
      <c r="BK3973" s="59"/>
      <c r="BL3973" s="59"/>
      <c r="BM3973" s="59"/>
      <c r="BN3973" s="59"/>
      <c r="BO3973" s="59"/>
      <c r="BP3973" s="59"/>
      <c r="BQ3973" s="59"/>
      <c r="BR3973" s="59"/>
      <c r="BS3973" s="59"/>
      <c r="BT3973" s="59"/>
      <c r="BU3973" s="59"/>
      <c r="BV3973" s="59"/>
      <c r="BW3973" s="59"/>
      <c r="BX3973" s="59"/>
      <c r="BY3973" s="59"/>
      <c r="BZ3973" s="59"/>
      <c r="CA3973" s="59"/>
      <c r="CB3973" s="59"/>
      <c r="CC3973" s="59"/>
      <c r="CD3973" s="59"/>
      <c r="CE3973" s="59"/>
    </row>
    <row r="3974" spans="1:83" x14ac:dyDescent="0.25">
      <c r="A3974" s="67" t="s">
        <v>984</v>
      </c>
      <c r="B3974" s="67" t="s">
        <v>984</v>
      </c>
      <c r="C3974" s="58">
        <v>42403</v>
      </c>
      <c r="D3974" s="58"/>
      <c r="E3974" s="58"/>
      <c r="F3974" s="59" t="s">
        <v>981</v>
      </c>
      <c r="G3974" s="59"/>
      <c r="H3974" s="59">
        <v>494.25328124999999</v>
      </c>
      <c r="I3974" s="59">
        <v>0.16631562499999999</v>
      </c>
      <c r="J3974" s="59">
        <v>0.23535624999999999</v>
      </c>
      <c r="K3974" s="59">
        <v>0.28239375</v>
      </c>
      <c r="L3974" s="59">
        <v>0.27429375</v>
      </c>
      <c r="M3974" s="59">
        <v>0.26918750000000002</v>
      </c>
      <c r="N3974" s="59">
        <v>0.32597500000000001</v>
      </c>
      <c r="O3974" s="59">
        <v>0.294825</v>
      </c>
      <c r="P3974" s="59"/>
      <c r="Q3974" s="59"/>
      <c r="R3974" s="59"/>
      <c r="S3974" s="59"/>
      <c r="T3974" s="59"/>
      <c r="U3974" s="59"/>
      <c r="V3974" s="59"/>
      <c r="W3974" s="59"/>
      <c r="X3974" s="59"/>
      <c r="Y3974" s="59"/>
      <c r="Z3974" s="59"/>
      <c r="AA3974" s="59"/>
      <c r="AB3974" s="59"/>
      <c r="AC3974" s="59"/>
      <c r="AD3974" s="59"/>
      <c r="AE3974" s="59">
        <v>8.4</v>
      </c>
      <c r="AF3974" s="59"/>
      <c r="AG3974" s="59"/>
      <c r="AH3974" s="59"/>
      <c r="AI3974" s="59"/>
      <c r="AJ3974" s="59"/>
      <c r="AK3974" s="59">
        <v>8.25</v>
      </c>
      <c r="AL3974" s="59">
        <v>8.4</v>
      </c>
      <c r="AM3974" s="59"/>
      <c r="AN3974" s="59"/>
      <c r="AO3974" s="59"/>
      <c r="AP3974" s="59"/>
      <c r="AQ3974" s="59"/>
      <c r="AR3974" s="59"/>
      <c r="AS3974" s="59"/>
      <c r="AT3974" s="59"/>
      <c r="AU3974" s="59"/>
      <c r="AV3974" s="59"/>
      <c r="AZ3974" s="59"/>
      <c r="BA3974" s="59"/>
      <c r="BB3974" s="59"/>
      <c r="BC3974" s="59"/>
      <c r="BD3974" s="59"/>
      <c r="BE3974" s="59"/>
      <c r="BF3974" s="59"/>
      <c r="BG3974" s="59"/>
      <c r="BH3974" s="59"/>
      <c r="BI3974" s="59"/>
      <c r="BJ3974" s="59"/>
      <c r="BK3974" s="59"/>
      <c r="BL3974" s="59"/>
      <c r="BM3974" s="59"/>
      <c r="BN3974" s="59"/>
      <c r="BO3974" s="59"/>
      <c r="BP3974" s="59"/>
      <c r="BQ3974" s="59"/>
      <c r="BR3974" s="59"/>
      <c r="BS3974" s="59"/>
      <c r="BT3974" s="59"/>
      <c r="BU3974" s="59"/>
      <c r="BV3974" s="59"/>
      <c r="BW3974" s="59"/>
      <c r="BX3974" s="59"/>
      <c r="BY3974" s="59"/>
      <c r="BZ3974" s="59"/>
      <c r="CA3974" s="59"/>
      <c r="CB3974" s="59"/>
      <c r="CC3974" s="59"/>
      <c r="CD3974" s="59"/>
      <c r="CE3974" s="59"/>
    </row>
    <row r="3975" spans="1:83" x14ac:dyDescent="0.25">
      <c r="A3975" s="67" t="s">
        <v>984</v>
      </c>
      <c r="B3975" s="67" t="s">
        <v>984</v>
      </c>
      <c r="C3975" s="58">
        <v>42404</v>
      </c>
      <c r="D3975" s="58"/>
      <c r="E3975" s="58"/>
      <c r="F3975" s="59" t="s">
        <v>981</v>
      </c>
      <c r="G3975" s="59"/>
      <c r="H3975" s="59">
        <v>493.12734375000002</v>
      </c>
      <c r="I3975" s="59">
        <v>0.16264062500000001</v>
      </c>
      <c r="J3975" s="59">
        <v>0.23321249999999999</v>
      </c>
      <c r="K3975" s="59">
        <v>0.28189999999999998</v>
      </c>
      <c r="L3975" s="59">
        <v>0.27405625</v>
      </c>
      <c r="M3975" s="59">
        <v>0.26929999999999998</v>
      </c>
      <c r="N3975" s="59">
        <v>0.32596874999999997</v>
      </c>
      <c r="O3975" s="59">
        <v>0.29460625000000001</v>
      </c>
      <c r="P3975" s="59"/>
      <c r="Q3975" s="59"/>
      <c r="R3975" s="59"/>
      <c r="S3975" s="59"/>
      <c r="T3975" s="59"/>
      <c r="U3975" s="59"/>
      <c r="V3975" s="59"/>
      <c r="W3975" s="59"/>
      <c r="X3975" s="59"/>
      <c r="Y3975" s="59"/>
      <c r="Z3975" s="59"/>
      <c r="AA3975" s="59"/>
      <c r="AB3975" s="59"/>
      <c r="AC3975" s="59"/>
      <c r="AD3975" s="59"/>
      <c r="AE3975" s="59"/>
      <c r="AF3975" s="59"/>
      <c r="AG3975" s="59"/>
      <c r="AH3975" s="59"/>
      <c r="AI3975" s="59"/>
      <c r="AJ3975" s="59"/>
      <c r="AK3975" s="59"/>
      <c r="AL3975" s="59"/>
      <c r="AM3975" s="59"/>
      <c r="AN3975" s="59"/>
      <c r="AO3975" s="59"/>
      <c r="AP3975" s="59"/>
      <c r="AQ3975" s="59"/>
      <c r="AR3975" s="59"/>
      <c r="AS3975" s="59"/>
      <c r="AT3975" s="59"/>
      <c r="AU3975" s="59"/>
      <c r="AV3975" s="59"/>
      <c r="AZ3975" s="59"/>
      <c r="BA3975" s="59"/>
      <c r="BB3975" s="59"/>
      <c r="BC3975" s="59"/>
      <c r="BD3975" s="59"/>
      <c r="BE3975" s="59"/>
      <c r="BF3975" s="59"/>
      <c r="BG3975" s="59"/>
      <c r="BH3975" s="59"/>
      <c r="BI3975" s="59"/>
      <c r="BJ3975" s="59"/>
      <c r="BK3975" s="59"/>
      <c r="BL3975" s="59"/>
      <c r="BM3975" s="59"/>
      <c r="BN3975" s="59"/>
      <c r="BO3975" s="59"/>
      <c r="BP3975" s="59"/>
      <c r="BQ3975" s="59"/>
      <c r="BR3975" s="59"/>
      <c r="BS3975" s="59"/>
      <c r="BT3975" s="59"/>
      <c r="BU3975" s="59"/>
      <c r="BV3975" s="59"/>
      <c r="BW3975" s="59"/>
      <c r="BX3975" s="59"/>
      <c r="BY3975" s="59"/>
      <c r="BZ3975" s="59"/>
      <c r="CA3975" s="59"/>
      <c r="CB3975" s="59"/>
      <c r="CC3975" s="59"/>
      <c r="CD3975" s="59"/>
      <c r="CE3975" s="59"/>
    </row>
    <row r="3976" spans="1:83" x14ac:dyDescent="0.25">
      <c r="A3976" s="67" t="s">
        <v>984</v>
      </c>
      <c r="B3976" s="67" t="s">
        <v>984</v>
      </c>
      <c r="C3976" s="58">
        <v>42405</v>
      </c>
      <c r="D3976" s="58"/>
      <c r="E3976" s="58"/>
      <c r="F3976" s="59" t="s">
        <v>981</v>
      </c>
      <c r="G3976" s="59"/>
      <c r="H3976" s="59">
        <v>492.21703124999999</v>
      </c>
      <c r="I3976" s="59">
        <v>0.158940625</v>
      </c>
      <c r="J3976" s="59">
        <v>0.23063125000000001</v>
      </c>
      <c r="K3976" s="59">
        <v>0.28168124999999999</v>
      </c>
      <c r="L3976" s="59">
        <v>0.27442499999999997</v>
      </c>
      <c r="M3976" s="59">
        <v>0.2694375</v>
      </c>
      <c r="N3976" s="59">
        <v>0.32594374999999998</v>
      </c>
      <c r="O3976" s="59">
        <v>0.29444999999999999</v>
      </c>
      <c r="P3976" s="59"/>
      <c r="Q3976" s="59"/>
      <c r="R3976" s="59"/>
      <c r="S3976" s="59"/>
      <c r="T3976" s="59"/>
      <c r="U3976" s="59"/>
      <c r="V3976" s="59"/>
      <c r="W3976" s="59"/>
      <c r="X3976" s="59"/>
      <c r="Y3976" s="59"/>
      <c r="Z3976" s="59"/>
      <c r="AA3976" s="59"/>
      <c r="AB3976" s="59"/>
      <c r="AC3976" s="59"/>
      <c r="AD3976" s="59"/>
      <c r="AE3976" s="59"/>
      <c r="AF3976" s="59"/>
      <c r="AG3976" s="59"/>
      <c r="AH3976" s="59"/>
      <c r="AI3976" s="59"/>
      <c r="AJ3976" s="59"/>
      <c r="AK3976" s="59"/>
      <c r="AL3976" s="59"/>
      <c r="AM3976" s="59"/>
      <c r="AN3976" s="59"/>
      <c r="AO3976" s="59"/>
      <c r="AP3976" s="59"/>
      <c r="AQ3976" s="59"/>
      <c r="AR3976" s="59"/>
      <c r="AS3976" s="59"/>
      <c r="AT3976" s="59"/>
      <c r="AU3976" s="59"/>
      <c r="AV3976" s="59"/>
      <c r="AZ3976" s="59"/>
      <c r="BA3976" s="59"/>
      <c r="BB3976" s="59"/>
      <c r="BC3976" s="59"/>
      <c r="BD3976" s="59"/>
      <c r="BE3976" s="59"/>
      <c r="BF3976" s="59"/>
      <c r="BG3976" s="59"/>
      <c r="BH3976" s="59"/>
      <c r="BI3976" s="59"/>
      <c r="BJ3976" s="59"/>
      <c r="BK3976" s="59"/>
      <c r="BL3976" s="59"/>
      <c r="BM3976" s="59"/>
      <c r="BN3976" s="59"/>
      <c r="BO3976" s="59"/>
      <c r="BP3976" s="59"/>
      <c r="BQ3976" s="59"/>
      <c r="BR3976" s="59"/>
      <c r="BS3976" s="59"/>
      <c r="BT3976" s="59"/>
      <c r="BU3976" s="59"/>
      <c r="BV3976" s="59"/>
      <c r="BW3976" s="59"/>
      <c r="BX3976" s="59"/>
      <c r="BY3976" s="59"/>
      <c r="BZ3976" s="59"/>
      <c r="CA3976" s="59"/>
      <c r="CB3976" s="59"/>
      <c r="CC3976" s="59"/>
      <c r="CD3976" s="59"/>
      <c r="CE3976" s="59"/>
    </row>
    <row r="3977" spans="1:83" x14ac:dyDescent="0.25">
      <c r="A3977" s="67" t="s">
        <v>984</v>
      </c>
      <c r="B3977" s="67" t="s">
        <v>984</v>
      </c>
      <c r="C3977" s="58">
        <v>42406</v>
      </c>
      <c r="D3977" s="58"/>
      <c r="E3977" s="58"/>
      <c r="F3977" s="59" t="s">
        <v>981</v>
      </c>
      <c r="G3977" s="59"/>
      <c r="H3977" s="59">
        <v>491.26218749999998</v>
      </c>
      <c r="I3977" s="59">
        <v>0.1565</v>
      </c>
      <c r="J3977" s="59">
        <v>0.22833125000000001</v>
      </c>
      <c r="K3977" s="59">
        <v>0.28074375000000001</v>
      </c>
      <c r="L3977" s="59">
        <v>0.27438750000000001</v>
      </c>
      <c r="M3977" s="59">
        <v>0.26971875000000001</v>
      </c>
      <c r="N3977" s="59">
        <v>0.32595000000000002</v>
      </c>
      <c r="O3977" s="59">
        <v>0.294325</v>
      </c>
      <c r="P3977" s="59"/>
      <c r="Q3977" s="59"/>
      <c r="R3977" s="59"/>
      <c r="S3977" s="59"/>
      <c r="T3977" s="59"/>
      <c r="U3977" s="59"/>
      <c r="V3977" s="59"/>
      <c r="W3977" s="59"/>
      <c r="X3977" s="59"/>
      <c r="Y3977" s="59"/>
      <c r="Z3977" s="59"/>
      <c r="AA3977" s="59"/>
      <c r="AB3977" s="59"/>
      <c r="AC3977" s="59"/>
      <c r="AD3977" s="59"/>
      <c r="AE3977" s="59"/>
      <c r="AF3977" s="59"/>
      <c r="AG3977" s="59"/>
      <c r="AH3977" s="59"/>
      <c r="AI3977" s="59"/>
      <c r="AJ3977" s="59"/>
      <c r="AK3977" s="59"/>
      <c r="AL3977" s="59"/>
      <c r="AM3977" s="59"/>
      <c r="AN3977" s="59"/>
      <c r="AO3977" s="59"/>
      <c r="AP3977" s="59"/>
      <c r="AQ3977" s="59"/>
      <c r="AR3977" s="59"/>
      <c r="AS3977" s="59"/>
      <c r="AT3977" s="59"/>
      <c r="AU3977" s="59"/>
      <c r="AV3977" s="59"/>
      <c r="AZ3977" s="59"/>
      <c r="BA3977" s="59"/>
      <c r="BB3977" s="59"/>
      <c r="BC3977" s="59"/>
      <c r="BD3977" s="59"/>
      <c r="BE3977" s="59"/>
      <c r="BF3977" s="59"/>
      <c r="BG3977" s="59"/>
      <c r="BH3977" s="59"/>
      <c r="BI3977" s="59"/>
      <c r="BJ3977" s="59"/>
      <c r="BK3977" s="59"/>
      <c r="BL3977" s="59"/>
      <c r="BM3977" s="59"/>
      <c r="BN3977" s="59"/>
      <c r="BO3977" s="59"/>
      <c r="BP3977" s="59"/>
      <c r="BQ3977" s="59"/>
      <c r="BR3977" s="59"/>
      <c r="BS3977" s="59"/>
      <c r="BT3977" s="59"/>
      <c r="BU3977" s="59"/>
      <c r="BV3977" s="59"/>
      <c r="BW3977" s="59"/>
      <c r="BX3977" s="59"/>
      <c r="BY3977" s="59"/>
      <c r="BZ3977" s="59"/>
      <c r="CA3977" s="59"/>
      <c r="CB3977" s="59"/>
      <c r="CC3977" s="59"/>
      <c r="CD3977" s="59"/>
      <c r="CE3977" s="59"/>
    </row>
    <row r="3978" spans="1:83" x14ac:dyDescent="0.25">
      <c r="A3978" s="67" t="s">
        <v>984</v>
      </c>
      <c r="B3978" s="67" t="s">
        <v>984</v>
      </c>
      <c r="C3978" s="58">
        <v>42407</v>
      </c>
      <c r="D3978" s="58"/>
      <c r="E3978" s="58"/>
      <c r="F3978" s="59" t="s">
        <v>981</v>
      </c>
      <c r="G3978" s="59"/>
      <c r="H3978" s="59">
        <v>490.2159375</v>
      </c>
      <c r="I3978" s="59">
        <v>0.15457499999999999</v>
      </c>
      <c r="J3978" s="59">
        <v>0.22609375000000001</v>
      </c>
      <c r="K3978" s="59">
        <v>0.27958749999999999</v>
      </c>
      <c r="L3978" s="59">
        <v>0.27423124999999998</v>
      </c>
      <c r="M3978" s="59">
        <v>0.26976875</v>
      </c>
      <c r="N3978" s="59">
        <v>0.32592500000000002</v>
      </c>
      <c r="O3978" s="59">
        <v>0.29420625</v>
      </c>
      <c r="P3978" s="59"/>
      <c r="Q3978" s="59"/>
      <c r="R3978" s="59"/>
      <c r="S3978" s="59"/>
      <c r="T3978" s="59"/>
      <c r="U3978" s="59"/>
      <c r="V3978" s="59"/>
      <c r="W3978" s="59"/>
      <c r="X3978" s="59"/>
      <c r="Y3978" s="59"/>
      <c r="Z3978" s="59"/>
      <c r="AA3978" s="59"/>
      <c r="AB3978" s="59"/>
      <c r="AC3978" s="59"/>
      <c r="AD3978" s="59"/>
      <c r="AE3978" s="59"/>
      <c r="AF3978" s="59"/>
      <c r="AG3978" s="59"/>
      <c r="AH3978" s="59"/>
      <c r="AI3978" s="59"/>
      <c r="AJ3978" s="59"/>
      <c r="AK3978" s="59"/>
      <c r="AL3978" s="59"/>
      <c r="AM3978" s="59"/>
      <c r="AN3978" s="59"/>
      <c r="AO3978" s="59"/>
      <c r="AP3978" s="59"/>
      <c r="AQ3978" s="59"/>
      <c r="AR3978" s="59"/>
      <c r="AS3978" s="59"/>
      <c r="AT3978" s="59"/>
      <c r="AU3978" s="59"/>
      <c r="AV3978" s="59"/>
      <c r="AZ3978" s="59"/>
      <c r="BA3978" s="59"/>
      <c r="BB3978" s="59"/>
      <c r="BC3978" s="59"/>
      <c r="BD3978" s="59"/>
      <c r="BE3978" s="59"/>
      <c r="BF3978" s="59"/>
      <c r="BG3978" s="59"/>
      <c r="BH3978" s="59"/>
      <c r="BI3978" s="59"/>
      <c r="BJ3978" s="59"/>
      <c r="BK3978" s="59"/>
      <c r="BL3978" s="59"/>
      <c r="BM3978" s="59"/>
      <c r="BN3978" s="59"/>
      <c r="BO3978" s="59"/>
      <c r="BP3978" s="59"/>
      <c r="BQ3978" s="59"/>
      <c r="BR3978" s="59"/>
      <c r="BS3978" s="59"/>
      <c r="BT3978" s="59"/>
      <c r="BU3978" s="59"/>
      <c r="BV3978" s="59"/>
      <c r="BW3978" s="59"/>
      <c r="BX3978" s="59"/>
      <c r="BY3978" s="59"/>
      <c r="BZ3978" s="59"/>
      <c r="CA3978" s="59"/>
      <c r="CB3978" s="59"/>
      <c r="CC3978" s="59"/>
      <c r="CD3978" s="59"/>
      <c r="CE3978" s="59"/>
    </row>
    <row r="3979" spans="1:83" x14ac:dyDescent="0.25">
      <c r="A3979" s="67" t="s">
        <v>984</v>
      </c>
      <c r="B3979" s="67" t="s">
        <v>984</v>
      </c>
      <c r="C3979" s="58">
        <v>42408</v>
      </c>
      <c r="D3979" s="58"/>
      <c r="E3979" s="58"/>
      <c r="F3979" s="59" t="s">
        <v>981</v>
      </c>
      <c r="G3979" s="59"/>
      <c r="H3979" s="59">
        <v>489.4246875</v>
      </c>
      <c r="I3979" s="59">
        <v>0.15286875</v>
      </c>
      <c r="J3979" s="59">
        <v>0.22448750000000001</v>
      </c>
      <c r="K3979" s="59">
        <v>0.27887499999999998</v>
      </c>
      <c r="L3979" s="59">
        <v>0.27411875000000002</v>
      </c>
      <c r="M3979" s="59">
        <v>0.2697</v>
      </c>
      <c r="N3979" s="59">
        <v>0.32598749999999999</v>
      </c>
      <c r="O3979" s="59">
        <v>0.29405625000000002</v>
      </c>
      <c r="P3979" s="59"/>
      <c r="Q3979" s="59"/>
      <c r="R3979" s="59"/>
      <c r="S3979" s="59"/>
      <c r="T3979" s="59"/>
      <c r="U3979" s="59"/>
      <c r="V3979" s="59"/>
      <c r="W3979" s="59"/>
      <c r="X3979" s="59"/>
      <c r="Y3979" s="59"/>
      <c r="Z3979" s="59"/>
      <c r="AA3979" s="59"/>
      <c r="AB3979" s="59"/>
      <c r="AC3979" s="59"/>
      <c r="AD3979" s="59"/>
      <c r="AE3979" s="59"/>
      <c r="AF3979" s="59"/>
      <c r="AG3979" s="59"/>
      <c r="AH3979" s="59"/>
      <c r="AI3979" s="59"/>
      <c r="AJ3979" s="59"/>
      <c r="AK3979" s="59"/>
      <c r="AL3979" s="59"/>
      <c r="AM3979" s="59"/>
      <c r="AN3979" s="59"/>
      <c r="AO3979" s="59"/>
      <c r="AP3979" s="59"/>
      <c r="AQ3979" s="59"/>
      <c r="AR3979" s="59"/>
      <c r="AS3979" s="59"/>
      <c r="AT3979" s="59"/>
      <c r="AU3979" s="59"/>
      <c r="AV3979" s="59"/>
      <c r="AZ3979" s="59"/>
      <c r="BA3979" s="59"/>
      <c r="BB3979" s="59"/>
      <c r="BC3979" s="59"/>
      <c r="BD3979" s="59"/>
      <c r="BE3979" s="59"/>
      <c r="BF3979" s="59"/>
      <c r="BG3979" s="59"/>
      <c r="BH3979" s="59"/>
      <c r="BI3979" s="59"/>
      <c r="BJ3979" s="59"/>
      <c r="BK3979" s="59"/>
      <c r="BL3979" s="59"/>
      <c r="BM3979" s="59"/>
      <c r="BN3979" s="59"/>
      <c r="BO3979" s="59"/>
      <c r="BP3979" s="59"/>
      <c r="BQ3979" s="59"/>
      <c r="BR3979" s="59"/>
      <c r="BS3979" s="59"/>
      <c r="BT3979" s="59"/>
      <c r="BU3979" s="59"/>
      <c r="BV3979" s="59"/>
      <c r="BW3979" s="59"/>
      <c r="BX3979" s="59"/>
      <c r="BY3979" s="59"/>
      <c r="BZ3979" s="59"/>
      <c r="CA3979" s="59"/>
      <c r="CB3979" s="59"/>
      <c r="CC3979" s="59"/>
      <c r="CD3979" s="59"/>
      <c r="CE3979" s="59"/>
    </row>
    <row r="3980" spans="1:83" x14ac:dyDescent="0.25">
      <c r="A3980" s="67" t="s">
        <v>984</v>
      </c>
      <c r="B3980" s="67" t="s">
        <v>984</v>
      </c>
      <c r="C3980" s="58">
        <v>42409</v>
      </c>
      <c r="D3980" s="58"/>
      <c r="E3980" s="58"/>
      <c r="F3980" s="59" t="s">
        <v>981</v>
      </c>
      <c r="G3980" s="59"/>
      <c r="H3980" s="59">
        <v>488.46703124999999</v>
      </c>
      <c r="I3980" s="59">
        <v>0.15056562500000001</v>
      </c>
      <c r="J3980" s="59">
        <v>0.22271874999999999</v>
      </c>
      <c r="K3980" s="59">
        <v>0.27823124999999999</v>
      </c>
      <c r="L3980" s="59">
        <v>0.27379375</v>
      </c>
      <c r="M3980" s="59">
        <v>0.26974375</v>
      </c>
      <c r="N3980" s="59">
        <v>0.32587500000000003</v>
      </c>
      <c r="O3980" s="59">
        <v>0.29393750000000002</v>
      </c>
      <c r="P3980" s="59"/>
      <c r="Q3980" s="59"/>
      <c r="R3980" s="59"/>
      <c r="S3980" s="59"/>
      <c r="T3980" s="59"/>
      <c r="U3980" s="59"/>
      <c r="V3980" s="59"/>
      <c r="W3980" s="59"/>
      <c r="X3980" s="59"/>
      <c r="Y3980" s="59"/>
      <c r="Z3980" s="59"/>
      <c r="AA3980" s="59"/>
      <c r="AB3980" s="59"/>
      <c r="AC3980" s="59"/>
      <c r="AD3980" s="59"/>
      <c r="AE3980" s="59"/>
      <c r="AF3980" s="59">
        <v>0.53645851431935698</v>
      </c>
      <c r="AG3980" s="59">
        <v>1.40707110688186E-2</v>
      </c>
      <c r="AH3980" s="59"/>
      <c r="AI3980" s="59"/>
      <c r="AJ3980" s="59"/>
      <c r="AK3980" s="59"/>
      <c r="AL3980" s="59"/>
      <c r="AM3980" s="59"/>
      <c r="AN3980" s="59"/>
      <c r="AO3980" s="59"/>
      <c r="AP3980" s="59"/>
      <c r="AQ3980" s="59"/>
      <c r="AR3980" s="59"/>
      <c r="AS3980" s="59"/>
      <c r="AT3980" s="59"/>
      <c r="AU3980" s="59"/>
      <c r="AV3980" s="59"/>
      <c r="AZ3980" s="59"/>
      <c r="BA3980" s="59"/>
      <c r="BB3980" s="59"/>
      <c r="BC3980" s="59"/>
      <c r="BD3980" s="59"/>
      <c r="BE3980" s="59"/>
      <c r="BF3980" s="59"/>
      <c r="BG3980" s="59"/>
      <c r="BH3980" s="59"/>
      <c r="BI3980" s="59"/>
      <c r="BJ3980" s="59"/>
      <c r="BK3980" s="59"/>
      <c r="BL3980" s="59"/>
      <c r="BM3980" s="59"/>
      <c r="BN3980" s="59"/>
      <c r="BO3980" s="59"/>
      <c r="BP3980" s="59"/>
      <c r="BQ3980" s="59"/>
      <c r="BR3980" s="59"/>
      <c r="BS3980" s="59"/>
      <c r="BT3980" s="59"/>
      <c r="BU3980" s="59"/>
      <c r="BV3980" s="59"/>
      <c r="BW3980" s="59"/>
      <c r="BX3980" s="59"/>
      <c r="BY3980" s="59"/>
      <c r="BZ3980" s="59"/>
      <c r="CA3980" s="59"/>
      <c r="CB3980" s="59"/>
      <c r="CC3980" s="59"/>
      <c r="CD3980" s="59"/>
      <c r="CE3980" s="59"/>
    </row>
    <row r="3981" spans="1:83" x14ac:dyDescent="0.25">
      <c r="A3981" s="67" t="s">
        <v>984</v>
      </c>
      <c r="B3981" s="67" t="s">
        <v>984</v>
      </c>
      <c r="C3981" s="58">
        <v>42410</v>
      </c>
      <c r="D3981" s="58"/>
      <c r="E3981" s="58"/>
      <c r="F3981" s="59" t="s">
        <v>981</v>
      </c>
      <c r="G3981" s="59"/>
      <c r="H3981" s="59">
        <v>487.52578125000002</v>
      </c>
      <c r="I3981" s="59">
        <v>0.148534375</v>
      </c>
      <c r="J3981" s="59">
        <v>0.22088749999999999</v>
      </c>
      <c r="K3981" s="59">
        <v>0.27730624999999998</v>
      </c>
      <c r="L3981" s="59">
        <v>0.27362500000000001</v>
      </c>
      <c r="M3981" s="59">
        <v>0.26974375</v>
      </c>
      <c r="N3981" s="59">
        <v>0.32575625000000002</v>
      </c>
      <c r="O3981" s="59">
        <v>0.29394375</v>
      </c>
      <c r="P3981" s="59"/>
      <c r="Q3981" s="59"/>
      <c r="R3981" s="59"/>
      <c r="S3981" s="59"/>
      <c r="T3981" s="59"/>
      <c r="U3981" s="59"/>
      <c r="V3981" s="59"/>
      <c r="W3981" s="59"/>
      <c r="X3981" s="59"/>
      <c r="Y3981" s="59"/>
      <c r="Z3981" s="59"/>
      <c r="AA3981" s="59"/>
      <c r="AB3981" s="59"/>
      <c r="AC3981" s="59"/>
      <c r="AD3981" s="59"/>
      <c r="AE3981" s="59"/>
      <c r="AF3981" s="59"/>
      <c r="AG3981" s="59"/>
      <c r="AH3981" s="59"/>
      <c r="AI3981" s="59"/>
      <c r="AJ3981" s="59"/>
      <c r="AK3981" s="59"/>
      <c r="AL3981" s="59"/>
      <c r="AM3981" s="59"/>
      <c r="AN3981" s="59"/>
      <c r="AO3981" s="59"/>
      <c r="AP3981" s="59"/>
      <c r="AQ3981" s="59"/>
      <c r="AR3981" s="59"/>
      <c r="AS3981" s="59"/>
      <c r="AT3981" s="59"/>
      <c r="AU3981" s="59"/>
      <c r="AV3981" s="59"/>
      <c r="AZ3981" s="59"/>
      <c r="BA3981" s="59"/>
      <c r="BB3981" s="59"/>
      <c r="BC3981" s="59"/>
      <c r="BD3981" s="59"/>
      <c r="BE3981" s="59"/>
      <c r="BF3981" s="59"/>
      <c r="BG3981" s="59"/>
      <c r="BH3981" s="59"/>
      <c r="BI3981" s="59"/>
      <c r="BJ3981" s="59"/>
      <c r="BK3981" s="59"/>
      <c r="BL3981" s="59"/>
      <c r="BM3981" s="59"/>
      <c r="BN3981" s="59"/>
      <c r="BO3981" s="59"/>
      <c r="BP3981" s="59"/>
      <c r="BQ3981" s="59"/>
      <c r="BR3981" s="59"/>
      <c r="BS3981" s="59"/>
      <c r="BT3981" s="59"/>
      <c r="BU3981" s="59"/>
      <c r="BV3981" s="59"/>
      <c r="BW3981" s="59"/>
      <c r="BX3981" s="59"/>
      <c r="BY3981" s="59"/>
      <c r="BZ3981" s="59"/>
      <c r="CA3981" s="59"/>
      <c r="CB3981" s="59"/>
      <c r="CC3981" s="59"/>
      <c r="CD3981" s="59"/>
      <c r="CE3981" s="59"/>
    </row>
    <row r="3982" spans="1:83" x14ac:dyDescent="0.25">
      <c r="A3982" s="67" t="s">
        <v>984</v>
      </c>
      <c r="B3982" s="67" t="s">
        <v>984</v>
      </c>
      <c r="C3982" s="58">
        <v>42411</v>
      </c>
      <c r="D3982" s="58"/>
      <c r="E3982" s="58"/>
      <c r="F3982" s="59" t="s">
        <v>981</v>
      </c>
      <c r="G3982" s="59"/>
      <c r="H3982" s="59">
        <v>486.67031250000002</v>
      </c>
      <c r="I3982" s="59">
        <v>0.14671875000000001</v>
      </c>
      <c r="J3982" s="59">
        <v>0.2192875</v>
      </c>
      <c r="K3982" s="59">
        <v>0.27656249999999999</v>
      </c>
      <c r="L3982" s="59">
        <v>0.2734625</v>
      </c>
      <c r="M3982" s="59">
        <v>0.26964375000000002</v>
      </c>
      <c r="N3982" s="59">
        <v>0.32573750000000001</v>
      </c>
      <c r="O3982" s="59">
        <v>0.293825</v>
      </c>
      <c r="P3982" s="59"/>
      <c r="Q3982" s="59"/>
      <c r="R3982" s="59"/>
      <c r="S3982" s="59"/>
      <c r="T3982" s="59"/>
      <c r="U3982" s="59"/>
      <c r="V3982" s="59"/>
      <c r="W3982" s="59"/>
      <c r="X3982" s="59"/>
      <c r="Y3982" s="59"/>
      <c r="Z3982" s="59"/>
      <c r="AA3982" s="59"/>
      <c r="AB3982" s="59"/>
      <c r="AC3982" s="59"/>
      <c r="AD3982" s="59"/>
      <c r="AE3982" s="59"/>
      <c r="AF3982" s="59"/>
      <c r="AG3982" s="59"/>
      <c r="AH3982" s="59"/>
      <c r="AI3982" s="59"/>
      <c r="AJ3982" s="59"/>
      <c r="AK3982" s="59"/>
      <c r="AL3982" s="59"/>
      <c r="AM3982" s="59"/>
      <c r="AN3982" s="59"/>
      <c r="AO3982" s="59"/>
      <c r="AP3982" s="59"/>
      <c r="AQ3982" s="59"/>
      <c r="AR3982" s="59"/>
      <c r="AS3982" s="59"/>
      <c r="AT3982" s="59"/>
      <c r="AU3982" s="59"/>
      <c r="AV3982" s="59"/>
      <c r="AZ3982" s="59"/>
      <c r="BA3982" s="59"/>
      <c r="BB3982" s="59"/>
      <c r="BC3982" s="59"/>
      <c r="BD3982" s="59"/>
      <c r="BE3982" s="59"/>
      <c r="BF3982" s="59"/>
      <c r="BG3982" s="59"/>
      <c r="BH3982" s="59"/>
      <c r="BI3982" s="59"/>
      <c r="BJ3982" s="59"/>
      <c r="BK3982" s="59"/>
      <c r="BL3982" s="59"/>
      <c r="BM3982" s="59"/>
      <c r="BN3982" s="59"/>
      <c r="BO3982" s="59"/>
      <c r="BP3982" s="59"/>
      <c r="BQ3982" s="59"/>
      <c r="BR3982" s="59"/>
      <c r="BS3982" s="59"/>
      <c r="BT3982" s="59"/>
      <c r="BU3982" s="59"/>
      <c r="BV3982" s="59"/>
      <c r="BW3982" s="59"/>
      <c r="BX3982" s="59"/>
      <c r="BY3982" s="59"/>
      <c r="BZ3982" s="59"/>
      <c r="CA3982" s="59"/>
      <c r="CB3982" s="59"/>
      <c r="CC3982" s="59"/>
      <c r="CD3982" s="59"/>
      <c r="CE3982" s="59"/>
    </row>
    <row r="3983" spans="1:83" x14ac:dyDescent="0.25">
      <c r="A3983" s="67" t="s">
        <v>984</v>
      </c>
      <c r="B3983" s="67" t="s">
        <v>984</v>
      </c>
      <c r="C3983" s="58">
        <v>42412</v>
      </c>
      <c r="D3983" s="58"/>
      <c r="E3983" s="58"/>
      <c r="F3983" s="59" t="s">
        <v>981</v>
      </c>
      <c r="G3983" s="59"/>
      <c r="H3983" s="59">
        <v>486.00187499999998</v>
      </c>
      <c r="I3983" s="59">
        <v>0.14469375000000001</v>
      </c>
      <c r="J3983" s="59">
        <v>0.21800625000000001</v>
      </c>
      <c r="K3983" s="59">
        <v>0.27625624999999998</v>
      </c>
      <c r="L3983" s="59">
        <v>0.27324375000000001</v>
      </c>
      <c r="M3983" s="59">
        <v>0.26971250000000002</v>
      </c>
      <c r="N3983" s="59">
        <v>0.32578750000000001</v>
      </c>
      <c r="O3983" s="59">
        <v>0.29365625000000001</v>
      </c>
      <c r="P3983" s="59"/>
      <c r="Q3983" s="59"/>
      <c r="R3983" s="59"/>
      <c r="S3983" s="59"/>
      <c r="T3983" s="59"/>
      <c r="U3983" s="59"/>
      <c r="V3983" s="59"/>
      <c r="W3983" s="59"/>
      <c r="X3983" s="59"/>
      <c r="Y3983" s="59"/>
      <c r="Z3983" s="59"/>
      <c r="AA3983" s="59"/>
      <c r="AB3983" s="59"/>
      <c r="AC3983" s="59"/>
      <c r="AD3983" s="59"/>
      <c r="AE3983" s="59">
        <v>8.4</v>
      </c>
      <c r="AF3983" s="59"/>
      <c r="AG3983" s="59"/>
      <c r="AH3983" s="59"/>
      <c r="AI3983" s="59"/>
      <c r="AJ3983" s="59"/>
      <c r="AK3983" s="59">
        <v>8.3000000000000007</v>
      </c>
      <c r="AL3983" s="59">
        <v>8.4</v>
      </c>
      <c r="AM3983" s="59"/>
      <c r="AN3983" s="59"/>
      <c r="AO3983" s="59"/>
      <c r="AP3983" s="59"/>
      <c r="AQ3983" s="59"/>
      <c r="AR3983" s="59"/>
      <c r="AS3983" s="59"/>
      <c r="AT3983" s="59"/>
      <c r="AU3983" s="59"/>
      <c r="AV3983" s="59"/>
      <c r="AZ3983" s="59"/>
      <c r="BA3983" s="59"/>
      <c r="BB3983" s="59"/>
      <c r="BC3983" s="59"/>
      <c r="BD3983" s="59"/>
      <c r="BE3983" s="59"/>
      <c r="BF3983" s="59"/>
      <c r="BG3983" s="59"/>
      <c r="BH3983" s="59"/>
      <c r="BI3983" s="59"/>
      <c r="BJ3983" s="59"/>
      <c r="BK3983" s="59"/>
      <c r="BL3983" s="59"/>
      <c r="BM3983" s="59"/>
      <c r="BN3983" s="59"/>
      <c r="BO3983" s="59"/>
      <c r="BP3983" s="59"/>
      <c r="BQ3983" s="59"/>
      <c r="BR3983" s="59"/>
      <c r="BS3983" s="59"/>
      <c r="BT3983" s="59"/>
      <c r="BU3983" s="59"/>
      <c r="BV3983" s="59"/>
      <c r="BW3983" s="59"/>
      <c r="BX3983" s="59"/>
      <c r="BY3983" s="59"/>
      <c r="BZ3983" s="59"/>
      <c r="CA3983" s="59"/>
      <c r="CB3983" s="59"/>
      <c r="CC3983" s="59"/>
      <c r="CD3983" s="59"/>
      <c r="CE3983" s="59"/>
    </row>
    <row r="3984" spans="1:83" x14ac:dyDescent="0.25">
      <c r="A3984" s="67" t="s">
        <v>984</v>
      </c>
      <c r="B3984" s="67" t="s">
        <v>984</v>
      </c>
      <c r="C3984" s="58">
        <v>42413</v>
      </c>
      <c r="D3984" s="58"/>
      <c r="E3984" s="58"/>
      <c r="F3984" s="59" t="s">
        <v>981</v>
      </c>
      <c r="G3984" s="59"/>
      <c r="H3984" s="59">
        <v>485.22234374999999</v>
      </c>
      <c r="I3984" s="59">
        <v>0.14251562500000001</v>
      </c>
      <c r="J3984" s="59">
        <v>0.216</v>
      </c>
      <c r="K3984" s="59">
        <v>0.27586250000000001</v>
      </c>
      <c r="L3984" s="59">
        <v>0.27333750000000001</v>
      </c>
      <c r="M3984" s="59">
        <v>0.2697</v>
      </c>
      <c r="N3984" s="59">
        <v>0.32569999999999999</v>
      </c>
      <c r="O3984" s="59">
        <v>0.29354999999999998</v>
      </c>
      <c r="P3984" s="59"/>
      <c r="Q3984" s="59"/>
      <c r="R3984" s="59"/>
      <c r="S3984" s="59"/>
      <c r="T3984" s="59">
        <v>11.262336975</v>
      </c>
      <c r="U3984" s="59">
        <v>958.89025000000004</v>
      </c>
      <c r="V3984" s="59">
        <v>709.75149999999996</v>
      </c>
      <c r="W3984" s="59"/>
      <c r="X3984" s="59"/>
      <c r="Y3984" s="59">
        <v>1.7196522640358401E-2</v>
      </c>
      <c r="Z3984" s="59">
        <v>4.7767499999999997E-2</v>
      </c>
      <c r="AA3984" s="59">
        <v>9.7106785749999993</v>
      </c>
      <c r="AB3984" s="59">
        <v>11275.1256897239</v>
      </c>
      <c r="AC3984" s="59"/>
      <c r="AD3984" s="59">
        <v>564.68849999999998</v>
      </c>
      <c r="AE3984" s="59"/>
      <c r="AF3984" s="59"/>
      <c r="AG3984" s="59"/>
      <c r="AH3984" s="59"/>
      <c r="AI3984" s="59"/>
      <c r="AJ3984" s="59">
        <v>48.894500000000001</v>
      </c>
      <c r="AK3984" s="59"/>
      <c r="AL3984" s="59"/>
      <c r="AM3984" s="59"/>
      <c r="AN3984" s="59"/>
      <c r="AO3984" s="59"/>
      <c r="AP3984" s="59"/>
      <c r="AQ3984" s="59"/>
      <c r="AR3984" s="59"/>
      <c r="AS3984" s="59"/>
      <c r="AT3984" s="59" t="s">
        <v>74</v>
      </c>
      <c r="AU3984" s="59"/>
      <c r="AV3984" s="59"/>
      <c r="AZ3984" s="59"/>
      <c r="BA3984" s="59"/>
      <c r="BB3984" s="59"/>
      <c r="BC3984" s="59"/>
      <c r="BD3984" s="59"/>
      <c r="BE3984" s="59">
        <v>145.06299999999999</v>
      </c>
      <c r="BF3984" s="59"/>
      <c r="BG3984" s="59"/>
      <c r="BH3984" s="59"/>
      <c r="BI3984" s="59"/>
      <c r="BJ3984" s="59">
        <v>200.24424999999999</v>
      </c>
      <c r="BK3984" s="59">
        <v>404.74237444707802</v>
      </c>
      <c r="BL3984" s="59"/>
      <c r="BM3984" s="59"/>
      <c r="BN3984" s="59"/>
      <c r="BO3984" s="59"/>
      <c r="BP3984" s="59"/>
      <c r="BQ3984" s="59"/>
      <c r="BR3984" s="59"/>
      <c r="BS3984" s="59"/>
      <c r="BT3984" s="59"/>
      <c r="BU3984" s="59"/>
      <c r="BV3984" s="59"/>
      <c r="BW3984" s="59"/>
      <c r="BX3984" s="59"/>
      <c r="BY3984" s="59"/>
      <c r="BZ3984" s="59"/>
      <c r="CA3984" s="59"/>
      <c r="CB3984" s="59"/>
      <c r="CC3984" s="59"/>
      <c r="CD3984" s="59"/>
      <c r="CE3984" s="59"/>
    </row>
    <row r="3985" spans="1:83" x14ac:dyDescent="0.25">
      <c r="A3985" s="67" t="s">
        <v>984</v>
      </c>
      <c r="B3985" s="67" t="s">
        <v>984</v>
      </c>
      <c r="C3985" s="58">
        <v>42414</v>
      </c>
      <c r="D3985" s="58"/>
      <c r="E3985" s="58"/>
      <c r="F3985" s="59" t="s">
        <v>981</v>
      </c>
      <c r="G3985" s="59"/>
      <c r="H3985" s="59">
        <v>484.52249999999998</v>
      </c>
      <c r="I3985" s="59">
        <v>0.14085</v>
      </c>
      <c r="J3985" s="59">
        <v>0.21462500000000001</v>
      </c>
      <c r="K3985" s="59">
        <v>0.27505625</v>
      </c>
      <c r="L3985" s="59">
        <v>0.27324999999999999</v>
      </c>
      <c r="M3985" s="59">
        <v>0.26979375</v>
      </c>
      <c r="N3985" s="59">
        <v>0.32566875000000001</v>
      </c>
      <c r="O3985" s="59">
        <v>0.29356874999999999</v>
      </c>
      <c r="P3985" s="59"/>
      <c r="Q3985" s="59"/>
      <c r="R3985" s="59"/>
      <c r="S3985" s="59"/>
      <c r="T3985" s="59"/>
      <c r="U3985" s="59"/>
      <c r="V3985" s="59"/>
      <c r="W3985" s="59"/>
      <c r="X3985" s="59"/>
      <c r="Y3985" s="59"/>
      <c r="Z3985" s="59"/>
      <c r="AA3985" s="59"/>
      <c r="AB3985" s="59"/>
      <c r="AC3985" s="59"/>
      <c r="AD3985" s="59"/>
      <c r="AE3985" s="59"/>
      <c r="AF3985" s="59"/>
      <c r="AG3985" s="59"/>
      <c r="AH3985" s="59"/>
      <c r="AI3985" s="59"/>
      <c r="AJ3985" s="59"/>
      <c r="AK3985" s="59"/>
      <c r="AL3985" s="59"/>
      <c r="AM3985" s="59"/>
      <c r="AN3985" s="59"/>
      <c r="AO3985" s="59"/>
      <c r="AP3985" s="59"/>
      <c r="AQ3985" s="59"/>
      <c r="AR3985" s="59"/>
      <c r="AS3985" s="59"/>
      <c r="AT3985" s="59"/>
      <c r="AU3985" s="59"/>
      <c r="AV3985" s="59"/>
      <c r="AZ3985" s="59"/>
      <c r="BA3985" s="59"/>
      <c r="BB3985" s="59"/>
      <c r="BC3985" s="59"/>
      <c r="BD3985" s="59"/>
      <c r="BE3985" s="59"/>
      <c r="BF3985" s="59"/>
      <c r="BG3985" s="59"/>
      <c r="BH3985" s="59"/>
      <c r="BI3985" s="59"/>
      <c r="BJ3985" s="59"/>
      <c r="BK3985" s="59"/>
      <c r="BL3985" s="59"/>
      <c r="BM3985" s="59"/>
      <c r="BN3985" s="59"/>
      <c r="BO3985" s="59"/>
      <c r="BP3985" s="59"/>
      <c r="BQ3985" s="59"/>
      <c r="BR3985" s="59"/>
      <c r="BS3985" s="59"/>
      <c r="BT3985" s="59"/>
      <c r="BU3985" s="59"/>
      <c r="BV3985" s="59"/>
      <c r="BW3985" s="59"/>
      <c r="BX3985" s="59"/>
      <c r="BY3985" s="59"/>
      <c r="BZ3985" s="59"/>
      <c r="CA3985" s="59"/>
      <c r="CB3985" s="59"/>
      <c r="CC3985" s="59"/>
      <c r="CD3985" s="59"/>
      <c r="CE3985" s="59"/>
    </row>
    <row r="3986" spans="1:83" x14ac:dyDescent="0.25">
      <c r="A3986" s="67" t="s">
        <v>984</v>
      </c>
      <c r="B3986" s="67" t="s">
        <v>984</v>
      </c>
      <c r="C3986" s="58">
        <v>42415</v>
      </c>
      <c r="D3986" s="58"/>
      <c r="E3986" s="58"/>
      <c r="F3986" s="59" t="s">
        <v>981</v>
      </c>
      <c r="G3986" s="59"/>
      <c r="H3986" s="59">
        <v>483.63515625000002</v>
      </c>
      <c r="I3986" s="59">
        <v>0.13824687499999999</v>
      </c>
      <c r="J3986" s="59">
        <v>0.21310000000000001</v>
      </c>
      <c r="K3986" s="59">
        <v>0.27432499999999999</v>
      </c>
      <c r="L3986" s="59">
        <v>0.27305625</v>
      </c>
      <c r="M3986" s="59">
        <v>0.26989999999999997</v>
      </c>
      <c r="N3986" s="59">
        <v>0.32569999999999999</v>
      </c>
      <c r="O3986" s="59">
        <v>0.29346250000000002</v>
      </c>
      <c r="P3986" s="59"/>
      <c r="Q3986" s="59"/>
      <c r="R3986" s="59"/>
      <c r="S3986" s="59"/>
      <c r="T3986" s="59"/>
      <c r="U3986" s="59"/>
      <c r="V3986" s="59"/>
      <c r="W3986" s="59"/>
      <c r="X3986" s="59"/>
      <c r="Y3986" s="59"/>
      <c r="Z3986" s="59"/>
      <c r="AA3986" s="59"/>
      <c r="AB3986" s="59"/>
      <c r="AC3986" s="59"/>
      <c r="AD3986" s="59"/>
      <c r="AE3986" s="59"/>
      <c r="AF3986" s="59"/>
      <c r="AG3986" s="59"/>
      <c r="AH3986" s="59"/>
      <c r="AI3986" s="59"/>
      <c r="AJ3986" s="59"/>
      <c r="AK3986" s="59"/>
      <c r="AL3986" s="59"/>
      <c r="AM3986" s="59"/>
      <c r="AN3986" s="59"/>
      <c r="AO3986" s="59"/>
      <c r="AP3986" s="59"/>
      <c r="AQ3986" s="59"/>
      <c r="AR3986" s="59"/>
      <c r="AS3986" s="59"/>
      <c r="AT3986" s="59"/>
      <c r="AU3986" s="59"/>
      <c r="AV3986" s="59"/>
      <c r="AZ3986" s="59"/>
      <c r="BA3986" s="59"/>
      <c r="BB3986" s="59"/>
      <c r="BC3986" s="59"/>
      <c r="BD3986" s="59"/>
      <c r="BE3986" s="59"/>
      <c r="BF3986" s="59"/>
      <c r="BG3986" s="59"/>
      <c r="BH3986" s="59"/>
      <c r="BI3986" s="59"/>
      <c r="BJ3986" s="59"/>
      <c r="BK3986" s="59"/>
      <c r="BL3986" s="59"/>
      <c r="BM3986" s="59"/>
      <c r="BN3986" s="59"/>
      <c r="BO3986" s="59"/>
      <c r="BP3986" s="59"/>
      <c r="BQ3986" s="59"/>
      <c r="BR3986" s="59"/>
      <c r="BS3986" s="59"/>
      <c r="BT3986" s="59"/>
      <c r="BU3986" s="59"/>
      <c r="BV3986" s="59"/>
      <c r="BW3986" s="59"/>
      <c r="BX3986" s="59"/>
      <c r="BY3986" s="59"/>
      <c r="BZ3986" s="59"/>
      <c r="CA3986" s="59"/>
      <c r="CB3986" s="59"/>
      <c r="CC3986" s="59"/>
      <c r="CD3986" s="59"/>
      <c r="CE3986" s="59"/>
    </row>
    <row r="3987" spans="1:83" x14ac:dyDescent="0.25">
      <c r="A3987" s="67" t="s">
        <v>984</v>
      </c>
      <c r="B3987" s="67" t="s">
        <v>984</v>
      </c>
      <c r="C3987" s="58">
        <v>42416</v>
      </c>
      <c r="D3987" s="58"/>
      <c r="E3987" s="58"/>
      <c r="F3987" s="59" t="s">
        <v>981</v>
      </c>
      <c r="G3987" s="59"/>
      <c r="H3987" s="59"/>
      <c r="I3987" s="59"/>
      <c r="J3987" s="59"/>
      <c r="K3987" s="59"/>
      <c r="L3987" s="59"/>
      <c r="M3987" s="59"/>
      <c r="N3987" s="59"/>
      <c r="O3987" s="59"/>
      <c r="P3987" s="59"/>
      <c r="Q3987" s="59"/>
      <c r="R3987" s="59"/>
      <c r="S3987" s="59"/>
      <c r="T3987" s="59"/>
      <c r="U3987" s="59"/>
      <c r="V3987" s="59"/>
      <c r="W3987" s="59"/>
      <c r="X3987" s="59"/>
      <c r="Y3987" s="59"/>
      <c r="Z3987" s="59"/>
      <c r="AA3987" s="59"/>
      <c r="AB3987" s="59"/>
      <c r="AC3987" s="59"/>
      <c r="AD3987" s="59"/>
      <c r="AE3987" s="59">
        <v>8.4</v>
      </c>
      <c r="AF3987" s="59"/>
      <c r="AG3987" s="59"/>
      <c r="AH3987" s="59"/>
      <c r="AI3987" s="59"/>
      <c r="AJ3987" s="59"/>
      <c r="AK3987" s="59">
        <v>8.4</v>
      </c>
      <c r="AL3987" s="59">
        <v>8.4</v>
      </c>
      <c r="AM3987" s="59"/>
      <c r="AN3987" s="59"/>
      <c r="AO3987" s="59"/>
      <c r="AP3987" s="59"/>
      <c r="AQ3987" s="59"/>
      <c r="AR3987" s="59"/>
      <c r="AS3987" s="59"/>
      <c r="AT3987" s="59"/>
      <c r="AU3987" s="59"/>
      <c r="AV3987" s="59"/>
      <c r="AZ3987" s="59"/>
      <c r="BA3987" s="59"/>
      <c r="BB3987" s="59"/>
      <c r="BC3987" s="59"/>
      <c r="BD3987" s="59"/>
      <c r="BE3987" s="59"/>
      <c r="BF3987" s="59"/>
      <c r="BG3987" s="59"/>
      <c r="BH3987" s="59"/>
      <c r="BI3987" s="59"/>
      <c r="BJ3987" s="59"/>
      <c r="BK3987" s="59"/>
      <c r="BL3987" s="59"/>
      <c r="BM3987" s="59"/>
      <c r="BN3987" s="59"/>
      <c r="BO3987" s="59"/>
      <c r="BP3987" s="59"/>
      <c r="BQ3987" s="59"/>
      <c r="BR3987" s="59"/>
      <c r="BS3987" s="59"/>
      <c r="BT3987" s="59"/>
      <c r="BU3987" s="59"/>
      <c r="BV3987" s="59"/>
      <c r="BW3987" s="59"/>
      <c r="BX3987" s="59"/>
      <c r="BY3987" s="59"/>
      <c r="BZ3987" s="59"/>
      <c r="CA3987" s="59"/>
      <c r="CB3987" s="59"/>
      <c r="CC3987" s="59"/>
      <c r="CD3987" s="59"/>
      <c r="CE3987" s="59"/>
    </row>
    <row r="3988" spans="1:83" x14ac:dyDescent="0.25">
      <c r="A3988" s="67" t="s">
        <v>986</v>
      </c>
      <c r="B3988" s="67" t="s">
        <v>986</v>
      </c>
      <c r="C3988" s="58">
        <v>42284</v>
      </c>
      <c r="D3988" s="58"/>
      <c r="E3988" s="58"/>
      <c r="F3988" s="59" t="s">
        <v>981</v>
      </c>
      <c r="G3988" s="59"/>
      <c r="H3988" s="59"/>
      <c r="I3988" s="59"/>
      <c r="J3988" s="59"/>
      <c r="K3988" s="59"/>
      <c r="L3988" s="59"/>
      <c r="M3988" s="59"/>
      <c r="N3988" s="59"/>
      <c r="O3988" s="59"/>
      <c r="P3988" s="59"/>
      <c r="Q3988" s="59"/>
      <c r="R3988" s="59"/>
      <c r="S3988" s="59"/>
      <c r="T3988" s="59"/>
      <c r="U3988" s="59"/>
      <c r="V3988" s="59"/>
      <c r="W3988" s="59"/>
      <c r="X3988" s="59"/>
      <c r="Y3988" s="59"/>
      <c r="Z3988" s="59"/>
      <c r="AA3988" s="59"/>
      <c r="AB3988" s="59"/>
      <c r="AC3988" s="59"/>
      <c r="AD3988" s="59"/>
      <c r="AE3988" s="59">
        <v>2</v>
      </c>
      <c r="AF3988" s="59"/>
      <c r="AG3988" s="59"/>
      <c r="AH3988" s="59"/>
      <c r="AI3988" s="59"/>
      <c r="AJ3988" s="59"/>
      <c r="AK3988" s="59">
        <v>0</v>
      </c>
      <c r="AL3988" s="59">
        <v>1</v>
      </c>
      <c r="AM3988" s="59"/>
      <c r="AN3988" s="59"/>
      <c r="AO3988" s="59"/>
      <c r="AP3988" s="59"/>
      <c r="AQ3988" s="59"/>
      <c r="AR3988" s="59"/>
      <c r="AS3988" s="59"/>
      <c r="AT3988" s="59"/>
      <c r="AU3988" s="59"/>
      <c r="AV3988" s="59"/>
      <c r="AZ3988" s="59"/>
      <c r="BA3988" s="59"/>
      <c r="BB3988" s="59"/>
      <c r="BC3988" s="59"/>
      <c r="BD3988" s="59"/>
      <c r="BE3988" s="59"/>
      <c r="BF3988" s="59"/>
      <c r="BG3988" s="59"/>
      <c r="BH3988" s="59"/>
      <c r="BI3988" s="59"/>
      <c r="BJ3988" s="59"/>
      <c r="BK3988" s="59"/>
      <c r="BL3988" s="59"/>
      <c r="BM3988" s="59"/>
      <c r="BN3988" s="59"/>
      <c r="BO3988" s="59"/>
      <c r="BP3988" s="59"/>
      <c r="BQ3988" s="59"/>
      <c r="BR3988" s="59"/>
      <c r="BS3988" s="59"/>
      <c r="BT3988" s="59"/>
      <c r="BU3988" s="59"/>
      <c r="BV3988" s="59"/>
      <c r="BW3988" s="59"/>
      <c r="BX3988" s="59"/>
      <c r="BY3988" s="59"/>
      <c r="BZ3988" s="59"/>
      <c r="CA3988" s="59"/>
      <c r="CB3988" s="59"/>
      <c r="CC3988" s="59"/>
      <c r="CD3988" s="59"/>
      <c r="CE3988" s="59"/>
    </row>
    <row r="3989" spans="1:83" x14ac:dyDescent="0.25">
      <c r="A3989" s="67" t="s">
        <v>986</v>
      </c>
      <c r="B3989" s="67" t="s">
        <v>986</v>
      </c>
      <c r="C3989" s="58">
        <v>42286</v>
      </c>
      <c r="D3989" s="58"/>
      <c r="E3989" s="58"/>
      <c r="F3989" s="59" t="s">
        <v>981</v>
      </c>
      <c r="G3989" s="59"/>
      <c r="H3989" s="59"/>
      <c r="I3989" s="59"/>
      <c r="J3989" s="59"/>
      <c r="K3989" s="59"/>
      <c r="L3989" s="59"/>
      <c r="M3989" s="59"/>
      <c r="N3989" s="59"/>
      <c r="O3989" s="59"/>
      <c r="P3989" s="59"/>
      <c r="Q3989" s="59"/>
      <c r="R3989" s="59"/>
      <c r="S3989" s="59"/>
      <c r="T3989" s="59"/>
      <c r="U3989" s="59"/>
      <c r="V3989" s="59"/>
      <c r="W3989" s="59"/>
      <c r="X3989" s="59"/>
      <c r="Y3989" s="59"/>
      <c r="Z3989" s="59"/>
      <c r="AA3989" s="59"/>
      <c r="AB3989" s="59"/>
      <c r="AC3989" s="59"/>
      <c r="AD3989" s="59"/>
      <c r="AE3989" s="59"/>
      <c r="AF3989" s="59"/>
      <c r="AG3989" s="59">
        <v>0</v>
      </c>
      <c r="AH3989" s="59"/>
      <c r="AI3989" s="59"/>
      <c r="AJ3989" s="59"/>
      <c r="AK3989" s="59"/>
      <c r="AL3989" s="59"/>
      <c r="AM3989" s="59"/>
      <c r="AN3989" s="59"/>
      <c r="AO3989" s="59"/>
      <c r="AP3989" s="59"/>
      <c r="AQ3989" s="59"/>
      <c r="AR3989" s="59"/>
      <c r="AS3989" s="59"/>
      <c r="AT3989" s="59"/>
      <c r="AU3989" s="59"/>
      <c r="AV3989" s="59"/>
      <c r="AZ3989" s="59"/>
      <c r="BA3989" s="59"/>
      <c r="BB3989" s="59"/>
      <c r="BC3989" s="59"/>
      <c r="BD3989" s="59"/>
      <c r="BE3989" s="59"/>
      <c r="BF3989" s="59"/>
      <c r="BG3989" s="59"/>
      <c r="BH3989" s="59"/>
      <c r="BI3989" s="59"/>
      <c r="BJ3989" s="59"/>
      <c r="BK3989" s="59"/>
      <c r="BL3989" s="59"/>
      <c r="BM3989" s="59"/>
      <c r="BN3989" s="59"/>
      <c r="BO3989" s="59"/>
      <c r="BP3989" s="59"/>
      <c r="BQ3989" s="59"/>
      <c r="BR3989" s="59"/>
      <c r="BS3989" s="59"/>
      <c r="BT3989" s="59"/>
      <c r="BU3989" s="59"/>
      <c r="BV3989" s="59"/>
      <c r="BW3989" s="59"/>
      <c r="BX3989" s="59"/>
      <c r="BY3989" s="59"/>
      <c r="BZ3989" s="59"/>
      <c r="CA3989" s="59"/>
      <c r="CB3989" s="59"/>
      <c r="CC3989" s="59"/>
      <c r="CD3989" s="59"/>
      <c r="CE3989" s="59"/>
    </row>
    <row r="3990" spans="1:83" x14ac:dyDescent="0.25">
      <c r="A3990" s="67" t="s">
        <v>986</v>
      </c>
      <c r="B3990" s="67" t="s">
        <v>986</v>
      </c>
      <c r="C3990" s="58">
        <v>42289</v>
      </c>
      <c r="D3990" s="58"/>
      <c r="E3990" s="58"/>
      <c r="F3990" s="59" t="s">
        <v>981</v>
      </c>
      <c r="G3990" s="59"/>
      <c r="H3990" s="59"/>
      <c r="I3990" s="59"/>
      <c r="J3990" s="59"/>
      <c r="K3990" s="59"/>
      <c r="L3990" s="59"/>
      <c r="M3990" s="59"/>
      <c r="N3990" s="59"/>
      <c r="O3990" s="59"/>
      <c r="P3990" s="59"/>
      <c r="Q3990" s="59"/>
      <c r="R3990" s="59"/>
      <c r="S3990" s="59"/>
      <c r="T3990" s="59"/>
      <c r="U3990" s="59"/>
      <c r="V3990" s="59"/>
      <c r="W3990" s="59"/>
      <c r="X3990" s="59"/>
      <c r="Y3990" s="59"/>
      <c r="Z3990" s="59"/>
      <c r="AA3990" s="59"/>
      <c r="AB3990" s="59"/>
      <c r="AC3990" s="59"/>
      <c r="AD3990" s="59"/>
      <c r="AE3990" s="59">
        <v>3.2</v>
      </c>
      <c r="AF3990" s="59"/>
      <c r="AG3990" s="59">
        <v>0</v>
      </c>
      <c r="AH3990" s="59"/>
      <c r="AI3990" s="59"/>
      <c r="AJ3990" s="59"/>
      <c r="AK3990" s="59">
        <v>0</v>
      </c>
      <c r="AL3990" s="59">
        <v>2</v>
      </c>
      <c r="AM3990" s="59"/>
      <c r="AN3990" s="59"/>
      <c r="AO3990" s="59"/>
      <c r="AP3990" s="59"/>
      <c r="AQ3990" s="59"/>
      <c r="AR3990" s="59"/>
      <c r="AS3990" s="59"/>
      <c r="AT3990" s="59"/>
      <c r="AU3990" s="59"/>
      <c r="AV3990" s="59"/>
      <c r="AZ3990" s="59"/>
      <c r="BA3990" s="59"/>
      <c r="BB3990" s="59"/>
      <c r="BC3990" s="59"/>
      <c r="BD3990" s="59"/>
      <c r="BE3990" s="59"/>
      <c r="BF3990" s="59"/>
      <c r="BG3990" s="59"/>
      <c r="BH3990" s="59"/>
      <c r="BI3990" s="59"/>
      <c r="BJ3990" s="59"/>
      <c r="BK3990" s="59"/>
      <c r="BL3990" s="59"/>
      <c r="BM3990" s="59"/>
      <c r="BN3990" s="59"/>
      <c r="BO3990" s="59"/>
      <c r="BP3990" s="59"/>
      <c r="BQ3990" s="59"/>
      <c r="BR3990" s="59"/>
      <c r="BS3990" s="59"/>
      <c r="BT3990" s="59"/>
      <c r="BU3990" s="59"/>
      <c r="BV3990" s="59"/>
      <c r="BW3990" s="59"/>
      <c r="BX3990" s="59"/>
      <c r="BY3990" s="59"/>
      <c r="BZ3990" s="59"/>
      <c r="CA3990" s="59"/>
      <c r="CB3990" s="59"/>
      <c r="CC3990" s="59"/>
      <c r="CD3990" s="59"/>
      <c r="CE3990" s="59"/>
    </row>
    <row r="3991" spans="1:83" x14ac:dyDescent="0.25">
      <c r="A3991" s="67" t="s">
        <v>986</v>
      </c>
      <c r="B3991" s="67" t="s">
        <v>986</v>
      </c>
      <c r="C3991" s="58">
        <v>42291</v>
      </c>
      <c r="D3991" s="58"/>
      <c r="E3991" s="58"/>
      <c r="F3991" s="59" t="s">
        <v>981</v>
      </c>
      <c r="G3991" s="59"/>
      <c r="H3991" s="59">
        <v>510.35531250000003</v>
      </c>
      <c r="I3991" s="59">
        <v>0.19736875000000001</v>
      </c>
      <c r="J3991" s="59">
        <v>0.25966250000000002</v>
      </c>
      <c r="K3991" s="59">
        <v>0.29336875000000001</v>
      </c>
      <c r="L3991" s="59">
        <v>0.25188125</v>
      </c>
      <c r="M3991" s="59">
        <v>0.29120000000000001</v>
      </c>
      <c r="N3991" s="59">
        <v>0.33553125</v>
      </c>
      <c r="O3991" s="59">
        <v>0.3006875</v>
      </c>
      <c r="P3991" s="59"/>
      <c r="Q3991" s="59"/>
      <c r="R3991" s="59"/>
      <c r="S3991" s="59"/>
      <c r="T3991" s="59"/>
      <c r="U3991" s="59"/>
      <c r="V3991" s="59"/>
      <c r="W3991" s="59"/>
      <c r="X3991" s="59"/>
      <c r="Y3991" s="59"/>
      <c r="Z3991" s="59"/>
      <c r="AA3991" s="59"/>
      <c r="AB3991" s="59"/>
      <c r="AC3991" s="59"/>
      <c r="AD3991" s="59"/>
      <c r="AE3991" s="59"/>
      <c r="AF3991" s="59"/>
      <c r="AG3991" s="59"/>
      <c r="AH3991" s="59"/>
      <c r="AI3991" s="59"/>
      <c r="AJ3991" s="59"/>
      <c r="AK3991" s="59"/>
      <c r="AL3991" s="59"/>
      <c r="AM3991" s="59"/>
      <c r="AN3991" s="59"/>
      <c r="AO3991" s="59"/>
      <c r="AP3991" s="59"/>
      <c r="AQ3991" s="59"/>
      <c r="AR3991" s="59"/>
      <c r="AS3991" s="59"/>
      <c r="AT3991" s="59"/>
      <c r="AU3991" s="59"/>
      <c r="AV3991" s="59"/>
      <c r="AZ3991" s="59"/>
      <c r="BA3991" s="59"/>
      <c r="BB3991" s="59"/>
      <c r="BC3991" s="59"/>
      <c r="BD3991" s="59"/>
      <c r="BE3991" s="59"/>
      <c r="BF3991" s="59"/>
      <c r="BG3991" s="59"/>
      <c r="BH3991" s="59"/>
      <c r="BI3991" s="59"/>
      <c r="BJ3991" s="59"/>
      <c r="BK3991" s="59"/>
      <c r="BL3991" s="59"/>
      <c r="BM3991" s="59"/>
      <c r="BN3991" s="59"/>
      <c r="BO3991" s="59"/>
      <c r="BP3991" s="59"/>
      <c r="BQ3991" s="59"/>
      <c r="BR3991" s="59"/>
      <c r="BS3991" s="59"/>
      <c r="BT3991" s="59"/>
      <c r="BU3991" s="59"/>
      <c r="BV3991" s="59"/>
      <c r="BW3991" s="59"/>
      <c r="BX3991" s="59"/>
      <c r="BY3991" s="59"/>
      <c r="BZ3991" s="59"/>
      <c r="CA3991" s="59"/>
      <c r="CB3991" s="59"/>
      <c r="CC3991" s="59"/>
      <c r="CD3991" s="59"/>
      <c r="CE3991" s="59"/>
    </row>
    <row r="3992" spans="1:83" x14ac:dyDescent="0.25">
      <c r="A3992" s="67" t="s">
        <v>986</v>
      </c>
      <c r="B3992" s="67" t="s">
        <v>986</v>
      </c>
      <c r="C3992" s="58">
        <v>42292</v>
      </c>
      <c r="D3992" s="58"/>
      <c r="E3992" s="58"/>
      <c r="F3992" s="59" t="s">
        <v>981</v>
      </c>
      <c r="G3992" s="59"/>
      <c r="H3992" s="59">
        <v>509.62640625</v>
      </c>
      <c r="I3992" s="59">
        <v>0.193634375</v>
      </c>
      <c r="J3992" s="59">
        <v>0.25797500000000001</v>
      </c>
      <c r="K3992" s="59">
        <v>0.29297499999999999</v>
      </c>
      <c r="L3992" s="59">
        <v>0.25212499999999999</v>
      </c>
      <c r="M3992" s="59">
        <v>0.29142499999999999</v>
      </c>
      <c r="N3992" s="59">
        <v>0.33562500000000001</v>
      </c>
      <c r="O3992" s="59">
        <v>0.30080000000000001</v>
      </c>
      <c r="P3992" s="59"/>
      <c r="Q3992" s="59"/>
      <c r="R3992" s="59"/>
      <c r="S3992" s="59"/>
      <c r="T3992" s="59"/>
      <c r="U3992" s="59"/>
      <c r="V3992" s="59"/>
      <c r="W3992" s="59"/>
      <c r="X3992" s="59"/>
      <c r="Y3992" s="59"/>
      <c r="Z3992" s="59"/>
      <c r="AA3992" s="59"/>
      <c r="AB3992" s="59"/>
      <c r="AC3992" s="59"/>
      <c r="AD3992" s="59"/>
      <c r="AE3992" s="59"/>
      <c r="AF3992" s="59">
        <v>0.111829821689462</v>
      </c>
      <c r="AG3992" s="59">
        <v>3.0173796828158302E-2</v>
      </c>
      <c r="AH3992" s="59"/>
      <c r="AI3992" s="59"/>
      <c r="AJ3992" s="59"/>
      <c r="AK3992" s="59"/>
      <c r="AL3992" s="59"/>
      <c r="AM3992" s="59"/>
      <c r="AN3992" s="59"/>
      <c r="AO3992" s="59"/>
      <c r="AP3992" s="59"/>
      <c r="AQ3992" s="59"/>
      <c r="AR3992" s="59"/>
      <c r="AS3992" s="59"/>
      <c r="AT3992" s="59"/>
      <c r="AU3992" s="59"/>
      <c r="AV3992" s="59"/>
      <c r="AZ3992" s="59"/>
      <c r="BA3992" s="59"/>
      <c r="BB3992" s="59"/>
      <c r="BC3992" s="59"/>
      <c r="BD3992" s="59"/>
      <c r="BE3992" s="59"/>
      <c r="BF3992" s="59"/>
      <c r="BG3992" s="59"/>
      <c r="BH3992" s="59"/>
      <c r="BI3992" s="59"/>
      <c r="BJ3992" s="59"/>
      <c r="BK3992" s="59"/>
      <c r="BL3992" s="59"/>
      <c r="BM3992" s="59"/>
      <c r="BN3992" s="59"/>
      <c r="BO3992" s="59"/>
      <c r="BP3992" s="59"/>
      <c r="BQ3992" s="59"/>
      <c r="BR3992" s="59"/>
      <c r="BS3992" s="59"/>
      <c r="BT3992" s="59"/>
      <c r="BU3992" s="59"/>
      <c r="BV3992" s="59"/>
      <c r="BW3992" s="59"/>
      <c r="BX3992" s="59"/>
      <c r="BY3992" s="59"/>
      <c r="BZ3992" s="59"/>
      <c r="CA3992" s="59"/>
      <c r="CB3992" s="59"/>
      <c r="CC3992" s="59"/>
      <c r="CD3992" s="59"/>
      <c r="CE3992" s="59"/>
    </row>
    <row r="3993" spans="1:83" x14ac:dyDescent="0.25">
      <c r="A3993" s="67" t="s">
        <v>986</v>
      </c>
      <c r="B3993" s="67" t="s">
        <v>986</v>
      </c>
      <c r="C3993" s="58">
        <v>42293</v>
      </c>
      <c r="D3993" s="58"/>
      <c r="E3993" s="58"/>
      <c r="F3993" s="59" t="s">
        <v>981</v>
      </c>
      <c r="G3993" s="59"/>
      <c r="H3993" s="59">
        <v>509.03156250000001</v>
      </c>
      <c r="I3993" s="59">
        <v>0.18995624999999999</v>
      </c>
      <c r="J3993" s="59">
        <v>0.25685000000000002</v>
      </c>
      <c r="K3993" s="59">
        <v>0.29269374999999997</v>
      </c>
      <c r="L3993" s="59">
        <v>0.25236874999999998</v>
      </c>
      <c r="M3993" s="59">
        <v>0.29160000000000003</v>
      </c>
      <c r="N3993" s="59">
        <v>0.33574375000000001</v>
      </c>
      <c r="O3993" s="59">
        <v>0.30096250000000002</v>
      </c>
      <c r="P3993" s="59"/>
      <c r="Q3993" s="59"/>
      <c r="R3993" s="59"/>
      <c r="S3993" s="59"/>
      <c r="T3993" s="59"/>
      <c r="U3993" s="59"/>
      <c r="V3993" s="59"/>
      <c r="W3993" s="59"/>
      <c r="X3993" s="59"/>
      <c r="Y3993" s="59"/>
      <c r="Z3993" s="59"/>
      <c r="AA3993" s="59"/>
      <c r="AB3993" s="59"/>
      <c r="AC3993" s="59"/>
      <c r="AD3993" s="59"/>
      <c r="AE3993" s="59"/>
      <c r="AF3993" s="59"/>
      <c r="AG3993" s="59"/>
      <c r="AH3993" s="59"/>
      <c r="AI3993" s="59"/>
      <c r="AJ3993" s="59"/>
      <c r="AK3993" s="59"/>
      <c r="AL3993" s="59"/>
      <c r="AM3993" s="59"/>
      <c r="AN3993" s="59"/>
      <c r="AO3993" s="59"/>
      <c r="AP3993" s="59"/>
      <c r="AQ3993" s="59"/>
      <c r="AR3993" s="59"/>
      <c r="AS3993" s="59"/>
      <c r="AT3993" s="59"/>
      <c r="AU3993" s="59"/>
      <c r="AV3993" s="59"/>
      <c r="AZ3993" s="59"/>
      <c r="BA3993" s="59"/>
      <c r="BB3993" s="59"/>
      <c r="BC3993" s="59"/>
      <c r="BD3993" s="59"/>
      <c r="BE3993" s="59"/>
      <c r="BF3993" s="59"/>
      <c r="BG3993" s="59"/>
      <c r="BH3993" s="59"/>
      <c r="BI3993" s="59"/>
      <c r="BJ3993" s="59"/>
      <c r="BK3993" s="59"/>
      <c r="BL3993" s="59"/>
      <c r="BM3993" s="59"/>
      <c r="BN3993" s="59"/>
      <c r="BO3993" s="59"/>
      <c r="BP3993" s="59"/>
      <c r="BQ3993" s="59"/>
      <c r="BR3993" s="59"/>
      <c r="BS3993" s="59"/>
      <c r="BT3993" s="59"/>
      <c r="BU3993" s="59"/>
      <c r="BV3993" s="59"/>
      <c r="BW3993" s="59"/>
      <c r="BX3993" s="59"/>
      <c r="BY3993" s="59"/>
      <c r="BZ3993" s="59"/>
      <c r="CA3993" s="59"/>
      <c r="CB3993" s="59"/>
      <c r="CC3993" s="59"/>
      <c r="CD3993" s="59"/>
      <c r="CE3993" s="59"/>
    </row>
    <row r="3994" spans="1:83" x14ac:dyDescent="0.25">
      <c r="A3994" s="67" t="s">
        <v>986</v>
      </c>
      <c r="B3994" s="67" t="s">
        <v>986</v>
      </c>
      <c r="C3994" s="58">
        <v>42294</v>
      </c>
      <c r="D3994" s="58"/>
      <c r="E3994" s="58"/>
      <c r="F3994" s="59" t="s">
        <v>981</v>
      </c>
      <c r="G3994" s="59"/>
      <c r="H3994" s="59">
        <v>508.27078125000003</v>
      </c>
      <c r="I3994" s="59">
        <v>0.18611562500000001</v>
      </c>
      <c r="J3994" s="59">
        <v>0.25466875</v>
      </c>
      <c r="K3994" s="59">
        <v>0.29238750000000002</v>
      </c>
      <c r="L3994" s="59">
        <v>0.25283749999999999</v>
      </c>
      <c r="M3994" s="59">
        <v>0.29178124999999999</v>
      </c>
      <c r="N3994" s="59">
        <v>0.33576875</v>
      </c>
      <c r="O3994" s="59">
        <v>0.30106875</v>
      </c>
      <c r="P3994" s="59"/>
      <c r="Q3994" s="59"/>
      <c r="R3994" s="59"/>
      <c r="S3994" s="59"/>
      <c r="T3994" s="59"/>
      <c r="U3994" s="59"/>
      <c r="V3994" s="59"/>
      <c r="W3994" s="59"/>
      <c r="X3994" s="59"/>
      <c r="Y3994" s="59"/>
      <c r="Z3994" s="59"/>
      <c r="AA3994" s="59"/>
      <c r="AB3994" s="59"/>
      <c r="AC3994" s="59"/>
      <c r="AD3994" s="59"/>
      <c r="AE3994" s="59"/>
      <c r="AF3994" s="59"/>
      <c r="AG3994" s="59"/>
      <c r="AH3994" s="59"/>
      <c r="AI3994" s="59"/>
      <c r="AJ3994" s="59"/>
      <c r="AK3994" s="59"/>
      <c r="AL3994" s="59"/>
      <c r="AM3994" s="59"/>
      <c r="AN3994" s="59"/>
      <c r="AO3994" s="59"/>
      <c r="AP3994" s="59"/>
      <c r="AQ3994" s="59"/>
      <c r="AR3994" s="59"/>
      <c r="AS3994" s="59"/>
      <c r="AT3994" s="59"/>
      <c r="AU3994" s="59"/>
      <c r="AV3994" s="59"/>
      <c r="AZ3994" s="59"/>
      <c r="BA3994" s="59"/>
      <c r="BB3994" s="59"/>
      <c r="BC3994" s="59"/>
      <c r="BD3994" s="59"/>
      <c r="BE3994" s="59"/>
      <c r="BF3994" s="59"/>
      <c r="BG3994" s="59"/>
      <c r="BH3994" s="59"/>
      <c r="BI3994" s="59"/>
      <c r="BJ3994" s="59"/>
      <c r="BK3994" s="59"/>
      <c r="BL3994" s="59"/>
      <c r="BM3994" s="59"/>
      <c r="BN3994" s="59"/>
      <c r="BO3994" s="59"/>
      <c r="BP3994" s="59"/>
      <c r="BQ3994" s="59"/>
      <c r="BR3994" s="59"/>
      <c r="BS3994" s="59"/>
      <c r="BT3994" s="59"/>
      <c r="BU3994" s="59"/>
      <c r="BV3994" s="59"/>
      <c r="BW3994" s="59"/>
      <c r="BX3994" s="59"/>
      <c r="BY3994" s="59"/>
      <c r="BZ3994" s="59"/>
      <c r="CA3994" s="59"/>
      <c r="CB3994" s="59"/>
      <c r="CC3994" s="59"/>
      <c r="CD3994" s="59"/>
      <c r="CE3994" s="59"/>
    </row>
    <row r="3995" spans="1:83" x14ac:dyDescent="0.25">
      <c r="A3995" s="67" t="s">
        <v>986</v>
      </c>
      <c r="B3995" s="67" t="s">
        <v>986</v>
      </c>
      <c r="C3995" s="58">
        <v>42295</v>
      </c>
      <c r="D3995" s="58"/>
      <c r="E3995" s="58"/>
      <c r="F3995" s="59" t="s">
        <v>981</v>
      </c>
      <c r="G3995" s="59"/>
      <c r="H3995" s="59">
        <v>507.22687500000001</v>
      </c>
      <c r="I3995" s="59">
        <v>0.18158750000000001</v>
      </c>
      <c r="J3995" s="59">
        <v>0.25243749999999998</v>
      </c>
      <c r="K3995" s="59">
        <v>0.29160625000000001</v>
      </c>
      <c r="L3995" s="59">
        <v>0.25315625000000003</v>
      </c>
      <c r="M3995" s="59">
        <v>0.29197499999999998</v>
      </c>
      <c r="N3995" s="59">
        <v>0.33598125000000001</v>
      </c>
      <c r="O3995" s="59">
        <v>0.30102499999999999</v>
      </c>
      <c r="P3995" s="59"/>
      <c r="Q3995" s="59"/>
      <c r="R3995" s="59"/>
      <c r="S3995" s="59"/>
      <c r="T3995" s="59"/>
      <c r="U3995" s="59"/>
      <c r="V3995" s="59"/>
      <c r="W3995" s="59"/>
      <c r="X3995" s="59"/>
      <c r="Y3995" s="59"/>
      <c r="Z3995" s="59"/>
      <c r="AA3995" s="59"/>
      <c r="AB3995" s="59"/>
      <c r="AC3995" s="59"/>
      <c r="AD3995" s="59"/>
      <c r="AE3995" s="59"/>
      <c r="AF3995" s="59"/>
      <c r="AG3995" s="59"/>
      <c r="AH3995" s="59"/>
      <c r="AI3995" s="59"/>
      <c r="AJ3995" s="59"/>
      <c r="AK3995" s="59"/>
      <c r="AL3995" s="59"/>
      <c r="AM3995" s="59"/>
      <c r="AN3995" s="59"/>
      <c r="AO3995" s="59"/>
      <c r="AP3995" s="59"/>
      <c r="AQ3995" s="59"/>
      <c r="AR3995" s="59"/>
      <c r="AS3995" s="59"/>
      <c r="AT3995" s="59"/>
      <c r="AU3995" s="59"/>
      <c r="AV3995" s="59"/>
      <c r="AZ3995" s="59"/>
      <c r="BA3995" s="59"/>
      <c r="BB3995" s="59"/>
      <c r="BC3995" s="59"/>
      <c r="BD3995" s="59"/>
      <c r="BE3995" s="59"/>
      <c r="BF3995" s="59"/>
      <c r="BG3995" s="59"/>
      <c r="BH3995" s="59"/>
      <c r="BI3995" s="59"/>
      <c r="BJ3995" s="59"/>
      <c r="BK3995" s="59"/>
      <c r="BL3995" s="59"/>
      <c r="BM3995" s="59"/>
      <c r="BN3995" s="59"/>
      <c r="BO3995" s="59"/>
      <c r="BP3995" s="59"/>
      <c r="BQ3995" s="59"/>
      <c r="BR3995" s="59"/>
      <c r="BS3995" s="59"/>
      <c r="BT3995" s="59"/>
      <c r="BU3995" s="59"/>
      <c r="BV3995" s="59"/>
      <c r="BW3995" s="59"/>
      <c r="BX3995" s="59"/>
      <c r="BY3995" s="59"/>
      <c r="BZ3995" s="59"/>
      <c r="CA3995" s="59"/>
      <c r="CB3995" s="59"/>
      <c r="CC3995" s="59"/>
      <c r="CD3995" s="59"/>
      <c r="CE3995" s="59"/>
    </row>
    <row r="3996" spans="1:83" x14ac:dyDescent="0.25">
      <c r="A3996" s="67" t="s">
        <v>986</v>
      </c>
      <c r="B3996" s="67" t="s">
        <v>986</v>
      </c>
      <c r="C3996" s="58">
        <v>42296</v>
      </c>
      <c r="D3996" s="58"/>
      <c r="E3996" s="58"/>
      <c r="F3996" s="59" t="s">
        <v>981</v>
      </c>
      <c r="G3996" s="59"/>
      <c r="H3996" s="59">
        <v>506.13749999999999</v>
      </c>
      <c r="I3996" s="59">
        <v>0.17728749999999999</v>
      </c>
      <c r="J3996" s="59">
        <v>0.249475</v>
      </c>
      <c r="K3996" s="59">
        <v>0.29087499999999999</v>
      </c>
      <c r="L3996" s="59">
        <v>0.25344375000000002</v>
      </c>
      <c r="M3996" s="59">
        <v>0.2920875</v>
      </c>
      <c r="N3996" s="59">
        <v>0.33610625</v>
      </c>
      <c r="O3996" s="59">
        <v>0.30123125000000001</v>
      </c>
      <c r="P3996" s="59"/>
      <c r="Q3996" s="59"/>
      <c r="R3996" s="59"/>
      <c r="S3996" s="59"/>
      <c r="T3996" s="59"/>
      <c r="U3996" s="59"/>
      <c r="V3996" s="59"/>
      <c r="W3996" s="59"/>
      <c r="X3996" s="59"/>
      <c r="Y3996" s="59"/>
      <c r="Z3996" s="59"/>
      <c r="AA3996" s="59"/>
      <c r="AB3996" s="59"/>
      <c r="AC3996" s="59"/>
      <c r="AD3996" s="59"/>
      <c r="AE3996" s="59"/>
      <c r="AF3996" s="59"/>
      <c r="AG3996" s="59"/>
      <c r="AH3996" s="59"/>
      <c r="AI3996" s="59"/>
      <c r="AJ3996" s="59"/>
      <c r="AK3996" s="59"/>
      <c r="AL3996" s="59"/>
      <c r="AM3996" s="59"/>
      <c r="AN3996" s="59"/>
      <c r="AO3996" s="59"/>
      <c r="AP3996" s="59"/>
      <c r="AQ3996" s="59"/>
      <c r="AR3996" s="59"/>
      <c r="AS3996" s="59"/>
      <c r="AT3996" s="59"/>
      <c r="AU3996" s="59"/>
      <c r="AV3996" s="59"/>
      <c r="AZ3996" s="59"/>
      <c r="BA3996" s="59"/>
      <c r="BB3996" s="59"/>
      <c r="BC3996" s="59"/>
      <c r="BD3996" s="59"/>
      <c r="BE3996" s="59"/>
      <c r="BF3996" s="59"/>
      <c r="BG3996" s="59"/>
      <c r="BH3996" s="59"/>
      <c r="BI3996" s="59"/>
      <c r="BJ3996" s="59"/>
      <c r="BK3996" s="59"/>
      <c r="BL3996" s="59"/>
      <c r="BM3996" s="59"/>
      <c r="BN3996" s="59"/>
      <c r="BO3996" s="59"/>
      <c r="BP3996" s="59"/>
      <c r="BQ3996" s="59"/>
      <c r="BR3996" s="59"/>
      <c r="BS3996" s="59"/>
      <c r="BT3996" s="59"/>
      <c r="BU3996" s="59"/>
      <c r="BV3996" s="59"/>
      <c r="BW3996" s="59"/>
      <c r="BX3996" s="59"/>
      <c r="BY3996" s="59"/>
      <c r="BZ3996" s="59"/>
      <c r="CA3996" s="59"/>
      <c r="CB3996" s="59"/>
      <c r="CC3996" s="59"/>
      <c r="CD3996" s="59"/>
      <c r="CE3996" s="59"/>
    </row>
    <row r="3997" spans="1:83" x14ac:dyDescent="0.25">
      <c r="A3997" s="67" t="s">
        <v>986</v>
      </c>
      <c r="B3997" s="67" t="s">
        <v>986</v>
      </c>
      <c r="C3997" s="58">
        <v>42297</v>
      </c>
      <c r="D3997" s="58"/>
      <c r="E3997" s="58"/>
      <c r="F3997" s="59" t="s">
        <v>981</v>
      </c>
      <c r="G3997" s="59"/>
      <c r="H3997" s="59">
        <v>504.80671875000002</v>
      </c>
      <c r="I3997" s="59">
        <v>0.17299687499999999</v>
      </c>
      <c r="J3997" s="59">
        <v>0.24621874999999999</v>
      </c>
      <c r="K3997" s="59">
        <v>0.28974375000000002</v>
      </c>
      <c r="L3997" s="59">
        <v>0.25362499999999999</v>
      </c>
      <c r="M3997" s="59">
        <v>0.29218125</v>
      </c>
      <c r="N3997" s="59">
        <v>0.33623750000000002</v>
      </c>
      <c r="O3997" s="59">
        <v>0.30129375000000003</v>
      </c>
      <c r="P3997" s="59"/>
      <c r="Q3997" s="59"/>
      <c r="R3997" s="59"/>
      <c r="S3997" s="59"/>
      <c r="T3997" s="59"/>
      <c r="U3997" s="59"/>
      <c r="V3997" s="59"/>
      <c r="W3997" s="59"/>
      <c r="X3997" s="59"/>
      <c r="Y3997" s="59"/>
      <c r="Z3997" s="59"/>
      <c r="AA3997" s="59"/>
      <c r="AB3997" s="59"/>
      <c r="AC3997" s="59"/>
      <c r="AD3997" s="59"/>
      <c r="AE3997" s="59">
        <v>4.5999999999999996</v>
      </c>
      <c r="AF3997" s="59">
        <v>0.13097741001274299</v>
      </c>
      <c r="AG3997" s="59">
        <v>4.8286499294685398E-2</v>
      </c>
      <c r="AH3997" s="59"/>
      <c r="AI3997" s="59"/>
      <c r="AJ3997" s="59"/>
      <c r="AK3997" s="59">
        <v>0</v>
      </c>
      <c r="AL3997" s="59">
        <v>3.05</v>
      </c>
      <c r="AM3997" s="59"/>
      <c r="AN3997" s="59"/>
      <c r="AO3997" s="59"/>
      <c r="AP3997" s="59"/>
      <c r="AQ3997" s="59"/>
      <c r="AR3997" s="59"/>
      <c r="AS3997" s="59"/>
      <c r="AT3997" s="59"/>
      <c r="AU3997" s="59"/>
      <c r="AV3997" s="59"/>
      <c r="AZ3997" s="59"/>
      <c r="BA3997" s="59"/>
      <c r="BB3997" s="59"/>
      <c r="BC3997" s="59"/>
      <c r="BD3997" s="59"/>
      <c r="BE3997" s="59"/>
      <c r="BF3997" s="59"/>
      <c r="BG3997" s="59"/>
      <c r="BH3997" s="59"/>
      <c r="BI3997" s="59"/>
      <c r="BJ3997" s="59"/>
      <c r="BK3997" s="59"/>
      <c r="BL3997" s="59"/>
      <c r="BM3997" s="59"/>
      <c r="BN3997" s="59"/>
      <c r="BO3997" s="59"/>
      <c r="BP3997" s="59"/>
      <c r="BQ3997" s="59"/>
      <c r="BR3997" s="59"/>
      <c r="BS3997" s="59"/>
      <c r="BT3997" s="59"/>
      <c r="BU3997" s="59"/>
      <c r="BV3997" s="59"/>
      <c r="BW3997" s="59"/>
      <c r="BX3997" s="59"/>
      <c r="BY3997" s="59"/>
      <c r="BZ3997" s="59"/>
      <c r="CA3997" s="59"/>
      <c r="CB3997" s="59"/>
      <c r="CC3997" s="59"/>
      <c r="CD3997" s="59"/>
      <c r="CE3997" s="59"/>
    </row>
    <row r="3998" spans="1:83" x14ac:dyDescent="0.25">
      <c r="A3998" s="67" t="s">
        <v>986</v>
      </c>
      <c r="B3998" s="67" t="s">
        <v>986</v>
      </c>
      <c r="C3998" s="58">
        <v>42298</v>
      </c>
      <c r="D3998" s="58"/>
      <c r="E3998" s="58"/>
      <c r="F3998" s="59" t="s">
        <v>981</v>
      </c>
      <c r="G3998" s="59"/>
      <c r="H3998" s="59">
        <v>503.42484374999998</v>
      </c>
      <c r="I3998" s="59">
        <v>0.16835937500000001</v>
      </c>
      <c r="J3998" s="59">
        <v>0.24250625000000001</v>
      </c>
      <c r="K3998" s="59">
        <v>0.28870625</v>
      </c>
      <c r="L3998" s="59">
        <v>0.2537375</v>
      </c>
      <c r="M3998" s="59">
        <v>0.29241250000000002</v>
      </c>
      <c r="N3998" s="59">
        <v>0.33632499999999999</v>
      </c>
      <c r="O3998" s="59">
        <v>0.30146875000000001</v>
      </c>
      <c r="P3998" s="59"/>
      <c r="Q3998" s="59"/>
      <c r="R3998" s="59"/>
      <c r="S3998" s="59"/>
      <c r="T3998" s="59"/>
      <c r="U3998" s="59"/>
      <c r="V3998" s="59"/>
      <c r="W3998" s="59"/>
      <c r="X3998" s="59"/>
      <c r="Y3998" s="59"/>
      <c r="Z3998" s="59"/>
      <c r="AA3998" s="59"/>
      <c r="AB3998" s="59"/>
      <c r="AC3998" s="59"/>
      <c r="AD3998" s="59"/>
      <c r="AE3998" s="59"/>
      <c r="AF3998" s="59"/>
      <c r="AG3998" s="59"/>
      <c r="AH3998" s="59"/>
      <c r="AI3998" s="59"/>
      <c r="AJ3998" s="59"/>
      <c r="AK3998" s="59"/>
      <c r="AL3998" s="59"/>
      <c r="AM3998" s="59"/>
      <c r="AN3998" s="59"/>
      <c r="AO3998" s="59"/>
      <c r="AP3998" s="59"/>
      <c r="AQ3998" s="59"/>
      <c r="AR3998" s="59"/>
      <c r="AS3998" s="59"/>
      <c r="AT3998" s="59"/>
      <c r="AU3998" s="59"/>
      <c r="AV3998" s="59"/>
      <c r="AZ3998" s="59"/>
      <c r="BA3998" s="59"/>
      <c r="BB3998" s="59"/>
      <c r="BC3998" s="59"/>
      <c r="BD3998" s="59"/>
      <c r="BE3998" s="59"/>
      <c r="BF3998" s="59"/>
      <c r="BG3998" s="59"/>
      <c r="BH3998" s="59"/>
      <c r="BI3998" s="59"/>
      <c r="BJ3998" s="59"/>
      <c r="BK3998" s="59"/>
      <c r="BL3998" s="59"/>
      <c r="BM3998" s="59"/>
      <c r="BN3998" s="59"/>
      <c r="BO3998" s="59"/>
      <c r="BP3998" s="59"/>
      <c r="BQ3998" s="59"/>
      <c r="BR3998" s="59"/>
      <c r="BS3998" s="59"/>
      <c r="BT3998" s="59"/>
      <c r="BU3998" s="59"/>
      <c r="BV3998" s="59"/>
      <c r="BW3998" s="59"/>
      <c r="BX3998" s="59"/>
      <c r="BY3998" s="59"/>
      <c r="BZ3998" s="59"/>
      <c r="CA3998" s="59"/>
      <c r="CB3998" s="59"/>
      <c r="CC3998" s="59"/>
      <c r="CD3998" s="59"/>
      <c r="CE3998" s="59"/>
    </row>
    <row r="3999" spans="1:83" x14ac:dyDescent="0.25">
      <c r="A3999" s="67" t="s">
        <v>986</v>
      </c>
      <c r="B3999" s="67" t="s">
        <v>986</v>
      </c>
      <c r="C3999" s="58">
        <v>42299</v>
      </c>
      <c r="D3999" s="58"/>
      <c r="E3999" s="58"/>
      <c r="F3999" s="59" t="s">
        <v>981</v>
      </c>
      <c r="G3999" s="59"/>
      <c r="H3999" s="59">
        <v>502.17093749999998</v>
      </c>
      <c r="I3999" s="59">
        <v>0.16438749999999999</v>
      </c>
      <c r="J3999" s="59">
        <v>0.23929375</v>
      </c>
      <c r="K3999" s="59">
        <v>0.28773124999999999</v>
      </c>
      <c r="L3999" s="59">
        <v>0.254</v>
      </c>
      <c r="M3999" s="59">
        <v>0.29246250000000001</v>
      </c>
      <c r="N3999" s="59">
        <v>0.3364125</v>
      </c>
      <c r="O3999" s="59">
        <v>0.30145624999999998</v>
      </c>
      <c r="P3999" s="59"/>
      <c r="Q3999" s="59"/>
      <c r="R3999" s="59"/>
      <c r="S3999" s="59"/>
      <c r="T3999" s="59"/>
      <c r="U3999" s="59"/>
      <c r="V3999" s="59"/>
      <c r="W3999" s="59"/>
      <c r="X3999" s="59"/>
      <c r="Y3999" s="59"/>
      <c r="Z3999" s="59"/>
      <c r="AA3999" s="59"/>
      <c r="AB3999" s="59"/>
      <c r="AC3999" s="59"/>
      <c r="AD3999" s="59"/>
      <c r="AE3999" s="59"/>
      <c r="AF3999" s="59"/>
      <c r="AG3999" s="59">
        <v>0.11785340098270999</v>
      </c>
      <c r="AH3999" s="59"/>
      <c r="AI3999" s="59"/>
      <c r="AJ3999" s="59"/>
      <c r="AK3999" s="59"/>
      <c r="AL3999" s="59"/>
      <c r="AM3999" s="59"/>
      <c r="AN3999" s="59"/>
      <c r="AO3999" s="59"/>
      <c r="AP3999" s="59"/>
      <c r="AQ3999" s="59"/>
      <c r="AR3999" s="59"/>
      <c r="AS3999" s="59"/>
      <c r="AT3999" s="59"/>
      <c r="AU3999" s="59"/>
      <c r="AV3999" s="59"/>
      <c r="AZ3999" s="59"/>
      <c r="BA3999" s="59"/>
      <c r="BB3999" s="59"/>
      <c r="BC3999" s="59"/>
      <c r="BD3999" s="59"/>
      <c r="BE3999" s="59"/>
      <c r="BF3999" s="59"/>
      <c r="BG3999" s="59"/>
      <c r="BH3999" s="59"/>
      <c r="BI3999" s="59"/>
      <c r="BJ3999" s="59"/>
      <c r="BK3999" s="59"/>
      <c r="BL3999" s="59"/>
      <c r="BM3999" s="59"/>
      <c r="BN3999" s="59"/>
      <c r="BO3999" s="59"/>
      <c r="BP3999" s="59"/>
      <c r="BQ3999" s="59"/>
      <c r="BR3999" s="59"/>
      <c r="BS3999" s="59"/>
      <c r="BT3999" s="59"/>
      <c r="BU3999" s="59"/>
      <c r="BV3999" s="59"/>
      <c r="BW3999" s="59"/>
      <c r="BX3999" s="59"/>
      <c r="BY3999" s="59"/>
      <c r="BZ3999" s="59"/>
      <c r="CA3999" s="59"/>
      <c r="CB3999" s="59"/>
      <c r="CC3999" s="59"/>
      <c r="CD3999" s="59"/>
      <c r="CE3999" s="59"/>
    </row>
    <row r="4000" spans="1:83" x14ac:dyDescent="0.25">
      <c r="A4000" s="67" t="s">
        <v>986</v>
      </c>
      <c r="B4000" s="67" t="s">
        <v>986</v>
      </c>
      <c r="C4000" s="58">
        <v>42300</v>
      </c>
      <c r="D4000" s="58"/>
      <c r="E4000" s="58"/>
      <c r="F4000" s="59" t="s">
        <v>981</v>
      </c>
      <c r="G4000" s="59"/>
      <c r="H4000" s="59">
        <v>501.07781249999999</v>
      </c>
      <c r="I4000" s="59">
        <v>0.16163125</v>
      </c>
      <c r="J4000" s="59">
        <v>0.23628750000000001</v>
      </c>
      <c r="K4000" s="59">
        <v>0.28628749999999997</v>
      </c>
      <c r="L4000" s="59">
        <v>0.25414375</v>
      </c>
      <c r="M4000" s="59">
        <v>0.29274375000000002</v>
      </c>
      <c r="N4000" s="59">
        <v>0.33648125000000001</v>
      </c>
      <c r="O4000" s="59">
        <v>0.30164374999999999</v>
      </c>
      <c r="P4000" s="59"/>
      <c r="Q4000" s="59"/>
      <c r="R4000" s="59"/>
      <c r="S4000" s="59"/>
      <c r="T4000" s="59"/>
      <c r="U4000" s="59"/>
      <c r="V4000" s="59"/>
      <c r="W4000" s="59"/>
      <c r="X4000" s="59"/>
      <c r="Y4000" s="59"/>
      <c r="Z4000" s="59"/>
      <c r="AA4000" s="59"/>
      <c r="AB4000" s="59"/>
      <c r="AC4000" s="59"/>
      <c r="AD4000" s="59"/>
      <c r="AE4000" s="59"/>
      <c r="AF4000" s="59"/>
      <c r="AG4000" s="59"/>
      <c r="AH4000" s="59"/>
      <c r="AI4000" s="59"/>
      <c r="AJ4000" s="59"/>
      <c r="AK4000" s="59"/>
      <c r="AL4000" s="59"/>
      <c r="AM4000" s="59"/>
      <c r="AN4000" s="59"/>
      <c r="AO4000" s="59"/>
      <c r="AP4000" s="59"/>
      <c r="AQ4000" s="59"/>
      <c r="AR4000" s="59"/>
      <c r="AS4000" s="59"/>
      <c r="AT4000" s="59"/>
      <c r="AU4000" s="59"/>
      <c r="AV4000" s="59"/>
      <c r="AZ4000" s="59"/>
      <c r="BA4000" s="59"/>
      <c r="BB4000" s="59"/>
      <c r="BC4000" s="59"/>
      <c r="BD4000" s="59"/>
      <c r="BE4000" s="59"/>
      <c r="BF4000" s="59"/>
      <c r="BG4000" s="59"/>
      <c r="BH4000" s="59"/>
      <c r="BI4000" s="59"/>
      <c r="BJ4000" s="59"/>
      <c r="BK4000" s="59"/>
      <c r="BL4000" s="59"/>
      <c r="BM4000" s="59"/>
      <c r="BN4000" s="59"/>
      <c r="BO4000" s="59"/>
      <c r="BP4000" s="59"/>
      <c r="BQ4000" s="59"/>
      <c r="BR4000" s="59"/>
      <c r="BS4000" s="59"/>
      <c r="BT4000" s="59"/>
      <c r="BU4000" s="59"/>
      <c r="BV4000" s="59"/>
      <c r="BW4000" s="59"/>
      <c r="BX4000" s="59"/>
      <c r="BY4000" s="59"/>
      <c r="BZ4000" s="59"/>
      <c r="CA4000" s="59"/>
      <c r="CB4000" s="59"/>
      <c r="CC4000" s="59"/>
      <c r="CD4000" s="59"/>
      <c r="CE4000" s="59"/>
    </row>
    <row r="4001" spans="1:83" x14ac:dyDescent="0.25">
      <c r="A4001" s="67" t="s">
        <v>986</v>
      </c>
      <c r="B4001" s="67" t="s">
        <v>986</v>
      </c>
      <c r="C4001" s="58">
        <v>42301</v>
      </c>
      <c r="D4001" s="58"/>
      <c r="E4001" s="58"/>
      <c r="F4001" s="59" t="s">
        <v>981</v>
      </c>
      <c r="G4001" s="59"/>
      <c r="H4001" s="59">
        <v>499.74140625000001</v>
      </c>
      <c r="I4001" s="59">
        <v>0.158621875</v>
      </c>
      <c r="J4001" s="59">
        <v>0.23268749999999999</v>
      </c>
      <c r="K4001" s="59">
        <v>0.28486875</v>
      </c>
      <c r="L4001" s="59">
        <v>0.254075</v>
      </c>
      <c r="M4001" s="59">
        <v>0.29278749999999998</v>
      </c>
      <c r="N4001" s="59">
        <v>0.33671250000000003</v>
      </c>
      <c r="O4001" s="59">
        <v>0.30170625000000001</v>
      </c>
      <c r="P4001" s="59"/>
      <c r="Q4001" s="59"/>
      <c r="R4001" s="59"/>
      <c r="S4001" s="59"/>
      <c r="T4001" s="59"/>
      <c r="U4001" s="59"/>
      <c r="V4001" s="59"/>
      <c r="W4001" s="59"/>
      <c r="X4001" s="59"/>
      <c r="Y4001" s="59"/>
      <c r="Z4001" s="59"/>
      <c r="AA4001" s="59"/>
      <c r="AB4001" s="59"/>
      <c r="AC4001" s="59"/>
      <c r="AD4001" s="59"/>
      <c r="AE4001" s="59"/>
      <c r="AF4001" s="59"/>
      <c r="AG4001" s="59"/>
      <c r="AH4001" s="59"/>
      <c r="AI4001" s="59"/>
      <c r="AJ4001" s="59"/>
      <c r="AK4001" s="59"/>
      <c r="AL4001" s="59"/>
      <c r="AM4001" s="59"/>
      <c r="AN4001" s="59"/>
      <c r="AO4001" s="59"/>
      <c r="AP4001" s="59"/>
      <c r="AQ4001" s="59"/>
      <c r="AR4001" s="59"/>
      <c r="AS4001" s="59"/>
      <c r="AT4001" s="59"/>
      <c r="AU4001" s="59"/>
      <c r="AV4001" s="59"/>
      <c r="AZ4001" s="59"/>
      <c r="BA4001" s="59"/>
      <c r="BB4001" s="59"/>
      <c r="BC4001" s="59"/>
      <c r="BD4001" s="59"/>
      <c r="BE4001" s="59"/>
      <c r="BF4001" s="59"/>
      <c r="BG4001" s="59"/>
      <c r="BH4001" s="59"/>
      <c r="BI4001" s="59"/>
      <c r="BJ4001" s="59"/>
      <c r="BK4001" s="59"/>
      <c r="BL4001" s="59"/>
      <c r="BM4001" s="59"/>
      <c r="BN4001" s="59"/>
      <c r="BO4001" s="59"/>
      <c r="BP4001" s="59"/>
      <c r="BQ4001" s="59"/>
      <c r="BR4001" s="59"/>
      <c r="BS4001" s="59"/>
      <c r="BT4001" s="59"/>
      <c r="BU4001" s="59"/>
      <c r="BV4001" s="59"/>
      <c r="BW4001" s="59"/>
      <c r="BX4001" s="59"/>
      <c r="BY4001" s="59"/>
      <c r="BZ4001" s="59"/>
      <c r="CA4001" s="59"/>
      <c r="CB4001" s="59"/>
      <c r="CC4001" s="59"/>
      <c r="CD4001" s="59"/>
      <c r="CE4001" s="59"/>
    </row>
    <row r="4002" spans="1:83" x14ac:dyDescent="0.25">
      <c r="A4002" s="67" t="s">
        <v>986</v>
      </c>
      <c r="B4002" s="67" t="s">
        <v>986</v>
      </c>
      <c r="C4002" s="58">
        <v>42302</v>
      </c>
      <c r="D4002" s="58"/>
      <c r="E4002" s="58"/>
      <c r="F4002" s="59" t="s">
        <v>981</v>
      </c>
      <c r="G4002" s="59"/>
      <c r="H4002" s="59">
        <v>498.44718749999998</v>
      </c>
      <c r="I4002" s="59">
        <v>0.15592500000000001</v>
      </c>
      <c r="J4002" s="59">
        <v>0.22946875</v>
      </c>
      <c r="K4002" s="59">
        <v>0.28347499999999998</v>
      </c>
      <c r="L4002" s="59">
        <v>0.25401249999999997</v>
      </c>
      <c r="M4002" s="59">
        <v>0.29285624999999998</v>
      </c>
      <c r="N4002" s="59">
        <v>0.33673750000000002</v>
      </c>
      <c r="O4002" s="59">
        <v>0.30171249999999999</v>
      </c>
      <c r="P4002" s="59"/>
      <c r="Q4002" s="59"/>
      <c r="R4002" s="59"/>
      <c r="S4002" s="59"/>
      <c r="T4002" s="59"/>
      <c r="U4002" s="59"/>
      <c r="V4002" s="59"/>
      <c r="W4002" s="59"/>
      <c r="X4002" s="59"/>
      <c r="Y4002" s="59"/>
      <c r="Z4002" s="59"/>
      <c r="AA4002" s="59"/>
      <c r="AB4002" s="59"/>
      <c r="AC4002" s="59"/>
      <c r="AD4002" s="59"/>
      <c r="AE4002" s="59"/>
      <c r="AF4002" s="59"/>
      <c r="AG4002" s="59"/>
      <c r="AH4002" s="59"/>
      <c r="AI4002" s="59"/>
      <c r="AJ4002" s="59"/>
      <c r="AK4002" s="59"/>
      <c r="AL4002" s="59"/>
      <c r="AM4002" s="59"/>
      <c r="AN4002" s="59"/>
      <c r="AO4002" s="59"/>
      <c r="AP4002" s="59"/>
      <c r="AQ4002" s="59"/>
      <c r="AR4002" s="59"/>
      <c r="AS4002" s="59"/>
      <c r="AT4002" s="59"/>
      <c r="AU4002" s="59"/>
      <c r="AV4002" s="59"/>
      <c r="AZ4002" s="59"/>
      <c r="BA4002" s="59"/>
      <c r="BB4002" s="59"/>
      <c r="BC4002" s="59"/>
      <c r="BD4002" s="59"/>
      <c r="BE4002" s="59"/>
      <c r="BF4002" s="59"/>
      <c r="BG4002" s="59"/>
      <c r="BH4002" s="59"/>
      <c r="BI4002" s="59"/>
      <c r="BJ4002" s="59"/>
      <c r="BK4002" s="59"/>
      <c r="BL4002" s="59"/>
      <c r="BM4002" s="59"/>
      <c r="BN4002" s="59"/>
      <c r="BO4002" s="59"/>
      <c r="BP4002" s="59"/>
      <c r="BQ4002" s="59"/>
      <c r="BR4002" s="59"/>
      <c r="BS4002" s="59"/>
      <c r="BT4002" s="59"/>
      <c r="BU4002" s="59"/>
      <c r="BV4002" s="59"/>
      <c r="BW4002" s="59"/>
      <c r="BX4002" s="59"/>
      <c r="BY4002" s="59"/>
      <c r="BZ4002" s="59"/>
      <c r="CA4002" s="59"/>
      <c r="CB4002" s="59"/>
      <c r="CC4002" s="59"/>
      <c r="CD4002" s="59"/>
      <c r="CE4002" s="59"/>
    </row>
    <row r="4003" spans="1:83" x14ac:dyDescent="0.25">
      <c r="A4003" s="67" t="s">
        <v>986</v>
      </c>
      <c r="B4003" s="67" t="s">
        <v>986</v>
      </c>
      <c r="C4003" s="58">
        <v>42303</v>
      </c>
      <c r="D4003" s="58"/>
      <c r="E4003" s="58"/>
      <c r="F4003" s="59" t="s">
        <v>981</v>
      </c>
      <c r="G4003" s="59"/>
      <c r="H4003" s="59">
        <v>497.169375</v>
      </c>
      <c r="I4003" s="59">
        <v>0.15278125000000001</v>
      </c>
      <c r="J4003" s="59">
        <v>0.22574374999999999</v>
      </c>
      <c r="K4003" s="59">
        <v>0.28229375000000001</v>
      </c>
      <c r="L4003" s="59">
        <v>0.25396249999999998</v>
      </c>
      <c r="M4003" s="59">
        <v>0.29298125000000003</v>
      </c>
      <c r="N4003" s="59">
        <v>0.33687499999999998</v>
      </c>
      <c r="O4003" s="59">
        <v>0.30185624999999999</v>
      </c>
      <c r="P4003" s="59"/>
      <c r="Q4003" s="59"/>
      <c r="R4003" s="59"/>
      <c r="S4003" s="59"/>
      <c r="T4003" s="59"/>
      <c r="U4003" s="59"/>
      <c r="V4003" s="59"/>
      <c r="W4003" s="59"/>
      <c r="X4003" s="59"/>
      <c r="Y4003" s="59"/>
      <c r="Z4003" s="59"/>
      <c r="AA4003" s="59"/>
      <c r="AB4003" s="59"/>
      <c r="AC4003" s="59"/>
      <c r="AD4003" s="59"/>
      <c r="AE4003" s="59"/>
      <c r="AF4003" s="59"/>
      <c r="AG4003" s="59"/>
      <c r="AH4003" s="59"/>
      <c r="AI4003" s="59"/>
      <c r="AJ4003" s="59"/>
      <c r="AK4003" s="59"/>
      <c r="AL4003" s="59"/>
      <c r="AM4003" s="59"/>
      <c r="AN4003" s="59"/>
      <c r="AO4003" s="59"/>
      <c r="AP4003" s="59"/>
      <c r="AQ4003" s="59"/>
      <c r="AR4003" s="59"/>
      <c r="AS4003" s="59"/>
      <c r="AT4003" s="59"/>
      <c r="AU4003" s="59"/>
      <c r="AV4003" s="59"/>
      <c r="AZ4003" s="59"/>
      <c r="BA4003" s="59"/>
      <c r="BB4003" s="59"/>
      <c r="BC4003" s="59"/>
      <c r="BD4003" s="59"/>
      <c r="BE4003" s="59"/>
      <c r="BF4003" s="59"/>
      <c r="BG4003" s="59"/>
      <c r="BH4003" s="59"/>
      <c r="BI4003" s="59"/>
      <c r="BJ4003" s="59"/>
      <c r="BK4003" s="59"/>
      <c r="BL4003" s="59"/>
      <c r="BM4003" s="59"/>
      <c r="BN4003" s="59"/>
      <c r="BO4003" s="59"/>
      <c r="BP4003" s="59"/>
      <c r="BQ4003" s="59"/>
      <c r="BR4003" s="59"/>
      <c r="BS4003" s="59"/>
      <c r="BT4003" s="59"/>
      <c r="BU4003" s="59"/>
      <c r="BV4003" s="59"/>
      <c r="BW4003" s="59"/>
      <c r="BX4003" s="59"/>
      <c r="BY4003" s="59"/>
      <c r="BZ4003" s="59"/>
      <c r="CA4003" s="59"/>
      <c r="CB4003" s="59"/>
      <c r="CC4003" s="59"/>
      <c r="CD4003" s="59"/>
      <c r="CE4003" s="59"/>
    </row>
    <row r="4004" spans="1:83" x14ac:dyDescent="0.25">
      <c r="A4004" s="67" t="s">
        <v>986</v>
      </c>
      <c r="B4004" s="67" t="s">
        <v>986</v>
      </c>
      <c r="C4004" s="58">
        <v>42304</v>
      </c>
      <c r="D4004" s="58"/>
      <c r="E4004" s="58"/>
      <c r="F4004" s="59" t="s">
        <v>981</v>
      </c>
      <c r="G4004" s="59"/>
      <c r="H4004" s="59">
        <v>495.97218750000002</v>
      </c>
      <c r="I4004" s="59">
        <v>0.14989374999999999</v>
      </c>
      <c r="J4004" s="59">
        <v>0.22311249999999999</v>
      </c>
      <c r="K4004" s="59">
        <v>0.28089375</v>
      </c>
      <c r="L4004" s="59">
        <v>0.25390000000000001</v>
      </c>
      <c r="M4004" s="59">
        <v>0.29294999999999999</v>
      </c>
      <c r="N4004" s="59">
        <v>0.33700000000000002</v>
      </c>
      <c r="O4004" s="59">
        <v>0.30199375000000001</v>
      </c>
      <c r="P4004" s="59"/>
      <c r="Q4004" s="59"/>
      <c r="R4004" s="59"/>
      <c r="S4004" s="59"/>
      <c r="T4004" s="59"/>
      <c r="U4004" s="59"/>
      <c r="V4004" s="59"/>
      <c r="W4004" s="59"/>
      <c r="X4004" s="59"/>
      <c r="Y4004" s="59"/>
      <c r="Z4004" s="59"/>
      <c r="AA4004" s="59"/>
      <c r="AB4004" s="59"/>
      <c r="AC4004" s="59"/>
      <c r="AD4004" s="59"/>
      <c r="AE4004" s="59"/>
      <c r="AF4004" s="59"/>
      <c r="AG4004" s="59">
        <v>0.139682155332744</v>
      </c>
      <c r="AH4004" s="59"/>
      <c r="AI4004" s="59"/>
      <c r="AJ4004" s="59"/>
      <c r="AK4004" s="59"/>
      <c r="AL4004" s="59"/>
      <c r="AM4004" s="59"/>
      <c r="AN4004" s="59"/>
      <c r="AO4004" s="59"/>
      <c r="AP4004" s="59"/>
      <c r="AQ4004" s="59"/>
      <c r="AR4004" s="59"/>
      <c r="AS4004" s="59"/>
      <c r="AT4004" s="59"/>
      <c r="AU4004" s="59"/>
      <c r="AV4004" s="59"/>
      <c r="AZ4004" s="59"/>
      <c r="BA4004" s="59"/>
      <c r="BB4004" s="59"/>
      <c r="BC4004" s="59"/>
      <c r="BD4004" s="59"/>
      <c r="BE4004" s="59"/>
      <c r="BF4004" s="59"/>
      <c r="BG4004" s="59"/>
      <c r="BH4004" s="59"/>
      <c r="BI4004" s="59"/>
      <c r="BJ4004" s="59"/>
      <c r="BK4004" s="59"/>
      <c r="BL4004" s="59"/>
      <c r="BM4004" s="59"/>
      <c r="BN4004" s="59"/>
      <c r="BO4004" s="59"/>
      <c r="BP4004" s="59"/>
      <c r="BQ4004" s="59"/>
      <c r="BR4004" s="59"/>
      <c r="BS4004" s="59"/>
      <c r="BT4004" s="59"/>
      <c r="BU4004" s="59"/>
      <c r="BV4004" s="59"/>
      <c r="BW4004" s="59"/>
      <c r="BX4004" s="59"/>
      <c r="BY4004" s="59"/>
      <c r="BZ4004" s="59"/>
      <c r="CA4004" s="59"/>
      <c r="CB4004" s="59"/>
      <c r="CC4004" s="59"/>
      <c r="CD4004" s="59"/>
      <c r="CE4004" s="59"/>
    </row>
    <row r="4005" spans="1:83" x14ac:dyDescent="0.25">
      <c r="A4005" s="67" t="s">
        <v>986</v>
      </c>
      <c r="B4005" s="67" t="s">
        <v>986</v>
      </c>
      <c r="C4005" s="58">
        <v>42305</v>
      </c>
      <c r="D4005" s="58"/>
      <c r="E4005" s="58"/>
      <c r="F4005" s="59" t="s">
        <v>981</v>
      </c>
      <c r="G4005" s="59"/>
      <c r="H4005" s="59">
        <v>495.15046875000002</v>
      </c>
      <c r="I4005" s="59">
        <v>0.14927812500000001</v>
      </c>
      <c r="J4005" s="59">
        <v>0.221775</v>
      </c>
      <c r="K4005" s="59">
        <v>0.27928124999999998</v>
      </c>
      <c r="L4005" s="59">
        <v>0.25364375</v>
      </c>
      <c r="M4005" s="59">
        <v>0.29308125000000002</v>
      </c>
      <c r="N4005" s="59">
        <v>0.33697500000000002</v>
      </c>
      <c r="O4005" s="59">
        <v>0.30199375000000001</v>
      </c>
      <c r="P4005" s="59"/>
      <c r="Q4005" s="59"/>
      <c r="R4005" s="59"/>
      <c r="S4005" s="59"/>
      <c r="T4005" s="59"/>
      <c r="U4005" s="59"/>
      <c r="V4005" s="59"/>
      <c r="W4005" s="59"/>
      <c r="X4005" s="59"/>
      <c r="Y4005" s="59"/>
      <c r="Z4005" s="59"/>
      <c r="AA4005" s="59"/>
      <c r="AB4005" s="59"/>
      <c r="AC4005" s="59"/>
      <c r="AD4005" s="59"/>
      <c r="AE4005" s="59"/>
      <c r="AF4005" s="59"/>
      <c r="AG4005" s="59"/>
      <c r="AH4005" s="59"/>
      <c r="AI4005" s="59"/>
      <c r="AJ4005" s="59"/>
      <c r="AK4005" s="59"/>
      <c r="AL4005" s="59"/>
      <c r="AM4005" s="59"/>
      <c r="AN4005" s="59"/>
      <c r="AO4005" s="59"/>
      <c r="AP4005" s="59"/>
      <c r="AQ4005" s="59"/>
      <c r="AR4005" s="59"/>
      <c r="AS4005" s="59"/>
      <c r="AT4005" s="59"/>
      <c r="AU4005" s="59"/>
      <c r="AV4005" s="59"/>
      <c r="AZ4005" s="59"/>
      <c r="BA4005" s="59"/>
      <c r="BB4005" s="59"/>
      <c r="BC4005" s="59"/>
      <c r="BD4005" s="59"/>
      <c r="BE4005" s="59"/>
      <c r="BF4005" s="59"/>
      <c r="BG4005" s="59"/>
      <c r="BH4005" s="59"/>
      <c r="BI4005" s="59"/>
      <c r="BJ4005" s="59"/>
      <c r="BK4005" s="59"/>
      <c r="BL4005" s="59"/>
      <c r="BM4005" s="59"/>
      <c r="BN4005" s="59"/>
      <c r="BO4005" s="59"/>
      <c r="BP4005" s="59"/>
      <c r="BQ4005" s="59"/>
      <c r="BR4005" s="59"/>
      <c r="BS4005" s="59"/>
      <c r="BT4005" s="59"/>
      <c r="BU4005" s="59"/>
      <c r="BV4005" s="59"/>
      <c r="BW4005" s="59"/>
      <c r="BX4005" s="59"/>
      <c r="BY4005" s="59"/>
      <c r="BZ4005" s="59"/>
      <c r="CA4005" s="59"/>
      <c r="CB4005" s="59"/>
      <c r="CC4005" s="59"/>
      <c r="CD4005" s="59"/>
      <c r="CE4005" s="59"/>
    </row>
    <row r="4006" spans="1:83" x14ac:dyDescent="0.25">
      <c r="A4006" s="67" t="s">
        <v>986</v>
      </c>
      <c r="B4006" s="67" t="s">
        <v>986</v>
      </c>
      <c r="C4006" s="58">
        <v>42306</v>
      </c>
      <c r="D4006" s="58"/>
      <c r="E4006" s="58"/>
      <c r="F4006" s="59" t="s">
        <v>981</v>
      </c>
      <c r="G4006" s="59"/>
      <c r="H4006" s="59">
        <v>497.03671874999998</v>
      </c>
      <c r="I4006" s="59">
        <v>0.16644062500000001</v>
      </c>
      <c r="J4006" s="59">
        <v>0.22058749999999999</v>
      </c>
      <c r="K4006" s="59">
        <v>0.27788125000000002</v>
      </c>
      <c r="L4006" s="59">
        <v>0.25322499999999998</v>
      </c>
      <c r="M4006" s="59">
        <v>0.29304999999999998</v>
      </c>
      <c r="N4006" s="59">
        <v>0.33701874999999998</v>
      </c>
      <c r="O4006" s="59">
        <v>0.30209999999999998</v>
      </c>
      <c r="P4006" s="59"/>
      <c r="Q4006" s="59"/>
      <c r="R4006" s="59"/>
      <c r="S4006" s="59"/>
      <c r="T4006" s="59">
        <v>1.4043888250000001</v>
      </c>
      <c r="U4006" s="59">
        <v>37.994750000000003</v>
      </c>
      <c r="V4006" s="59">
        <v>0</v>
      </c>
      <c r="W4006" s="59"/>
      <c r="X4006" s="59"/>
      <c r="Y4006" s="59"/>
      <c r="Z4006" s="59"/>
      <c r="AA4006" s="59"/>
      <c r="AB4006" s="59"/>
      <c r="AC4006" s="59"/>
      <c r="AD4006" s="59">
        <v>0</v>
      </c>
      <c r="AE4006" s="59">
        <v>5.95</v>
      </c>
      <c r="AF4006" s="59"/>
      <c r="AG4006" s="59"/>
      <c r="AH4006" s="59"/>
      <c r="AI4006" s="59"/>
      <c r="AJ4006" s="59">
        <v>0</v>
      </c>
      <c r="AK4006" s="59">
        <v>0</v>
      </c>
      <c r="AL4006" s="59">
        <v>4.8499999999999996</v>
      </c>
      <c r="AM4006" s="59">
        <v>0.495</v>
      </c>
      <c r="AN4006" s="59">
        <v>4.1669539046550998E-2</v>
      </c>
      <c r="AO4006" s="59">
        <v>1.188967375</v>
      </c>
      <c r="AP4006" s="59">
        <v>28.533249999999999</v>
      </c>
      <c r="AQ4006" s="59"/>
      <c r="AR4006" s="59"/>
      <c r="AS4006" s="59"/>
      <c r="AT4006" s="59"/>
      <c r="AU4006" s="59"/>
      <c r="AV4006" s="59"/>
      <c r="AZ4006" s="59"/>
      <c r="BA4006" s="59"/>
      <c r="BB4006" s="59"/>
      <c r="BC4006" s="59"/>
      <c r="BD4006" s="59"/>
      <c r="BE4006" s="59">
        <v>0</v>
      </c>
      <c r="BF4006" s="59"/>
      <c r="BG4006" s="59">
        <v>2.2768213285419898E-2</v>
      </c>
      <c r="BH4006" s="59">
        <v>0.21542144999999999</v>
      </c>
      <c r="BI4006" s="59"/>
      <c r="BJ4006" s="59">
        <v>9.4614999999999991</v>
      </c>
      <c r="BK4006" s="59"/>
      <c r="BL4006" s="59"/>
      <c r="BM4006" s="59"/>
      <c r="BN4006" s="59"/>
      <c r="BO4006" s="59"/>
      <c r="BP4006" s="59"/>
      <c r="BQ4006" s="59"/>
      <c r="BR4006" s="59"/>
      <c r="BS4006" s="59"/>
      <c r="BT4006" s="59"/>
      <c r="BU4006" s="59"/>
      <c r="BV4006" s="59"/>
      <c r="BW4006" s="59"/>
      <c r="BX4006" s="59"/>
      <c r="BY4006" s="59"/>
      <c r="BZ4006" s="59"/>
      <c r="CA4006" s="59"/>
      <c r="CB4006" s="59"/>
      <c r="CC4006" s="59"/>
      <c r="CD4006" s="59"/>
      <c r="CE4006" s="59"/>
    </row>
    <row r="4007" spans="1:83" x14ac:dyDescent="0.25">
      <c r="A4007" s="67" t="s">
        <v>986</v>
      </c>
      <c r="B4007" s="67" t="s">
        <v>986</v>
      </c>
      <c r="C4007" s="58">
        <v>42307</v>
      </c>
      <c r="D4007" s="58"/>
      <c r="E4007" s="58"/>
      <c r="F4007" s="59" t="s">
        <v>981</v>
      </c>
      <c r="G4007" s="59"/>
      <c r="H4007" s="59">
        <v>497.38875000000002</v>
      </c>
      <c r="I4007" s="59">
        <v>0.17415625000000001</v>
      </c>
      <c r="J4007" s="59">
        <v>0.21926875000000001</v>
      </c>
      <c r="K4007" s="59">
        <v>0.27645625000000001</v>
      </c>
      <c r="L4007" s="59">
        <v>0.25261875</v>
      </c>
      <c r="M4007" s="59">
        <v>0.29293750000000002</v>
      </c>
      <c r="N4007" s="59">
        <v>0.33707500000000001</v>
      </c>
      <c r="O4007" s="59">
        <v>0.3021625</v>
      </c>
      <c r="P4007" s="59"/>
      <c r="Q4007" s="59"/>
      <c r="R4007" s="59"/>
      <c r="S4007" s="59"/>
      <c r="T4007" s="59"/>
      <c r="U4007" s="59"/>
      <c r="V4007" s="59"/>
      <c r="W4007" s="59"/>
      <c r="X4007" s="59"/>
      <c r="Y4007" s="59"/>
      <c r="Z4007" s="59"/>
      <c r="AA4007" s="59"/>
      <c r="AB4007" s="59"/>
      <c r="AC4007" s="59"/>
      <c r="AD4007" s="59"/>
      <c r="AE4007" s="59"/>
      <c r="AF4007" s="59">
        <v>0.18314141002430701</v>
      </c>
      <c r="AG4007" s="59">
        <v>0.22384132439407101</v>
      </c>
      <c r="AH4007" s="59"/>
      <c r="AI4007" s="59"/>
      <c r="AJ4007" s="59"/>
      <c r="AK4007" s="59"/>
      <c r="AL4007" s="59"/>
      <c r="AM4007" s="59"/>
      <c r="AN4007" s="59"/>
      <c r="AO4007" s="59"/>
      <c r="AP4007" s="59"/>
      <c r="AQ4007" s="59"/>
      <c r="AR4007" s="59"/>
      <c r="AS4007" s="59"/>
      <c r="AT4007" s="59"/>
      <c r="AU4007" s="59"/>
      <c r="AV4007" s="59"/>
      <c r="AZ4007" s="59"/>
      <c r="BA4007" s="59"/>
      <c r="BB4007" s="59"/>
      <c r="BC4007" s="59"/>
      <c r="BD4007" s="59"/>
      <c r="BE4007" s="59"/>
      <c r="BF4007" s="59"/>
      <c r="BG4007" s="59"/>
      <c r="BH4007" s="59"/>
      <c r="BI4007" s="59"/>
      <c r="BJ4007" s="59"/>
      <c r="BK4007" s="59"/>
      <c r="BL4007" s="59"/>
      <c r="BM4007" s="59"/>
      <c r="BN4007" s="59"/>
      <c r="BO4007" s="59"/>
      <c r="BP4007" s="59"/>
      <c r="BQ4007" s="59"/>
      <c r="BR4007" s="59"/>
      <c r="BS4007" s="59"/>
      <c r="BT4007" s="59"/>
      <c r="BU4007" s="59"/>
      <c r="BV4007" s="59"/>
      <c r="BW4007" s="59"/>
      <c r="BX4007" s="59"/>
      <c r="BY4007" s="59"/>
      <c r="BZ4007" s="59"/>
      <c r="CA4007" s="59"/>
      <c r="CB4007" s="59"/>
      <c r="CC4007" s="59"/>
      <c r="CD4007" s="59"/>
      <c r="CE4007" s="59"/>
    </row>
    <row r="4008" spans="1:83" x14ac:dyDescent="0.25">
      <c r="A4008" s="67" t="s">
        <v>986</v>
      </c>
      <c r="B4008" s="67" t="s">
        <v>986</v>
      </c>
      <c r="C4008" s="58">
        <v>42308</v>
      </c>
      <c r="D4008" s="58"/>
      <c r="E4008" s="58"/>
      <c r="F4008" s="59" t="s">
        <v>981</v>
      </c>
      <c r="G4008" s="59"/>
      <c r="H4008" s="59">
        <v>495.643125</v>
      </c>
      <c r="I4008" s="59">
        <v>0.16743749999999999</v>
      </c>
      <c r="J4008" s="59">
        <v>0.21783749999999999</v>
      </c>
      <c r="K4008" s="59">
        <v>0.27525624999999998</v>
      </c>
      <c r="L4008" s="59">
        <v>0.25217499999999998</v>
      </c>
      <c r="M4008" s="59">
        <v>0.29284375000000001</v>
      </c>
      <c r="N4008" s="59">
        <v>0.33708749999999998</v>
      </c>
      <c r="O4008" s="59">
        <v>0.30214374999999999</v>
      </c>
      <c r="P4008" s="59"/>
      <c r="Q4008" s="59"/>
      <c r="R4008" s="59"/>
      <c r="S4008" s="59"/>
      <c r="T4008" s="59"/>
      <c r="U4008" s="59"/>
      <c r="V4008" s="59"/>
      <c r="W4008" s="59"/>
      <c r="X4008" s="59"/>
      <c r="Y4008" s="59"/>
      <c r="Z4008" s="59"/>
      <c r="AA4008" s="59"/>
      <c r="AB4008" s="59"/>
      <c r="AC4008" s="59"/>
      <c r="AD4008" s="59"/>
      <c r="AE4008" s="59"/>
      <c r="AF4008" s="59"/>
      <c r="AG4008" s="59"/>
      <c r="AH4008" s="59"/>
      <c r="AI4008" s="59"/>
      <c r="AJ4008" s="59"/>
      <c r="AK4008" s="59"/>
      <c r="AL4008" s="59"/>
      <c r="AM4008" s="59"/>
      <c r="AN4008" s="59"/>
      <c r="AO4008" s="59"/>
      <c r="AP4008" s="59"/>
      <c r="AQ4008" s="59"/>
      <c r="AR4008" s="59"/>
      <c r="AS4008" s="59"/>
      <c r="AT4008" s="59"/>
      <c r="AU4008" s="59"/>
      <c r="AV4008" s="59"/>
      <c r="AZ4008" s="59"/>
      <c r="BA4008" s="59"/>
      <c r="BB4008" s="59"/>
      <c r="BC4008" s="59"/>
      <c r="BD4008" s="59"/>
      <c r="BE4008" s="59"/>
      <c r="BF4008" s="59"/>
      <c r="BG4008" s="59"/>
      <c r="BH4008" s="59"/>
      <c r="BI4008" s="59"/>
      <c r="BJ4008" s="59"/>
      <c r="BK4008" s="59"/>
      <c r="BL4008" s="59"/>
      <c r="BM4008" s="59"/>
      <c r="BN4008" s="59"/>
      <c r="BO4008" s="59"/>
      <c r="BP4008" s="59"/>
      <c r="BQ4008" s="59"/>
      <c r="BR4008" s="59"/>
      <c r="BS4008" s="59"/>
      <c r="BT4008" s="59"/>
      <c r="BU4008" s="59"/>
      <c r="BV4008" s="59"/>
      <c r="BW4008" s="59"/>
      <c r="BX4008" s="59"/>
      <c r="BY4008" s="59"/>
      <c r="BZ4008" s="59"/>
      <c r="CA4008" s="59"/>
      <c r="CB4008" s="59"/>
      <c r="CC4008" s="59"/>
      <c r="CD4008" s="59"/>
      <c r="CE4008" s="59"/>
    </row>
    <row r="4009" spans="1:83" x14ac:dyDescent="0.25">
      <c r="A4009" s="67" t="s">
        <v>986</v>
      </c>
      <c r="B4009" s="67" t="s">
        <v>986</v>
      </c>
      <c r="C4009" s="58">
        <v>42309</v>
      </c>
      <c r="D4009" s="58"/>
      <c r="E4009" s="58"/>
      <c r="F4009" s="59" t="s">
        <v>981</v>
      </c>
      <c r="G4009" s="59"/>
      <c r="H4009" s="59">
        <v>494.19468749999999</v>
      </c>
      <c r="I4009" s="59">
        <v>0.16241875</v>
      </c>
      <c r="J4009" s="59">
        <v>0.21615000000000001</v>
      </c>
      <c r="K4009" s="59">
        <v>0.27415624999999999</v>
      </c>
      <c r="L4009" s="59">
        <v>0.25183125000000001</v>
      </c>
      <c r="M4009" s="59">
        <v>0.29278124999999999</v>
      </c>
      <c r="N4009" s="59">
        <v>0.33711249999999998</v>
      </c>
      <c r="O4009" s="59">
        <v>0.30214999999999997</v>
      </c>
      <c r="P4009" s="59"/>
      <c r="Q4009" s="59"/>
      <c r="R4009" s="59"/>
      <c r="S4009" s="59"/>
      <c r="T4009" s="59"/>
      <c r="U4009" s="59"/>
      <c r="V4009" s="59"/>
      <c r="W4009" s="59"/>
      <c r="X4009" s="59"/>
      <c r="Y4009" s="59"/>
      <c r="Z4009" s="59"/>
      <c r="AA4009" s="59"/>
      <c r="AB4009" s="59"/>
      <c r="AC4009" s="59"/>
      <c r="AD4009" s="59"/>
      <c r="AE4009" s="59"/>
      <c r="AF4009" s="59"/>
      <c r="AG4009" s="59"/>
      <c r="AH4009" s="59"/>
      <c r="AI4009" s="59"/>
      <c r="AJ4009" s="59"/>
      <c r="AK4009" s="59"/>
      <c r="AL4009" s="59"/>
      <c r="AM4009" s="59"/>
      <c r="AN4009" s="59"/>
      <c r="AO4009" s="59"/>
      <c r="AP4009" s="59"/>
      <c r="AQ4009" s="59"/>
      <c r="AR4009" s="59"/>
      <c r="AS4009" s="59"/>
      <c r="AT4009" s="59"/>
      <c r="AU4009" s="59"/>
      <c r="AV4009" s="59"/>
      <c r="AZ4009" s="59"/>
      <c r="BA4009" s="59"/>
      <c r="BB4009" s="59"/>
      <c r="BC4009" s="59"/>
      <c r="BD4009" s="59"/>
      <c r="BE4009" s="59"/>
      <c r="BF4009" s="59"/>
      <c r="BG4009" s="59"/>
      <c r="BH4009" s="59"/>
      <c r="BI4009" s="59"/>
      <c r="BJ4009" s="59"/>
      <c r="BK4009" s="59"/>
      <c r="BL4009" s="59"/>
      <c r="BM4009" s="59"/>
      <c r="BN4009" s="59"/>
      <c r="BO4009" s="59"/>
      <c r="BP4009" s="59"/>
      <c r="BQ4009" s="59"/>
      <c r="BR4009" s="59"/>
      <c r="BS4009" s="59"/>
      <c r="BT4009" s="59"/>
      <c r="BU4009" s="59"/>
      <c r="BV4009" s="59"/>
      <c r="BW4009" s="59"/>
      <c r="BX4009" s="59"/>
      <c r="BY4009" s="59"/>
      <c r="BZ4009" s="59"/>
      <c r="CA4009" s="59"/>
      <c r="CB4009" s="59"/>
      <c r="CC4009" s="59"/>
      <c r="CD4009" s="59"/>
      <c r="CE4009" s="59"/>
    </row>
    <row r="4010" spans="1:83" x14ac:dyDescent="0.25">
      <c r="A4010" s="67" t="s">
        <v>986</v>
      </c>
      <c r="B4010" s="67" t="s">
        <v>986</v>
      </c>
      <c r="C4010" s="58">
        <v>42310</v>
      </c>
      <c r="D4010" s="58"/>
      <c r="E4010" s="58"/>
      <c r="F4010" s="59" t="s">
        <v>981</v>
      </c>
      <c r="G4010" s="59"/>
      <c r="H4010" s="59">
        <v>495.86765624999998</v>
      </c>
      <c r="I4010" s="59">
        <v>0.17841562499999999</v>
      </c>
      <c r="J4010" s="59">
        <v>0.21363124999999999</v>
      </c>
      <c r="K4010" s="59">
        <v>0.27321250000000002</v>
      </c>
      <c r="L4010" s="59">
        <v>0.25163124999999997</v>
      </c>
      <c r="M4010" s="59">
        <v>0.29266249999999999</v>
      </c>
      <c r="N4010" s="59">
        <v>0.33711249999999998</v>
      </c>
      <c r="O4010" s="59">
        <v>0.30225000000000002</v>
      </c>
      <c r="P4010" s="59"/>
      <c r="Q4010" s="59"/>
      <c r="R4010" s="59"/>
      <c r="S4010" s="59"/>
      <c r="T4010" s="59"/>
      <c r="U4010" s="59"/>
      <c r="V4010" s="59"/>
      <c r="W4010" s="59"/>
      <c r="X4010" s="59"/>
      <c r="Y4010" s="59"/>
      <c r="Z4010" s="59"/>
      <c r="AA4010" s="59"/>
      <c r="AB4010" s="59"/>
      <c r="AC4010" s="59"/>
      <c r="AD4010" s="59"/>
      <c r="AE4010" s="59"/>
      <c r="AF4010" s="59">
        <v>0.21787734314947699</v>
      </c>
      <c r="AG4010" s="59">
        <v>0.19758474648104399</v>
      </c>
      <c r="AH4010" s="59"/>
      <c r="AI4010" s="59"/>
      <c r="AJ4010" s="59"/>
      <c r="AK4010" s="59"/>
      <c r="AL4010" s="59"/>
      <c r="AM4010" s="59"/>
      <c r="AN4010" s="59"/>
      <c r="AO4010" s="59"/>
      <c r="AP4010" s="59"/>
      <c r="AQ4010" s="59"/>
      <c r="AR4010" s="59"/>
      <c r="AS4010" s="59"/>
      <c r="AT4010" s="59"/>
      <c r="AU4010" s="59"/>
      <c r="AV4010" s="59"/>
      <c r="AZ4010" s="59"/>
      <c r="BA4010" s="59"/>
      <c r="BB4010" s="59"/>
      <c r="BC4010" s="59"/>
      <c r="BD4010" s="59"/>
      <c r="BE4010" s="59"/>
      <c r="BF4010" s="59"/>
      <c r="BG4010" s="59"/>
      <c r="BH4010" s="59"/>
      <c r="BI4010" s="59"/>
      <c r="BJ4010" s="59"/>
      <c r="BK4010" s="59"/>
      <c r="BL4010" s="59"/>
      <c r="BM4010" s="59"/>
      <c r="BN4010" s="59"/>
      <c r="BO4010" s="59"/>
      <c r="BP4010" s="59"/>
      <c r="BQ4010" s="59"/>
      <c r="BR4010" s="59"/>
      <c r="BS4010" s="59"/>
      <c r="BT4010" s="59"/>
      <c r="BU4010" s="59"/>
      <c r="BV4010" s="59"/>
      <c r="BW4010" s="59"/>
      <c r="BX4010" s="59"/>
      <c r="BY4010" s="59"/>
      <c r="BZ4010" s="59"/>
      <c r="CA4010" s="59"/>
      <c r="CB4010" s="59"/>
      <c r="CC4010" s="59"/>
      <c r="CD4010" s="59"/>
      <c r="CE4010" s="59"/>
    </row>
    <row r="4011" spans="1:83" x14ac:dyDescent="0.25">
      <c r="A4011" s="67" t="s">
        <v>986</v>
      </c>
      <c r="B4011" s="67" t="s">
        <v>986</v>
      </c>
      <c r="C4011" s="58">
        <v>42311</v>
      </c>
      <c r="D4011" s="58"/>
      <c r="E4011" s="58"/>
      <c r="F4011" s="59" t="s">
        <v>981</v>
      </c>
      <c r="G4011" s="59"/>
      <c r="H4011" s="59">
        <v>493.58531249999999</v>
      </c>
      <c r="I4011" s="59">
        <v>0.16801874999999999</v>
      </c>
      <c r="J4011" s="59">
        <v>0.21178749999999999</v>
      </c>
      <c r="K4011" s="59">
        <v>0.27165</v>
      </c>
      <c r="L4011" s="59">
        <v>0.25165625000000003</v>
      </c>
      <c r="M4011" s="59">
        <v>0.29266249999999999</v>
      </c>
      <c r="N4011" s="59">
        <v>0.33711249999999998</v>
      </c>
      <c r="O4011" s="59">
        <v>0.30230000000000001</v>
      </c>
      <c r="P4011" s="59"/>
      <c r="Q4011" s="59"/>
      <c r="R4011" s="59"/>
      <c r="S4011" s="59"/>
      <c r="T4011" s="59"/>
      <c r="U4011" s="59"/>
      <c r="V4011" s="59"/>
      <c r="W4011" s="59"/>
      <c r="X4011" s="59"/>
      <c r="Y4011" s="59"/>
      <c r="Z4011" s="59"/>
      <c r="AA4011" s="59"/>
      <c r="AB4011" s="59"/>
      <c r="AC4011" s="59"/>
      <c r="AD4011" s="59"/>
      <c r="AE4011" s="59"/>
      <c r="AF4011" s="59"/>
      <c r="AG4011" s="59"/>
      <c r="AH4011" s="59"/>
      <c r="AI4011" s="59"/>
      <c r="AJ4011" s="59"/>
      <c r="AK4011" s="59"/>
      <c r="AL4011" s="59"/>
      <c r="AM4011" s="59"/>
      <c r="AN4011" s="59"/>
      <c r="AO4011" s="59"/>
      <c r="AP4011" s="59"/>
      <c r="AQ4011" s="59"/>
      <c r="AR4011" s="59"/>
      <c r="AS4011" s="59"/>
      <c r="AT4011" s="59"/>
      <c r="AU4011" s="59"/>
      <c r="AV4011" s="59"/>
      <c r="AZ4011" s="59"/>
      <c r="BA4011" s="59"/>
      <c r="BB4011" s="59"/>
      <c r="BC4011" s="59"/>
      <c r="BD4011" s="59"/>
      <c r="BE4011" s="59"/>
      <c r="BF4011" s="59"/>
      <c r="BG4011" s="59"/>
      <c r="BH4011" s="59"/>
      <c r="BI4011" s="59"/>
      <c r="BJ4011" s="59"/>
      <c r="BK4011" s="59"/>
      <c r="BL4011" s="59"/>
      <c r="BM4011" s="59"/>
      <c r="BN4011" s="59"/>
      <c r="BO4011" s="59"/>
      <c r="BP4011" s="59"/>
      <c r="BQ4011" s="59"/>
      <c r="BR4011" s="59"/>
      <c r="BS4011" s="59"/>
      <c r="BT4011" s="59"/>
      <c r="BU4011" s="59"/>
      <c r="BV4011" s="59"/>
      <c r="BW4011" s="59"/>
      <c r="BX4011" s="59"/>
      <c r="BY4011" s="59"/>
      <c r="BZ4011" s="59"/>
      <c r="CA4011" s="59"/>
      <c r="CB4011" s="59"/>
      <c r="CC4011" s="59"/>
      <c r="CD4011" s="59"/>
      <c r="CE4011" s="59"/>
    </row>
    <row r="4012" spans="1:83" x14ac:dyDescent="0.25">
      <c r="A4012" s="67" t="s">
        <v>986</v>
      </c>
      <c r="B4012" s="67" t="s">
        <v>986</v>
      </c>
      <c r="C4012" s="58">
        <v>42312</v>
      </c>
      <c r="D4012" s="58"/>
      <c r="E4012" s="58"/>
      <c r="F4012" s="59" t="s">
        <v>981</v>
      </c>
      <c r="G4012" s="59"/>
      <c r="H4012" s="59">
        <v>492.00843750000001</v>
      </c>
      <c r="I4012" s="59">
        <v>0.16293750000000001</v>
      </c>
      <c r="J4012" s="59">
        <v>0.21053125</v>
      </c>
      <c r="K4012" s="59">
        <v>0.27</v>
      </c>
      <c r="L4012" s="59">
        <v>0.25126874999999999</v>
      </c>
      <c r="M4012" s="59">
        <v>0.29265625000000001</v>
      </c>
      <c r="N4012" s="59">
        <v>0.33707500000000001</v>
      </c>
      <c r="O4012" s="59">
        <v>0.30229375000000003</v>
      </c>
      <c r="P4012" s="59"/>
      <c r="Q4012" s="59"/>
      <c r="R4012" s="59"/>
      <c r="S4012" s="59"/>
      <c r="T4012" s="59"/>
      <c r="U4012" s="59"/>
      <c r="V4012" s="59"/>
      <c r="W4012" s="59"/>
      <c r="X4012" s="59"/>
      <c r="Y4012" s="59"/>
      <c r="Z4012" s="59"/>
      <c r="AA4012" s="59"/>
      <c r="AB4012" s="59"/>
      <c r="AC4012" s="59"/>
      <c r="AD4012" s="59"/>
      <c r="AE4012" s="59"/>
      <c r="AF4012" s="59"/>
      <c r="AG4012" s="59"/>
      <c r="AH4012" s="59"/>
      <c r="AI4012" s="59"/>
      <c r="AJ4012" s="59"/>
      <c r="AK4012" s="59"/>
      <c r="AL4012" s="59"/>
      <c r="AM4012" s="59"/>
      <c r="AN4012" s="59"/>
      <c r="AO4012" s="59"/>
      <c r="AP4012" s="59"/>
      <c r="AQ4012" s="59"/>
      <c r="AR4012" s="59"/>
      <c r="AS4012" s="59"/>
      <c r="AT4012" s="59"/>
      <c r="AU4012" s="59"/>
      <c r="AV4012" s="59"/>
      <c r="AZ4012" s="59"/>
      <c r="BA4012" s="59"/>
      <c r="BB4012" s="59"/>
      <c r="BC4012" s="59"/>
      <c r="BD4012" s="59"/>
      <c r="BE4012" s="59"/>
      <c r="BF4012" s="59"/>
      <c r="BG4012" s="59"/>
      <c r="BH4012" s="59"/>
      <c r="BI4012" s="59"/>
      <c r="BJ4012" s="59"/>
      <c r="BK4012" s="59"/>
      <c r="BL4012" s="59"/>
      <c r="BM4012" s="59"/>
      <c r="BN4012" s="59"/>
      <c r="BO4012" s="59"/>
      <c r="BP4012" s="59"/>
      <c r="BQ4012" s="59"/>
      <c r="BR4012" s="59"/>
      <c r="BS4012" s="59"/>
      <c r="BT4012" s="59"/>
      <c r="BU4012" s="59"/>
      <c r="BV4012" s="59"/>
      <c r="BW4012" s="59"/>
      <c r="BX4012" s="59"/>
      <c r="BY4012" s="59"/>
      <c r="BZ4012" s="59"/>
      <c r="CA4012" s="59"/>
      <c r="CB4012" s="59"/>
      <c r="CC4012" s="59"/>
      <c r="CD4012" s="59"/>
      <c r="CE4012" s="59"/>
    </row>
    <row r="4013" spans="1:83" x14ac:dyDescent="0.25">
      <c r="A4013" s="67" t="s">
        <v>986</v>
      </c>
      <c r="B4013" s="67" t="s">
        <v>986</v>
      </c>
      <c r="C4013" s="58">
        <v>42313</v>
      </c>
      <c r="D4013" s="58"/>
      <c r="E4013" s="58"/>
      <c r="F4013" s="59" t="s">
        <v>981</v>
      </c>
      <c r="G4013" s="59"/>
      <c r="H4013" s="59">
        <v>490.31203125000002</v>
      </c>
      <c r="I4013" s="59">
        <v>0.15907812499999999</v>
      </c>
      <c r="J4013" s="59">
        <v>0.20873125000000001</v>
      </c>
      <c r="K4013" s="59">
        <v>0.26796874999999998</v>
      </c>
      <c r="L4013" s="59">
        <v>0.25056875000000001</v>
      </c>
      <c r="M4013" s="59">
        <v>0.29250625000000002</v>
      </c>
      <c r="N4013" s="59">
        <v>0.33715000000000001</v>
      </c>
      <c r="O4013" s="59">
        <v>0.30227500000000002</v>
      </c>
      <c r="P4013" s="59"/>
      <c r="Q4013" s="59"/>
      <c r="R4013" s="59"/>
      <c r="S4013" s="59"/>
      <c r="T4013" s="59"/>
      <c r="U4013" s="59"/>
      <c r="V4013" s="59"/>
      <c r="W4013" s="59"/>
      <c r="X4013" s="59"/>
      <c r="Y4013" s="59"/>
      <c r="Z4013" s="59"/>
      <c r="AA4013" s="59"/>
      <c r="AB4013" s="59"/>
      <c r="AC4013" s="59"/>
      <c r="AD4013" s="59"/>
      <c r="AE4013" s="59"/>
      <c r="AF4013" s="59"/>
      <c r="AG4013" s="59">
        <v>6.9539899694075605E-2</v>
      </c>
      <c r="AH4013" s="59"/>
      <c r="AI4013" s="59"/>
      <c r="AJ4013" s="59"/>
      <c r="AK4013" s="59"/>
      <c r="AL4013" s="59"/>
      <c r="AM4013" s="59"/>
      <c r="AN4013" s="59"/>
      <c r="AO4013" s="59"/>
      <c r="AP4013" s="59"/>
      <c r="AQ4013" s="59"/>
      <c r="AR4013" s="59"/>
      <c r="AS4013" s="59"/>
      <c r="AT4013" s="59"/>
      <c r="AU4013" s="59"/>
      <c r="AV4013" s="59"/>
      <c r="AZ4013" s="59"/>
      <c r="BA4013" s="59"/>
      <c r="BB4013" s="59"/>
      <c r="BC4013" s="59"/>
      <c r="BD4013" s="59"/>
      <c r="BE4013" s="59"/>
      <c r="BF4013" s="59"/>
      <c r="BG4013" s="59"/>
      <c r="BH4013" s="59"/>
      <c r="BI4013" s="59"/>
      <c r="BJ4013" s="59"/>
      <c r="BK4013" s="59"/>
      <c r="BL4013" s="59"/>
      <c r="BM4013" s="59"/>
      <c r="BN4013" s="59"/>
      <c r="BO4013" s="59"/>
      <c r="BP4013" s="59"/>
      <c r="BQ4013" s="59"/>
      <c r="BR4013" s="59"/>
      <c r="BS4013" s="59"/>
      <c r="BT4013" s="59"/>
      <c r="BU4013" s="59"/>
      <c r="BV4013" s="59"/>
      <c r="BW4013" s="59"/>
      <c r="BX4013" s="59"/>
      <c r="BY4013" s="59"/>
      <c r="BZ4013" s="59"/>
      <c r="CA4013" s="59"/>
      <c r="CB4013" s="59"/>
      <c r="CC4013" s="59"/>
      <c r="CD4013" s="59"/>
      <c r="CE4013" s="59"/>
    </row>
    <row r="4014" spans="1:83" x14ac:dyDescent="0.25">
      <c r="A4014" s="67" t="s">
        <v>986</v>
      </c>
      <c r="B4014" s="67" t="s">
        <v>986</v>
      </c>
      <c r="C4014" s="58">
        <v>42314</v>
      </c>
      <c r="D4014" s="58"/>
      <c r="E4014" s="58"/>
      <c r="F4014" s="59" t="s">
        <v>981</v>
      </c>
      <c r="G4014" s="59"/>
      <c r="H4014" s="59">
        <v>488.64093750000001</v>
      </c>
      <c r="I4014" s="59">
        <v>0.15445624999999999</v>
      </c>
      <c r="J4014" s="59">
        <v>0.20655000000000001</v>
      </c>
      <c r="K4014" s="59">
        <v>0.26644374999999998</v>
      </c>
      <c r="L4014" s="59">
        <v>0.25</v>
      </c>
      <c r="M4014" s="59">
        <v>0.29240624999999998</v>
      </c>
      <c r="N4014" s="59">
        <v>0.33713124999999999</v>
      </c>
      <c r="O4014" s="59">
        <v>0.30231875000000002</v>
      </c>
      <c r="P4014" s="59"/>
      <c r="Q4014" s="59"/>
      <c r="R4014" s="59"/>
      <c r="S4014" s="59"/>
      <c r="T4014" s="59"/>
      <c r="U4014" s="59"/>
      <c r="V4014" s="59"/>
      <c r="W4014" s="59"/>
      <c r="X4014" s="59"/>
      <c r="Y4014" s="59"/>
      <c r="Z4014" s="59"/>
      <c r="AA4014" s="59"/>
      <c r="AB4014" s="59"/>
      <c r="AC4014" s="59"/>
      <c r="AD4014" s="59"/>
      <c r="AE4014" s="59"/>
      <c r="AF4014" s="59"/>
      <c r="AG4014" s="59"/>
      <c r="AH4014" s="59"/>
      <c r="AI4014" s="59"/>
      <c r="AJ4014" s="59"/>
      <c r="AK4014" s="59"/>
      <c r="AL4014" s="59"/>
      <c r="AM4014" s="59"/>
      <c r="AN4014" s="59"/>
      <c r="AO4014" s="59"/>
      <c r="AP4014" s="59"/>
      <c r="AQ4014" s="59"/>
      <c r="AR4014" s="59"/>
      <c r="AS4014" s="59"/>
      <c r="AT4014" s="59"/>
      <c r="AU4014" s="59"/>
      <c r="AV4014" s="59"/>
      <c r="AZ4014" s="59"/>
      <c r="BA4014" s="59"/>
      <c r="BB4014" s="59"/>
      <c r="BC4014" s="59"/>
      <c r="BD4014" s="59"/>
      <c r="BE4014" s="59"/>
      <c r="BF4014" s="59"/>
      <c r="BG4014" s="59"/>
      <c r="BH4014" s="59"/>
      <c r="BI4014" s="59"/>
      <c r="BJ4014" s="59"/>
      <c r="BK4014" s="59"/>
      <c r="BL4014" s="59"/>
      <c r="BM4014" s="59"/>
      <c r="BN4014" s="59"/>
      <c r="BO4014" s="59"/>
      <c r="BP4014" s="59"/>
      <c r="BQ4014" s="59"/>
      <c r="BR4014" s="59"/>
      <c r="BS4014" s="59"/>
      <c r="BT4014" s="59"/>
      <c r="BU4014" s="59"/>
      <c r="BV4014" s="59"/>
      <c r="BW4014" s="59"/>
      <c r="BX4014" s="59"/>
      <c r="BY4014" s="59"/>
      <c r="BZ4014" s="59"/>
      <c r="CA4014" s="59"/>
      <c r="CB4014" s="59"/>
      <c r="CC4014" s="59"/>
      <c r="CD4014" s="59"/>
      <c r="CE4014" s="59"/>
    </row>
    <row r="4015" spans="1:83" x14ac:dyDescent="0.25">
      <c r="A4015" s="67" t="s">
        <v>986</v>
      </c>
      <c r="B4015" s="67" t="s">
        <v>986</v>
      </c>
      <c r="C4015" s="58">
        <v>42315</v>
      </c>
      <c r="D4015" s="58"/>
      <c r="E4015" s="58"/>
      <c r="F4015" s="59" t="s">
        <v>981</v>
      </c>
      <c r="G4015" s="59"/>
      <c r="H4015" s="59">
        <v>487.16015625</v>
      </c>
      <c r="I4015" s="59">
        <v>0.150521875</v>
      </c>
      <c r="J4015" s="59">
        <v>0.20428750000000001</v>
      </c>
      <c r="K4015" s="59">
        <v>0.2648625</v>
      </c>
      <c r="L4015" s="59">
        <v>0.2497875</v>
      </c>
      <c r="M4015" s="59">
        <v>0.29229375000000002</v>
      </c>
      <c r="N4015" s="59">
        <v>0.33711875000000002</v>
      </c>
      <c r="O4015" s="59">
        <v>0.3024</v>
      </c>
      <c r="P4015" s="59"/>
      <c r="Q4015" s="59"/>
      <c r="R4015" s="59"/>
      <c r="S4015" s="59"/>
      <c r="T4015" s="59"/>
      <c r="U4015" s="59"/>
      <c r="V4015" s="59"/>
      <c r="W4015" s="59"/>
      <c r="X4015" s="59"/>
      <c r="Y4015" s="59"/>
      <c r="Z4015" s="59"/>
      <c r="AA4015" s="59"/>
      <c r="AB4015" s="59"/>
      <c r="AC4015" s="59"/>
      <c r="AD4015" s="59"/>
      <c r="AE4015" s="59"/>
      <c r="AF4015" s="59"/>
      <c r="AG4015" s="59"/>
      <c r="AH4015" s="59"/>
      <c r="AI4015" s="59"/>
      <c r="AJ4015" s="59"/>
      <c r="AK4015" s="59"/>
      <c r="AL4015" s="59"/>
      <c r="AM4015" s="59"/>
      <c r="AN4015" s="59"/>
      <c r="AO4015" s="59"/>
      <c r="AP4015" s="59"/>
      <c r="AQ4015" s="59"/>
      <c r="AR4015" s="59"/>
      <c r="AS4015" s="59"/>
      <c r="AT4015" s="59"/>
      <c r="AU4015" s="59"/>
      <c r="AV4015" s="59"/>
      <c r="AZ4015" s="59"/>
      <c r="BA4015" s="59"/>
      <c r="BB4015" s="59"/>
      <c r="BC4015" s="59"/>
      <c r="BD4015" s="59"/>
      <c r="BE4015" s="59"/>
      <c r="BF4015" s="59"/>
      <c r="BG4015" s="59"/>
      <c r="BH4015" s="59"/>
      <c r="BI4015" s="59"/>
      <c r="BJ4015" s="59"/>
      <c r="BK4015" s="59"/>
      <c r="BL4015" s="59"/>
      <c r="BM4015" s="59"/>
      <c r="BN4015" s="59"/>
      <c r="BO4015" s="59"/>
      <c r="BP4015" s="59"/>
      <c r="BQ4015" s="59"/>
      <c r="BR4015" s="59"/>
      <c r="BS4015" s="59"/>
      <c r="BT4015" s="59"/>
      <c r="BU4015" s="59"/>
      <c r="BV4015" s="59"/>
      <c r="BW4015" s="59"/>
      <c r="BX4015" s="59"/>
      <c r="BY4015" s="59"/>
      <c r="BZ4015" s="59"/>
      <c r="CA4015" s="59"/>
      <c r="CB4015" s="59"/>
      <c r="CC4015" s="59"/>
      <c r="CD4015" s="59"/>
      <c r="CE4015" s="59"/>
    </row>
    <row r="4016" spans="1:83" x14ac:dyDescent="0.25">
      <c r="A4016" s="67" t="s">
        <v>986</v>
      </c>
      <c r="B4016" s="67" t="s">
        <v>986</v>
      </c>
      <c r="C4016" s="58">
        <v>42316</v>
      </c>
      <c r="D4016" s="58"/>
      <c r="E4016" s="58"/>
      <c r="F4016" s="59" t="s">
        <v>981</v>
      </c>
      <c r="G4016" s="59"/>
      <c r="H4016" s="59">
        <v>485.78390624999997</v>
      </c>
      <c r="I4016" s="59">
        <v>0.147209375</v>
      </c>
      <c r="J4016" s="59">
        <v>0.20225000000000001</v>
      </c>
      <c r="K4016" s="59">
        <v>0.26347500000000001</v>
      </c>
      <c r="L4016" s="59">
        <v>0.24945000000000001</v>
      </c>
      <c r="M4016" s="59">
        <v>0.29213749999999999</v>
      </c>
      <c r="N4016" s="59">
        <v>0.33714375000000002</v>
      </c>
      <c r="O4016" s="59">
        <v>0.30234375000000002</v>
      </c>
      <c r="P4016" s="59"/>
      <c r="Q4016" s="59"/>
      <c r="R4016" s="59"/>
      <c r="S4016" s="59"/>
      <c r="T4016" s="59"/>
      <c r="U4016" s="59"/>
      <c r="V4016" s="59"/>
      <c r="W4016" s="59"/>
      <c r="X4016" s="59"/>
      <c r="Y4016" s="59"/>
      <c r="Z4016" s="59"/>
      <c r="AA4016" s="59"/>
      <c r="AB4016" s="59"/>
      <c r="AC4016" s="59"/>
      <c r="AD4016" s="59"/>
      <c r="AE4016" s="59"/>
      <c r="AF4016" s="59"/>
      <c r="AG4016" s="59"/>
      <c r="AH4016" s="59"/>
      <c r="AI4016" s="59"/>
      <c r="AJ4016" s="59"/>
      <c r="AK4016" s="59"/>
      <c r="AL4016" s="59"/>
      <c r="AM4016" s="59"/>
      <c r="AN4016" s="59"/>
      <c r="AO4016" s="59"/>
      <c r="AP4016" s="59"/>
      <c r="AQ4016" s="59"/>
      <c r="AR4016" s="59"/>
      <c r="AS4016" s="59"/>
      <c r="AT4016" s="59"/>
      <c r="AU4016" s="59"/>
      <c r="AV4016" s="59"/>
      <c r="AZ4016" s="59"/>
      <c r="BA4016" s="59"/>
      <c r="BB4016" s="59"/>
      <c r="BC4016" s="59"/>
      <c r="BD4016" s="59"/>
      <c r="BE4016" s="59"/>
      <c r="BF4016" s="59"/>
      <c r="BG4016" s="59"/>
      <c r="BH4016" s="59"/>
      <c r="BI4016" s="59"/>
      <c r="BJ4016" s="59"/>
      <c r="BK4016" s="59"/>
      <c r="BL4016" s="59"/>
      <c r="BM4016" s="59"/>
      <c r="BN4016" s="59"/>
      <c r="BO4016" s="59"/>
      <c r="BP4016" s="59"/>
      <c r="BQ4016" s="59"/>
      <c r="BR4016" s="59"/>
      <c r="BS4016" s="59"/>
      <c r="BT4016" s="59"/>
      <c r="BU4016" s="59"/>
      <c r="BV4016" s="59"/>
      <c r="BW4016" s="59"/>
      <c r="BX4016" s="59"/>
      <c r="BY4016" s="59"/>
      <c r="BZ4016" s="59"/>
      <c r="CA4016" s="59"/>
      <c r="CB4016" s="59"/>
      <c r="CC4016" s="59"/>
      <c r="CD4016" s="59"/>
      <c r="CE4016" s="59"/>
    </row>
    <row r="4017" spans="1:83" x14ac:dyDescent="0.25">
      <c r="A4017" s="67" t="s">
        <v>986</v>
      </c>
      <c r="B4017" s="67" t="s">
        <v>986</v>
      </c>
      <c r="C4017" s="58">
        <v>42317</v>
      </c>
      <c r="D4017" s="58"/>
      <c r="E4017" s="58"/>
      <c r="F4017" s="59" t="s">
        <v>981</v>
      </c>
      <c r="G4017" s="59"/>
      <c r="H4017" s="59">
        <v>483.98953125000003</v>
      </c>
      <c r="I4017" s="59">
        <v>0.143115625</v>
      </c>
      <c r="J4017" s="59">
        <v>0.19901874999999999</v>
      </c>
      <c r="K4017" s="59">
        <v>0.26148749999999998</v>
      </c>
      <c r="L4017" s="59">
        <v>0.24918750000000001</v>
      </c>
      <c r="M4017" s="59">
        <v>0.29204999999999998</v>
      </c>
      <c r="N4017" s="59">
        <v>0.33718124999999999</v>
      </c>
      <c r="O4017" s="59">
        <v>0.30232500000000001</v>
      </c>
      <c r="P4017" s="59"/>
      <c r="Q4017" s="59"/>
      <c r="R4017" s="59"/>
      <c r="S4017" s="59"/>
      <c r="T4017" s="59"/>
      <c r="U4017" s="59"/>
      <c r="V4017" s="59"/>
      <c r="W4017" s="59"/>
      <c r="X4017" s="59"/>
      <c r="Y4017" s="59"/>
      <c r="Z4017" s="59"/>
      <c r="AA4017" s="59"/>
      <c r="AB4017" s="59"/>
      <c r="AC4017" s="59"/>
      <c r="AD4017" s="59"/>
      <c r="AE4017" s="59"/>
      <c r="AF4017" s="59"/>
      <c r="AG4017" s="59"/>
      <c r="AH4017" s="59"/>
      <c r="AI4017" s="59"/>
      <c r="AJ4017" s="59"/>
      <c r="AK4017" s="59"/>
      <c r="AL4017" s="59"/>
      <c r="AM4017" s="59"/>
      <c r="AN4017" s="59"/>
      <c r="AO4017" s="59"/>
      <c r="AP4017" s="59"/>
      <c r="AQ4017" s="59"/>
      <c r="AR4017" s="59"/>
      <c r="AS4017" s="59"/>
      <c r="AT4017" s="59"/>
      <c r="AU4017" s="59"/>
      <c r="AV4017" s="59"/>
      <c r="AZ4017" s="59"/>
      <c r="BA4017" s="59"/>
      <c r="BB4017" s="59"/>
      <c r="BC4017" s="59"/>
      <c r="BD4017" s="59"/>
      <c r="BE4017" s="59"/>
      <c r="BF4017" s="59"/>
      <c r="BG4017" s="59"/>
      <c r="BH4017" s="59"/>
      <c r="BI4017" s="59"/>
      <c r="BJ4017" s="59"/>
      <c r="BK4017" s="59"/>
      <c r="BL4017" s="59"/>
      <c r="BM4017" s="59"/>
      <c r="BN4017" s="59"/>
      <c r="BO4017" s="59"/>
      <c r="BP4017" s="59"/>
      <c r="BQ4017" s="59"/>
      <c r="BR4017" s="59"/>
      <c r="BS4017" s="59"/>
      <c r="BT4017" s="59"/>
      <c r="BU4017" s="59"/>
      <c r="BV4017" s="59"/>
      <c r="BW4017" s="59"/>
      <c r="BX4017" s="59"/>
      <c r="BY4017" s="59"/>
      <c r="BZ4017" s="59"/>
      <c r="CA4017" s="59"/>
      <c r="CB4017" s="59"/>
      <c r="CC4017" s="59"/>
      <c r="CD4017" s="59"/>
      <c r="CE4017" s="59"/>
    </row>
    <row r="4018" spans="1:83" x14ac:dyDescent="0.25">
      <c r="A4018" s="67" t="s">
        <v>986</v>
      </c>
      <c r="B4018" s="67" t="s">
        <v>986</v>
      </c>
      <c r="C4018" s="58">
        <v>42318</v>
      </c>
      <c r="D4018" s="58"/>
      <c r="E4018" s="58"/>
      <c r="F4018" s="59" t="s">
        <v>981</v>
      </c>
      <c r="G4018" s="59"/>
      <c r="H4018" s="59">
        <v>481.92515624999999</v>
      </c>
      <c r="I4018" s="59">
        <v>0.13854687500000001</v>
      </c>
      <c r="J4018" s="59">
        <v>0.19535</v>
      </c>
      <c r="K4018" s="59">
        <v>0.25900624999999999</v>
      </c>
      <c r="L4018" s="59">
        <v>0.24881249999999999</v>
      </c>
      <c r="M4018" s="59">
        <v>0.29206874999999999</v>
      </c>
      <c r="N4018" s="59">
        <v>0.33724375000000001</v>
      </c>
      <c r="O4018" s="59">
        <v>0.30233749999999998</v>
      </c>
      <c r="P4018" s="59"/>
      <c r="Q4018" s="59"/>
      <c r="R4018" s="59"/>
      <c r="S4018" s="59"/>
      <c r="T4018" s="59"/>
      <c r="U4018" s="59"/>
      <c r="V4018" s="59"/>
      <c r="W4018" s="59"/>
      <c r="X4018" s="59"/>
      <c r="Y4018" s="59"/>
      <c r="Z4018" s="59"/>
      <c r="AA4018" s="59"/>
      <c r="AB4018" s="59"/>
      <c r="AC4018" s="59"/>
      <c r="AD4018" s="59"/>
      <c r="AE4018" s="59">
        <v>7.95</v>
      </c>
      <c r="AF4018" s="59">
        <v>0.29953727420542597</v>
      </c>
      <c r="AG4018" s="59">
        <v>0.244710109254793</v>
      </c>
      <c r="AH4018" s="59"/>
      <c r="AI4018" s="59"/>
      <c r="AJ4018" s="59"/>
      <c r="AK4018" s="59">
        <v>0.45</v>
      </c>
      <c r="AL4018" s="59">
        <v>6.95</v>
      </c>
      <c r="AM4018" s="59"/>
      <c r="AN4018" s="59"/>
      <c r="AO4018" s="59"/>
      <c r="AP4018" s="59"/>
      <c r="AQ4018" s="59"/>
      <c r="AR4018" s="59"/>
      <c r="AS4018" s="59"/>
      <c r="AT4018" s="59"/>
      <c r="AU4018" s="59"/>
      <c r="AV4018" s="59"/>
      <c r="AZ4018" s="59"/>
      <c r="BA4018" s="59"/>
      <c r="BB4018" s="59"/>
      <c r="BC4018" s="59"/>
      <c r="BD4018" s="59"/>
      <c r="BE4018" s="59"/>
      <c r="BF4018" s="59"/>
      <c r="BG4018" s="59"/>
      <c r="BH4018" s="59"/>
      <c r="BI4018" s="59"/>
      <c r="BJ4018" s="59"/>
      <c r="BK4018" s="59"/>
      <c r="BL4018" s="59"/>
      <c r="BM4018" s="59"/>
      <c r="BN4018" s="59"/>
      <c r="BO4018" s="59"/>
      <c r="BP4018" s="59"/>
      <c r="BQ4018" s="59"/>
      <c r="BR4018" s="59"/>
      <c r="BS4018" s="59"/>
      <c r="BT4018" s="59"/>
      <c r="BU4018" s="59"/>
      <c r="BV4018" s="59"/>
      <c r="BW4018" s="59"/>
      <c r="BX4018" s="59"/>
      <c r="BY4018" s="59"/>
      <c r="BZ4018" s="59"/>
      <c r="CA4018" s="59"/>
      <c r="CB4018" s="59"/>
      <c r="CC4018" s="59"/>
      <c r="CD4018" s="59"/>
      <c r="CE4018" s="59"/>
    </row>
    <row r="4019" spans="1:83" x14ac:dyDescent="0.25">
      <c r="A4019" s="67" t="s">
        <v>986</v>
      </c>
      <c r="B4019" s="67" t="s">
        <v>986</v>
      </c>
      <c r="C4019" s="58">
        <v>42319</v>
      </c>
      <c r="D4019" s="58"/>
      <c r="E4019" s="58"/>
      <c r="F4019" s="59" t="s">
        <v>981</v>
      </c>
      <c r="G4019" s="59"/>
      <c r="H4019" s="59">
        <v>480.26484375000001</v>
      </c>
      <c r="I4019" s="59">
        <v>0.134159375</v>
      </c>
      <c r="J4019" s="59">
        <v>0.19280625000000001</v>
      </c>
      <c r="K4019" s="59">
        <v>0.25710624999999998</v>
      </c>
      <c r="L4019" s="59">
        <v>0.24845</v>
      </c>
      <c r="M4019" s="59">
        <v>0.29209374999999999</v>
      </c>
      <c r="N4019" s="59">
        <v>0.33728750000000002</v>
      </c>
      <c r="O4019" s="59">
        <v>0.30246250000000002</v>
      </c>
      <c r="P4019" s="59"/>
      <c r="Q4019" s="59"/>
      <c r="R4019" s="59"/>
      <c r="S4019" s="59"/>
      <c r="T4019" s="59"/>
      <c r="U4019" s="59"/>
      <c r="V4019" s="59"/>
      <c r="W4019" s="59"/>
      <c r="X4019" s="59"/>
      <c r="Y4019" s="59"/>
      <c r="Z4019" s="59"/>
      <c r="AA4019" s="59"/>
      <c r="AB4019" s="59"/>
      <c r="AC4019" s="59"/>
      <c r="AD4019" s="59"/>
      <c r="AE4019" s="59"/>
      <c r="AF4019" s="59"/>
      <c r="AG4019" s="59"/>
      <c r="AH4019" s="59"/>
      <c r="AI4019" s="59"/>
      <c r="AJ4019" s="59"/>
      <c r="AK4019" s="59"/>
      <c r="AL4019" s="59"/>
      <c r="AM4019" s="59"/>
      <c r="AN4019" s="59"/>
      <c r="AO4019" s="59"/>
      <c r="AP4019" s="59"/>
      <c r="AQ4019" s="59"/>
      <c r="AR4019" s="59"/>
      <c r="AS4019" s="59"/>
      <c r="AT4019" s="59"/>
      <c r="AU4019" s="59"/>
      <c r="AV4019" s="59"/>
      <c r="AZ4019" s="59"/>
      <c r="BA4019" s="59"/>
      <c r="BB4019" s="59"/>
      <c r="BC4019" s="59"/>
      <c r="BD4019" s="59"/>
      <c r="BE4019" s="59"/>
      <c r="BF4019" s="59"/>
      <c r="BG4019" s="59"/>
      <c r="BH4019" s="59"/>
      <c r="BI4019" s="59"/>
      <c r="BJ4019" s="59"/>
      <c r="BK4019" s="59"/>
      <c r="BL4019" s="59"/>
      <c r="BM4019" s="59"/>
      <c r="BN4019" s="59"/>
      <c r="BO4019" s="59"/>
      <c r="BP4019" s="59"/>
      <c r="BQ4019" s="59"/>
      <c r="BR4019" s="59"/>
      <c r="BS4019" s="59"/>
      <c r="BT4019" s="59"/>
      <c r="BU4019" s="59"/>
      <c r="BV4019" s="59"/>
      <c r="BW4019" s="59"/>
      <c r="BX4019" s="59"/>
      <c r="BY4019" s="59"/>
      <c r="BZ4019" s="59"/>
      <c r="CA4019" s="59"/>
      <c r="CB4019" s="59"/>
      <c r="CC4019" s="59"/>
      <c r="CD4019" s="59"/>
      <c r="CE4019" s="59"/>
    </row>
    <row r="4020" spans="1:83" x14ac:dyDescent="0.25">
      <c r="A4020" s="67" t="s">
        <v>986</v>
      </c>
      <c r="B4020" s="67" t="s">
        <v>986</v>
      </c>
      <c r="C4020" s="58">
        <v>42320</v>
      </c>
      <c r="D4020" s="58"/>
      <c r="E4020" s="58"/>
      <c r="F4020" s="59" t="s">
        <v>981</v>
      </c>
      <c r="G4020" s="59"/>
      <c r="H4020" s="59">
        <v>478.61390625000001</v>
      </c>
      <c r="I4020" s="59">
        <v>0.13241562500000001</v>
      </c>
      <c r="J4020" s="59">
        <v>0.19053125000000001</v>
      </c>
      <c r="K4020" s="59">
        <v>0.2542625</v>
      </c>
      <c r="L4020" s="59">
        <v>0.24788750000000001</v>
      </c>
      <c r="M4020" s="59">
        <v>0.29198125000000003</v>
      </c>
      <c r="N4020" s="59">
        <v>0.33732499999999999</v>
      </c>
      <c r="O4020" s="59">
        <v>0.30245</v>
      </c>
      <c r="P4020" s="59"/>
      <c r="Q4020" s="59"/>
      <c r="R4020" s="59"/>
      <c r="S4020" s="59"/>
      <c r="T4020" s="59"/>
      <c r="U4020" s="59"/>
      <c r="V4020" s="59"/>
      <c r="W4020" s="59"/>
      <c r="X4020" s="59"/>
      <c r="Y4020" s="59"/>
      <c r="Z4020" s="59"/>
      <c r="AA4020" s="59"/>
      <c r="AB4020" s="59"/>
      <c r="AC4020" s="59"/>
      <c r="AD4020" s="59"/>
      <c r="AE4020" s="59"/>
      <c r="AF4020" s="59">
        <v>0.329942665723432</v>
      </c>
      <c r="AG4020" s="59">
        <v>0.268022345426146</v>
      </c>
      <c r="AH4020" s="59"/>
      <c r="AI4020" s="59"/>
      <c r="AJ4020" s="59"/>
      <c r="AK4020" s="59"/>
      <c r="AL4020" s="59"/>
      <c r="AM4020" s="59"/>
      <c r="AN4020" s="59"/>
      <c r="AO4020" s="59"/>
      <c r="AP4020" s="59"/>
      <c r="AQ4020" s="59"/>
      <c r="AR4020" s="59"/>
      <c r="AS4020" s="59"/>
      <c r="AT4020" s="59"/>
      <c r="AU4020" s="59"/>
      <c r="AV4020" s="59"/>
      <c r="AZ4020" s="59"/>
      <c r="BA4020" s="59"/>
      <c r="BB4020" s="59"/>
      <c r="BC4020" s="59"/>
      <c r="BD4020" s="59"/>
      <c r="BE4020" s="59"/>
      <c r="BF4020" s="59"/>
      <c r="BG4020" s="59"/>
      <c r="BH4020" s="59"/>
      <c r="BI4020" s="59"/>
      <c r="BJ4020" s="59"/>
      <c r="BK4020" s="59"/>
      <c r="BL4020" s="59"/>
      <c r="BM4020" s="59"/>
      <c r="BN4020" s="59"/>
      <c r="BO4020" s="59"/>
      <c r="BP4020" s="59"/>
      <c r="BQ4020" s="59"/>
      <c r="BR4020" s="59"/>
      <c r="BS4020" s="59"/>
      <c r="BT4020" s="59"/>
      <c r="BU4020" s="59"/>
      <c r="BV4020" s="59"/>
      <c r="BW4020" s="59"/>
      <c r="BX4020" s="59"/>
      <c r="BY4020" s="59"/>
      <c r="BZ4020" s="59"/>
      <c r="CA4020" s="59"/>
      <c r="CB4020" s="59"/>
      <c r="CC4020" s="59"/>
      <c r="CD4020" s="59"/>
      <c r="CE4020" s="59"/>
    </row>
    <row r="4021" spans="1:83" x14ac:dyDescent="0.25">
      <c r="A4021" s="67" t="s">
        <v>986</v>
      </c>
      <c r="B4021" s="67" t="s">
        <v>986</v>
      </c>
      <c r="C4021" s="58">
        <v>42321</v>
      </c>
      <c r="D4021" s="58"/>
      <c r="E4021" s="58"/>
      <c r="F4021" s="59" t="s">
        <v>981</v>
      </c>
      <c r="G4021" s="59"/>
      <c r="H4021" s="59">
        <v>476.52468750000003</v>
      </c>
      <c r="I4021" s="59">
        <v>0.12999374999999999</v>
      </c>
      <c r="J4021" s="59">
        <v>0.1874875</v>
      </c>
      <c r="K4021" s="59">
        <v>0.25113124999999997</v>
      </c>
      <c r="L4021" s="59">
        <v>0.24688750000000001</v>
      </c>
      <c r="M4021" s="59">
        <v>0.29184375000000001</v>
      </c>
      <c r="N4021" s="59">
        <v>0.33729375</v>
      </c>
      <c r="O4021" s="59">
        <v>0.30251875</v>
      </c>
      <c r="P4021" s="59"/>
      <c r="Q4021" s="59"/>
      <c r="R4021" s="59"/>
      <c r="S4021" s="59"/>
      <c r="T4021" s="59"/>
      <c r="U4021" s="59"/>
      <c r="V4021" s="59"/>
      <c r="W4021" s="59"/>
      <c r="X4021" s="59"/>
      <c r="Y4021" s="59"/>
      <c r="Z4021" s="59"/>
      <c r="AA4021" s="59"/>
      <c r="AB4021" s="59"/>
      <c r="AC4021" s="59"/>
      <c r="AD4021" s="59"/>
      <c r="AE4021" s="59"/>
      <c r="AF4021" s="59"/>
      <c r="AG4021" s="59"/>
      <c r="AH4021" s="59"/>
      <c r="AI4021" s="59"/>
      <c r="AJ4021" s="59"/>
      <c r="AK4021" s="59"/>
      <c r="AL4021" s="59"/>
      <c r="AM4021" s="59"/>
      <c r="AN4021" s="59"/>
      <c r="AO4021" s="59"/>
      <c r="AP4021" s="59"/>
      <c r="AQ4021" s="59"/>
      <c r="AR4021" s="59"/>
      <c r="AS4021" s="59"/>
      <c r="AT4021" s="59"/>
      <c r="AU4021" s="59"/>
      <c r="AV4021" s="59"/>
      <c r="AZ4021" s="59"/>
      <c r="BA4021" s="59"/>
      <c r="BB4021" s="59"/>
      <c r="BC4021" s="59"/>
      <c r="BD4021" s="59"/>
      <c r="BE4021" s="59"/>
      <c r="BF4021" s="59"/>
      <c r="BG4021" s="59"/>
      <c r="BH4021" s="59"/>
      <c r="BI4021" s="59"/>
      <c r="BJ4021" s="59"/>
      <c r="BK4021" s="59"/>
      <c r="BL4021" s="59"/>
      <c r="BM4021" s="59"/>
      <c r="BN4021" s="59"/>
      <c r="BO4021" s="59"/>
      <c r="BP4021" s="59"/>
      <c r="BQ4021" s="59"/>
      <c r="BR4021" s="59"/>
      <c r="BS4021" s="59"/>
      <c r="BT4021" s="59"/>
      <c r="BU4021" s="59"/>
      <c r="BV4021" s="59"/>
      <c r="BW4021" s="59"/>
      <c r="BX4021" s="59"/>
      <c r="BY4021" s="59"/>
      <c r="BZ4021" s="59"/>
      <c r="CA4021" s="59"/>
      <c r="CB4021" s="59"/>
      <c r="CC4021" s="59"/>
      <c r="CD4021" s="59"/>
      <c r="CE4021" s="59"/>
    </row>
    <row r="4022" spans="1:83" x14ac:dyDescent="0.25">
      <c r="A4022" s="67" t="s">
        <v>986</v>
      </c>
      <c r="B4022" s="67" t="s">
        <v>986</v>
      </c>
      <c r="C4022" s="58">
        <v>42322</v>
      </c>
      <c r="D4022" s="58"/>
      <c r="E4022" s="58"/>
      <c r="F4022" s="59" t="s">
        <v>981</v>
      </c>
      <c r="G4022" s="59"/>
      <c r="H4022" s="59">
        <v>474.33187500000003</v>
      </c>
      <c r="I4022" s="59">
        <v>0.12696874999999999</v>
      </c>
      <c r="J4022" s="59">
        <v>0.18441874999999999</v>
      </c>
      <c r="K4022" s="59">
        <v>0.24809999999999999</v>
      </c>
      <c r="L4022" s="59">
        <v>0.24590000000000001</v>
      </c>
      <c r="M4022" s="59">
        <v>0.29151874999999999</v>
      </c>
      <c r="N4022" s="59">
        <v>0.33733750000000001</v>
      </c>
      <c r="O4022" s="59">
        <v>0.30255625000000003</v>
      </c>
      <c r="P4022" s="59"/>
      <c r="Q4022" s="59"/>
      <c r="R4022" s="59"/>
      <c r="S4022" s="59"/>
      <c r="T4022" s="59"/>
      <c r="U4022" s="59"/>
      <c r="V4022" s="59"/>
      <c r="W4022" s="59"/>
      <c r="X4022" s="59"/>
      <c r="Y4022" s="59"/>
      <c r="Z4022" s="59"/>
      <c r="AA4022" s="59"/>
      <c r="AB4022" s="59"/>
      <c r="AC4022" s="59"/>
      <c r="AD4022" s="59"/>
      <c r="AE4022" s="59"/>
      <c r="AF4022" s="59"/>
      <c r="AG4022" s="59"/>
      <c r="AH4022" s="59"/>
      <c r="AI4022" s="59"/>
      <c r="AJ4022" s="59"/>
      <c r="AK4022" s="59"/>
      <c r="AL4022" s="59"/>
      <c r="AM4022" s="59"/>
      <c r="AN4022" s="59"/>
      <c r="AO4022" s="59"/>
      <c r="AP4022" s="59"/>
      <c r="AQ4022" s="59"/>
      <c r="AR4022" s="59"/>
      <c r="AS4022" s="59"/>
      <c r="AT4022" s="59"/>
      <c r="AU4022" s="59"/>
      <c r="AV4022" s="59"/>
      <c r="AZ4022" s="59"/>
      <c r="BA4022" s="59"/>
      <c r="BB4022" s="59"/>
      <c r="BC4022" s="59"/>
      <c r="BD4022" s="59"/>
      <c r="BE4022" s="59"/>
      <c r="BF4022" s="59"/>
      <c r="BG4022" s="59"/>
      <c r="BH4022" s="59"/>
      <c r="BI4022" s="59"/>
      <c r="BJ4022" s="59"/>
      <c r="BK4022" s="59"/>
      <c r="BL4022" s="59"/>
      <c r="BM4022" s="59"/>
      <c r="BN4022" s="59"/>
      <c r="BO4022" s="59"/>
      <c r="BP4022" s="59"/>
      <c r="BQ4022" s="59"/>
      <c r="BR4022" s="59"/>
      <c r="BS4022" s="59"/>
      <c r="BT4022" s="59"/>
      <c r="BU4022" s="59"/>
      <c r="BV4022" s="59"/>
      <c r="BW4022" s="59"/>
      <c r="BX4022" s="59"/>
      <c r="BY4022" s="59"/>
      <c r="BZ4022" s="59"/>
      <c r="CA4022" s="59"/>
      <c r="CB4022" s="59"/>
      <c r="CC4022" s="59"/>
      <c r="CD4022" s="59"/>
      <c r="CE4022" s="59"/>
    </row>
    <row r="4023" spans="1:83" x14ac:dyDescent="0.25">
      <c r="A4023" s="67" t="s">
        <v>986</v>
      </c>
      <c r="B4023" s="67" t="s">
        <v>986</v>
      </c>
      <c r="C4023" s="58">
        <v>42323</v>
      </c>
      <c r="D4023" s="58"/>
      <c r="E4023" s="58"/>
      <c r="F4023" s="59" t="s">
        <v>981</v>
      </c>
      <c r="G4023" s="59"/>
      <c r="H4023" s="59">
        <v>472.56281250000001</v>
      </c>
      <c r="I4023" s="59">
        <v>0.1245125</v>
      </c>
      <c r="J4023" s="59">
        <v>0.18211875</v>
      </c>
      <c r="K4023" s="59">
        <v>0.24559375</v>
      </c>
      <c r="L4023" s="59">
        <v>0.24504999999999999</v>
      </c>
      <c r="M4023" s="59">
        <v>0.29133124999999999</v>
      </c>
      <c r="N4023" s="59">
        <v>0.33736875</v>
      </c>
      <c r="O4023" s="59">
        <v>0.30254999999999999</v>
      </c>
      <c r="P4023" s="59"/>
      <c r="Q4023" s="59"/>
      <c r="R4023" s="59"/>
      <c r="S4023" s="59"/>
      <c r="T4023" s="59"/>
      <c r="U4023" s="59"/>
      <c r="V4023" s="59"/>
      <c r="W4023" s="59"/>
      <c r="X4023" s="59"/>
      <c r="Y4023" s="59"/>
      <c r="Z4023" s="59"/>
      <c r="AA4023" s="59"/>
      <c r="AB4023" s="59"/>
      <c r="AC4023" s="59"/>
      <c r="AD4023" s="59"/>
      <c r="AE4023" s="59"/>
      <c r="AF4023" s="59"/>
      <c r="AG4023" s="59"/>
      <c r="AH4023" s="59"/>
      <c r="AI4023" s="59"/>
      <c r="AJ4023" s="59"/>
      <c r="AK4023" s="59"/>
      <c r="AL4023" s="59"/>
      <c r="AM4023" s="59"/>
      <c r="AN4023" s="59"/>
      <c r="AO4023" s="59"/>
      <c r="AP4023" s="59"/>
      <c r="AQ4023" s="59"/>
      <c r="AR4023" s="59"/>
      <c r="AS4023" s="59"/>
      <c r="AT4023" s="59"/>
      <c r="AU4023" s="59"/>
      <c r="AV4023" s="59"/>
      <c r="AZ4023" s="59"/>
      <c r="BA4023" s="59"/>
      <c r="BB4023" s="59"/>
      <c r="BC4023" s="59"/>
      <c r="BD4023" s="59"/>
      <c r="BE4023" s="59"/>
      <c r="BF4023" s="59"/>
      <c r="BG4023" s="59"/>
      <c r="BH4023" s="59"/>
      <c r="BI4023" s="59"/>
      <c r="BJ4023" s="59"/>
      <c r="BK4023" s="59"/>
      <c r="BL4023" s="59"/>
      <c r="BM4023" s="59"/>
      <c r="BN4023" s="59"/>
      <c r="BO4023" s="59"/>
      <c r="BP4023" s="59"/>
      <c r="BQ4023" s="59"/>
      <c r="BR4023" s="59"/>
      <c r="BS4023" s="59"/>
      <c r="BT4023" s="59"/>
      <c r="BU4023" s="59"/>
      <c r="BV4023" s="59"/>
      <c r="BW4023" s="59"/>
      <c r="BX4023" s="59"/>
      <c r="BY4023" s="59"/>
      <c r="BZ4023" s="59"/>
      <c r="CA4023" s="59"/>
      <c r="CB4023" s="59"/>
      <c r="CC4023" s="59"/>
      <c r="CD4023" s="59"/>
      <c r="CE4023" s="59"/>
    </row>
    <row r="4024" spans="1:83" x14ac:dyDescent="0.25">
      <c r="A4024" s="67" t="s">
        <v>986</v>
      </c>
      <c r="B4024" s="67" t="s">
        <v>986</v>
      </c>
      <c r="C4024" s="58">
        <v>42324</v>
      </c>
      <c r="D4024" s="58"/>
      <c r="E4024" s="58"/>
      <c r="F4024" s="59" t="s">
        <v>981</v>
      </c>
      <c r="G4024" s="59"/>
      <c r="H4024" s="59">
        <v>469.33875</v>
      </c>
      <c r="I4024" s="59">
        <v>0.1151875</v>
      </c>
      <c r="J4024" s="59">
        <v>0.17924999999999999</v>
      </c>
      <c r="K4024" s="59">
        <v>0.24241874999999999</v>
      </c>
      <c r="L4024" s="59">
        <v>0.2439375</v>
      </c>
      <c r="M4024" s="59">
        <v>0.29104374999999999</v>
      </c>
      <c r="N4024" s="59">
        <v>0.33730624999999997</v>
      </c>
      <c r="O4024" s="59">
        <v>0.30253750000000001</v>
      </c>
      <c r="P4024" s="59"/>
      <c r="Q4024" s="59"/>
      <c r="R4024" s="59"/>
      <c r="S4024" s="59"/>
      <c r="T4024" s="59"/>
      <c r="U4024" s="59"/>
      <c r="V4024" s="59"/>
      <c r="W4024" s="59"/>
      <c r="X4024" s="59"/>
      <c r="Y4024" s="59"/>
      <c r="Z4024" s="59"/>
      <c r="AA4024" s="59"/>
      <c r="AB4024" s="59"/>
      <c r="AC4024" s="59"/>
      <c r="AD4024" s="59"/>
      <c r="AE4024" s="59"/>
      <c r="AF4024" s="59"/>
      <c r="AG4024" s="59"/>
      <c r="AH4024" s="59"/>
      <c r="AI4024" s="59"/>
      <c r="AJ4024" s="59"/>
      <c r="AK4024" s="59"/>
      <c r="AL4024" s="59"/>
      <c r="AM4024" s="59"/>
      <c r="AN4024" s="59"/>
      <c r="AO4024" s="59"/>
      <c r="AP4024" s="59"/>
      <c r="AQ4024" s="59"/>
      <c r="AR4024" s="59"/>
      <c r="AS4024" s="59"/>
      <c r="AT4024" s="59"/>
      <c r="AU4024" s="59"/>
      <c r="AV4024" s="59"/>
      <c r="AZ4024" s="59"/>
      <c r="BA4024" s="59"/>
      <c r="BB4024" s="59"/>
      <c r="BC4024" s="59"/>
      <c r="BD4024" s="59"/>
      <c r="BE4024" s="59"/>
      <c r="BF4024" s="59"/>
      <c r="BG4024" s="59"/>
      <c r="BH4024" s="59"/>
      <c r="BI4024" s="59"/>
      <c r="BJ4024" s="59"/>
      <c r="BK4024" s="59"/>
      <c r="BL4024" s="59"/>
      <c r="BM4024" s="59"/>
      <c r="BN4024" s="59"/>
      <c r="BO4024" s="59"/>
      <c r="BP4024" s="59"/>
      <c r="BQ4024" s="59"/>
      <c r="BR4024" s="59"/>
      <c r="BS4024" s="59"/>
      <c r="BT4024" s="59"/>
      <c r="BU4024" s="59"/>
      <c r="BV4024" s="59"/>
      <c r="BW4024" s="59"/>
      <c r="BX4024" s="59"/>
      <c r="BY4024" s="59"/>
      <c r="BZ4024" s="59"/>
      <c r="CA4024" s="59"/>
      <c r="CB4024" s="59"/>
      <c r="CC4024" s="59"/>
      <c r="CD4024" s="59"/>
      <c r="CE4024" s="59"/>
    </row>
    <row r="4025" spans="1:83" x14ac:dyDescent="0.25">
      <c r="A4025" s="67" t="s">
        <v>986</v>
      </c>
      <c r="B4025" s="67" t="s">
        <v>986</v>
      </c>
      <c r="C4025" s="58">
        <v>42325</v>
      </c>
      <c r="D4025" s="58"/>
      <c r="E4025" s="58"/>
      <c r="F4025" s="59" t="s">
        <v>981</v>
      </c>
      <c r="G4025" s="59"/>
      <c r="H4025" s="59">
        <v>467.63296874999997</v>
      </c>
      <c r="I4025" s="59">
        <v>0.113071875</v>
      </c>
      <c r="J4025" s="59">
        <v>0.17708125</v>
      </c>
      <c r="K4025" s="59">
        <v>0.24011250000000001</v>
      </c>
      <c r="L4025" s="59">
        <v>0.24301875000000001</v>
      </c>
      <c r="M4025" s="59">
        <v>0.29073749999999998</v>
      </c>
      <c r="N4025" s="59">
        <v>0.33729999999999999</v>
      </c>
      <c r="O4025" s="59">
        <v>0.30253124999999997</v>
      </c>
      <c r="P4025" s="59"/>
      <c r="Q4025" s="59"/>
      <c r="R4025" s="59"/>
      <c r="S4025" s="59"/>
      <c r="T4025" s="59"/>
      <c r="U4025" s="59"/>
      <c r="V4025" s="59"/>
      <c r="W4025" s="59"/>
      <c r="X4025" s="59"/>
      <c r="Y4025" s="59"/>
      <c r="Z4025" s="59"/>
      <c r="AA4025" s="59"/>
      <c r="AB4025" s="59"/>
      <c r="AC4025" s="59"/>
      <c r="AD4025" s="59"/>
      <c r="AE4025" s="59"/>
      <c r="AF4025" s="59">
        <v>0.45735576311053699</v>
      </c>
      <c r="AG4025" s="59">
        <v>0.270168948175527</v>
      </c>
      <c r="AH4025" s="59"/>
      <c r="AI4025" s="59"/>
      <c r="AJ4025" s="59"/>
      <c r="AK4025" s="59"/>
      <c r="AL4025" s="59"/>
      <c r="AM4025" s="59"/>
      <c r="AN4025" s="59"/>
      <c r="AO4025" s="59"/>
      <c r="AP4025" s="59"/>
      <c r="AQ4025" s="59"/>
      <c r="AR4025" s="59"/>
      <c r="AS4025" s="59"/>
      <c r="AT4025" s="59"/>
      <c r="AU4025" s="59"/>
      <c r="AV4025" s="59"/>
      <c r="AZ4025" s="59"/>
      <c r="BA4025" s="59"/>
      <c r="BB4025" s="59"/>
      <c r="BC4025" s="59"/>
      <c r="BD4025" s="59"/>
      <c r="BE4025" s="59"/>
      <c r="BF4025" s="59"/>
      <c r="BG4025" s="59"/>
      <c r="BH4025" s="59"/>
      <c r="BI4025" s="59"/>
      <c r="BJ4025" s="59"/>
      <c r="BK4025" s="59"/>
      <c r="BL4025" s="59"/>
      <c r="BM4025" s="59"/>
      <c r="BN4025" s="59"/>
      <c r="BO4025" s="59"/>
      <c r="BP4025" s="59"/>
      <c r="BQ4025" s="59"/>
      <c r="BR4025" s="59"/>
      <c r="BS4025" s="59"/>
      <c r="BT4025" s="59"/>
      <c r="BU4025" s="59"/>
      <c r="BV4025" s="59"/>
      <c r="BW4025" s="59"/>
      <c r="BX4025" s="59"/>
      <c r="BY4025" s="59"/>
      <c r="BZ4025" s="59"/>
      <c r="CA4025" s="59"/>
      <c r="CB4025" s="59"/>
      <c r="CC4025" s="59"/>
      <c r="CD4025" s="59"/>
      <c r="CE4025" s="59"/>
    </row>
    <row r="4026" spans="1:83" x14ac:dyDescent="0.25">
      <c r="A4026" s="67" t="s">
        <v>986</v>
      </c>
      <c r="B4026" s="67" t="s">
        <v>986</v>
      </c>
      <c r="C4026" s="58">
        <v>42326</v>
      </c>
      <c r="D4026" s="58"/>
      <c r="E4026" s="58"/>
      <c r="F4026" s="59" t="s">
        <v>981</v>
      </c>
      <c r="G4026" s="59"/>
      <c r="H4026" s="59">
        <v>465.70921874999999</v>
      </c>
      <c r="I4026" s="59">
        <v>0.110609375</v>
      </c>
      <c r="J4026" s="59">
        <v>0.17486874999999999</v>
      </c>
      <c r="K4026" s="59">
        <v>0.23739374999999999</v>
      </c>
      <c r="L4026" s="59">
        <v>0.24199375000000001</v>
      </c>
      <c r="M4026" s="59">
        <v>0.29041875</v>
      </c>
      <c r="N4026" s="59">
        <v>0.33729375</v>
      </c>
      <c r="O4026" s="59">
        <v>0.30252499999999999</v>
      </c>
      <c r="P4026" s="59"/>
      <c r="Q4026" s="59"/>
      <c r="R4026" s="59"/>
      <c r="S4026" s="59"/>
      <c r="T4026" s="59"/>
      <c r="U4026" s="59"/>
      <c r="V4026" s="59"/>
      <c r="W4026" s="59"/>
      <c r="X4026" s="59"/>
      <c r="Y4026" s="59"/>
      <c r="Z4026" s="59"/>
      <c r="AA4026" s="59"/>
      <c r="AB4026" s="59"/>
      <c r="AC4026" s="59"/>
      <c r="AD4026" s="59"/>
      <c r="AE4026" s="59"/>
      <c r="AF4026" s="59"/>
      <c r="AG4026" s="59"/>
      <c r="AH4026" s="59"/>
      <c r="AI4026" s="59"/>
      <c r="AJ4026" s="59"/>
      <c r="AK4026" s="59"/>
      <c r="AL4026" s="59"/>
      <c r="AM4026" s="59"/>
      <c r="AN4026" s="59"/>
      <c r="AO4026" s="59"/>
      <c r="AP4026" s="59"/>
      <c r="AQ4026" s="59"/>
      <c r="AR4026" s="59"/>
      <c r="AS4026" s="59"/>
      <c r="AT4026" s="59"/>
      <c r="AU4026" s="59"/>
      <c r="AV4026" s="59"/>
      <c r="AZ4026" s="59"/>
      <c r="BA4026" s="59"/>
      <c r="BB4026" s="59"/>
      <c r="BC4026" s="59"/>
      <c r="BD4026" s="59"/>
      <c r="BE4026" s="59"/>
      <c r="BF4026" s="59"/>
      <c r="BG4026" s="59"/>
      <c r="BH4026" s="59"/>
      <c r="BI4026" s="59"/>
      <c r="BJ4026" s="59"/>
      <c r="BK4026" s="59"/>
      <c r="BL4026" s="59"/>
      <c r="BM4026" s="59"/>
      <c r="BN4026" s="59"/>
      <c r="BO4026" s="59"/>
      <c r="BP4026" s="59"/>
      <c r="BQ4026" s="59"/>
      <c r="BR4026" s="59"/>
      <c r="BS4026" s="59"/>
      <c r="BT4026" s="59"/>
      <c r="BU4026" s="59"/>
      <c r="BV4026" s="59"/>
      <c r="BW4026" s="59"/>
      <c r="BX4026" s="59"/>
      <c r="BY4026" s="59"/>
      <c r="BZ4026" s="59"/>
      <c r="CA4026" s="59"/>
      <c r="CB4026" s="59"/>
      <c r="CC4026" s="59"/>
      <c r="CD4026" s="59"/>
      <c r="CE4026" s="59"/>
    </row>
    <row r="4027" spans="1:83" x14ac:dyDescent="0.25">
      <c r="A4027" s="67" t="s">
        <v>986</v>
      </c>
      <c r="B4027" s="67" t="s">
        <v>986</v>
      </c>
      <c r="C4027" s="58">
        <v>42327</v>
      </c>
      <c r="D4027" s="58"/>
      <c r="E4027" s="58"/>
      <c r="F4027" s="59" t="s">
        <v>981</v>
      </c>
      <c r="G4027" s="59"/>
      <c r="H4027" s="59">
        <v>487.45687500000003</v>
      </c>
      <c r="I4027" s="59">
        <v>0.24026875</v>
      </c>
      <c r="J4027" s="59">
        <v>0.18384375</v>
      </c>
      <c r="K4027" s="59">
        <v>0.24210000000000001</v>
      </c>
      <c r="L4027" s="59">
        <v>0.24088124999999999</v>
      </c>
      <c r="M4027" s="59">
        <v>0.29007500000000003</v>
      </c>
      <c r="N4027" s="59">
        <v>0.33713749999999998</v>
      </c>
      <c r="O4027" s="59">
        <v>0.30260625000000002</v>
      </c>
      <c r="P4027" s="59"/>
      <c r="Q4027" s="59"/>
      <c r="R4027" s="59"/>
      <c r="S4027" s="59"/>
      <c r="T4027" s="59">
        <v>3.5484979249999999</v>
      </c>
      <c r="U4027" s="59">
        <v>190.89500000000001</v>
      </c>
      <c r="V4027" s="59">
        <v>0</v>
      </c>
      <c r="W4027" s="59"/>
      <c r="X4027" s="59"/>
      <c r="Y4027" s="59"/>
      <c r="Z4027" s="59"/>
      <c r="AA4027" s="59"/>
      <c r="AB4027" s="59"/>
      <c r="AC4027" s="59"/>
      <c r="AD4027" s="59">
        <v>0</v>
      </c>
      <c r="AE4027" s="59"/>
      <c r="AF4027" s="59"/>
      <c r="AG4027" s="59"/>
      <c r="AH4027" s="59"/>
      <c r="AI4027" s="59"/>
      <c r="AJ4027" s="59">
        <v>0.91800000000000004</v>
      </c>
      <c r="AK4027" s="59"/>
      <c r="AL4027" s="59"/>
      <c r="AM4027" s="59">
        <v>1.0175000000000001</v>
      </c>
      <c r="AN4027" s="59">
        <v>3.3795741445450903E-2</v>
      </c>
      <c r="AO4027" s="59">
        <v>2.2002464000000002</v>
      </c>
      <c r="AP4027" s="59">
        <v>65.104249999999993</v>
      </c>
      <c r="AQ4027" s="59"/>
      <c r="AR4027" s="59"/>
      <c r="AS4027" s="59"/>
      <c r="AT4027" s="59"/>
      <c r="AU4027" s="59"/>
      <c r="AV4027" s="59"/>
      <c r="AZ4027" s="59"/>
      <c r="BA4027" s="59"/>
      <c r="BB4027" s="59"/>
      <c r="BC4027" s="59"/>
      <c r="BD4027" s="59"/>
      <c r="BE4027" s="59">
        <v>0</v>
      </c>
      <c r="BF4027" s="59"/>
      <c r="BG4027" s="59">
        <v>1.07970035496135E-2</v>
      </c>
      <c r="BH4027" s="59">
        <v>1.348251525</v>
      </c>
      <c r="BI4027" s="59"/>
      <c r="BJ4027" s="59">
        <v>124.87275</v>
      </c>
      <c r="BK4027" s="59"/>
      <c r="BL4027" s="59"/>
      <c r="BM4027" s="59"/>
      <c r="BN4027" s="59"/>
      <c r="BO4027" s="59"/>
      <c r="BP4027" s="59"/>
      <c r="BQ4027" s="59"/>
      <c r="BR4027" s="59"/>
      <c r="BS4027" s="59"/>
      <c r="BT4027" s="59"/>
      <c r="BU4027" s="59"/>
      <c r="BV4027" s="59"/>
      <c r="BW4027" s="59"/>
      <c r="BX4027" s="59"/>
      <c r="BY4027" s="59"/>
      <c r="BZ4027" s="59"/>
      <c r="CA4027" s="59"/>
      <c r="CB4027" s="59"/>
      <c r="CC4027" s="59"/>
      <c r="CD4027" s="59"/>
      <c r="CE4027" s="59"/>
    </row>
    <row r="4028" spans="1:83" x14ac:dyDescent="0.25">
      <c r="A4028" s="67" t="s">
        <v>986</v>
      </c>
      <c r="B4028" s="67" t="s">
        <v>986</v>
      </c>
      <c r="C4028" s="58">
        <v>42328</v>
      </c>
      <c r="D4028" s="58"/>
      <c r="E4028" s="58"/>
      <c r="F4028" s="59" t="s">
        <v>981</v>
      </c>
      <c r="G4028" s="59"/>
      <c r="H4028" s="59">
        <v>482.15203124999999</v>
      </c>
      <c r="I4028" s="59">
        <v>0.211640625</v>
      </c>
      <c r="J4028" s="59">
        <v>0.18476875000000001</v>
      </c>
      <c r="K4028" s="59">
        <v>0.23955000000000001</v>
      </c>
      <c r="L4028" s="59">
        <v>0.2399375</v>
      </c>
      <c r="M4028" s="59">
        <v>0.28992499999999999</v>
      </c>
      <c r="N4028" s="59">
        <v>0.33708749999999998</v>
      </c>
      <c r="O4028" s="59">
        <v>0.30246875000000001</v>
      </c>
      <c r="P4028" s="59"/>
      <c r="Q4028" s="59"/>
      <c r="R4028" s="59"/>
      <c r="S4028" s="59">
        <v>2.25</v>
      </c>
      <c r="T4028" s="59"/>
      <c r="U4028" s="59"/>
      <c r="V4028" s="59"/>
      <c r="W4028" s="59"/>
      <c r="X4028" s="59"/>
      <c r="Y4028" s="59"/>
      <c r="Z4028" s="59"/>
      <c r="AA4028" s="59"/>
      <c r="AB4028" s="59"/>
      <c r="AC4028" s="59"/>
      <c r="AD4028" s="59"/>
      <c r="AE4028" s="59">
        <v>8.5500000000000007</v>
      </c>
      <c r="AF4028" s="59"/>
      <c r="AG4028" s="59">
        <v>0.46377921843124997</v>
      </c>
      <c r="AH4028" s="59"/>
      <c r="AI4028" s="59"/>
      <c r="AJ4028" s="59"/>
      <c r="AK4028" s="59">
        <v>1.35</v>
      </c>
      <c r="AL4028" s="59">
        <v>8.15</v>
      </c>
      <c r="AM4028" s="59"/>
      <c r="AN4028" s="59"/>
      <c r="AO4028" s="59"/>
      <c r="AP4028" s="59"/>
      <c r="AQ4028" s="59"/>
      <c r="AR4028" s="59"/>
      <c r="AS4028" s="59"/>
      <c r="AT4028" s="59"/>
      <c r="AU4028" s="59"/>
      <c r="AV4028" s="59"/>
      <c r="AZ4028" s="59"/>
      <c r="BA4028" s="59"/>
      <c r="BB4028" s="59"/>
      <c r="BC4028" s="59"/>
      <c r="BD4028" s="59"/>
      <c r="BE4028" s="59"/>
      <c r="BF4028" s="59"/>
      <c r="BG4028" s="59"/>
      <c r="BH4028" s="59"/>
      <c r="BI4028" s="59"/>
      <c r="BJ4028" s="59"/>
      <c r="BK4028" s="59"/>
      <c r="BL4028" s="59"/>
      <c r="BM4028" s="59"/>
      <c r="BN4028" s="59"/>
      <c r="BO4028" s="59"/>
      <c r="BP4028" s="59"/>
      <c r="BQ4028" s="59"/>
      <c r="BR4028" s="59"/>
      <c r="BS4028" s="59"/>
      <c r="BT4028" s="59"/>
      <c r="BU4028" s="59"/>
      <c r="BV4028" s="59"/>
      <c r="BW4028" s="59"/>
      <c r="BX4028" s="59"/>
      <c r="BY4028" s="59"/>
      <c r="BZ4028" s="59"/>
      <c r="CA4028" s="59"/>
      <c r="CB4028" s="59"/>
      <c r="CC4028" s="59"/>
      <c r="CD4028" s="59"/>
      <c r="CE4028" s="59"/>
    </row>
    <row r="4029" spans="1:83" x14ac:dyDescent="0.25">
      <c r="A4029" s="67" t="s">
        <v>986</v>
      </c>
      <c r="B4029" s="67" t="s">
        <v>986</v>
      </c>
      <c r="C4029" s="58">
        <v>42329</v>
      </c>
      <c r="D4029" s="58"/>
      <c r="E4029" s="58"/>
      <c r="F4029" s="59" t="s">
        <v>981</v>
      </c>
      <c r="G4029" s="59"/>
      <c r="H4029" s="59">
        <v>479.00625000000002</v>
      </c>
      <c r="I4029" s="59">
        <v>0.1928125</v>
      </c>
      <c r="J4029" s="59">
        <v>0.18513750000000001</v>
      </c>
      <c r="K4029" s="59">
        <v>0.23907500000000001</v>
      </c>
      <c r="L4029" s="59">
        <v>0.23940624999999999</v>
      </c>
      <c r="M4029" s="59">
        <v>0.28965625</v>
      </c>
      <c r="N4029" s="59">
        <v>0.33710000000000001</v>
      </c>
      <c r="O4029" s="59">
        <v>0.30247499999999999</v>
      </c>
      <c r="P4029" s="59"/>
      <c r="Q4029" s="59"/>
      <c r="R4029" s="59"/>
      <c r="S4029" s="59"/>
      <c r="T4029" s="59"/>
      <c r="U4029" s="59"/>
      <c r="V4029" s="59"/>
      <c r="W4029" s="59"/>
      <c r="X4029" s="59"/>
      <c r="Y4029" s="59"/>
      <c r="Z4029" s="59"/>
      <c r="AA4029" s="59"/>
      <c r="AB4029" s="59"/>
      <c r="AC4029" s="59"/>
      <c r="AD4029" s="59"/>
      <c r="AE4029" s="59"/>
      <c r="AF4029" s="59"/>
      <c r="AG4029" s="59"/>
      <c r="AH4029" s="59"/>
      <c r="AI4029" s="59"/>
      <c r="AJ4029" s="59"/>
      <c r="AK4029" s="59"/>
      <c r="AL4029" s="59"/>
      <c r="AM4029" s="59"/>
      <c r="AN4029" s="59"/>
      <c r="AO4029" s="59"/>
      <c r="AP4029" s="59"/>
      <c r="AQ4029" s="59"/>
      <c r="AR4029" s="59"/>
      <c r="AS4029" s="59"/>
      <c r="AT4029" s="59"/>
      <c r="AU4029" s="59"/>
      <c r="AV4029" s="59"/>
      <c r="AZ4029" s="59"/>
      <c r="BA4029" s="59"/>
      <c r="BB4029" s="59"/>
      <c r="BC4029" s="59"/>
      <c r="BD4029" s="59"/>
      <c r="BE4029" s="59"/>
      <c r="BF4029" s="59"/>
      <c r="BG4029" s="59"/>
      <c r="BH4029" s="59"/>
      <c r="BI4029" s="59"/>
      <c r="BJ4029" s="59"/>
      <c r="BK4029" s="59"/>
      <c r="BL4029" s="59"/>
      <c r="BM4029" s="59"/>
      <c r="BN4029" s="59"/>
      <c r="BO4029" s="59"/>
      <c r="BP4029" s="59"/>
      <c r="BQ4029" s="59"/>
      <c r="BR4029" s="59"/>
      <c r="BS4029" s="59"/>
      <c r="BT4029" s="59"/>
      <c r="BU4029" s="59"/>
      <c r="BV4029" s="59"/>
      <c r="BW4029" s="59"/>
      <c r="BX4029" s="59"/>
      <c r="BY4029" s="59"/>
      <c r="BZ4029" s="59"/>
      <c r="CA4029" s="59"/>
      <c r="CB4029" s="59"/>
      <c r="CC4029" s="59"/>
      <c r="CD4029" s="59"/>
      <c r="CE4029" s="59"/>
    </row>
    <row r="4030" spans="1:83" x14ac:dyDescent="0.25">
      <c r="A4030" s="67" t="s">
        <v>986</v>
      </c>
      <c r="B4030" s="67" t="s">
        <v>986</v>
      </c>
      <c r="C4030" s="58">
        <v>42330</v>
      </c>
      <c r="D4030" s="58"/>
      <c r="E4030" s="58"/>
      <c r="F4030" s="59" t="s">
        <v>981</v>
      </c>
      <c r="G4030" s="59"/>
      <c r="H4030" s="59">
        <v>476.31515624999997</v>
      </c>
      <c r="I4030" s="59">
        <v>0.17738437500000001</v>
      </c>
      <c r="J4030" s="59">
        <v>0.18531249999999999</v>
      </c>
      <c r="K4030" s="59">
        <v>0.23858750000000001</v>
      </c>
      <c r="L4030" s="59">
        <v>0.23888124999999999</v>
      </c>
      <c r="M4030" s="59">
        <v>0.28939375000000001</v>
      </c>
      <c r="N4030" s="59">
        <v>0.33703125</v>
      </c>
      <c r="O4030" s="59">
        <v>0.30247499999999999</v>
      </c>
      <c r="P4030" s="59"/>
      <c r="Q4030" s="59"/>
      <c r="R4030" s="59"/>
      <c r="S4030" s="59"/>
      <c r="T4030" s="59"/>
      <c r="U4030" s="59"/>
      <c r="V4030" s="59"/>
      <c r="W4030" s="59"/>
      <c r="X4030" s="59"/>
      <c r="Y4030" s="59"/>
      <c r="Z4030" s="59"/>
      <c r="AA4030" s="59"/>
      <c r="AB4030" s="59"/>
      <c r="AC4030" s="59"/>
      <c r="AD4030" s="59"/>
      <c r="AE4030" s="59"/>
      <c r="AF4030" s="59"/>
      <c r="AG4030" s="59"/>
      <c r="AH4030" s="59"/>
      <c r="AI4030" s="59"/>
      <c r="AJ4030" s="59"/>
      <c r="AK4030" s="59"/>
      <c r="AL4030" s="59"/>
      <c r="AM4030" s="59"/>
      <c r="AN4030" s="59"/>
      <c r="AO4030" s="59"/>
      <c r="AP4030" s="59"/>
      <c r="AQ4030" s="59"/>
      <c r="AR4030" s="59"/>
      <c r="AS4030" s="59"/>
      <c r="AT4030" s="59"/>
      <c r="AU4030" s="59"/>
      <c r="AV4030" s="59"/>
      <c r="AZ4030" s="59"/>
      <c r="BA4030" s="59"/>
      <c r="BB4030" s="59"/>
      <c r="BC4030" s="59"/>
      <c r="BD4030" s="59"/>
      <c r="BE4030" s="59"/>
      <c r="BF4030" s="59"/>
      <c r="BG4030" s="59"/>
      <c r="BH4030" s="59"/>
      <c r="BI4030" s="59"/>
      <c r="BJ4030" s="59"/>
      <c r="BK4030" s="59"/>
      <c r="BL4030" s="59"/>
      <c r="BM4030" s="59"/>
      <c r="BN4030" s="59"/>
      <c r="BO4030" s="59"/>
      <c r="BP4030" s="59"/>
      <c r="BQ4030" s="59"/>
      <c r="BR4030" s="59"/>
      <c r="BS4030" s="59"/>
      <c r="BT4030" s="59"/>
      <c r="BU4030" s="59"/>
      <c r="BV4030" s="59"/>
      <c r="BW4030" s="59"/>
      <c r="BX4030" s="59"/>
      <c r="BY4030" s="59"/>
      <c r="BZ4030" s="59"/>
      <c r="CA4030" s="59"/>
      <c r="CB4030" s="59"/>
      <c r="CC4030" s="59"/>
      <c r="CD4030" s="59"/>
      <c r="CE4030" s="59"/>
    </row>
    <row r="4031" spans="1:83" x14ac:dyDescent="0.25">
      <c r="A4031" s="67" t="s">
        <v>986</v>
      </c>
      <c r="B4031" s="67" t="s">
        <v>986</v>
      </c>
      <c r="C4031" s="58">
        <v>42331</v>
      </c>
      <c r="D4031" s="58"/>
      <c r="E4031" s="58"/>
      <c r="F4031" s="59" t="s">
        <v>981</v>
      </c>
      <c r="G4031" s="59"/>
      <c r="H4031" s="59">
        <v>473.16703124999998</v>
      </c>
      <c r="I4031" s="59">
        <v>0.16167187499999999</v>
      </c>
      <c r="J4031" s="59">
        <v>0.1842125</v>
      </c>
      <c r="K4031" s="59">
        <v>0.23754375</v>
      </c>
      <c r="L4031" s="59">
        <v>0.23826249999999999</v>
      </c>
      <c r="M4031" s="59">
        <v>0.28906874999999999</v>
      </c>
      <c r="N4031" s="59">
        <v>0.33701249999999999</v>
      </c>
      <c r="O4031" s="59">
        <v>0.30239375000000002</v>
      </c>
      <c r="P4031" s="59"/>
      <c r="Q4031" s="59"/>
      <c r="R4031" s="59"/>
      <c r="S4031" s="59"/>
      <c r="T4031" s="59"/>
      <c r="U4031" s="59"/>
      <c r="V4031" s="59"/>
      <c r="W4031" s="59"/>
      <c r="X4031" s="59"/>
      <c r="Y4031" s="59"/>
      <c r="Z4031" s="59"/>
      <c r="AA4031" s="59"/>
      <c r="AB4031" s="59"/>
      <c r="AC4031" s="59"/>
      <c r="AD4031" s="59"/>
      <c r="AE4031" s="59"/>
      <c r="AF4031" s="59">
        <v>0.42088053938940001</v>
      </c>
      <c r="AG4031" s="59">
        <v>0.27767593049018602</v>
      </c>
      <c r="AH4031" s="59"/>
      <c r="AI4031" s="59"/>
      <c r="AJ4031" s="59"/>
      <c r="AK4031" s="59"/>
      <c r="AL4031" s="59"/>
      <c r="AM4031" s="59"/>
      <c r="AN4031" s="59"/>
      <c r="AO4031" s="59"/>
      <c r="AP4031" s="59"/>
      <c r="AQ4031" s="59"/>
      <c r="AR4031" s="59"/>
      <c r="AS4031" s="59"/>
      <c r="AT4031" s="59"/>
      <c r="AU4031" s="59"/>
      <c r="AV4031" s="59"/>
      <c r="AZ4031" s="59"/>
      <c r="BA4031" s="59"/>
      <c r="BB4031" s="59"/>
      <c r="BC4031" s="59"/>
      <c r="BD4031" s="59"/>
      <c r="BE4031" s="59"/>
      <c r="BF4031" s="59"/>
      <c r="BG4031" s="59"/>
      <c r="BH4031" s="59"/>
      <c r="BI4031" s="59"/>
      <c r="BJ4031" s="59"/>
      <c r="BK4031" s="59"/>
      <c r="BL4031" s="59"/>
      <c r="BM4031" s="59"/>
      <c r="BN4031" s="59"/>
      <c r="BO4031" s="59"/>
      <c r="BP4031" s="59"/>
      <c r="BQ4031" s="59"/>
      <c r="BR4031" s="59"/>
      <c r="BS4031" s="59"/>
      <c r="BT4031" s="59"/>
      <c r="BU4031" s="59"/>
      <c r="BV4031" s="59"/>
      <c r="BW4031" s="59"/>
      <c r="BX4031" s="59"/>
      <c r="BY4031" s="59"/>
      <c r="BZ4031" s="59"/>
      <c r="CA4031" s="59"/>
      <c r="CB4031" s="59"/>
      <c r="CC4031" s="59"/>
      <c r="CD4031" s="59"/>
      <c r="CE4031" s="59"/>
    </row>
    <row r="4032" spans="1:83" x14ac:dyDescent="0.25">
      <c r="A4032" s="67" t="s">
        <v>986</v>
      </c>
      <c r="B4032" s="67" t="s">
        <v>986</v>
      </c>
      <c r="C4032" s="58">
        <v>42332</v>
      </c>
      <c r="D4032" s="58"/>
      <c r="E4032" s="58"/>
      <c r="F4032" s="59" t="s">
        <v>981</v>
      </c>
      <c r="G4032" s="59"/>
      <c r="H4032" s="59">
        <v>469.85296875</v>
      </c>
      <c r="I4032" s="59">
        <v>0.146259375</v>
      </c>
      <c r="J4032" s="59">
        <v>0.18256875</v>
      </c>
      <c r="K4032" s="59">
        <v>0.23628750000000001</v>
      </c>
      <c r="L4032" s="59">
        <v>0.23760624999999999</v>
      </c>
      <c r="M4032" s="59">
        <v>0.28868749999999999</v>
      </c>
      <c r="N4032" s="59">
        <v>0.33684999999999998</v>
      </c>
      <c r="O4032" s="59">
        <v>0.30233125</v>
      </c>
      <c r="P4032" s="59"/>
      <c r="Q4032" s="59"/>
      <c r="R4032" s="59"/>
      <c r="S4032" s="59"/>
      <c r="T4032" s="59"/>
      <c r="U4032" s="59"/>
      <c r="V4032" s="59"/>
      <c r="W4032" s="59"/>
      <c r="X4032" s="59"/>
      <c r="Y4032" s="59"/>
      <c r="Z4032" s="59"/>
      <c r="AA4032" s="59"/>
      <c r="AB4032" s="59"/>
      <c r="AC4032" s="59"/>
      <c r="AD4032" s="59"/>
      <c r="AE4032" s="59"/>
      <c r="AF4032" s="59"/>
      <c r="AG4032" s="59"/>
      <c r="AH4032" s="59"/>
      <c r="AI4032" s="59"/>
      <c r="AJ4032" s="59"/>
      <c r="AK4032" s="59"/>
      <c r="AL4032" s="59"/>
      <c r="AM4032" s="59"/>
      <c r="AN4032" s="59"/>
      <c r="AO4032" s="59"/>
      <c r="AP4032" s="59"/>
      <c r="AQ4032" s="59"/>
      <c r="AR4032" s="59"/>
      <c r="AS4032" s="59"/>
      <c r="AT4032" s="59"/>
      <c r="AU4032" s="59"/>
      <c r="AV4032" s="59"/>
      <c r="AZ4032" s="59"/>
      <c r="BA4032" s="59"/>
      <c r="BB4032" s="59"/>
      <c r="BC4032" s="59"/>
      <c r="BD4032" s="59"/>
      <c r="BE4032" s="59"/>
      <c r="BF4032" s="59"/>
      <c r="BG4032" s="59"/>
      <c r="BH4032" s="59"/>
      <c r="BI4032" s="59"/>
      <c r="BJ4032" s="59"/>
      <c r="BK4032" s="59"/>
      <c r="BL4032" s="59"/>
      <c r="BM4032" s="59"/>
      <c r="BN4032" s="59"/>
      <c r="BO4032" s="59"/>
      <c r="BP4032" s="59"/>
      <c r="BQ4032" s="59"/>
      <c r="BR4032" s="59"/>
      <c r="BS4032" s="59"/>
      <c r="BT4032" s="59"/>
      <c r="BU4032" s="59"/>
      <c r="BV4032" s="59"/>
      <c r="BW4032" s="59"/>
      <c r="BX4032" s="59"/>
      <c r="BY4032" s="59"/>
      <c r="BZ4032" s="59"/>
      <c r="CA4032" s="59"/>
      <c r="CB4032" s="59"/>
      <c r="CC4032" s="59"/>
      <c r="CD4032" s="59"/>
      <c r="CE4032" s="59"/>
    </row>
    <row r="4033" spans="1:83" x14ac:dyDescent="0.25">
      <c r="A4033" s="67" t="s">
        <v>986</v>
      </c>
      <c r="B4033" s="67" t="s">
        <v>986</v>
      </c>
      <c r="C4033" s="58">
        <v>42333</v>
      </c>
      <c r="D4033" s="58"/>
      <c r="E4033" s="58"/>
      <c r="F4033" s="59" t="s">
        <v>981</v>
      </c>
      <c r="G4033" s="59"/>
      <c r="H4033" s="59">
        <v>466.41750000000002</v>
      </c>
      <c r="I4033" s="59">
        <v>0.13231875000000001</v>
      </c>
      <c r="J4033" s="59">
        <v>0.17954375</v>
      </c>
      <c r="K4033" s="59">
        <v>0.23430000000000001</v>
      </c>
      <c r="L4033" s="59">
        <v>0.23696875000000001</v>
      </c>
      <c r="M4033" s="59">
        <v>0.28842499999999999</v>
      </c>
      <c r="N4033" s="59">
        <v>0.33682499999999999</v>
      </c>
      <c r="O4033" s="59">
        <v>0.30227500000000002</v>
      </c>
      <c r="P4033" s="59"/>
      <c r="Q4033" s="59"/>
      <c r="R4033" s="59"/>
      <c r="S4033" s="59"/>
      <c r="T4033" s="59"/>
      <c r="U4033" s="59"/>
      <c r="V4033" s="59"/>
      <c r="W4033" s="59"/>
      <c r="X4033" s="59"/>
      <c r="Y4033" s="59"/>
      <c r="Z4033" s="59"/>
      <c r="AA4033" s="59"/>
      <c r="AB4033" s="59"/>
      <c r="AC4033" s="59"/>
      <c r="AD4033" s="59"/>
      <c r="AE4033" s="59">
        <v>8.5500000000000007</v>
      </c>
      <c r="AF4033" s="59"/>
      <c r="AG4033" s="59"/>
      <c r="AH4033" s="59"/>
      <c r="AI4033" s="59"/>
      <c r="AJ4033" s="59"/>
      <c r="AK4033" s="59">
        <v>1.4</v>
      </c>
      <c r="AL4033" s="59">
        <v>8.5500000000000007</v>
      </c>
      <c r="AM4033" s="59"/>
      <c r="AN4033" s="59"/>
      <c r="AO4033" s="59"/>
      <c r="AP4033" s="59"/>
      <c r="AQ4033" s="59"/>
      <c r="AR4033" s="59"/>
      <c r="AS4033" s="59"/>
      <c r="AT4033" s="59"/>
      <c r="AU4033" s="59"/>
      <c r="AV4033" s="59"/>
      <c r="AZ4033" s="59"/>
      <c r="BA4033" s="59"/>
      <c r="BB4033" s="59"/>
      <c r="BC4033" s="59"/>
      <c r="BD4033" s="59"/>
      <c r="BE4033" s="59"/>
      <c r="BF4033" s="59"/>
      <c r="BG4033" s="59"/>
      <c r="BH4033" s="59"/>
      <c r="BI4033" s="59"/>
      <c r="BJ4033" s="59"/>
      <c r="BK4033" s="59"/>
      <c r="BL4033" s="59"/>
      <c r="BM4033" s="59"/>
      <c r="BN4033" s="59"/>
      <c r="BO4033" s="59"/>
      <c r="BP4033" s="59"/>
      <c r="BQ4033" s="59"/>
      <c r="BR4033" s="59"/>
      <c r="BS4033" s="59"/>
      <c r="BT4033" s="59"/>
      <c r="BU4033" s="59"/>
      <c r="BV4033" s="59"/>
      <c r="BW4033" s="59"/>
      <c r="BX4033" s="59"/>
      <c r="BY4033" s="59"/>
      <c r="BZ4033" s="59"/>
      <c r="CA4033" s="59"/>
      <c r="CB4033" s="59"/>
      <c r="CC4033" s="59"/>
      <c r="CD4033" s="59"/>
      <c r="CE4033" s="59"/>
    </row>
    <row r="4034" spans="1:83" x14ac:dyDescent="0.25">
      <c r="A4034" s="67" t="s">
        <v>986</v>
      </c>
      <c r="B4034" s="67" t="s">
        <v>986</v>
      </c>
      <c r="C4034" s="58">
        <v>42334</v>
      </c>
      <c r="D4034" s="58"/>
      <c r="E4034" s="58"/>
      <c r="F4034" s="59" t="s">
        <v>981</v>
      </c>
      <c r="G4034" s="59"/>
      <c r="H4034" s="59">
        <v>462.77906250000001</v>
      </c>
      <c r="I4034" s="59">
        <v>0.12089999999999999</v>
      </c>
      <c r="J4034" s="59">
        <v>0.17531875</v>
      </c>
      <c r="K4034" s="59">
        <v>0.2311375</v>
      </c>
      <c r="L4034" s="59">
        <v>0.23635624999999999</v>
      </c>
      <c r="M4034" s="59">
        <v>0.28810000000000002</v>
      </c>
      <c r="N4034" s="59">
        <v>0.33663749999999998</v>
      </c>
      <c r="O4034" s="59">
        <v>0.30225625</v>
      </c>
      <c r="P4034" s="59"/>
      <c r="Q4034" s="59"/>
      <c r="R4034" s="59"/>
      <c r="S4034" s="59"/>
      <c r="T4034" s="59"/>
      <c r="U4034" s="59"/>
      <c r="V4034" s="59"/>
      <c r="W4034" s="59"/>
      <c r="X4034" s="59"/>
      <c r="Y4034" s="59"/>
      <c r="Z4034" s="59"/>
      <c r="AA4034" s="59"/>
      <c r="AB4034" s="59"/>
      <c r="AC4034" s="59"/>
      <c r="AD4034" s="59"/>
      <c r="AE4034" s="59"/>
      <c r="AF4034" s="59"/>
      <c r="AG4034" s="59"/>
      <c r="AH4034" s="59"/>
      <c r="AI4034" s="59"/>
      <c r="AJ4034" s="59"/>
      <c r="AK4034" s="59"/>
      <c r="AL4034" s="59"/>
      <c r="AM4034" s="59"/>
      <c r="AN4034" s="59"/>
      <c r="AO4034" s="59"/>
      <c r="AP4034" s="59"/>
      <c r="AQ4034" s="59"/>
      <c r="AR4034" s="59"/>
      <c r="AS4034" s="59"/>
      <c r="AT4034" s="59"/>
      <c r="AU4034" s="59"/>
      <c r="AV4034" s="59"/>
      <c r="AZ4034" s="59"/>
      <c r="BA4034" s="59"/>
      <c r="BB4034" s="59"/>
      <c r="BC4034" s="59"/>
      <c r="BD4034" s="59"/>
      <c r="BE4034" s="59"/>
      <c r="BF4034" s="59"/>
      <c r="BG4034" s="59"/>
      <c r="BH4034" s="59"/>
      <c r="BI4034" s="59"/>
      <c r="BJ4034" s="59"/>
      <c r="BK4034" s="59"/>
      <c r="BL4034" s="59"/>
      <c r="BM4034" s="59"/>
      <c r="BN4034" s="59"/>
      <c r="BO4034" s="59"/>
      <c r="BP4034" s="59"/>
      <c r="BQ4034" s="59"/>
      <c r="BR4034" s="59"/>
      <c r="BS4034" s="59"/>
      <c r="BT4034" s="59"/>
      <c r="BU4034" s="59"/>
      <c r="BV4034" s="59"/>
      <c r="BW4034" s="59"/>
      <c r="BX4034" s="59"/>
      <c r="BY4034" s="59"/>
      <c r="BZ4034" s="59"/>
      <c r="CA4034" s="59"/>
      <c r="CB4034" s="59"/>
      <c r="CC4034" s="59"/>
      <c r="CD4034" s="59"/>
      <c r="CE4034" s="59"/>
    </row>
    <row r="4035" spans="1:83" x14ac:dyDescent="0.25">
      <c r="A4035" s="67" t="s">
        <v>986</v>
      </c>
      <c r="B4035" s="67" t="s">
        <v>986</v>
      </c>
      <c r="C4035" s="58">
        <v>42335</v>
      </c>
      <c r="D4035" s="58"/>
      <c r="E4035" s="58"/>
      <c r="F4035" s="59" t="s">
        <v>981</v>
      </c>
      <c r="G4035" s="59"/>
      <c r="H4035" s="59">
        <v>460.12031250000001</v>
      </c>
      <c r="I4035" s="59">
        <v>0.11375625</v>
      </c>
      <c r="J4035" s="59">
        <v>0.1721375</v>
      </c>
      <c r="K4035" s="59">
        <v>0.22854374999999999</v>
      </c>
      <c r="L4035" s="59">
        <v>0.23565</v>
      </c>
      <c r="M4035" s="59">
        <v>0.28776875000000002</v>
      </c>
      <c r="N4035" s="59">
        <v>0.33665</v>
      </c>
      <c r="O4035" s="59">
        <v>0.30217500000000003</v>
      </c>
      <c r="P4035" s="59"/>
      <c r="Q4035" s="59"/>
      <c r="R4035" s="59"/>
      <c r="S4035" s="59"/>
      <c r="T4035" s="59"/>
      <c r="U4035" s="59"/>
      <c r="V4035" s="59"/>
      <c r="W4035" s="59"/>
      <c r="X4035" s="59"/>
      <c r="Y4035" s="59"/>
      <c r="Z4035" s="59"/>
      <c r="AA4035" s="59"/>
      <c r="AB4035" s="59"/>
      <c r="AC4035" s="59"/>
      <c r="AD4035" s="59"/>
      <c r="AE4035" s="59"/>
      <c r="AF4035" s="59"/>
      <c r="AG4035" s="59"/>
      <c r="AH4035" s="59"/>
      <c r="AI4035" s="59"/>
      <c r="AJ4035" s="59"/>
      <c r="AK4035" s="59"/>
      <c r="AL4035" s="59"/>
      <c r="AM4035" s="59"/>
      <c r="AN4035" s="59"/>
      <c r="AO4035" s="59"/>
      <c r="AP4035" s="59"/>
      <c r="AQ4035" s="59"/>
      <c r="AR4035" s="59"/>
      <c r="AS4035" s="59"/>
      <c r="AT4035" s="59"/>
      <c r="AU4035" s="59"/>
      <c r="AV4035" s="59"/>
      <c r="AZ4035" s="59"/>
      <c r="BA4035" s="59"/>
      <c r="BB4035" s="59"/>
      <c r="BC4035" s="59"/>
      <c r="BD4035" s="59"/>
      <c r="BE4035" s="59"/>
      <c r="BF4035" s="59"/>
      <c r="BG4035" s="59"/>
      <c r="BH4035" s="59"/>
      <c r="BI4035" s="59"/>
      <c r="BJ4035" s="59"/>
      <c r="BK4035" s="59"/>
      <c r="BL4035" s="59"/>
      <c r="BM4035" s="59"/>
      <c r="BN4035" s="59"/>
      <c r="BO4035" s="59"/>
      <c r="BP4035" s="59"/>
      <c r="BQ4035" s="59"/>
      <c r="BR4035" s="59"/>
      <c r="BS4035" s="59"/>
      <c r="BT4035" s="59"/>
      <c r="BU4035" s="59"/>
      <c r="BV4035" s="59"/>
      <c r="BW4035" s="59"/>
      <c r="BX4035" s="59"/>
      <c r="BY4035" s="59"/>
      <c r="BZ4035" s="59"/>
      <c r="CA4035" s="59"/>
      <c r="CB4035" s="59"/>
      <c r="CC4035" s="59"/>
      <c r="CD4035" s="59"/>
      <c r="CE4035" s="59"/>
    </row>
    <row r="4036" spans="1:83" x14ac:dyDescent="0.25">
      <c r="A4036" s="67" t="s">
        <v>986</v>
      </c>
      <c r="B4036" s="67" t="s">
        <v>986</v>
      </c>
      <c r="C4036" s="58">
        <v>42336</v>
      </c>
      <c r="D4036" s="58"/>
      <c r="E4036" s="58"/>
      <c r="F4036" s="59" t="s">
        <v>981</v>
      </c>
      <c r="G4036" s="59"/>
      <c r="H4036" s="59">
        <v>456.51046874999997</v>
      </c>
      <c r="I4036" s="59">
        <v>0.107703125</v>
      </c>
      <c r="J4036" s="59">
        <v>0.16714999999999999</v>
      </c>
      <c r="K4036" s="59">
        <v>0.22369375</v>
      </c>
      <c r="L4036" s="59">
        <v>0.23433124999999999</v>
      </c>
      <c r="M4036" s="59">
        <v>0.287275</v>
      </c>
      <c r="N4036" s="59">
        <v>0.33668749999999997</v>
      </c>
      <c r="O4036" s="59">
        <v>0.30228749999999999</v>
      </c>
      <c r="P4036" s="59"/>
      <c r="Q4036" s="59"/>
      <c r="R4036" s="59"/>
      <c r="S4036" s="59"/>
      <c r="T4036" s="59"/>
      <c r="U4036" s="59"/>
      <c r="V4036" s="59"/>
      <c r="W4036" s="59"/>
      <c r="X4036" s="59"/>
      <c r="Y4036" s="59"/>
      <c r="Z4036" s="59"/>
      <c r="AA4036" s="59"/>
      <c r="AB4036" s="59"/>
      <c r="AC4036" s="59"/>
      <c r="AD4036" s="59"/>
      <c r="AE4036" s="59"/>
      <c r="AF4036" s="59"/>
      <c r="AG4036" s="59"/>
      <c r="AH4036" s="59"/>
      <c r="AI4036" s="59"/>
      <c r="AJ4036" s="59"/>
      <c r="AK4036" s="59"/>
      <c r="AL4036" s="59"/>
      <c r="AM4036" s="59"/>
      <c r="AN4036" s="59"/>
      <c r="AO4036" s="59"/>
      <c r="AP4036" s="59"/>
      <c r="AQ4036" s="59"/>
      <c r="AR4036" s="59"/>
      <c r="AS4036" s="59"/>
      <c r="AT4036" s="59"/>
      <c r="AU4036" s="59"/>
      <c r="AV4036" s="59"/>
      <c r="AZ4036" s="59"/>
      <c r="BA4036" s="59"/>
      <c r="BB4036" s="59"/>
      <c r="BC4036" s="59"/>
      <c r="BD4036" s="59"/>
      <c r="BE4036" s="59"/>
      <c r="BF4036" s="59"/>
      <c r="BG4036" s="59"/>
      <c r="BH4036" s="59"/>
      <c r="BI4036" s="59"/>
      <c r="BJ4036" s="59"/>
      <c r="BK4036" s="59"/>
      <c r="BL4036" s="59"/>
      <c r="BM4036" s="59"/>
      <c r="BN4036" s="59"/>
      <c r="BO4036" s="59"/>
      <c r="BP4036" s="59"/>
      <c r="BQ4036" s="59"/>
      <c r="BR4036" s="59"/>
      <c r="BS4036" s="59"/>
      <c r="BT4036" s="59"/>
      <c r="BU4036" s="59"/>
      <c r="BV4036" s="59"/>
      <c r="BW4036" s="59"/>
      <c r="BX4036" s="59"/>
      <c r="BY4036" s="59"/>
      <c r="BZ4036" s="59"/>
      <c r="CA4036" s="59"/>
      <c r="CB4036" s="59"/>
      <c r="CC4036" s="59"/>
      <c r="CD4036" s="59"/>
      <c r="CE4036" s="59"/>
    </row>
    <row r="4037" spans="1:83" x14ac:dyDescent="0.25">
      <c r="A4037" s="67" t="s">
        <v>986</v>
      </c>
      <c r="B4037" s="67" t="s">
        <v>986</v>
      </c>
      <c r="C4037" s="58">
        <v>42337</v>
      </c>
      <c r="D4037" s="58"/>
      <c r="E4037" s="58"/>
      <c r="F4037" s="59" t="s">
        <v>981</v>
      </c>
      <c r="G4037" s="59"/>
      <c r="H4037" s="59">
        <v>454.08046875000002</v>
      </c>
      <c r="I4037" s="59">
        <v>0.10344062499999999</v>
      </c>
      <c r="J4037" s="59">
        <v>0.1638</v>
      </c>
      <c r="K4037" s="59">
        <v>0.22070624999999999</v>
      </c>
      <c r="L4037" s="59">
        <v>0.23335</v>
      </c>
      <c r="M4037" s="59">
        <v>0.28699374999999999</v>
      </c>
      <c r="N4037" s="59">
        <v>0.33668124999999999</v>
      </c>
      <c r="O4037" s="59">
        <v>0.30225000000000002</v>
      </c>
      <c r="P4037" s="59"/>
      <c r="Q4037" s="59"/>
      <c r="R4037" s="59"/>
      <c r="S4037" s="59"/>
      <c r="T4037" s="59"/>
      <c r="U4037" s="59"/>
      <c r="V4037" s="59"/>
      <c r="W4037" s="59"/>
      <c r="X4037" s="59"/>
      <c r="Y4037" s="59"/>
      <c r="Z4037" s="59"/>
      <c r="AA4037" s="59"/>
      <c r="AB4037" s="59"/>
      <c r="AC4037" s="59"/>
      <c r="AD4037" s="59"/>
      <c r="AE4037" s="59"/>
      <c r="AF4037" s="59"/>
      <c r="AG4037" s="59"/>
      <c r="AH4037" s="59"/>
      <c r="AI4037" s="59"/>
      <c r="AJ4037" s="59"/>
      <c r="AK4037" s="59"/>
      <c r="AL4037" s="59"/>
      <c r="AM4037" s="59"/>
      <c r="AN4037" s="59"/>
      <c r="AO4037" s="59"/>
      <c r="AP4037" s="59"/>
      <c r="AQ4037" s="59"/>
      <c r="AR4037" s="59"/>
      <c r="AS4037" s="59"/>
      <c r="AT4037" s="59"/>
      <c r="AU4037" s="59"/>
      <c r="AV4037" s="59"/>
      <c r="AZ4037" s="59"/>
      <c r="BA4037" s="59"/>
      <c r="BB4037" s="59"/>
      <c r="BC4037" s="59"/>
      <c r="BD4037" s="59"/>
      <c r="BE4037" s="59"/>
      <c r="BF4037" s="59"/>
      <c r="BG4037" s="59"/>
      <c r="BH4037" s="59"/>
      <c r="BI4037" s="59"/>
      <c r="BJ4037" s="59"/>
      <c r="BK4037" s="59"/>
      <c r="BL4037" s="59"/>
      <c r="BM4037" s="59"/>
      <c r="BN4037" s="59"/>
      <c r="BO4037" s="59"/>
      <c r="BP4037" s="59"/>
      <c r="BQ4037" s="59"/>
      <c r="BR4037" s="59"/>
      <c r="BS4037" s="59"/>
      <c r="BT4037" s="59"/>
      <c r="BU4037" s="59"/>
      <c r="BV4037" s="59"/>
      <c r="BW4037" s="59"/>
      <c r="BX4037" s="59"/>
      <c r="BY4037" s="59"/>
      <c r="BZ4037" s="59"/>
      <c r="CA4037" s="59"/>
      <c r="CB4037" s="59"/>
      <c r="CC4037" s="59"/>
      <c r="CD4037" s="59"/>
      <c r="CE4037" s="59"/>
    </row>
    <row r="4038" spans="1:83" x14ac:dyDescent="0.25">
      <c r="A4038" s="67" t="s">
        <v>986</v>
      </c>
      <c r="B4038" s="67" t="s">
        <v>986</v>
      </c>
      <c r="C4038" s="58">
        <v>42338</v>
      </c>
      <c r="D4038" s="58"/>
      <c r="E4038" s="58"/>
      <c r="F4038" s="59" t="s">
        <v>981</v>
      </c>
      <c r="G4038" s="59"/>
      <c r="H4038" s="59">
        <v>451.92937499999999</v>
      </c>
      <c r="I4038" s="59">
        <v>0.10129375</v>
      </c>
      <c r="J4038" s="59">
        <v>0.16138125</v>
      </c>
      <c r="K4038" s="59">
        <v>0.21746874999999999</v>
      </c>
      <c r="L4038" s="59">
        <v>0.23200000000000001</v>
      </c>
      <c r="M4038" s="59">
        <v>0.28665000000000002</v>
      </c>
      <c r="N4038" s="59">
        <v>0.33673124999999998</v>
      </c>
      <c r="O4038" s="59">
        <v>0.30224374999999998</v>
      </c>
      <c r="P4038" s="59"/>
      <c r="Q4038" s="59"/>
      <c r="R4038" s="59"/>
      <c r="S4038" s="59"/>
      <c r="T4038" s="59"/>
      <c r="U4038" s="59"/>
      <c r="V4038" s="59"/>
      <c r="W4038" s="59"/>
      <c r="X4038" s="59"/>
      <c r="Y4038" s="59"/>
      <c r="Z4038" s="59"/>
      <c r="AA4038" s="59"/>
      <c r="AB4038" s="59"/>
      <c r="AC4038" s="59"/>
      <c r="AD4038" s="59"/>
      <c r="AE4038" s="59"/>
      <c r="AF4038" s="59">
        <v>0.42312306686448597</v>
      </c>
      <c r="AG4038" s="59">
        <v>0.30186309810305501</v>
      </c>
      <c r="AH4038" s="59"/>
      <c r="AI4038" s="59"/>
      <c r="AJ4038" s="59"/>
      <c r="AK4038" s="59"/>
      <c r="AL4038" s="59"/>
      <c r="AM4038" s="59"/>
      <c r="AN4038" s="59"/>
      <c r="AO4038" s="59"/>
      <c r="AP4038" s="59"/>
      <c r="AQ4038" s="59"/>
      <c r="AR4038" s="59"/>
      <c r="AS4038" s="59"/>
      <c r="AT4038" s="59"/>
      <c r="AU4038" s="59"/>
      <c r="AV4038" s="59"/>
      <c r="AZ4038" s="59"/>
      <c r="BA4038" s="59"/>
      <c r="BB4038" s="59"/>
      <c r="BC4038" s="59"/>
      <c r="BD4038" s="59"/>
      <c r="BE4038" s="59"/>
      <c r="BF4038" s="59"/>
      <c r="BG4038" s="59"/>
      <c r="BH4038" s="59"/>
      <c r="BI4038" s="59"/>
      <c r="BJ4038" s="59"/>
      <c r="BK4038" s="59"/>
      <c r="BL4038" s="59"/>
      <c r="BM4038" s="59"/>
      <c r="BN4038" s="59"/>
      <c r="BO4038" s="59"/>
      <c r="BP4038" s="59"/>
      <c r="BQ4038" s="59"/>
      <c r="BR4038" s="59"/>
      <c r="BS4038" s="59"/>
      <c r="BT4038" s="59"/>
      <c r="BU4038" s="59"/>
      <c r="BV4038" s="59"/>
      <c r="BW4038" s="59"/>
      <c r="BX4038" s="59"/>
      <c r="BY4038" s="59"/>
      <c r="BZ4038" s="59"/>
      <c r="CA4038" s="59"/>
      <c r="CB4038" s="59"/>
      <c r="CC4038" s="59"/>
      <c r="CD4038" s="59"/>
      <c r="CE4038" s="59"/>
    </row>
    <row r="4039" spans="1:83" x14ac:dyDescent="0.25">
      <c r="A4039" s="67" t="s">
        <v>986</v>
      </c>
      <c r="B4039" s="67" t="s">
        <v>986</v>
      </c>
      <c r="C4039" s="58">
        <v>42339</v>
      </c>
      <c r="D4039" s="58"/>
      <c r="E4039" s="58"/>
      <c r="F4039" s="59" t="s">
        <v>981</v>
      </c>
      <c r="G4039" s="59"/>
      <c r="H4039" s="59">
        <v>449.90671874999998</v>
      </c>
      <c r="I4039" s="59">
        <v>9.9246874999999998E-2</v>
      </c>
      <c r="J4039" s="59">
        <v>0.15926874999999999</v>
      </c>
      <c r="K4039" s="59">
        <v>0.21489374999999999</v>
      </c>
      <c r="L4039" s="59">
        <v>0.23066249999999999</v>
      </c>
      <c r="M4039" s="59">
        <v>0.28620000000000001</v>
      </c>
      <c r="N4039" s="59">
        <v>0.33660000000000001</v>
      </c>
      <c r="O4039" s="59">
        <v>0.30207499999999998</v>
      </c>
      <c r="P4039" s="59"/>
      <c r="Q4039" s="59"/>
      <c r="R4039" s="59"/>
      <c r="S4039" s="59"/>
      <c r="T4039" s="59"/>
      <c r="U4039" s="59"/>
      <c r="V4039" s="59"/>
      <c r="W4039" s="59"/>
      <c r="X4039" s="59"/>
      <c r="Y4039" s="59"/>
      <c r="Z4039" s="59"/>
      <c r="AA4039" s="59"/>
      <c r="AB4039" s="59"/>
      <c r="AC4039" s="59"/>
      <c r="AD4039" s="59"/>
      <c r="AE4039" s="59"/>
      <c r="AF4039" s="59"/>
      <c r="AG4039" s="59"/>
      <c r="AH4039" s="59"/>
      <c r="AI4039" s="59"/>
      <c r="AJ4039" s="59"/>
      <c r="AK4039" s="59"/>
      <c r="AL4039" s="59"/>
      <c r="AM4039" s="59"/>
      <c r="AN4039" s="59"/>
      <c r="AO4039" s="59"/>
      <c r="AP4039" s="59"/>
      <c r="AQ4039" s="59"/>
      <c r="AR4039" s="59"/>
      <c r="AS4039" s="59"/>
      <c r="AT4039" s="59"/>
      <c r="AU4039" s="59"/>
      <c r="AV4039" s="59"/>
      <c r="AZ4039" s="59"/>
      <c r="BA4039" s="59"/>
      <c r="BB4039" s="59"/>
      <c r="BC4039" s="59"/>
      <c r="BD4039" s="59"/>
      <c r="BE4039" s="59"/>
      <c r="BF4039" s="59"/>
      <c r="BG4039" s="59"/>
      <c r="BH4039" s="59"/>
      <c r="BI4039" s="59"/>
      <c r="BJ4039" s="59"/>
      <c r="BK4039" s="59"/>
      <c r="BL4039" s="59"/>
      <c r="BM4039" s="59"/>
      <c r="BN4039" s="59"/>
      <c r="BO4039" s="59"/>
      <c r="BP4039" s="59"/>
      <c r="BQ4039" s="59"/>
      <c r="BR4039" s="59"/>
      <c r="BS4039" s="59"/>
      <c r="BT4039" s="59"/>
      <c r="BU4039" s="59"/>
      <c r="BV4039" s="59"/>
      <c r="BW4039" s="59"/>
      <c r="BX4039" s="59"/>
      <c r="BY4039" s="59"/>
      <c r="BZ4039" s="59"/>
      <c r="CA4039" s="59"/>
      <c r="CB4039" s="59"/>
      <c r="CC4039" s="59"/>
      <c r="CD4039" s="59"/>
      <c r="CE4039" s="59"/>
    </row>
    <row r="4040" spans="1:83" x14ac:dyDescent="0.25">
      <c r="A4040" s="67" t="s">
        <v>986</v>
      </c>
      <c r="B4040" s="67" t="s">
        <v>986</v>
      </c>
      <c r="C4040" s="58">
        <v>42340</v>
      </c>
      <c r="D4040" s="58"/>
      <c r="E4040" s="58"/>
      <c r="F4040" s="59" t="s">
        <v>981</v>
      </c>
      <c r="G4040" s="59"/>
      <c r="H4040" s="59">
        <v>446.11734374999997</v>
      </c>
      <c r="I4040" s="59">
        <v>9.5109374999999996E-2</v>
      </c>
      <c r="J4040" s="59">
        <v>0.15510625</v>
      </c>
      <c r="K4040" s="59">
        <v>0.2101625</v>
      </c>
      <c r="L4040" s="59">
        <v>0.22824375</v>
      </c>
      <c r="M4040" s="59">
        <v>0.28491875</v>
      </c>
      <c r="N4040" s="59">
        <v>0.33653749999999999</v>
      </c>
      <c r="O4040" s="59">
        <v>0.30208750000000001</v>
      </c>
      <c r="P4040" s="59"/>
      <c r="Q4040" s="59"/>
      <c r="R4040" s="59"/>
      <c r="S4040" s="59"/>
      <c r="T4040" s="59"/>
      <c r="U4040" s="59"/>
      <c r="V4040" s="59"/>
      <c r="W4040" s="59"/>
      <c r="X4040" s="59"/>
      <c r="Y4040" s="59"/>
      <c r="Z4040" s="59"/>
      <c r="AA4040" s="59"/>
      <c r="AB4040" s="59"/>
      <c r="AC4040" s="59"/>
      <c r="AD4040" s="59"/>
      <c r="AE4040" s="59">
        <v>8.5500000000000007</v>
      </c>
      <c r="AF4040" s="59"/>
      <c r="AG4040" s="59"/>
      <c r="AH4040" s="59"/>
      <c r="AI4040" s="59"/>
      <c r="AJ4040" s="59"/>
      <c r="AK4040" s="59">
        <v>1.7</v>
      </c>
      <c r="AL4040" s="59">
        <v>8.5500000000000007</v>
      </c>
      <c r="AM4040" s="59"/>
      <c r="AN4040" s="59"/>
      <c r="AO4040" s="59"/>
      <c r="AP4040" s="59"/>
      <c r="AQ4040" s="59"/>
      <c r="AR4040" s="59"/>
      <c r="AS4040" s="59"/>
      <c r="AT4040" s="59"/>
      <c r="AU4040" s="59"/>
      <c r="AV4040" s="59"/>
      <c r="AZ4040" s="59"/>
      <c r="BA4040" s="59"/>
      <c r="BB4040" s="59"/>
      <c r="BC4040" s="59"/>
      <c r="BD4040" s="59"/>
      <c r="BE4040" s="59"/>
      <c r="BF4040" s="59"/>
      <c r="BG4040" s="59"/>
      <c r="BH4040" s="59"/>
      <c r="BI4040" s="59"/>
      <c r="BJ4040" s="59"/>
      <c r="BK4040" s="59"/>
      <c r="BL4040" s="59"/>
      <c r="BM4040" s="59"/>
      <c r="BN4040" s="59"/>
      <c r="BO4040" s="59"/>
      <c r="BP4040" s="59"/>
      <c r="BQ4040" s="59"/>
      <c r="BR4040" s="59"/>
      <c r="BS4040" s="59"/>
      <c r="BT4040" s="59"/>
      <c r="BU4040" s="59"/>
      <c r="BV4040" s="59"/>
      <c r="BW4040" s="59"/>
      <c r="BX4040" s="59"/>
      <c r="BY4040" s="59"/>
      <c r="BZ4040" s="59"/>
      <c r="CA4040" s="59"/>
      <c r="CB4040" s="59"/>
      <c r="CC4040" s="59"/>
      <c r="CD4040" s="59"/>
      <c r="CE4040" s="59"/>
    </row>
    <row r="4041" spans="1:83" x14ac:dyDescent="0.25">
      <c r="A4041" s="67" t="s">
        <v>986</v>
      </c>
      <c r="B4041" s="67" t="s">
        <v>986</v>
      </c>
      <c r="C4041" s="58">
        <v>42341</v>
      </c>
      <c r="D4041" s="58"/>
      <c r="E4041" s="58"/>
      <c r="F4041" s="59" t="s">
        <v>981</v>
      </c>
      <c r="G4041" s="59"/>
      <c r="H4041" s="59">
        <v>444.268125</v>
      </c>
      <c r="I4041" s="59">
        <v>9.1131249999999997E-2</v>
      </c>
      <c r="J4041" s="59">
        <v>0.15286875</v>
      </c>
      <c r="K4041" s="59">
        <v>0.20823125000000001</v>
      </c>
      <c r="L4041" s="59">
        <v>0.22746875</v>
      </c>
      <c r="M4041" s="59">
        <v>0.28472500000000001</v>
      </c>
      <c r="N4041" s="59">
        <v>0.3364375</v>
      </c>
      <c r="O4041" s="59">
        <v>0.30203124999999997</v>
      </c>
      <c r="P4041" s="59"/>
      <c r="Q4041" s="59"/>
      <c r="R4041" s="59"/>
      <c r="S4041" s="59"/>
      <c r="T4041" s="59">
        <v>6.2899016249999997</v>
      </c>
      <c r="U4041" s="59">
        <v>347.90100000000001</v>
      </c>
      <c r="V4041" s="59">
        <v>103.46925</v>
      </c>
      <c r="W4041" s="59"/>
      <c r="X4041" s="59"/>
      <c r="Y4041" s="59"/>
      <c r="Z4041" s="59"/>
      <c r="AA4041" s="59"/>
      <c r="AB4041" s="59"/>
      <c r="AC4041" s="59"/>
      <c r="AD4041" s="59">
        <v>0</v>
      </c>
      <c r="AE4041" s="59"/>
      <c r="AF4041" s="59"/>
      <c r="AG4041" s="59"/>
      <c r="AH4041" s="59"/>
      <c r="AI4041" s="59"/>
      <c r="AJ4041" s="59">
        <v>1.282</v>
      </c>
      <c r="AK4041" s="59"/>
      <c r="AL4041" s="59"/>
      <c r="AM4041" s="59">
        <v>0.89</v>
      </c>
      <c r="AN4041" s="59">
        <v>3.8321735952213103E-2</v>
      </c>
      <c r="AO4041" s="59">
        <v>2.2149292749999998</v>
      </c>
      <c r="AP4041" s="59">
        <v>57.798250000000003</v>
      </c>
      <c r="AQ4041" s="59"/>
      <c r="AR4041" s="59"/>
      <c r="AS4041" s="59"/>
      <c r="AT4041" s="59"/>
      <c r="AU4041" s="59"/>
      <c r="AV4041" s="59"/>
      <c r="AZ4041" s="59"/>
      <c r="BA4041" s="59"/>
      <c r="BB4041" s="59"/>
      <c r="BC4041" s="59">
        <v>1.90483855</v>
      </c>
      <c r="BD4041" s="59"/>
      <c r="BE4041" s="59">
        <v>103.46925</v>
      </c>
      <c r="BF4041" s="59">
        <v>1.8409706748623401E-2</v>
      </c>
      <c r="BG4041" s="59">
        <v>1.1708207378952999E-2</v>
      </c>
      <c r="BH4041" s="59">
        <v>2.1701337999999999</v>
      </c>
      <c r="BI4041" s="59"/>
      <c r="BJ4041" s="59">
        <v>185.35149999999999</v>
      </c>
      <c r="BK4041" s="59"/>
      <c r="BL4041" s="59"/>
      <c r="BM4041" s="59"/>
      <c r="BN4041" s="59"/>
      <c r="BO4041" s="59"/>
      <c r="BP4041" s="59"/>
      <c r="BQ4041" s="59"/>
      <c r="BR4041" s="59"/>
      <c r="BS4041" s="59"/>
      <c r="BT4041" s="59"/>
      <c r="BU4041" s="59"/>
      <c r="BV4041" s="59"/>
      <c r="BW4041" s="59"/>
      <c r="BX4041" s="59"/>
      <c r="BY4041" s="59"/>
      <c r="BZ4041" s="59"/>
      <c r="CA4041" s="59"/>
      <c r="CB4041" s="59"/>
      <c r="CC4041" s="59"/>
      <c r="CD4041" s="59"/>
      <c r="CE4041" s="59"/>
    </row>
    <row r="4042" spans="1:83" x14ac:dyDescent="0.25">
      <c r="A4042" s="67" t="s">
        <v>986</v>
      </c>
      <c r="B4042" s="67" t="s">
        <v>986</v>
      </c>
      <c r="C4042" s="58">
        <v>42342</v>
      </c>
      <c r="D4042" s="58"/>
      <c r="E4042" s="58"/>
      <c r="F4042" s="59" t="s">
        <v>981</v>
      </c>
      <c r="G4042" s="59"/>
      <c r="H4042" s="59">
        <v>441.40265625000001</v>
      </c>
      <c r="I4042" s="59">
        <v>8.8746875000000003E-2</v>
      </c>
      <c r="J4042" s="59">
        <v>0.149925</v>
      </c>
      <c r="K4042" s="59">
        <v>0.20416875000000001</v>
      </c>
      <c r="L4042" s="59">
        <v>0.22541875</v>
      </c>
      <c r="M4042" s="59">
        <v>0.28394999999999998</v>
      </c>
      <c r="N4042" s="59">
        <v>0.33638750000000001</v>
      </c>
      <c r="O4042" s="59">
        <v>0.30208125000000002</v>
      </c>
      <c r="P4042" s="59"/>
      <c r="Q4042" s="59"/>
      <c r="R4042" s="59"/>
      <c r="S4042" s="59"/>
      <c r="T4042" s="59"/>
      <c r="U4042" s="59"/>
      <c r="V4042" s="59"/>
      <c r="W4042" s="59"/>
      <c r="X4042" s="59"/>
      <c r="Y4042" s="59"/>
      <c r="Z4042" s="59"/>
      <c r="AA4042" s="59"/>
      <c r="AB4042" s="59"/>
      <c r="AC4042" s="59"/>
      <c r="AD4042" s="59"/>
      <c r="AE4042" s="59"/>
      <c r="AF4042" s="59">
        <v>0.47283526811431797</v>
      </c>
      <c r="AG4042" s="59">
        <v>0.25306999359592203</v>
      </c>
      <c r="AH4042" s="59"/>
      <c r="AI4042" s="59"/>
      <c r="AJ4042" s="59"/>
      <c r="AK4042" s="59"/>
      <c r="AL4042" s="59"/>
      <c r="AM4042" s="59"/>
      <c r="AN4042" s="59"/>
      <c r="AO4042" s="59"/>
      <c r="AP4042" s="59"/>
      <c r="AQ4042" s="59"/>
      <c r="AR4042" s="59"/>
      <c r="AS4042" s="59"/>
      <c r="AT4042" s="59"/>
      <c r="AU4042" s="59"/>
      <c r="AV4042" s="59"/>
      <c r="AZ4042" s="59"/>
      <c r="BA4042" s="59"/>
      <c r="BB4042" s="59"/>
      <c r="BC4042" s="59"/>
      <c r="BD4042" s="59"/>
      <c r="BE4042" s="59"/>
      <c r="BF4042" s="59"/>
      <c r="BG4042" s="59"/>
      <c r="BH4042" s="59"/>
      <c r="BI4042" s="59"/>
      <c r="BJ4042" s="59"/>
      <c r="BK4042" s="59"/>
      <c r="BL4042" s="59"/>
      <c r="BM4042" s="59"/>
      <c r="BN4042" s="59"/>
      <c r="BO4042" s="59"/>
      <c r="BP4042" s="59"/>
      <c r="BQ4042" s="59"/>
      <c r="BR4042" s="59"/>
      <c r="BS4042" s="59"/>
      <c r="BT4042" s="59"/>
      <c r="BU4042" s="59"/>
      <c r="BV4042" s="59"/>
      <c r="BW4042" s="59"/>
      <c r="BX4042" s="59"/>
      <c r="BY4042" s="59"/>
      <c r="BZ4042" s="59"/>
      <c r="CA4042" s="59"/>
      <c r="CB4042" s="59"/>
      <c r="CC4042" s="59"/>
      <c r="CD4042" s="59"/>
      <c r="CE4042" s="59"/>
    </row>
    <row r="4043" spans="1:83" x14ac:dyDescent="0.25">
      <c r="A4043" s="67" t="s">
        <v>986</v>
      </c>
      <c r="B4043" s="67" t="s">
        <v>986</v>
      </c>
      <c r="C4043" s="58">
        <v>42343</v>
      </c>
      <c r="D4043" s="58"/>
      <c r="E4043" s="58"/>
      <c r="F4043" s="59" t="s">
        <v>981</v>
      </c>
      <c r="G4043" s="59"/>
      <c r="H4043" s="59">
        <v>439.23515624999999</v>
      </c>
      <c r="I4043" s="59">
        <v>8.6096875000000003E-2</v>
      </c>
      <c r="J4043" s="59">
        <v>0.1476625</v>
      </c>
      <c r="K4043" s="59">
        <v>0.20169999999999999</v>
      </c>
      <c r="L4043" s="59">
        <v>0.22405625000000001</v>
      </c>
      <c r="M4043" s="59">
        <v>0.28329375000000001</v>
      </c>
      <c r="N4043" s="59">
        <v>0.33618749999999997</v>
      </c>
      <c r="O4043" s="59">
        <v>0.30199999999999999</v>
      </c>
      <c r="P4043" s="59"/>
      <c r="Q4043" s="59"/>
      <c r="R4043" s="59"/>
      <c r="S4043" s="59"/>
      <c r="T4043" s="59"/>
      <c r="U4043" s="59"/>
      <c r="V4043" s="59"/>
      <c r="W4043" s="59"/>
      <c r="X4043" s="59"/>
      <c r="Y4043" s="59"/>
      <c r="Z4043" s="59"/>
      <c r="AA4043" s="59"/>
      <c r="AB4043" s="59"/>
      <c r="AC4043" s="59"/>
      <c r="AD4043" s="59"/>
      <c r="AE4043" s="59"/>
      <c r="AF4043" s="59"/>
      <c r="AG4043" s="59"/>
      <c r="AH4043" s="59"/>
      <c r="AI4043" s="59"/>
      <c r="AJ4043" s="59"/>
      <c r="AK4043" s="59"/>
      <c r="AL4043" s="59"/>
      <c r="AM4043" s="59"/>
      <c r="AN4043" s="59"/>
      <c r="AO4043" s="59"/>
      <c r="AP4043" s="59"/>
      <c r="AQ4043" s="59"/>
      <c r="AR4043" s="59"/>
      <c r="AS4043" s="59"/>
      <c r="AT4043" s="59"/>
      <c r="AU4043" s="59"/>
      <c r="AV4043" s="59"/>
      <c r="AZ4043" s="59"/>
      <c r="BA4043" s="59"/>
      <c r="BB4043" s="59"/>
      <c r="BC4043" s="59"/>
      <c r="BD4043" s="59"/>
      <c r="BE4043" s="59"/>
      <c r="BF4043" s="59"/>
      <c r="BG4043" s="59"/>
      <c r="BH4043" s="59"/>
      <c r="BI4043" s="59"/>
      <c r="BJ4043" s="59"/>
      <c r="BK4043" s="59"/>
      <c r="BL4043" s="59"/>
      <c r="BM4043" s="59"/>
      <c r="BN4043" s="59"/>
      <c r="BO4043" s="59"/>
      <c r="BP4043" s="59"/>
      <c r="BQ4043" s="59"/>
      <c r="BR4043" s="59"/>
      <c r="BS4043" s="59"/>
      <c r="BT4043" s="59"/>
      <c r="BU4043" s="59"/>
      <c r="BV4043" s="59"/>
      <c r="BW4043" s="59"/>
      <c r="BX4043" s="59"/>
      <c r="BY4043" s="59"/>
      <c r="BZ4043" s="59"/>
      <c r="CA4043" s="59"/>
      <c r="CB4043" s="59"/>
      <c r="CC4043" s="59"/>
      <c r="CD4043" s="59"/>
      <c r="CE4043" s="59"/>
    </row>
    <row r="4044" spans="1:83" x14ac:dyDescent="0.25">
      <c r="A4044" s="67" t="s">
        <v>986</v>
      </c>
      <c r="B4044" s="67" t="s">
        <v>986</v>
      </c>
      <c r="C4044" s="58">
        <v>42344</v>
      </c>
      <c r="D4044" s="58"/>
      <c r="E4044" s="58"/>
      <c r="F4044" s="59" t="s">
        <v>981</v>
      </c>
      <c r="G4044" s="59"/>
      <c r="H4044" s="59">
        <v>437.28234375</v>
      </c>
      <c r="I4044" s="59">
        <v>8.3228125E-2</v>
      </c>
      <c r="J4044" s="59">
        <v>0.145425</v>
      </c>
      <c r="K4044" s="59">
        <v>0.1993875</v>
      </c>
      <c r="L4044" s="59">
        <v>0.22287499999999999</v>
      </c>
      <c r="M4044" s="59">
        <v>0.28298125000000002</v>
      </c>
      <c r="N4044" s="59">
        <v>0.33609375000000002</v>
      </c>
      <c r="O4044" s="59">
        <v>0.30194375000000001</v>
      </c>
      <c r="P4044" s="59"/>
      <c r="Q4044" s="59"/>
      <c r="R4044" s="59"/>
      <c r="S4044" s="59"/>
      <c r="T4044" s="59"/>
      <c r="U4044" s="59"/>
      <c r="V4044" s="59"/>
      <c r="W4044" s="59"/>
      <c r="X4044" s="59"/>
      <c r="Y4044" s="59"/>
      <c r="Z4044" s="59"/>
      <c r="AA4044" s="59"/>
      <c r="AB4044" s="59"/>
      <c r="AC4044" s="59"/>
      <c r="AD4044" s="59"/>
      <c r="AE4044" s="59"/>
      <c r="AF4044" s="59"/>
      <c r="AG4044" s="59"/>
      <c r="AH4044" s="59"/>
      <c r="AI4044" s="59"/>
      <c r="AJ4044" s="59"/>
      <c r="AK4044" s="59"/>
      <c r="AL4044" s="59"/>
      <c r="AM4044" s="59"/>
      <c r="AN4044" s="59"/>
      <c r="AO4044" s="59"/>
      <c r="AP4044" s="59"/>
      <c r="AQ4044" s="59"/>
      <c r="AR4044" s="59"/>
      <c r="AS4044" s="59"/>
      <c r="AT4044" s="59"/>
      <c r="AU4044" s="59"/>
      <c r="AV4044" s="59"/>
      <c r="AZ4044" s="59"/>
      <c r="BA4044" s="59"/>
      <c r="BB4044" s="59"/>
      <c r="BC4044" s="59"/>
      <c r="BD4044" s="59"/>
      <c r="BE4044" s="59"/>
      <c r="BF4044" s="59"/>
      <c r="BG4044" s="59"/>
      <c r="BH4044" s="59"/>
      <c r="BI4044" s="59"/>
      <c r="BJ4044" s="59"/>
      <c r="BK4044" s="59"/>
      <c r="BL4044" s="59"/>
      <c r="BM4044" s="59"/>
      <c r="BN4044" s="59"/>
      <c r="BO4044" s="59"/>
      <c r="BP4044" s="59"/>
      <c r="BQ4044" s="59"/>
      <c r="BR4044" s="59"/>
      <c r="BS4044" s="59"/>
      <c r="BT4044" s="59"/>
      <c r="BU4044" s="59"/>
      <c r="BV4044" s="59"/>
      <c r="BW4044" s="59"/>
      <c r="BX4044" s="59"/>
      <c r="BY4044" s="59"/>
      <c r="BZ4044" s="59"/>
      <c r="CA4044" s="59"/>
      <c r="CB4044" s="59"/>
      <c r="CC4044" s="59"/>
      <c r="CD4044" s="59"/>
      <c r="CE4044" s="59"/>
    </row>
    <row r="4045" spans="1:83" x14ac:dyDescent="0.25">
      <c r="A4045" s="67" t="s">
        <v>986</v>
      </c>
      <c r="B4045" s="67" t="s">
        <v>986</v>
      </c>
      <c r="C4045" s="58">
        <v>42345</v>
      </c>
      <c r="D4045" s="58"/>
      <c r="E4045" s="58"/>
      <c r="F4045" s="59" t="s">
        <v>981</v>
      </c>
      <c r="G4045" s="59"/>
      <c r="H4045" s="59">
        <v>435.35109375000002</v>
      </c>
      <c r="I4045" s="59">
        <v>8.2015624999999995E-2</v>
      </c>
      <c r="J4045" s="59">
        <v>0.1436125</v>
      </c>
      <c r="K4045" s="59">
        <v>0.19668749999999999</v>
      </c>
      <c r="L4045" s="59">
        <v>0.22133749999999999</v>
      </c>
      <c r="M4045" s="59">
        <v>0.28238750000000001</v>
      </c>
      <c r="N4045" s="59">
        <v>0.33606875000000003</v>
      </c>
      <c r="O4045" s="59">
        <v>0.301875</v>
      </c>
      <c r="P4045" s="59"/>
      <c r="Q4045" s="59"/>
      <c r="R4045" s="59"/>
      <c r="S4045" s="59"/>
      <c r="T4045" s="59"/>
      <c r="U4045" s="59"/>
      <c r="V4045" s="59"/>
      <c r="W4045" s="59"/>
      <c r="X4045" s="59"/>
      <c r="Y4045" s="59"/>
      <c r="Z4045" s="59"/>
      <c r="AA4045" s="59"/>
      <c r="AB4045" s="59"/>
      <c r="AC4045" s="59"/>
      <c r="AD4045" s="59"/>
      <c r="AE4045" s="59"/>
      <c r="AF4045" s="59">
        <v>0.37218996858855702</v>
      </c>
      <c r="AG4045" s="59">
        <v>0.22718414200767201</v>
      </c>
      <c r="AH4045" s="59"/>
      <c r="AI4045" s="59"/>
      <c r="AJ4045" s="59"/>
      <c r="AK4045" s="59"/>
      <c r="AL4045" s="59"/>
      <c r="AM4045" s="59"/>
      <c r="AN4045" s="59"/>
      <c r="AO4045" s="59"/>
      <c r="AP4045" s="59"/>
      <c r="AQ4045" s="59"/>
      <c r="AR4045" s="59"/>
      <c r="AS4045" s="59"/>
      <c r="AT4045" s="59"/>
      <c r="AU4045" s="59"/>
      <c r="AV4045" s="59"/>
      <c r="AZ4045" s="59"/>
      <c r="BA4045" s="59"/>
      <c r="BB4045" s="59"/>
      <c r="BC4045" s="59"/>
      <c r="BD4045" s="59"/>
      <c r="BE4045" s="59"/>
      <c r="BF4045" s="59"/>
      <c r="BG4045" s="59"/>
      <c r="BH4045" s="59"/>
      <c r="BI4045" s="59"/>
      <c r="BJ4045" s="59"/>
      <c r="BK4045" s="59"/>
      <c r="BL4045" s="59"/>
      <c r="BM4045" s="59"/>
      <c r="BN4045" s="59"/>
      <c r="BO4045" s="59"/>
      <c r="BP4045" s="59"/>
      <c r="BQ4045" s="59"/>
      <c r="BR4045" s="59"/>
      <c r="BS4045" s="59"/>
      <c r="BT4045" s="59"/>
      <c r="BU4045" s="59"/>
      <c r="BV4045" s="59"/>
      <c r="BW4045" s="59"/>
      <c r="BX4045" s="59"/>
      <c r="BY4045" s="59"/>
      <c r="BZ4045" s="59"/>
      <c r="CA4045" s="59"/>
      <c r="CB4045" s="59"/>
      <c r="CC4045" s="59"/>
      <c r="CD4045" s="59"/>
      <c r="CE4045" s="59"/>
    </row>
    <row r="4046" spans="1:83" x14ac:dyDescent="0.25">
      <c r="A4046" s="67" t="s">
        <v>986</v>
      </c>
      <c r="B4046" s="67" t="s">
        <v>986</v>
      </c>
      <c r="C4046" s="58">
        <v>42346</v>
      </c>
      <c r="D4046" s="58"/>
      <c r="E4046" s="58"/>
      <c r="F4046" s="59" t="s">
        <v>981</v>
      </c>
      <c r="G4046" s="59"/>
      <c r="H4046" s="59">
        <v>433.05703125000002</v>
      </c>
      <c r="I4046" s="59">
        <v>8.0496874999999996E-2</v>
      </c>
      <c r="J4046" s="59">
        <v>0.14178750000000001</v>
      </c>
      <c r="K4046" s="59">
        <v>0.19390625</v>
      </c>
      <c r="L4046" s="59">
        <v>0.21943124999999999</v>
      </c>
      <c r="M4046" s="59">
        <v>0.28143125000000002</v>
      </c>
      <c r="N4046" s="59">
        <v>0.33582499999999998</v>
      </c>
      <c r="O4046" s="59">
        <v>0.30178749999999999</v>
      </c>
      <c r="P4046" s="59"/>
      <c r="Q4046" s="59"/>
      <c r="R4046" s="59"/>
      <c r="S4046" s="59"/>
      <c r="T4046" s="59"/>
      <c r="U4046" s="59"/>
      <c r="V4046" s="59"/>
      <c r="W4046" s="59"/>
      <c r="X4046" s="59"/>
      <c r="Y4046" s="59"/>
      <c r="Z4046" s="59"/>
      <c r="AA4046" s="59"/>
      <c r="AB4046" s="59"/>
      <c r="AC4046" s="59"/>
      <c r="AD4046" s="59"/>
      <c r="AE4046" s="59">
        <v>8.5500000000000007</v>
      </c>
      <c r="AF4046" s="59"/>
      <c r="AG4046" s="59"/>
      <c r="AH4046" s="59"/>
      <c r="AI4046" s="59"/>
      <c r="AJ4046" s="59"/>
      <c r="AK4046" s="59">
        <v>3.85</v>
      </c>
      <c r="AL4046" s="59">
        <v>8.5500000000000007</v>
      </c>
      <c r="AM4046" s="59"/>
      <c r="AN4046" s="59"/>
      <c r="AO4046" s="59"/>
      <c r="AP4046" s="59"/>
      <c r="AQ4046" s="59"/>
      <c r="AR4046" s="59"/>
      <c r="AS4046" s="59"/>
      <c r="AT4046" s="59"/>
      <c r="AU4046" s="59"/>
      <c r="AV4046" s="59"/>
      <c r="AZ4046" s="59"/>
      <c r="BA4046" s="59"/>
      <c r="BB4046" s="59"/>
      <c r="BC4046" s="59"/>
      <c r="BD4046" s="59"/>
      <c r="BE4046" s="59"/>
      <c r="BF4046" s="59"/>
      <c r="BG4046" s="59"/>
      <c r="BH4046" s="59"/>
      <c r="BI4046" s="59"/>
      <c r="BJ4046" s="59"/>
      <c r="BK4046" s="59"/>
      <c r="BL4046" s="59"/>
      <c r="BM4046" s="59"/>
      <c r="BN4046" s="59"/>
      <c r="BO4046" s="59"/>
      <c r="BP4046" s="59"/>
      <c r="BQ4046" s="59"/>
      <c r="BR4046" s="59"/>
      <c r="BS4046" s="59"/>
      <c r="BT4046" s="59"/>
      <c r="BU4046" s="59"/>
      <c r="BV4046" s="59"/>
      <c r="BW4046" s="59"/>
      <c r="BX4046" s="59"/>
      <c r="BY4046" s="59"/>
      <c r="BZ4046" s="59"/>
      <c r="CA4046" s="59"/>
      <c r="CB4046" s="59"/>
      <c r="CC4046" s="59"/>
      <c r="CD4046" s="59"/>
      <c r="CE4046" s="59"/>
    </row>
    <row r="4047" spans="1:83" x14ac:dyDescent="0.25">
      <c r="A4047" s="67" t="s">
        <v>986</v>
      </c>
      <c r="B4047" s="67" t="s">
        <v>986</v>
      </c>
      <c r="C4047" s="58">
        <v>42347</v>
      </c>
      <c r="D4047" s="58"/>
      <c r="E4047" s="58"/>
      <c r="F4047" s="59" t="s">
        <v>981</v>
      </c>
      <c r="G4047" s="59"/>
      <c r="H4047" s="59">
        <v>431.16046875000001</v>
      </c>
      <c r="I4047" s="59">
        <v>7.8415625000000003E-2</v>
      </c>
      <c r="J4047" s="59">
        <v>0.140125</v>
      </c>
      <c r="K4047" s="59">
        <v>0.19198124999999999</v>
      </c>
      <c r="L4047" s="59">
        <v>0.21783125</v>
      </c>
      <c r="M4047" s="59">
        <v>0.28081875000000001</v>
      </c>
      <c r="N4047" s="59">
        <v>0.33559375000000002</v>
      </c>
      <c r="O4047" s="59">
        <v>0.30170625000000001</v>
      </c>
      <c r="P4047" s="59"/>
      <c r="Q4047" s="59"/>
      <c r="R4047" s="59"/>
      <c r="S4047" s="59"/>
      <c r="T4047" s="59"/>
      <c r="U4047" s="59"/>
      <c r="V4047" s="59"/>
      <c r="W4047" s="59"/>
      <c r="X4047" s="59"/>
      <c r="Y4047" s="59"/>
      <c r="Z4047" s="59"/>
      <c r="AA4047" s="59"/>
      <c r="AB4047" s="59"/>
      <c r="AC4047" s="59"/>
      <c r="AD4047" s="59"/>
      <c r="AE4047" s="59"/>
      <c r="AF4047" s="59"/>
      <c r="AG4047" s="59"/>
      <c r="AH4047" s="59"/>
      <c r="AI4047" s="59"/>
      <c r="AJ4047" s="59"/>
      <c r="AK4047" s="59"/>
      <c r="AL4047" s="59"/>
      <c r="AM4047" s="59"/>
      <c r="AN4047" s="59"/>
      <c r="AO4047" s="59"/>
      <c r="AP4047" s="59"/>
      <c r="AQ4047" s="59"/>
      <c r="AR4047" s="59"/>
      <c r="AS4047" s="59"/>
      <c r="AT4047" s="59"/>
      <c r="AU4047" s="59"/>
      <c r="AV4047" s="59"/>
      <c r="AZ4047" s="59"/>
      <c r="BA4047" s="59"/>
      <c r="BB4047" s="59"/>
      <c r="BC4047" s="59"/>
      <c r="BD4047" s="59"/>
      <c r="BE4047" s="59"/>
      <c r="BF4047" s="59"/>
      <c r="BG4047" s="59"/>
      <c r="BH4047" s="59"/>
      <c r="BI4047" s="59"/>
      <c r="BJ4047" s="59"/>
      <c r="BK4047" s="59"/>
      <c r="BL4047" s="59"/>
      <c r="BM4047" s="59"/>
      <c r="BN4047" s="59"/>
      <c r="BO4047" s="59"/>
      <c r="BP4047" s="59"/>
      <c r="BQ4047" s="59"/>
      <c r="BR4047" s="59"/>
      <c r="BS4047" s="59"/>
      <c r="BT4047" s="59"/>
      <c r="BU4047" s="59"/>
      <c r="BV4047" s="59"/>
      <c r="BW4047" s="59"/>
      <c r="BX4047" s="59"/>
      <c r="BY4047" s="59"/>
      <c r="BZ4047" s="59"/>
      <c r="CA4047" s="59"/>
      <c r="CB4047" s="59"/>
      <c r="CC4047" s="59"/>
      <c r="CD4047" s="59"/>
      <c r="CE4047" s="59"/>
    </row>
    <row r="4048" spans="1:83" x14ac:dyDescent="0.25">
      <c r="A4048" s="67" t="s">
        <v>986</v>
      </c>
      <c r="B4048" s="67" t="s">
        <v>986</v>
      </c>
      <c r="C4048" s="58">
        <v>42348</v>
      </c>
      <c r="D4048" s="58"/>
      <c r="E4048" s="58"/>
      <c r="F4048" s="59" t="s">
        <v>981</v>
      </c>
      <c r="G4048" s="59"/>
      <c r="H4048" s="59">
        <v>428.60624999999999</v>
      </c>
      <c r="I4048" s="59">
        <v>7.7081250000000004E-2</v>
      </c>
      <c r="J4048" s="59">
        <v>0.13785625000000001</v>
      </c>
      <c r="K4048" s="59">
        <v>0.18886875</v>
      </c>
      <c r="L4048" s="59">
        <v>0.21560000000000001</v>
      </c>
      <c r="M4048" s="59">
        <v>0.279725</v>
      </c>
      <c r="N4048" s="59">
        <v>0.33539374999999999</v>
      </c>
      <c r="O4048" s="59">
        <v>0.30163125000000002</v>
      </c>
      <c r="P4048" s="59"/>
      <c r="Q4048" s="59"/>
      <c r="R4048" s="59"/>
      <c r="S4048" s="59"/>
      <c r="T4048" s="59"/>
      <c r="U4048" s="59"/>
      <c r="V4048" s="59"/>
      <c r="W4048" s="59"/>
      <c r="X4048" s="59"/>
      <c r="Y4048" s="59"/>
      <c r="Z4048" s="59"/>
      <c r="AA4048" s="59"/>
      <c r="AB4048" s="59"/>
      <c r="AC4048" s="59"/>
      <c r="AD4048" s="59"/>
      <c r="AE4048" s="59"/>
      <c r="AF4048" s="59"/>
      <c r="AG4048" s="59"/>
      <c r="AH4048" s="59"/>
      <c r="AI4048" s="59"/>
      <c r="AJ4048" s="59"/>
      <c r="AK4048" s="59"/>
      <c r="AL4048" s="59"/>
      <c r="AM4048" s="59"/>
      <c r="AN4048" s="59"/>
      <c r="AO4048" s="59"/>
      <c r="AP4048" s="59"/>
      <c r="AQ4048" s="59"/>
      <c r="AR4048" s="59"/>
      <c r="AS4048" s="59"/>
      <c r="AT4048" s="59"/>
      <c r="AU4048" s="59"/>
      <c r="AV4048" s="59"/>
      <c r="AZ4048" s="59"/>
      <c r="BA4048" s="59"/>
      <c r="BB4048" s="59"/>
      <c r="BC4048" s="59"/>
      <c r="BD4048" s="59"/>
      <c r="BE4048" s="59"/>
      <c r="BF4048" s="59"/>
      <c r="BG4048" s="59"/>
      <c r="BH4048" s="59"/>
      <c r="BI4048" s="59"/>
      <c r="BJ4048" s="59"/>
      <c r="BK4048" s="59"/>
      <c r="BL4048" s="59"/>
      <c r="BM4048" s="59"/>
      <c r="BN4048" s="59"/>
      <c r="BO4048" s="59"/>
      <c r="BP4048" s="59"/>
      <c r="BQ4048" s="59"/>
      <c r="BR4048" s="59"/>
      <c r="BS4048" s="59"/>
      <c r="BT4048" s="59"/>
      <c r="BU4048" s="59"/>
      <c r="BV4048" s="59"/>
      <c r="BW4048" s="59"/>
      <c r="BX4048" s="59"/>
      <c r="BY4048" s="59"/>
      <c r="BZ4048" s="59"/>
      <c r="CA4048" s="59"/>
      <c r="CB4048" s="59"/>
      <c r="CC4048" s="59"/>
      <c r="CD4048" s="59"/>
      <c r="CE4048" s="59"/>
    </row>
    <row r="4049" spans="1:83" x14ac:dyDescent="0.25">
      <c r="A4049" s="67" t="s">
        <v>986</v>
      </c>
      <c r="B4049" s="67" t="s">
        <v>986</v>
      </c>
      <c r="C4049" s="58">
        <v>42349</v>
      </c>
      <c r="D4049" s="58"/>
      <c r="E4049" s="58"/>
      <c r="F4049" s="59" t="s">
        <v>981</v>
      </c>
      <c r="G4049" s="59"/>
      <c r="H4049" s="59">
        <v>427.15921874999998</v>
      </c>
      <c r="I4049" s="59">
        <v>7.4584374999999994E-2</v>
      </c>
      <c r="J4049" s="59">
        <v>0.13630624999999999</v>
      </c>
      <c r="K4049" s="59">
        <v>0.18737500000000001</v>
      </c>
      <c r="L4049" s="59">
        <v>0.21489374999999999</v>
      </c>
      <c r="M4049" s="59">
        <v>0.27936875</v>
      </c>
      <c r="N4049" s="59">
        <v>0.335175</v>
      </c>
      <c r="O4049" s="59">
        <v>0.30160625000000002</v>
      </c>
      <c r="P4049" s="59"/>
      <c r="Q4049" s="59"/>
      <c r="R4049" s="59"/>
      <c r="S4049" s="59"/>
      <c r="T4049" s="59"/>
      <c r="U4049" s="59"/>
      <c r="V4049" s="59"/>
      <c r="W4049" s="59"/>
      <c r="X4049" s="59"/>
      <c r="Y4049" s="59"/>
      <c r="Z4049" s="59"/>
      <c r="AA4049" s="59"/>
      <c r="AB4049" s="59"/>
      <c r="AC4049" s="59"/>
      <c r="AD4049" s="59"/>
      <c r="AE4049" s="59"/>
      <c r="AF4049" s="59">
        <v>0.53924169928070997</v>
      </c>
      <c r="AG4049" s="59">
        <v>0.22180276874828</v>
      </c>
      <c r="AH4049" s="59"/>
      <c r="AI4049" s="59"/>
      <c r="AJ4049" s="59"/>
      <c r="AK4049" s="59"/>
      <c r="AL4049" s="59"/>
      <c r="AM4049" s="59"/>
      <c r="AN4049" s="59"/>
      <c r="AO4049" s="59"/>
      <c r="AP4049" s="59"/>
      <c r="AQ4049" s="59"/>
      <c r="AR4049" s="59"/>
      <c r="AS4049" s="59"/>
      <c r="AT4049" s="59"/>
      <c r="AU4049" s="59"/>
      <c r="AV4049" s="59"/>
      <c r="AZ4049" s="59"/>
      <c r="BA4049" s="59"/>
      <c r="BB4049" s="59"/>
      <c r="BC4049" s="59"/>
      <c r="BD4049" s="59"/>
      <c r="BE4049" s="59"/>
      <c r="BF4049" s="59"/>
      <c r="BG4049" s="59"/>
      <c r="BH4049" s="59"/>
      <c r="BI4049" s="59"/>
      <c r="BJ4049" s="59"/>
      <c r="BK4049" s="59"/>
      <c r="BL4049" s="59"/>
      <c r="BM4049" s="59"/>
      <c r="BN4049" s="59"/>
      <c r="BO4049" s="59"/>
      <c r="BP4049" s="59"/>
      <c r="BQ4049" s="59"/>
      <c r="BR4049" s="59"/>
      <c r="BS4049" s="59"/>
      <c r="BT4049" s="59"/>
      <c r="BU4049" s="59"/>
      <c r="BV4049" s="59"/>
      <c r="BW4049" s="59"/>
      <c r="BX4049" s="59"/>
      <c r="BY4049" s="59"/>
      <c r="BZ4049" s="59"/>
      <c r="CA4049" s="59"/>
      <c r="CB4049" s="59"/>
      <c r="CC4049" s="59"/>
      <c r="CD4049" s="59"/>
      <c r="CE4049" s="59"/>
    </row>
    <row r="4050" spans="1:83" x14ac:dyDescent="0.25">
      <c r="A4050" s="67" t="s">
        <v>986</v>
      </c>
      <c r="B4050" s="67" t="s">
        <v>986</v>
      </c>
      <c r="C4050" s="58">
        <v>42350</v>
      </c>
      <c r="D4050" s="58"/>
      <c r="E4050" s="58"/>
      <c r="F4050" s="59" t="s">
        <v>981</v>
      </c>
      <c r="G4050" s="59"/>
      <c r="H4050" s="59">
        <v>425.44218749999999</v>
      </c>
      <c r="I4050" s="59">
        <v>7.3675000000000004E-2</v>
      </c>
      <c r="J4050" s="59">
        <v>0.13473125</v>
      </c>
      <c r="K4050" s="59">
        <v>0.18533125</v>
      </c>
      <c r="L4050" s="59">
        <v>0.213475</v>
      </c>
      <c r="M4050" s="59">
        <v>0.27858749999999999</v>
      </c>
      <c r="N4050" s="59">
        <v>0.33501874999999998</v>
      </c>
      <c r="O4050" s="59">
        <v>0.30152499999999999</v>
      </c>
      <c r="P4050" s="59"/>
      <c r="Q4050" s="59"/>
      <c r="R4050" s="59"/>
      <c r="S4050" s="59"/>
      <c r="T4050" s="59"/>
      <c r="U4050" s="59"/>
      <c r="V4050" s="59"/>
      <c r="W4050" s="59"/>
      <c r="X4050" s="59"/>
      <c r="Y4050" s="59"/>
      <c r="Z4050" s="59"/>
      <c r="AA4050" s="59"/>
      <c r="AB4050" s="59"/>
      <c r="AC4050" s="59"/>
      <c r="AD4050" s="59"/>
      <c r="AE4050" s="59"/>
      <c r="AF4050" s="59"/>
      <c r="AG4050" s="59"/>
      <c r="AH4050" s="59"/>
      <c r="AI4050" s="59"/>
      <c r="AJ4050" s="59"/>
      <c r="AK4050" s="59"/>
      <c r="AL4050" s="59"/>
      <c r="AM4050" s="59"/>
      <c r="AN4050" s="59"/>
      <c r="AO4050" s="59"/>
      <c r="AP4050" s="59"/>
      <c r="AQ4050" s="59"/>
      <c r="AR4050" s="59"/>
      <c r="AS4050" s="59"/>
      <c r="AT4050" s="59"/>
      <c r="AU4050" s="59"/>
      <c r="AV4050" s="59"/>
      <c r="AZ4050" s="59"/>
      <c r="BA4050" s="59"/>
      <c r="BB4050" s="59"/>
      <c r="BC4050" s="59"/>
      <c r="BD4050" s="59"/>
      <c r="BE4050" s="59"/>
      <c r="BF4050" s="59"/>
      <c r="BG4050" s="59"/>
      <c r="BH4050" s="59"/>
      <c r="BI4050" s="59"/>
      <c r="BJ4050" s="59"/>
      <c r="BK4050" s="59"/>
      <c r="BL4050" s="59"/>
      <c r="BM4050" s="59"/>
      <c r="BN4050" s="59"/>
      <c r="BO4050" s="59"/>
      <c r="BP4050" s="59"/>
      <c r="BQ4050" s="59"/>
      <c r="BR4050" s="59"/>
      <c r="BS4050" s="59"/>
      <c r="BT4050" s="59"/>
      <c r="BU4050" s="59"/>
      <c r="BV4050" s="59"/>
      <c r="BW4050" s="59"/>
      <c r="BX4050" s="59"/>
      <c r="BY4050" s="59"/>
      <c r="BZ4050" s="59"/>
      <c r="CA4050" s="59"/>
      <c r="CB4050" s="59"/>
      <c r="CC4050" s="59"/>
      <c r="CD4050" s="59"/>
      <c r="CE4050" s="59"/>
    </row>
    <row r="4051" spans="1:83" x14ac:dyDescent="0.25">
      <c r="A4051" s="67" t="s">
        <v>986</v>
      </c>
      <c r="B4051" s="67" t="s">
        <v>986</v>
      </c>
      <c r="C4051" s="58">
        <v>42351</v>
      </c>
      <c r="D4051" s="58"/>
      <c r="E4051" s="58"/>
      <c r="F4051" s="59" t="s">
        <v>981</v>
      </c>
      <c r="G4051" s="59"/>
      <c r="H4051" s="59">
        <v>424.12031250000001</v>
      </c>
      <c r="I4051" s="59">
        <v>7.1206249999999999E-2</v>
      </c>
      <c r="J4051" s="59">
        <v>0.13320000000000001</v>
      </c>
      <c r="K4051" s="59">
        <v>0.18403125000000001</v>
      </c>
      <c r="L4051" s="59">
        <v>0.2129125</v>
      </c>
      <c r="M4051" s="59">
        <v>0.27833124999999997</v>
      </c>
      <c r="N4051" s="59">
        <v>0.33486874999999999</v>
      </c>
      <c r="O4051" s="59">
        <v>0.30138749999999997</v>
      </c>
      <c r="P4051" s="59"/>
      <c r="Q4051" s="59"/>
      <c r="R4051" s="59"/>
      <c r="S4051" s="59"/>
      <c r="T4051" s="59"/>
      <c r="U4051" s="59"/>
      <c r="V4051" s="59"/>
      <c r="W4051" s="59"/>
      <c r="X4051" s="59"/>
      <c r="Y4051" s="59"/>
      <c r="Z4051" s="59"/>
      <c r="AA4051" s="59"/>
      <c r="AB4051" s="59"/>
      <c r="AC4051" s="59"/>
      <c r="AD4051" s="59"/>
      <c r="AE4051" s="59"/>
      <c r="AF4051" s="59"/>
      <c r="AG4051" s="59"/>
      <c r="AH4051" s="59"/>
      <c r="AI4051" s="59"/>
      <c r="AJ4051" s="59"/>
      <c r="AK4051" s="59"/>
      <c r="AL4051" s="59"/>
      <c r="AM4051" s="59"/>
      <c r="AN4051" s="59"/>
      <c r="AO4051" s="59"/>
      <c r="AP4051" s="59"/>
      <c r="AQ4051" s="59"/>
      <c r="AR4051" s="59"/>
      <c r="AS4051" s="59"/>
      <c r="AT4051" s="59"/>
      <c r="AU4051" s="59"/>
      <c r="AV4051" s="59"/>
      <c r="AZ4051" s="59"/>
      <c r="BA4051" s="59"/>
      <c r="BB4051" s="59"/>
      <c r="BC4051" s="59"/>
      <c r="BD4051" s="59"/>
      <c r="BE4051" s="59"/>
      <c r="BF4051" s="59"/>
      <c r="BG4051" s="59"/>
      <c r="BH4051" s="59"/>
      <c r="BI4051" s="59"/>
      <c r="BJ4051" s="59"/>
      <c r="BK4051" s="59"/>
      <c r="BL4051" s="59"/>
      <c r="BM4051" s="59"/>
      <c r="BN4051" s="59"/>
      <c r="BO4051" s="59"/>
      <c r="BP4051" s="59"/>
      <c r="BQ4051" s="59"/>
      <c r="BR4051" s="59"/>
      <c r="BS4051" s="59"/>
      <c r="BT4051" s="59"/>
      <c r="BU4051" s="59"/>
      <c r="BV4051" s="59"/>
      <c r="BW4051" s="59"/>
      <c r="BX4051" s="59"/>
      <c r="BY4051" s="59"/>
      <c r="BZ4051" s="59"/>
      <c r="CA4051" s="59"/>
      <c r="CB4051" s="59"/>
      <c r="CC4051" s="59"/>
      <c r="CD4051" s="59"/>
      <c r="CE4051" s="59"/>
    </row>
    <row r="4052" spans="1:83" x14ac:dyDescent="0.25">
      <c r="A4052" s="67" t="s">
        <v>986</v>
      </c>
      <c r="B4052" s="67" t="s">
        <v>986</v>
      </c>
      <c r="C4052" s="58">
        <v>42352</v>
      </c>
      <c r="D4052" s="58"/>
      <c r="E4052" s="58"/>
      <c r="F4052" s="59" t="s">
        <v>981</v>
      </c>
      <c r="G4052" s="59"/>
      <c r="H4052" s="59">
        <v>421.70765625000001</v>
      </c>
      <c r="I4052" s="59">
        <v>7.1196875000000007E-2</v>
      </c>
      <c r="J4052" s="59">
        <v>0.13166249999999999</v>
      </c>
      <c r="K4052" s="59">
        <v>0.18103125</v>
      </c>
      <c r="L4052" s="59">
        <v>0.21063124999999999</v>
      </c>
      <c r="M4052" s="59">
        <v>0.27676875000000001</v>
      </c>
      <c r="N4052" s="59">
        <v>0.33451874999999998</v>
      </c>
      <c r="O4052" s="59">
        <v>0.30131249999999998</v>
      </c>
      <c r="P4052" s="59"/>
      <c r="Q4052" s="59"/>
      <c r="R4052" s="59"/>
      <c r="S4052" s="59"/>
      <c r="T4052" s="59"/>
      <c r="U4052" s="59"/>
      <c r="V4052" s="59"/>
      <c r="W4052" s="59"/>
      <c r="X4052" s="59"/>
      <c r="Y4052" s="59"/>
      <c r="Z4052" s="59"/>
      <c r="AA4052" s="59"/>
      <c r="AB4052" s="59"/>
      <c r="AC4052" s="59"/>
      <c r="AD4052" s="59"/>
      <c r="AE4052" s="59"/>
      <c r="AF4052" s="59">
        <v>0.39027484197064699</v>
      </c>
      <c r="AG4052" s="59">
        <v>0.18319979347793999</v>
      </c>
      <c r="AH4052" s="59"/>
      <c r="AI4052" s="59"/>
      <c r="AJ4052" s="59"/>
      <c r="AK4052" s="59"/>
      <c r="AL4052" s="59"/>
      <c r="AM4052" s="59"/>
      <c r="AN4052" s="59"/>
      <c r="AO4052" s="59"/>
      <c r="AP4052" s="59"/>
      <c r="AQ4052" s="59"/>
      <c r="AR4052" s="59"/>
      <c r="AS4052" s="59"/>
      <c r="AT4052" s="59"/>
      <c r="AU4052" s="59"/>
      <c r="AV4052" s="59"/>
      <c r="AZ4052" s="59"/>
      <c r="BA4052" s="59"/>
      <c r="BB4052" s="59"/>
      <c r="BC4052" s="59"/>
      <c r="BD4052" s="59"/>
      <c r="BE4052" s="59"/>
      <c r="BF4052" s="59"/>
      <c r="BG4052" s="59"/>
      <c r="BH4052" s="59"/>
      <c r="BI4052" s="59"/>
      <c r="BJ4052" s="59"/>
      <c r="BK4052" s="59"/>
      <c r="BL4052" s="59"/>
      <c r="BM4052" s="59"/>
      <c r="BN4052" s="59"/>
      <c r="BO4052" s="59"/>
      <c r="BP4052" s="59"/>
      <c r="BQ4052" s="59"/>
      <c r="BR4052" s="59"/>
      <c r="BS4052" s="59"/>
      <c r="BT4052" s="59"/>
      <c r="BU4052" s="59"/>
      <c r="BV4052" s="59"/>
      <c r="BW4052" s="59"/>
      <c r="BX4052" s="59"/>
      <c r="BY4052" s="59"/>
      <c r="BZ4052" s="59"/>
      <c r="CA4052" s="59"/>
      <c r="CB4052" s="59"/>
      <c r="CC4052" s="59"/>
      <c r="CD4052" s="59"/>
      <c r="CE4052" s="59"/>
    </row>
    <row r="4053" spans="1:83" x14ac:dyDescent="0.25">
      <c r="A4053" s="67" t="s">
        <v>986</v>
      </c>
      <c r="B4053" s="67" t="s">
        <v>986</v>
      </c>
      <c r="C4053" s="58">
        <v>42353</v>
      </c>
      <c r="D4053" s="58"/>
      <c r="E4053" s="58"/>
      <c r="F4053" s="59" t="s">
        <v>981</v>
      </c>
      <c r="G4053" s="59"/>
      <c r="H4053" s="59">
        <v>420.11765624999998</v>
      </c>
      <c r="I4053" s="59">
        <v>7.0015624999999998E-2</v>
      </c>
      <c r="J4053" s="59">
        <v>0.13076874999999999</v>
      </c>
      <c r="K4053" s="59">
        <v>0.17977499999999999</v>
      </c>
      <c r="L4053" s="59">
        <v>0.2091875</v>
      </c>
      <c r="M4053" s="59">
        <v>0.27576250000000002</v>
      </c>
      <c r="N4053" s="59">
        <v>0.334175</v>
      </c>
      <c r="O4053" s="59">
        <v>0.30109999999999998</v>
      </c>
      <c r="P4053" s="59"/>
      <c r="Q4053" s="59"/>
      <c r="R4053" s="59"/>
      <c r="S4053" s="59"/>
      <c r="T4053" s="59">
        <v>6.98957885</v>
      </c>
      <c r="U4053" s="59">
        <v>463.69774999999998</v>
      </c>
      <c r="V4053" s="59">
        <v>181.36199999999999</v>
      </c>
      <c r="W4053" s="59"/>
      <c r="X4053" s="59"/>
      <c r="Y4053" s="59"/>
      <c r="Z4053" s="59"/>
      <c r="AA4053" s="59"/>
      <c r="AB4053" s="59"/>
      <c r="AC4053" s="59"/>
      <c r="AD4053" s="59">
        <v>0</v>
      </c>
      <c r="AE4053" s="59"/>
      <c r="AF4053" s="59"/>
      <c r="AG4053" s="59"/>
      <c r="AH4053" s="59"/>
      <c r="AI4053" s="59"/>
      <c r="AJ4053" s="59">
        <v>4.4637500000000001</v>
      </c>
      <c r="AK4053" s="59"/>
      <c r="AL4053" s="59"/>
      <c r="AM4053" s="59">
        <v>0.67249999999999999</v>
      </c>
      <c r="AN4053" s="59">
        <v>3.2161814757345003E-2</v>
      </c>
      <c r="AO4053" s="59">
        <v>1.5752535249999999</v>
      </c>
      <c r="AP4053" s="59">
        <v>48.978999999999999</v>
      </c>
      <c r="AQ4053" s="59"/>
      <c r="AR4053" s="59"/>
      <c r="AS4053" s="59"/>
      <c r="AT4053" s="59"/>
      <c r="AU4053" s="59"/>
      <c r="AV4053" s="59"/>
      <c r="AZ4053" s="59"/>
      <c r="BA4053" s="59"/>
      <c r="BB4053" s="59"/>
      <c r="BC4053" s="59">
        <v>3.3905968249999998</v>
      </c>
      <c r="BD4053" s="59"/>
      <c r="BE4053" s="59">
        <v>181.36199999999999</v>
      </c>
      <c r="BF4053" s="59">
        <v>1.8695188766114201E-2</v>
      </c>
      <c r="BG4053" s="59">
        <v>8.8413734801850597E-3</v>
      </c>
      <c r="BH4053" s="59">
        <v>2.0237284999999998</v>
      </c>
      <c r="BI4053" s="59"/>
      <c r="BJ4053" s="59">
        <v>228.893</v>
      </c>
      <c r="BK4053" s="59"/>
      <c r="BL4053" s="59"/>
      <c r="BM4053" s="59"/>
      <c r="BN4053" s="59"/>
      <c r="BO4053" s="59"/>
      <c r="BP4053" s="59"/>
      <c r="BQ4053" s="59"/>
      <c r="BR4053" s="59"/>
      <c r="BS4053" s="59"/>
      <c r="BT4053" s="59"/>
      <c r="BU4053" s="59"/>
      <c r="BV4053" s="59"/>
      <c r="BW4053" s="59"/>
      <c r="BX4053" s="59"/>
      <c r="BY4053" s="59"/>
      <c r="BZ4053" s="59"/>
      <c r="CA4053" s="59"/>
      <c r="CB4053" s="59"/>
      <c r="CC4053" s="59"/>
      <c r="CD4053" s="59"/>
      <c r="CE4053" s="59"/>
    </row>
    <row r="4054" spans="1:83" x14ac:dyDescent="0.25">
      <c r="A4054" s="67" t="s">
        <v>986</v>
      </c>
      <c r="B4054" s="67" t="s">
        <v>986</v>
      </c>
      <c r="C4054" s="58">
        <v>42354</v>
      </c>
      <c r="D4054" s="58"/>
      <c r="E4054" s="58"/>
      <c r="F4054" s="59" t="s">
        <v>981</v>
      </c>
      <c r="G4054" s="59"/>
      <c r="H4054" s="59">
        <v>418.9715625</v>
      </c>
      <c r="I4054" s="59">
        <v>6.841875E-2</v>
      </c>
      <c r="J4054" s="59">
        <v>0.12943750000000001</v>
      </c>
      <c r="K4054" s="59">
        <v>0.17860624999999999</v>
      </c>
      <c r="L4054" s="59">
        <v>0.20873125000000001</v>
      </c>
      <c r="M4054" s="59">
        <v>0.27527499999999999</v>
      </c>
      <c r="N4054" s="59">
        <v>0.33405000000000001</v>
      </c>
      <c r="O4054" s="59">
        <v>0.30098124999999998</v>
      </c>
      <c r="P4054" s="59"/>
      <c r="Q4054" s="59"/>
      <c r="R4054" s="59"/>
      <c r="S4054" s="59"/>
      <c r="T4054" s="59"/>
      <c r="U4054" s="59"/>
      <c r="V4054" s="59"/>
      <c r="W4054" s="59"/>
      <c r="X4054" s="59"/>
      <c r="Y4054" s="59"/>
      <c r="Z4054" s="59"/>
      <c r="AA4054" s="59"/>
      <c r="AB4054" s="59"/>
      <c r="AC4054" s="59"/>
      <c r="AD4054" s="59"/>
      <c r="AE4054" s="59">
        <v>8.5500000000000007</v>
      </c>
      <c r="AF4054" s="59"/>
      <c r="AG4054" s="59"/>
      <c r="AH4054" s="59"/>
      <c r="AI4054" s="59"/>
      <c r="AJ4054" s="59"/>
      <c r="AK4054" s="59">
        <v>4.6500000000000004</v>
      </c>
      <c r="AL4054" s="59">
        <v>8.5500000000000007</v>
      </c>
      <c r="AM4054" s="59"/>
      <c r="AN4054" s="59"/>
      <c r="AO4054" s="59"/>
      <c r="AP4054" s="59"/>
      <c r="AQ4054" s="59"/>
      <c r="AR4054" s="59"/>
      <c r="AS4054" s="59"/>
      <c r="AT4054" s="59"/>
      <c r="AU4054" s="59"/>
      <c r="AV4054" s="59"/>
      <c r="AZ4054" s="59"/>
      <c r="BA4054" s="59"/>
      <c r="BB4054" s="59"/>
      <c r="BC4054" s="59"/>
      <c r="BD4054" s="59"/>
      <c r="BE4054" s="59"/>
      <c r="BF4054" s="59"/>
      <c r="BG4054" s="59"/>
      <c r="BH4054" s="59"/>
      <c r="BI4054" s="59"/>
      <c r="BJ4054" s="59"/>
      <c r="BK4054" s="59"/>
      <c r="BL4054" s="59"/>
      <c r="BM4054" s="59"/>
      <c r="BN4054" s="59"/>
      <c r="BO4054" s="59"/>
      <c r="BP4054" s="59"/>
      <c r="BQ4054" s="59"/>
      <c r="BR4054" s="59"/>
      <c r="BS4054" s="59"/>
      <c r="BT4054" s="59"/>
      <c r="BU4054" s="59"/>
      <c r="BV4054" s="59"/>
      <c r="BW4054" s="59"/>
      <c r="BX4054" s="59"/>
      <c r="BY4054" s="59"/>
      <c r="BZ4054" s="59"/>
      <c r="CA4054" s="59"/>
      <c r="CB4054" s="59"/>
      <c r="CC4054" s="59"/>
      <c r="CD4054" s="59"/>
      <c r="CE4054" s="59"/>
    </row>
    <row r="4055" spans="1:83" x14ac:dyDescent="0.25">
      <c r="A4055" s="67" t="s">
        <v>986</v>
      </c>
      <c r="B4055" s="67" t="s">
        <v>986</v>
      </c>
      <c r="C4055" s="58">
        <v>42355</v>
      </c>
      <c r="D4055" s="58"/>
      <c r="E4055" s="58"/>
      <c r="F4055" s="59" t="s">
        <v>981</v>
      </c>
      <c r="G4055" s="59"/>
      <c r="H4055" s="59">
        <v>417.84375</v>
      </c>
      <c r="I4055" s="59">
        <v>6.7474999999999993E-2</v>
      </c>
      <c r="J4055" s="59">
        <v>0.12845000000000001</v>
      </c>
      <c r="K4055" s="59">
        <v>0.17727499999999999</v>
      </c>
      <c r="L4055" s="59">
        <v>0.2081875</v>
      </c>
      <c r="M4055" s="59">
        <v>0.27478750000000002</v>
      </c>
      <c r="N4055" s="59">
        <v>0.33377499999999999</v>
      </c>
      <c r="O4055" s="59">
        <v>0.30082500000000001</v>
      </c>
      <c r="P4055" s="59"/>
      <c r="Q4055" s="59"/>
      <c r="R4055" s="59"/>
      <c r="S4055" s="59"/>
      <c r="T4055" s="59"/>
      <c r="U4055" s="59"/>
      <c r="V4055" s="59"/>
      <c r="W4055" s="59"/>
      <c r="X4055" s="59"/>
      <c r="Y4055" s="59"/>
      <c r="Z4055" s="59"/>
      <c r="AA4055" s="59"/>
      <c r="AB4055" s="59"/>
      <c r="AC4055" s="59"/>
      <c r="AD4055" s="59"/>
      <c r="AE4055" s="59"/>
      <c r="AF4055" s="59"/>
      <c r="AG4055" s="59"/>
      <c r="AH4055" s="59"/>
      <c r="AI4055" s="59"/>
      <c r="AJ4055" s="59"/>
      <c r="AK4055" s="59"/>
      <c r="AL4055" s="59"/>
      <c r="AM4055" s="59"/>
      <c r="AN4055" s="59"/>
      <c r="AO4055" s="59"/>
      <c r="AP4055" s="59"/>
      <c r="AQ4055" s="59"/>
      <c r="AR4055" s="59"/>
      <c r="AS4055" s="59"/>
      <c r="AT4055" s="59"/>
      <c r="AU4055" s="59"/>
      <c r="AV4055" s="59"/>
      <c r="AZ4055" s="59"/>
      <c r="BA4055" s="59"/>
      <c r="BB4055" s="59"/>
      <c r="BC4055" s="59"/>
      <c r="BD4055" s="59"/>
      <c r="BE4055" s="59"/>
      <c r="BF4055" s="59"/>
      <c r="BG4055" s="59"/>
      <c r="BH4055" s="59"/>
      <c r="BI4055" s="59"/>
      <c r="BJ4055" s="59"/>
      <c r="BK4055" s="59"/>
      <c r="BL4055" s="59"/>
      <c r="BM4055" s="59"/>
      <c r="BN4055" s="59"/>
      <c r="BO4055" s="59"/>
      <c r="BP4055" s="59"/>
      <c r="BQ4055" s="59"/>
      <c r="BR4055" s="59"/>
      <c r="BS4055" s="59"/>
      <c r="BT4055" s="59"/>
      <c r="BU4055" s="59"/>
      <c r="BV4055" s="59"/>
      <c r="BW4055" s="59"/>
      <c r="BX4055" s="59"/>
      <c r="BY4055" s="59"/>
      <c r="BZ4055" s="59"/>
      <c r="CA4055" s="59"/>
      <c r="CB4055" s="59"/>
      <c r="CC4055" s="59"/>
      <c r="CD4055" s="59"/>
      <c r="CE4055" s="59"/>
    </row>
    <row r="4056" spans="1:83" x14ac:dyDescent="0.25">
      <c r="A4056" s="67" t="s">
        <v>986</v>
      </c>
      <c r="B4056" s="67" t="s">
        <v>986</v>
      </c>
      <c r="C4056" s="58">
        <v>42356</v>
      </c>
      <c r="D4056" s="58"/>
      <c r="E4056" s="58"/>
      <c r="F4056" s="59" t="s">
        <v>981</v>
      </c>
      <c r="G4056" s="59"/>
      <c r="H4056" s="59">
        <v>416.1121875</v>
      </c>
      <c r="I4056" s="59">
        <v>6.7218749999999994E-2</v>
      </c>
      <c r="J4056" s="59">
        <v>0.1275375</v>
      </c>
      <c r="K4056" s="59">
        <v>0.17558124999999999</v>
      </c>
      <c r="L4056" s="59">
        <v>0.20644999999999999</v>
      </c>
      <c r="M4056" s="59">
        <v>0.27353125</v>
      </c>
      <c r="N4056" s="59">
        <v>0.33339999999999997</v>
      </c>
      <c r="O4056" s="59">
        <v>0.30070000000000002</v>
      </c>
      <c r="P4056" s="59"/>
      <c r="Q4056" s="59"/>
      <c r="R4056" s="59"/>
      <c r="S4056" s="59"/>
      <c r="T4056" s="59"/>
      <c r="U4056" s="59"/>
      <c r="V4056" s="59"/>
      <c r="W4056" s="59"/>
      <c r="X4056" s="59"/>
      <c r="Y4056" s="59"/>
      <c r="Z4056" s="59"/>
      <c r="AA4056" s="59"/>
      <c r="AB4056" s="59"/>
      <c r="AC4056" s="59"/>
      <c r="AD4056" s="59"/>
      <c r="AE4056" s="59"/>
      <c r="AF4056" s="59"/>
      <c r="AG4056" s="59"/>
      <c r="AH4056" s="59"/>
      <c r="AI4056" s="59"/>
      <c r="AJ4056" s="59"/>
      <c r="AK4056" s="59"/>
      <c r="AL4056" s="59"/>
      <c r="AM4056" s="59"/>
      <c r="AN4056" s="59"/>
      <c r="AO4056" s="59"/>
      <c r="AP4056" s="59"/>
      <c r="AQ4056" s="59"/>
      <c r="AR4056" s="59"/>
      <c r="AS4056" s="59"/>
      <c r="AT4056" s="59"/>
      <c r="AU4056" s="59"/>
      <c r="AV4056" s="59"/>
      <c r="AZ4056" s="59"/>
      <c r="BA4056" s="59"/>
      <c r="BB4056" s="59"/>
      <c r="BC4056" s="59"/>
      <c r="BD4056" s="59"/>
      <c r="BE4056" s="59"/>
      <c r="BF4056" s="59"/>
      <c r="BG4056" s="59"/>
      <c r="BH4056" s="59"/>
      <c r="BI4056" s="59"/>
      <c r="BJ4056" s="59"/>
      <c r="BK4056" s="59"/>
      <c r="BL4056" s="59"/>
      <c r="BM4056" s="59"/>
      <c r="BN4056" s="59"/>
      <c r="BO4056" s="59"/>
      <c r="BP4056" s="59"/>
      <c r="BQ4056" s="59"/>
      <c r="BR4056" s="59"/>
      <c r="BS4056" s="59"/>
      <c r="BT4056" s="59"/>
      <c r="BU4056" s="59"/>
      <c r="BV4056" s="59"/>
      <c r="BW4056" s="59"/>
      <c r="BX4056" s="59"/>
      <c r="BY4056" s="59"/>
      <c r="BZ4056" s="59"/>
      <c r="CA4056" s="59"/>
      <c r="CB4056" s="59"/>
      <c r="CC4056" s="59"/>
      <c r="CD4056" s="59"/>
      <c r="CE4056" s="59"/>
    </row>
    <row r="4057" spans="1:83" x14ac:dyDescent="0.25">
      <c r="A4057" s="67" t="s">
        <v>986</v>
      </c>
      <c r="B4057" s="67" t="s">
        <v>986</v>
      </c>
      <c r="C4057" s="58">
        <v>42357</v>
      </c>
      <c r="D4057" s="58"/>
      <c r="E4057" s="58"/>
      <c r="F4057" s="59" t="s">
        <v>981</v>
      </c>
      <c r="G4057" s="59"/>
      <c r="H4057" s="59">
        <v>415.15593749999999</v>
      </c>
      <c r="I4057" s="59">
        <v>6.5762500000000002E-2</v>
      </c>
      <c r="J4057" s="59">
        <v>0.12661875</v>
      </c>
      <c r="K4057" s="59">
        <v>0.17490625000000001</v>
      </c>
      <c r="L4057" s="59">
        <v>0.20603125</v>
      </c>
      <c r="M4057" s="59">
        <v>0.27298749999999999</v>
      </c>
      <c r="N4057" s="59">
        <v>0.333175</v>
      </c>
      <c r="O4057" s="59">
        <v>0.30056250000000001</v>
      </c>
      <c r="P4057" s="59"/>
      <c r="Q4057" s="59"/>
      <c r="R4057" s="59"/>
      <c r="S4057" s="59"/>
      <c r="T4057" s="59"/>
      <c r="U4057" s="59"/>
      <c r="V4057" s="59"/>
      <c r="W4057" s="59"/>
      <c r="X4057" s="59"/>
      <c r="Y4057" s="59"/>
      <c r="Z4057" s="59"/>
      <c r="AA4057" s="59"/>
      <c r="AB4057" s="59"/>
      <c r="AC4057" s="59"/>
      <c r="AD4057" s="59"/>
      <c r="AE4057" s="59"/>
      <c r="AF4057" s="59"/>
      <c r="AG4057" s="59"/>
      <c r="AH4057" s="59"/>
      <c r="AI4057" s="59"/>
      <c r="AJ4057" s="59"/>
      <c r="AK4057" s="59"/>
      <c r="AL4057" s="59"/>
      <c r="AM4057" s="59"/>
      <c r="AN4057" s="59"/>
      <c r="AO4057" s="59"/>
      <c r="AP4057" s="59"/>
      <c r="AQ4057" s="59"/>
      <c r="AR4057" s="59"/>
      <c r="AS4057" s="59"/>
      <c r="AT4057" s="59"/>
      <c r="AU4057" s="59"/>
      <c r="AV4057" s="59"/>
      <c r="AZ4057" s="59"/>
      <c r="BA4057" s="59"/>
      <c r="BB4057" s="59"/>
      <c r="BC4057" s="59"/>
      <c r="BD4057" s="59"/>
      <c r="BE4057" s="59"/>
      <c r="BF4057" s="59"/>
      <c r="BG4057" s="59"/>
      <c r="BH4057" s="59"/>
      <c r="BI4057" s="59"/>
      <c r="BJ4057" s="59"/>
      <c r="BK4057" s="59"/>
      <c r="BL4057" s="59"/>
      <c r="BM4057" s="59"/>
      <c r="BN4057" s="59"/>
      <c r="BO4057" s="59"/>
      <c r="BP4057" s="59"/>
      <c r="BQ4057" s="59"/>
      <c r="BR4057" s="59"/>
      <c r="BS4057" s="59"/>
      <c r="BT4057" s="59"/>
      <c r="BU4057" s="59"/>
      <c r="BV4057" s="59"/>
      <c r="BW4057" s="59"/>
      <c r="BX4057" s="59"/>
      <c r="BY4057" s="59"/>
      <c r="BZ4057" s="59"/>
      <c r="CA4057" s="59"/>
      <c r="CB4057" s="59"/>
      <c r="CC4057" s="59"/>
      <c r="CD4057" s="59"/>
      <c r="CE4057" s="59"/>
    </row>
    <row r="4058" spans="1:83" x14ac:dyDescent="0.25">
      <c r="A4058" s="67" t="s">
        <v>986</v>
      </c>
      <c r="B4058" s="67" t="s">
        <v>986</v>
      </c>
      <c r="C4058" s="58">
        <v>42358</v>
      </c>
      <c r="D4058" s="58"/>
      <c r="E4058" s="58"/>
      <c r="F4058" s="59" t="s">
        <v>981</v>
      </c>
      <c r="G4058" s="59"/>
      <c r="H4058" s="59">
        <v>414.11765624999998</v>
      </c>
      <c r="I4058" s="59">
        <v>6.5284375000000006E-2</v>
      </c>
      <c r="J4058" s="59">
        <v>0.1258</v>
      </c>
      <c r="K4058" s="59">
        <v>0.17377500000000001</v>
      </c>
      <c r="L4058" s="59">
        <v>0.20543125000000001</v>
      </c>
      <c r="M4058" s="59">
        <v>0.27243125000000001</v>
      </c>
      <c r="N4058" s="59">
        <v>0.33279999999999998</v>
      </c>
      <c r="O4058" s="59">
        <v>0.30041250000000003</v>
      </c>
      <c r="P4058" s="59"/>
      <c r="Q4058" s="59"/>
      <c r="R4058" s="59"/>
      <c r="S4058" s="59"/>
      <c r="T4058" s="59"/>
      <c r="U4058" s="59"/>
      <c r="V4058" s="59"/>
      <c r="W4058" s="59"/>
      <c r="X4058" s="59"/>
      <c r="Y4058" s="59"/>
      <c r="Z4058" s="59"/>
      <c r="AA4058" s="59"/>
      <c r="AB4058" s="59"/>
      <c r="AC4058" s="59"/>
      <c r="AD4058" s="59"/>
      <c r="AE4058" s="59"/>
      <c r="AF4058" s="59"/>
      <c r="AG4058" s="59"/>
      <c r="AH4058" s="59"/>
      <c r="AI4058" s="59"/>
      <c r="AJ4058" s="59"/>
      <c r="AK4058" s="59"/>
      <c r="AL4058" s="59"/>
      <c r="AM4058" s="59"/>
      <c r="AN4058" s="59"/>
      <c r="AO4058" s="59"/>
      <c r="AP4058" s="59"/>
      <c r="AQ4058" s="59"/>
      <c r="AR4058" s="59"/>
      <c r="AS4058" s="59"/>
      <c r="AT4058" s="59"/>
      <c r="AU4058" s="59"/>
      <c r="AV4058" s="59"/>
      <c r="AZ4058" s="59"/>
      <c r="BA4058" s="59"/>
      <c r="BB4058" s="59"/>
      <c r="BC4058" s="59"/>
      <c r="BD4058" s="59"/>
      <c r="BE4058" s="59"/>
      <c r="BF4058" s="59"/>
      <c r="BG4058" s="59"/>
      <c r="BH4058" s="59"/>
      <c r="BI4058" s="59"/>
      <c r="BJ4058" s="59"/>
      <c r="BK4058" s="59"/>
      <c r="BL4058" s="59"/>
      <c r="BM4058" s="59"/>
      <c r="BN4058" s="59"/>
      <c r="BO4058" s="59"/>
      <c r="BP4058" s="59"/>
      <c r="BQ4058" s="59"/>
      <c r="BR4058" s="59"/>
      <c r="BS4058" s="59"/>
      <c r="BT4058" s="59"/>
      <c r="BU4058" s="59"/>
      <c r="BV4058" s="59"/>
      <c r="BW4058" s="59"/>
      <c r="BX4058" s="59"/>
      <c r="BY4058" s="59"/>
      <c r="BZ4058" s="59"/>
      <c r="CA4058" s="59"/>
      <c r="CB4058" s="59"/>
      <c r="CC4058" s="59"/>
      <c r="CD4058" s="59"/>
      <c r="CE4058" s="59"/>
    </row>
    <row r="4059" spans="1:83" x14ac:dyDescent="0.25">
      <c r="A4059" s="67" t="s">
        <v>986</v>
      </c>
      <c r="B4059" s="67" t="s">
        <v>986</v>
      </c>
      <c r="C4059" s="58">
        <v>42359</v>
      </c>
      <c r="D4059" s="58"/>
      <c r="E4059" s="58"/>
      <c r="F4059" s="59" t="s">
        <v>981</v>
      </c>
      <c r="G4059" s="59"/>
      <c r="H4059" s="59">
        <v>411.85124999999999</v>
      </c>
      <c r="I4059" s="59">
        <v>6.6018750000000001E-2</v>
      </c>
      <c r="J4059" s="59">
        <v>0.12555625000000001</v>
      </c>
      <c r="K4059" s="59">
        <v>0.17219375000000001</v>
      </c>
      <c r="L4059" s="59">
        <v>0.20238125000000001</v>
      </c>
      <c r="M4059" s="59">
        <v>0.27001249999999999</v>
      </c>
      <c r="N4059" s="59">
        <v>0.33231250000000001</v>
      </c>
      <c r="O4059" s="59">
        <v>0.30014999999999997</v>
      </c>
      <c r="P4059" s="59"/>
      <c r="Q4059" s="59"/>
      <c r="R4059" s="59"/>
      <c r="S4059" s="59"/>
      <c r="T4059" s="59"/>
      <c r="U4059" s="59"/>
      <c r="V4059" s="59"/>
      <c r="W4059" s="59"/>
      <c r="X4059" s="59"/>
      <c r="Y4059" s="59"/>
      <c r="Z4059" s="59"/>
      <c r="AA4059" s="59"/>
      <c r="AB4059" s="59"/>
      <c r="AC4059" s="59"/>
      <c r="AD4059" s="59"/>
      <c r="AE4059" s="59"/>
      <c r="AF4059" s="59">
        <v>0.34352806807012898</v>
      </c>
      <c r="AG4059" s="59">
        <v>0.20092474560577001</v>
      </c>
      <c r="AH4059" s="59"/>
      <c r="AI4059" s="59"/>
      <c r="AJ4059" s="59"/>
      <c r="AK4059" s="59"/>
      <c r="AL4059" s="59"/>
      <c r="AM4059" s="59"/>
      <c r="AN4059" s="59"/>
      <c r="AO4059" s="59"/>
      <c r="AP4059" s="59"/>
      <c r="AQ4059" s="59"/>
      <c r="AR4059" s="59"/>
      <c r="AS4059" s="59"/>
      <c r="AT4059" s="59"/>
      <c r="AU4059" s="59"/>
      <c r="AV4059" s="59"/>
      <c r="AZ4059" s="59"/>
      <c r="BA4059" s="59"/>
      <c r="BB4059" s="59"/>
      <c r="BC4059" s="59"/>
      <c r="BD4059" s="59"/>
      <c r="BE4059" s="59"/>
      <c r="BF4059" s="59"/>
      <c r="BG4059" s="59"/>
      <c r="BH4059" s="59"/>
      <c r="BI4059" s="59"/>
      <c r="BJ4059" s="59"/>
      <c r="BK4059" s="59"/>
      <c r="BL4059" s="59"/>
      <c r="BM4059" s="59"/>
      <c r="BN4059" s="59"/>
      <c r="BO4059" s="59"/>
      <c r="BP4059" s="59"/>
      <c r="BQ4059" s="59"/>
      <c r="BR4059" s="59"/>
      <c r="BS4059" s="59"/>
      <c r="BT4059" s="59"/>
      <c r="BU4059" s="59"/>
      <c r="BV4059" s="59"/>
      <c r="BW4059" s="59"/>
      <c r="BX4059" s="59"/>
      <c r="BY4059" s="59"/>
      <c r="BZ4059" s="59"/>
      <c r="CA4059" s="59"/>
      <c r="CB4059" s="59"/>
      <c r="CC4059" s="59"/>
      <c r="CD4059" s="59"/>
      <c r="CE4059" s="59"/>
    </row>
    <row r="4060" spans="1:83" x14ac:dyDescent="0.25">
      <c r="A4060" s="67" t="s">
        <v>986</v>
      </c>
      <c r="B4060" s="67" t="s">
        <v>986</v>
      </c>
      <c r="C4060" s="58">
        <v>42360</v>
      </c>
      <c r="D4060" s="58"/>
      <c r="E4060" s="58"/>
      <c r="F4060" s="59" t="s">
        <v>981</v>
      </c>
      <c r="G4060" s="59"/>
      <c r="H4060" s="59">
        <v>411.62109375</v>
      </c>
      <c r="I4060" s="59">
        <v>6.2640625000000005E-2</v>
      </c>
      <c r="J4060" s="59">
        <v>0.1245</v>
      </c>
      <c r="K4060" s="59">
        <v>0.17255624999999999</v>
      </c>
      <c r="L4060" s="59">
        <v>0.20353750000000001</v>
      </c>
      <c r="M4060" s="59">
        <v>0.27026250000000002</v>
      </c>
      <c r="N4060" s="59">
        <v>0.33210000000000001</v>
      </c>
      <c r="O4060" s="59">
        <v>0.30004375</v>
      </c>
      <c r="P4060" s="59"/>
      <c r="Q4060" s="59"/>
      <c r="R4060" s="59"/>
      <c r="S4060" s="59"/>
      <c r="T4060" s="59"/>
      <c r="U4060" s="59"/>
      <c r="V4060" s="59"/>
      <c r="W4060" s="59"/>
      <c r="X4060" s="59"/>
      <c r="Y4060" s="59"/>
      <c r="Z4060" s="59"/>
      <c r="AA4060" s="59"/>
      <c r="AB4060" s="59"/>
      <c r="AC4060" s="59"/>
      <c r="AD4060" s="59"/>
      <c r="AE4060" s="59">
        <v>8.5500000000000007</v>
      </c>
      <c r="AF4060" s="59"/>
      <c r="AG4060" s="59"/>
      <c r="AH4060" s="59"/>
      <c r="AI4060" s="59"/>
      <c r="AJ4060" s="59"/>
      <c r="AK4060" s="59">
        <v>5.0999999999999996</v>
      </c>
      <c r="AL4060" s="59">
        <v>8.5500000000000007</v>
      </c>
      <c r="AM4060" s="59"/>
      <c r="AN4060" s="59"/>
      <c r="AO4060" s="59"/>
      <c r="AP4060" s="59"/>
      <c r="AQ4060" s="59"/>
      <c r="AR4060" s="59"/>
      <c r="AS4060" s="59"/>
      <c r="AT4060" s="59"/>
      <c r="AU4060" s="59"/>
      <c r="AV4060" s="59"/>
      <c r="AZ4060" s="59"/>
      <c r="BA4060" s="59"/>
      <c r="BB4060" s="59"/>
      <c r="BC4060" s="59"/>
      <c r="BD4060" s="59"/>
      <c r="BE4060" s="59"/>
      <c r="BF4060" s="59"/>
      <c r="BG4060" s="59"/>
      <c r="BH4060" s="59"/>
      <c r="BI4060" s="59"/>
      <c r="BJ4060" s="59"/>
      <c r="BK4060" s="59"/>
      <c r="BL4060" s="59"/>
      <c r="BM4060" s="59"/>
      <c r="BN4060" s="59"/>
      <c r="BO4060" s="59"/>
      <c r="BP4060" s="59"/>
      <c r="BQ4060" s="59"/>
      <c r="BR4060" s="59"/>
      <c r="BS4060" s="59"/>
      <c r="BT4060" s="59"/>
      <c r="BU4060" s="59"/>
      <c r="BV4060" s="59"/>
      <c r="BW4060" s="59"/>
      <c r="BX4060" s="59"/>
      <c r="BY4060" s="59"/>
      <c r="BZ4060" s="59"/>
      <c r="CA4060" s="59"/>
      <c r="CB4060" s="59"/>
      <c r="CC4060" s="59"/>
      <c r="CD4060" s="59"/>
      <c r="CE4060" s="59"/>
    </row>
    <row r="4061" spans="1:83" x14ac:dyDescent="0.25">
      <c r="A4061" s="67" t="s">
        <v>986</v>
      </c>
      <c r="B4061" s="67" t="s">
        <v>986</v>
      </c>
      <c r="C4061" s="58">
        <v>42361</v>
      </c>
      <c r="D4061" s="58"/>
      <c r="E4061" s="58"/>
      <c r="F4061" s="59" t="s">
        <v>981</v>
      </c>
      <c r="G4061" s="59"/>
      <c r="H4061" s="59">
        <v>410.2996875</v>
      </c>
      <c r="I4061" s="59">
        <v>6.2643749999999998E-2</v>
      </c>
      <c r="J4061" s="59">
        <v>0.1236375</v>
      </c>
      <c r="K4061" s="59">
        <v>0.17081874999999999</v>
      </c>
      <c r="L4061" s="59">
        <v>0.20256874999999999</v>
      </c>
      <c r="M4061" s="59">
        <v>0.26948749999999999</v>
      </c>
      <c r="N4061" s="59">
        <v>0.33174375</v>
      </c>
      <c r="O4061" s="59">
        <v>0.29990624999999999</v>
      </c>
      <c r="P4061" s="59"/>
      <c r="Q4061" s="59"/>
      <c r="R4061" s="59"/>
      <c r="S4061" s="59"/>
      <c r="T4061" s="59"/>
      <c r="U4061" s="59"/>
      <c r="V4061" s="59"/>
      <c r="W4061" s="59"/>
      <c r="X4061" s="59"/>
      <c r="Y4061" s="59"/>
      <c r="Z4061" s="59"/>
      <c r="AA4061" s="59"/>
      <c r="AB4061" s="59"/>
      <c r="AC4061" s="59"/>
      <c r="AD4061" s="59"/>
      <c r="AE4061" s="59"/>
      <c r="AF4061" s="59"/>
      <c r="AG4061" s="59"/>
      <c r="AH4061" s="59"/>
      <c r="AI4061" s="59"/>
      <c r="AJ4061" s="59"/>
      <c r="AK4061" s="59"/>
      <c r="AL4061" s="59"/>
      <c r="AM4061" s="59"/>
      <c r="AN4061" s="59"/>
      <c r="AO4061" s="59"/>
      <c r="AP4061" s="59"/>
      <c r="AQ4061" s="59"/>
      <c r="AR4061" s="59"/>
      <c r="AS4061" s="59"/>
      <c r="AT4061" s="59"/>
      <c r="AU4061" s="59"/>
      <c r="AV4061" s="59"/>
      <c r="AZ4061" s="59"/>
      <c r="BA4061" s="59"/>
      <c r="BB4061" s="59"/>
      <c r="BC4061" s="59"/>
      <c r="BD4061" s="59"/>
      <c r="BE4061" s="59"/>
      <c r="BF4061" s="59"/>
      <c r="BG4061" s="59"/>
      <c r="BH4061" s="59"/>
      <c r="BI4061" s="59"/>
      <c r="BJ4061" s="59"/>
      <c r="BK4061" s="59"/>
      <c r="BL4061" s="59"/>
      <c r="BM4061" s="59"/>
      <c r="BN4061" s="59"/>
      <c r="BO4061" s="59"/>
      <c r="BP4061" s="59"/>
      <c r="BQ4061" s="59"/>
      <c r="BR4061" s="59"/>
      <c r="BS4061" s="59"/>
      <c r="BT4061" s="59"/>
      <c r="BU4061" s="59"/>
      <c r="BV4061" s="59"/>
      <c r="BW4061" s="59"/>
      <c r="BX4061" s="59"/>
      <c r="BY4061" s="59"/>
      <c r="BZ4061" s="59"/>
      <c r="CA4061" s="59"/>
      <c r="CB4061" s="59"/>
      <c r="CC4061" s="59"/>
      <c r="CD4061" s="59"/>
      <c r="CE4061" s="59"/>
    </row>
    <row r="4062" spans="1:83" x14ac:dyDescent="0.25">
      <c r="A4062" s="67" t="s">
        <v>986</v>
      </c>
      <c r="B4062" s="67" t="s">
        <v>986</v>
      </c>
      <c r="C4062" s="58">
        <v>42362</v>
      </c>
      <c r="D4062" s="58"/>
      <c r="E4062" s="58"/>
      <c r="F4062" s="59" t="s">
        <v>981</v>
      </c>
      <c r="G4062" s="59"/>
      <c r="H4062" s="59">
        <v>423.50812500000001</v>
      </c>
      <c r="I4062" s="59">
        <v>0.15153125000000001</v>
      </c>
      <c r="J4062" s="59">
        <v>0.12539375</v>
      </c>
      <c r="K4062" s="59">
        <v>0.17094999999999999</v>
      </c>
      <c r="L4062" s="59">
        <v>0.20223749999999999</v>
      </c>
      <c r="M4062" s="59">
        <v>0.26889374999999999</v>
      </c>
      <c r="N4062" s="59">
        <v>0.33139999999999997</v>
      </c>
      <c r="O4062" s="59">
        <v>0.29975000000000002</v>
      </c>
      <c r="P4062" s="59"/>
      <c r="Q4062" s="59"/>
      <c r="R4062" s="59"/>
      <c r="S4062" s="59"/>
      <c r="T4062" s="59"/>
      <c r="U4062" s="59"/>
      <c r="V4062" s="59"/>
      <c r="W4062" s="59"/>
      <c r="X4062" s="59"/>
      <c r="Y4062" s="59"/>
      <c r="Z4062" s="59"/>
      <c r="AA4062" s="59"/>
      <c r="AB4062" s="59"/>
      <c r="AC4062" s="59"/>
      <c r="AD4062" s="59"/>
      <c r="AE4062" s="59"/>
      <c r="AF4062" s="59"/>
      <c r="AG4062" s="59"/>
      <c r="AH4062" s="59"/>
      <c r="AI4062" s="59"/>
      <c r="AJ4062" s="59"/>
      <c r="AK4062" s="59"/>
      <c r="AL4062" s="59"/>
      <c r="AM4062" s="59"/>
      <c r="AN4062" s="59"/>
      <c r="AO4062" s="59"/>
      <c r="AP4062" s="59"/>
      <c r="AQ4062" s="59"/>
      <c r="AR4062" s="59"/>
      <c r="AS4062" s="59"/>
      <c r="AT4062" s="59"/>
      <c r="AU4062" s="59"/>
      <c r="AV4062" s="59"/>
      <c r="AZ4062" s="59"/>
      <c r="BA4062" s="59"/>
      <c r="BB4062" s="59"/>
      <c r="BC4062" s="59"/>
      <c r="BD4062" s="59"/>
      <c r="BE4062" s="59"/>
      <c r="BF4062" s="59"/>
      <c r="BG4062" s="59"/>
      <c r="BH4062" s="59"/>
      <c r="BI4062" s="59"/>
      <c r="BJ4062" s="59"/>
      <c r="BK4062" s="59"/>
      <c r="BL4062" s="59"/>
      <c r="BM4062" s="59"/>
      <c r="BN4062" s="59"/>
      <c r="BO4062" s="59"/>
      <c r="BP4062" s="59"/>
      <c r="BQ4062" s="59"/>
      <c r="BR4062" s="59"/>
      <c r="BS4062" s="59"/>
      <c r="BT4062" s="59"/>
      <c r="BU4062" s="59"/>
      <c r="BV4062" s="59"/>
      <c r="BW4062" s="59"/>
      <c r="BX4062" s="59"/>
      <c r="BY4062" s="59"/>
      <c r="BZ4062" s="59"/>
      <c r="CA4062" s="59"/>
      <c r="CB4062" s="59"/>
      <c r="CC4062" s="59"/>
      <c r="CD4062" s="59"/>
      <c r="CE4062" s="59"/>
    </row>
    <row r="4063" spans="1:83" x14ac:dyDescent="0.25">
      <c r="A4063" s="67" t="s">
        <v>986</v>
      </c>
      <c r="B4063" s="67" t="s">
        <v>986</v>
      </c>
      <c r="C4063" s="58">
        <v>42363</v>
      </c>
      <c r="D4063" s="58"/>
      <c r="E4063" s="58"/>
      <c r="F4063" s="59" t="s">
        <v>981</v>
      </c>
      <c r="G4063" s="59"/>
      <c r="H4063" s="59">
        <v>420.82125000000002</v>
      </c>
      <c r="I4063" s="59">
        <v>0.132025</v>
      </c>
      <c r="J4063" s="59">
        <v>0.126725</v>
      </c>
      <c r="K4063" s="59">
        <v>0.17180000000000001</v>
      </c>
      <c r="L4063" s="59">
        <v>0.2024125</v>
      </c>
      <c r="M4063" s="59">
        <v>0.26851874999999997</v>
      </c>
      <c r="N4063" s="59">
        <v>0.33119375000000001</v>
      </c>
      <c r="O4063" s="59">
        <v>0.29943750000000002</v>
      </c>
      <c r="P4063" s="59"/>
      <c r="Q4063" s="59"/>
      <c r="R4063" s="59"/>
      <c r="S4063" s="59"/>
      <c r="T4063" s="59"/>
      <c r="U4063" s="59"/>
      <c r="V4063" s="59"/>
      <c r="W4063" s="59"/>
      <c r="X4063" s="59"/>
      <c r="Y4063" s="59"/>
      <c r="Z4063" s="59"/>
      <c r="AA4063" s="59"/>
      <c r="AB4063" s="59"/>
      <c r="AC4063" s="59"/>
      <c r="AD4063" s="59"/>
      <c r="AE4063" s="59"/>
      <c r="AF4063" s="59"/>
      <c r="AG4063" s="59"/>
      <c r="AH4063" s="59"/>
      <c r="AI4063" s="59"/>
      <c r="AJ4063" s="59"/>
      <c r="AK4063" s="59"/>
      <c r="AL4063" s="59"/>
      <c r="AM4063" s="59"/>
      <c r="AN4063" s="59"/>
      <c r="AO4063" s="59"/>
      <c r="AP4063" s="59"/>
      <c r="AQ4063" s="59"/>
      <c r="AR4063" s="59"/>
      <c r="AS4063" s="59"/>
      <c r="AT4063" s="59"/>
      <c r="AU4063" s="59"/>
      <c r="AV4063" s="59"/>
      <c r="AZ4063" s="59"/>
      <c r="BA4063" s="59"/>
      <c r="BB4063" s="59"/>
      <c r="BC4063" s="59"/>
      <c r="BD4063" s="59"/>
      <c r="BE4063" s="59"/>
      <c r="BF4063" s="59"/>
      <c r="BG4063" s="59"/>
      <c r="BH4063" s="59"/>
      <c r="BI4063" s="59"/>
      <c r="BJ4063" s="59"/>
      <c r="BK4063" s="59"/>
      <c r="BL4063" s="59"/>
      <c r="BM4063" s="59"/>
      <c r="BN4063" s="59"/>
      <c r="BO4063" s="59"/>
      <c r="BP4063" s="59"/>
      <c r="BQ4063" s="59"/>
      <c r="BR4063" s="59"/>
      <c r="BS4063" s="59"/>
      <c r="BT4063" s="59"/>
      <c r="BU4063" s="59"/>
      <c r="BV4063" s="59"/>
      <c r="BW4063" s="59"/>
      <c r="BX4063" s="59"/>
      <c r="BY4063" s="59"/>
      <c r="BZ4063" s="59"/>
      <c r="CA4063" s="59"/>
      <c r="CB4063" s="59"/>
      <c r="CC4063" s="59"/>
      <c r="CD4063" s="59"/>
      <c r="CE4063" s="59"/>
    </row>
    <row r="4064" spans="1:83" x14ac:dyDescent="0.25">
      <c r="A4064" s="67" t="s">
        <v>986</v>
      </c>
      <c r="B4064" s="67" t="s">
        <v>986</v>
      </c>
      <c r="C4064" s="58">
        <v>42364</v>
      </c>
      <c r="D4064" s="58"/>
      <c r="E4064" s="58"/>
      <c r="F4064" s="59" t="s">
        <v>981</v>
      </c>
      <c r="G4064" s="59"/>
      <c r="H4064" s="59">
        <v>419.36812500000002</v>
      </c>
      <c r="I4064" s="59">
        <v>0.12113125</v>
      </c>
      <c r="J4064" s="59">
        <v>0.12734375000000001</v>
      </c>
      <c r="K4064" s="59">
        <v>0.1724125</v>
      </c>
      <c r="L4064" s="59">
        <v>0.20271875</v>
      </c>
      <c r="M4064" s="59">
        <v>0.26823750000000002</v>
      </c>
      <c r="N4064" s="59">
        <v>0.33097500000000002</v>
      </c>
      <c r="O4064" s="59">
        <v>0.29931249999999998</v>
      </c>
      <c r="P4064" s="59"/>
      <c r="Q4064" s="59"/>
      <c r="R4064" s="59"/>
      <c r="S4064" s="59"/>
      <c r="T4064" s="59"/>
      <c r="U4064" s="59"/>
      <c r="V4064" s="59"/>
      <c r="W4064" s="59"/>
      <c r="X4064" s="59"/>
      <c r="Y4064" s="59"/>
      <c r="Z4064" s="59"/>
      <c r="AA4064" s="59"/>
      <c r="AB4064" s="59"/>
      <c r="AC4064" s="59"/>
      <c r="AD4064" s="59"/>
      <c r="AE4064" s="59"/>
      <c r="AF4064" s="59"/>
      <c r="AG4064" s="59"/>
      <c r="AH4064" s="59"/>
      <c r="AI4064" s="59"/>
      <c r="AJ4064" s="59"/>
      <c r="AK4064" s="59"/>
      <c r="AL4064" s="59"/>
      <c r="AM4064" s="59"/>
      <c r="AN4064" s="59"/>
      <c r="AO4064" s="59"/>
      <c r="AP4064" s="59"/>
      <c r="AQ4064" s="59"/>
      <c r="AR4064" s="59"/>
      <c r="AS4064" s="59"/>
      <c r="AT4064" s="59"/>
      <c r="AU4064" s="59"/>
      <c r="AV4064" s="59"/>
      <c r="AZ4064" s="59"/>
      <c r="BA4064" s="59"/>
      <c r="BB4064" s="59"/>
      <c r="BC4064" s="59"/>
      <c r="BD4064" s="59"/>
      <c r="BE4064" s="59"/>
      <c r="BF4064" s="59"/>
      <c r="BG4064" s="59"/>
      <c r="BH4064" s="59"/>
      <c r="BI4064" s="59"/>
      <c r="BJ4064" s="59"/>
      <c r="BK4064" s="59"/>
      <c r="BL4064" s="59"/>
      <c r="BM4064" s="59"/>
      <c r="BN4064" s="59"/>
      <c r="BO4064" s="59"/>
      <c r="BP4064" s="59"/>
      <c r="BQ4064" s="59"/>
      <c r="BR4064" s="59"/>
      <c r="BS4064" s="59"/>
      <c r="BT4064" s="59"/>
      <c r="BU4064" s="59"/>
      <c r="BV4064" s="59"/>
      <c r="BW4064" s="59"/>
      <c r="BX4064" s="59"/>
      <c r="BY4064" s="59"/>
      <c r="BZ4064" s="59"/>
      <c r="CA4064" s="59"/>
      <c r="CB4064" s="59"/>
      <c r="CC4064" s="59"/>
      <c r="CD4064" s="59"/>
      <c r="CE4064" s="59"/>
    </row>
    <row r="4065" spans="1:83" x14ac:dyDescent="0.25">
      <c r="A4065" s="67" t="s">
        <v>986</v>
      </c>
      <c r="B4065" s="67" t="s">
        <v>986</v>
      </c>
      <c r="C4065" s="58">
        <v>42365</v>
      </c>
      <c r="D4065" s="58"/>
      <c r="E4065" s="58"/>
      <c r="F4065" s="59" t="s">
        <v>981</v>
      </c>
      <c r="G4065" s="59"/>
      <c r="H4065" s="59">
        <v>418.12171875000001</v>
      </c>
      <c r="I4065" s="59">
        <v>0.11352187499999999</v>
      </c>
      <c r="J4065" s="59">
        <v>0.12788125</v>
      </c>
      <c r="K4065" s="59">
        <v>0.17285</v>
      </c>
      <c r="L4065" s="59">
        <v>0.20265625000000001</v>
      </c>
      <c r="M4065" s="59">
        <v>0.26777499999999999</v>
      </c>
      <c r="N4065" s="59">
        <v>0.33064375000000001</v>
      </c>
      <c r="O4065" s="59">
        <v>0.2991125</v>
      </c>
      <c r="P4065" s="59"/>
      <c r="Q4065" s="59"/>
      <c r="R4065" s="59"/>
      <c r="S4065" s="59"/>
      <c r="T4065" s="59"/>
      <c r="U4065" s="59"/>
      <c r="V4065" s="59"/>
      <c r="W4065" s="59"/>
      <c r="X4065" s="59"/>
      <c r="Y4065" s="59"/>
      <c r="Z4065" s="59"/>
      <c r="AA4065" s="59"/>
      <c r="AB4065" s="59"/>
      <c r="AC4065" s="59"/>
      <c r="AD4065" s="59"/>
      <c r="AE4065" s="59"/>
      <c r="AF4065" s="59"/>
      <c r="AG4065" s="59"/>
      <c r="AH4065" s="59"/>
      <c r="AI4065" s="59"/>
      <c r="AJ4065" s="59"/>
      <c r="AK4065" s="59"/>
      <c r="AL4065" s="59"/>
      <c r="AM4065" s="59"/>
      <c r="AN4065" s="59"/>
      <c r="AO4065" s="59"/>
      <c r="AP4065" s="59"/>
      <c r="AQ4065" s="59"/>
      <c r="AR4065" s="59"/>
      <c r="AS4065" s="59"/>
      <c r="AT4065" s="59"/>
      <c r="AU4065" s="59"/>
      <c r="AV4065" s="59"/>
      <c r="AZ4065" s="59"/>
      <c r="BA4065" s="59"/>
      <c r="BB4065" s="59"/>
      <c r="BC4065" s="59"/>
      <c r="BD4065" s="59"/>
      <c r="BE4065" s="59"/>
      <c r="BF4065" s="59"/>
      <c r="BG4065" s="59"/>
      <c r="BH4065" s="59"/>
      <c r="BI4065" s="59"/>
      <c r="BJ4065" s="59"/>
      <c r="BK4065" s="59"/>
      <c r="BL4065" s="59"/>
      <c r="BM4065" s="59"/>
      <c r="BN4065" s="59"/>
      <c r="BO4065" s="59"/>
      <c r="BP4065" s="59"/>
      <c r="BQ4065" s="59"/>
      <c r="BR4065" s="59"/>
      <c r="BS4065" s="59"/>
      <c r="BT4065" s="59"/>
      <c r="BU4065" s="59"/>
      <c r="BV4065" s="59"/>
      <c r="BW4065" s="59"/>
      <c r="BX4065" s="59"/>
      <c r="BY4065" s="59"/>
      <c r="BZ4065" s="59"/>
      <c r="CA4065" s="59"/>
      <c r="CB4065" s="59"/>
      <c r="CC4065" s="59"/>
      <c r="CD4065" s="59"/>
      <c r="CE4065" s="59"/>
    </row>
    <row r="4066" spans="1:83" x14ac:dyDescent="0.25">
      <c r="A4066" s="67" t="s">
        <v>986</v>
      </c>
      <c r="B4066" s="67" t="s">
        <v>986</v>
      </c>
      <c r="C4066" s="58">
        <v>42366</v>
      </c>
      <c r="D4066" s="58"/>
      <c r="E4066" s="58"/>
      <c r="F4066" s="59" t="s">
        <v>981</v>
      </c>
      <c r="G4066" s="59"/>
      <c r="H4066" s="59">
        <v>417.06984375000002</v>
      </c>
      <c r="I4066" s="59">
        <v>0.10697187499999999</v>
      </c>
      <c r="J4066" s="59">
        <v>0.12866875</v>
      </c>
      <c r="K4066" s="59">
        <v>0.17343749999999999</v>
      </c>
      <c r="L4066" s="59">
        <v>0.2024125</v>
      </c>
      <c r="M4066" s="59">
        <v>0.26728125000000003</v>
      </c>
      <c r="N4066" s="59">
        <v>0.3304125</v>
      </c>
      <c r="O4066" s="59">
        <v>0.29886875000000002</v>
      </c>
      <c r="P4066" s="59"/>
      <c r="Q4066" s="59"/>
      <c r="R4066" s="59"/>
      <c r="S4066" s="59"/>
      <c r="T4066" s="59"/>
      <c r="U4066" s="59"/>
      <c r="V4066" s="59"/>
      <c r="W4066" s="59"/>
      <c r="X4066" s="59"/>
      <c r="Y4066" s="59"/>
      <c r="Z4066" s="59"/>
      <c r="AA4066" s="59"/>
      <c r="AB4066" s="59"/>
      <c r="AC4066" s="59"/>
      <c r="AD4066" s="59"/>
      <c r="AE4066" s="59"/>
      <c r="AF4066" s="59"/>
      <c r="AG4066" s="59"/>
      <c r="AH4066" s="59"/>
      <c r="AI4066" s="59"/>
      <c r="AJ4066" s="59"/>
      <c r="AK4066" s="59"/>
      <c r="AL4066" s="59"/>
      <c r="AM4066" s="59"/>
      <c r="AN4066" s="59"/>
      <c r="AO4066" s="59"/>
      <c r="AP4066" s="59"/>
      <c r="AQ4066" s="59"/>
      <c r="AR4066" s="59"/>
      <c r="AS4066" s="59"/>
      <c r="AT4066" s="59"/>
      <c r="AU4066" s="59"/>
      <c r="AV4066" s="59"/>
      <c r="AZ4066" s="59"/>
      <c r="BA4066" s="59"/>
      <c r="BB4066" s="59"/>
      <c r="BC4066" s="59"/>
      <c r="BD4066" s="59"/>
      <c r="BE4066" s="59"/>
      <c r="BF4066" s="59"/>
      <c r="BG4066" s="59"/>
      <c r="BH4066" s="59"/>
      <c r="BI4066" s="59"/>
      <c r="BJ4066" s="59"/>
      <c r="BK4066" s="59"/>
      <c r="BL4066" s="59"/>
      <c r="BM4066" s="59"/>
      <c r="BN4066" s="59"/>
      <c r="BO4066" s="59"/>
      <c r="BP4066" s="59"/>
      <c r="BQ4066" s="59"/>
      <c r="BR4066" s="59"/>
      <c r="BS4066" s="59"/>
      <c r="BT4066" s="59"/>
      <c r="BU4066" s="59"/>
      <c r="BV4066" s="59"/>
      <c r="BW4066" s="59"/>
      <c r="BX4066" s="59"/>
      <c r="BY4066" s="59"/>
      <c r="BZ4066" s="59"/>
      <c r="CA4066" s="59"/>
      <c r="CB4066" s="59"/>
      <c r="CC4066" s="59"/>
      <c r="CD4066" s="59"/>
      <c r="CE4066" s="59"/>
    </row>
    <row r="4067" spans="1:83" x14ac:dyDescent="0.25">
      <c r="A4067" s="67" t="s">
        <v>986</v>
      </c>
      <c r="B4067" s="67" t="s">
        <v>986</v>
      </c>
      <c r="C4067" s="58">
        <v>42367</v>
      </c>
      <c r="D4067" s="58"/>
      <c r="E4067" s="58"/>
      <c r="F4067" s="59" t="s">
        <v>981</v>
      </c>
      <c r="G4067" s="59"/>
      <c r="H4067" s="59">
        <v>415.87453125000002</v>
      </c>
      <c r="I4067" s="59">
        <v>0.100490625</v>
      </c>
      <c r="J4067" s="59">
        <v>0.12915625</v>
      </c>
      <c r="K4067" s="59">
        <v>0.173875</v>
      </c>
      <c r="L4067" s="59">
        <v>0.2021125</v>
      </c>
      <c r="M4067" s="59">
        <v>0.26676875</v>
      </c>
      <c r="N4067" s="59">
        <v>0.33005625</v>
      </c>
      <c r="O4067" s="59">
        <v>0.2986125</v>
      </c>
      <c r="P4067" s="59"/>
      <c r="Q4067" s="59"/>
      <c r="R4067" s="59"/>
      <c r="S4067" s="59"/>
      <c r="T4067" s="59"/>
      <c r="U4067" s="59"/>
      <c r="V4067" s="59"/>
      <c r="W4067" s="59"/>
      <c r="X4067" s="59"/>
      <c r="Y4067" s="59"/>
      <c r="Z4067" s="59"/>
      <c r="AA4067" s="59"/>
      <c r="AB4067" s="59"/>
      <c r="AC4067" s="59"/>
      <c r="AD4067" s="59"/>
      <c r="AE4067" s="59"/>
      <c r="AF4067" s="59"/>
      <c r="AG4067" s="59"/>
      <c r="AH4067" s="59"/>
      <c r="AI4067" s="59"/>
      <c r="AJ4067" s="59"/>
      <c r="AK4067" s="59"/>
      <c r="AL4067" s="59"/>
      <c r="AM4067" s="59"/>
      <c r="AN4067" s="59"/>
      <c r="AO4067" s="59"/>
      <c r="AP4067" s="59"/>
      <c r="AQ4067" s="59"/>
      <c r="AR4067" s="59"/>
      <c r="AS4067" s="59"/>
      <c r="AT4067" s="59"/>
      <c r="AU4067" s="59"/>
      <c r="AV4067" s="59"/>
      <c r="AZ4067" s="59"/>
      <c r="BA4067" s="59"/>
      <c r="BB4067" s="59"/>
      <c r="BC4067" s="59"/>
      <c r="BD4067" s="59"/>
      <c r="BE4067" s="59"/>
      <c r="BF4067" s="59"/>
      <c r="BG4067" s="59"/>
      <c r="BH4067" s="59"/>
      <c r="BI4067" s="59"/>
      <c r="BJ4067" s="59"/>
      <c r="BK4067" s="59"/>
      <c r="BL4067" s="59"/>
      <c r="BM4067" s="59"/>
      <c r="BN4067" s="59"/>
      <c r="BO4067" s="59"/>
      <c r="BP4067" s="59"/>
      <c r="BQ4067" s="59"/>
      <c r="BR4067" s="59"/>
      <c r="BS4067" s="59"/>
      <c r="BT4067" s="59"/>
      <c r="BU4067" s="59"/>
      <c r="BV4067" s="59"/>
      <c r="BW4067" s="59"/>
      <c r="BX4067" s="59"/>
      <c r="BY4067" s="59"/>
      <c r="BZ4067" s="59"/>
      <c r="CA4067" s="59"/>
      <c r="CB4067" s="59"/>
      <c r="CC4067" s="59"/>
      <c r="CD4067" s="59"/>
      <c r="CE4067" s="59"/>
    </row>
    <row r="4068" spans="1:83" x14ac:dyDescent="0.25">
      <c r="A4068" s="67" t="s">
        <v>986</v>
      </c>
      <c r="B4068" s="67" t="s">
        <v>986</v>
      </c>
      <c r="C4068" s="58">
        <v>42368</v>
      </c>
      <c r="D4068" s="58"/>
      <c r="E4068" s="58"/>
      <c r="F4068" s="59" t="s">
        <v>981</v>
      </c>
      <c r="G4068" s="59"/>
      <c r="H4068" s="59">
        <v>414.81984375000002</v>
      </c>
      <c r="I4068" s="59">
        <v>9.5546875000000003E-2</v>
      </c>
      <c r="J4068" s="59">
        <v>0.12761875</v>
      </c>
      <c r="K4068" s="59">
        <v>0.17353125</v>
      </c>
      <c r="L4068" s="59">
        <v>0.20245625</v>
      </c>
      <c r="M4068" s="59">
        <v>0.26661249999999997</v>
      </c>
      <c r="N4068" s="59">
        <v>0.33000625</v>
      </c>
      <c r="O4068" s="59">
        <v>0.29854375</v>
      </c>
      <c r="P4068" s="59"/>
      <c r="Q4068" s="59"/>
      <c r="R4068" s="59"/>
      <c r="S4068" s="59"/>
      <c r="T4068" s="59"/>
      <c r="U4068" s="59"/>
      <c r="V4068" s="59"/>
      <c r="W4068" s="59"/>
      <c r="X4068" s="59"/>
      <c r="Y4068" s="59"/>
      <c r="Z4068" s="59"/>
      <c r="AA4068" s="59"/>
      <c r="AB4068" s="59"/>
      <c r="AC4068" s="59"/>
      <c r="AD4068" s="59"/>
      <c r="AE4068" s="59">
        <v>8.5500000000000007</v>
      </c>
      <c r="AF4068" s="59">
        <v>0.44747894567236302</v>
      </c>
      <c r="AG4068" s="59">
        <v>0.136546267917251</v>
      </c>
      <c r="AH4068" s="59"/>
      <c r="AI4068" s="59"/>
      <c r="AJ4068" s="59"/>
      <c r="AK4068" s="59">
        <v>6.05</v>
      </c>
      <c r="AL4068" s="59">
        <v>8.5500000000000007</v>
      </c>
      <c r="AM4068" s="59"/>
      <c r="AN4068" s="59"/>
      <c r="AO4068" s="59"/>
      <c r="AP4068" s="59"/>
      <c r="AQ4068" s="59"/>
      <c r="AR4068" s="59"/>
      <c r="AS4068" s="59"/>
      <c r="AT4068" s="59"/>
      <c r="AU4068" s="59"/>
      <c r="AV4068" s="59"/>
      <c r="AZ4068" s="59"/>
      <c r="BA4068" s="59"/>
      <c r="BB4068" s="59"/>
      <c r="BC4068" s="59"/>
      <c r="BD4068" s="59"/>
      <c r="BE4068" s="59"/>
      <c r="BF4068" s="59"/>
      <c r="BG4068" s="59"/>
      <c r="BH4068" s="59"/>
      <c r="BI4068" s="59"/>
      <c r="BJ4068" s="59"/>
      <c r="BK4068" s="59"/>
      <c r="BL4068" s="59"/>
      <c r="BM4068" s="59"/>
      <c r="BN4068" s="59"/>
      <c r="BO4068" s="59"/>
      <c r="BP4068" s="59"/>
      <c r="BQ4068" s="59"/>
      <c r="BR4068" s="59"/>
      <c r="BS4068" s="59"/>
      <c r="BT4068" s="59"/>
      <c r="BU4068" s="59"/>
      <c r="BV4068" s="59"/>
      <c r="BW4068" s="59"/>
      <c r="BX4068" s="59"/>
      <c r="BY4068" s="59"/>
      <c r="BZ4068" s="59"/>
      <c r="CA4068" s="59"/>
      <c r="CB4068" s="59"/>
      <c r="CC4068" s="59"/>
      <c r="CD4068" s="59"/>
      <c r="CE4068" s="59"/>
    </row>
    <row r="4069" spans="1:83" x14ac:dyDescent="0.25">
      <c r="A4069" s="67" t="s">
        <v>986</v>
      </c>
      <c r="B4069" s="67" t="s">
        <v>986</v>
      </c>
      <c r="C4069" s="58">
        <v>42369</v>
      </c>
      <c r="D4069" s="58"/>
      <c r="E4069" s="58"/>
      <c r="F4069" s="59" t="s">
        <v>981</v>
      </c>
      <c r="G4069" s="59"/>
      <c r="H4069" s="59">
        <v>413.76421875</v>
      </c>
      <c r="I4069" s="59">
        <v>9.2571874999999998E-2</v>
      </c>
      <c r="J4069" s="59">
        <v>0.12851874999999999</v>
      </c>
      <c r="K4069" s="59">
        <v>0.17352500000000001</v>
      </c>
      <c r="L4069" s="59">
        <v>0.20144375</v>
      </c>
      <c r="M4069" s="59">
        <v>0.26573124999999997</v>
      </c>
      <c r="N4069" s="59">
        <v>0.32969999999999999</v>
      </c>
      <c r="O4069" s="59">
        <v>0.29826875000000003</v>
      </c>
      <c r="P4069" s="59"/>
      <c r="Q4069" s="59"/>
      <c r="R4069" s="59"/>
      <c r="S4069" s="59"/>
      <c r="T4069" s="59"/>
      <c r="U4069" s="59"/>
      <c r="V4069" s="59"/>
      <c r="W4069" s="59"/>
      <c r="X4069" s="59"/>
      <c r="Y4069" s="59"/>
      <c r="Z4069" s="59"/>
      <c r="AA4069" s="59"/>
      <c r="AB4069" s="59"/>
      <c r="AC4069" s="59"/>
      <c r="AD4069" s="59"/>
      <c r="AE4069" s="59"/>
      <c r="AF4069" s="59"/>
      <c r="AG4069" s="59"/>
      <c r="AH4069" s="59"/>
      <c r="AI4069" s="59"/>
      <c r="AJ4069" s="59"/>
      <c r="AK4069" s="59"/>
      <c r="AL4069" s="59"/>
      <c r="AM4069" s="59"/>
      <c r="AN4069" s="59"/>
      <c r="AO4069" s="59"/>
      <c r="AP4069" s="59"/>
      <c r="AQ4069" s="59"/>
      <c r="AR4069" s="59"/>
      <c r="AS4069" s="59"/>
      <c r="AT4069" s="59"/>
      <c r="AU4069" s="59"/>
      <c r="AV4069" s="59"/>
      <c r="AZ4069" s="59"/>
      <c r="BA4069" s="59"/>
      <c r="BB4069" s="59"/>
      <c r="BC4069" s="59"/>
      <c r="BD4069" s="59"/>
      <c r="BE4069" s="59"/>
      <c r="BF4069" s="59"/>
      <c r="BG4069" s="59"/>
      <c r="BH4069" s="59"/>
      <c r="BI4069" s="59"/>
      <c r="BJ4069" s="59"/>
      <c r="BK4069" s="59"/>
      <c r="BL4069" s="59"/>
      <c r="BM4069" s="59"/>
      <c r="BN4069" s="59"/>
      <c r="BO4069" s="59"/>
      <c r="BP4069" s="59"/>
      <c r="BQ4069" s="59"/>
      <c r="BR4069" s="59"/>
      <c r="BS4069" s="59"/>
      <c r="BT4069" s="59"/>
      <c r="BU4069" s="59"/>
      <c r="BV4069" s="59"/>
      <c r="BW4069" s="59"/>
      <c r="BX4069" s="59"/>
      <c r="BY4069" s="59"/>
      <c r="BZ4069" s="59"/>
      <c r="CA4069" s="59"/>
      <c r="CB4069" s="59"/>
      <c r="CC4069" s="59"/>
      <c r="CD4069" s="59"/>
      <c r="CE4069" s="59"/>
    </row>
    <row r="4070" spans="1:83" x14ac:dyDescent="0.25">
      <c r="A4070" s="67" t="s">
        <v>986</v>
      </c>
      <c r="B4070" s="67" t="s">
        <v>986</v>
      </c>
      <c r="C4070" s="58">
        <v>42370</v>
      </c>
      <c r="D4070" s="58"/>
      <c r="E4070" s="58"/>
      <c r="F4070" s="59" t="s">
        <v>981</v>
      </c>
      <c r="G4070" s="59"/>
      <c r="H4070" s="59">
        <v>412.64203125</v>
      </c>
      <c r="I4070" s="59">
        <v>8.8934374999999996E-2</v>
      </c>
      <c r="J4070" s="59">
        <v>0.12913749999999999</v>
      </c>
      <c r="K4070" s="59">
        <v>0.1738875</v>
      </c>
      <c r="L4070" s="59">
        <v>0.20040625000000001</v>
      </c>
      <c r="M4070" s="59">
        <v>0.26466875000000001</v>
      </c>
      <c r="N4070" s="59">
        <v>0.32933750000000001</v>
      </c>
      <c r="O4070" s="59">
        <v>0.2981375</v>
      </c>
      <c r="P4070" s="59"/>
      <c r="Q4070" s="59"/>
      <c r="R4070" s="59"/>
      <c r="S4070" s="59"/>
      <c r="T4070" s="59"/>
      <c r="U4070" s="59"/>
      <c r="V4070" s="59"/>
      <c r="W4070" s="59"/>
      <c r="X4070" s="59"/>
      <c r="Y4070" s="59"/>
      <c r="Z4070" s="59"/>
      <c r="AA4070" s="59"/>
      <c r="AB4070" s="59"/>
      <c r="AC4070" s="59"/>
      <c r="AD4070" s="59"/>
      <c r="AE4070" s="59"/>
      <c r="AF4070" s="59"/>
      <c r="AG4070" s="59"/>
      <c r="AH4070" s="59"/>
      <c r="AI4070" s="59"/>
      <c r="AJ4070" s="59"/>
      <c r="AK4070" s="59"/>
      <c r="AL4070" s="59"/>
      <c r="AM4070" s="59"/>
      <c r="AN4070" s="59"/>
      <c r="AO4070" s="59"/>
      <c r="AP4070" s="59"/>
      <c r="AQ4070" s="59"/>
      <c r="AR4070" s="59"/>
      <c r="AS4070" s="59"/>
      <c r="AT4070" s="59"/>
      <c r="AU4070" s="59"/>
      <c r="AV4070" s="59"/>
      <c r="AZ4070" s="59"/>
      <c r="BA4070" s="59"/>
      <c r="BB4070" s="59"/>
      <c r="BC4070" s="59"/>
      <c r="BD4070" s="59"/>
      <c r="BE4070" s="59"/>
      <c r="BF4070" s="59"/>
      <c r="BG4070" s="59"/>
      <c r="BH4070" s="59"/>
      <c r="BI4070" s="59"/>
      <c r="BJ4070" s="59"/>
      <c r="BK4070" s="59"/>
      <c r="BL4070" s="59"/>
      <c r="BM4070" s="59"/>
      <c r="BN4070" s="59"/>
      <c r="BO4070" s="59"/>
      <c r="BP4070" s="59"/>
      <c r="BQ4070" s="59"/>
      <c r="BR4070" s="59"/>
      <c r="BS4070" s="59"/>
      <c r="BT4070" s="59"/>
      <c r="BU4070" s="59"/>
      <c r="BV4070" s="59"/>
      <c r="BW4070" s="59"/>
      <c r="BX4070" s="59"/>
      <c r="BY4070" s="59"/>
      <c r="BZ4070" s="59"/>
      <c r="CA4070" s="59"/>
      <c r="CB4070" s="59"/>
      <c r="CC4070" s="59"/>
      <c r="CD4070" s="59"/>
      <c r="CE4070" s="59"/>
    </row>
    <row r="4071" spans="1:83" x14ac:dyDescent="0.25">
      <c r="A4071" s="67" t="s">
        <v>986</v>
      </c>
      <c r="B4071" s="67" t="s">
        <v>986</v>
      </c>
      <c r="C4071" s="58">
        <v>42371</v>
      </c>
      <c r="D4071" s="58"/>
      <c r="E4071" s="58"/>
      <c r="F4071" s="59" t="s">
        <v>981</v>
      </c>
      <c r="G4071" s="59"/>
      <c r="H4071" s="59">
        <v>412.23046875</v>
      </c>
      <c r="I4071" s="59">
        <v>8.5490625000000001E-2</v>
      </c>
      <c r="J4071" s="59">
        <v>0.12817500000000001</v>
      </c>
      <c r="K4071" s="59">
        <v>0.17426875</v>
      </c>
      <c r="L4071" s="59">
        <v>0.20124375</v>
      </c>
      <c r="M4071" s="59">
        <v>0.26471250000000002</v>
      </c>
      <c r="N4071" s="59">
        <v>0.32908124999999999</v>
      </c>
      <c r="O4071" s="59">
        <v>0.29796250000000002</v>
      </c>
      <c r="P4071" s="59"/>
      <c r="Q4071" s="59"/>
      <c r="R4071" s="59"/>
      <c r="S4071" s="59"/>
      <c r="T4071" s="59"/>
      <c r="U4071" s="59"/>
      <c r="V4071" s="59"/>
      <c r="W4071" s="59"/>
      <c r="X4071" s="59"/>
      <c r="Y4071" s="59"/>
      <c r="Z4071" s="59"/>
      <c r="AA4071" s="59"/>
      <c r="AB4071" s="59"/>
      <c r="AC4071" s="59"/>
      <c r="AD4071" s="59"/>
      <c r="AE4071" s="59"/>
      <c r="AF4071" s="59"/>
      <c r="AG4071" s="59"/>
      <c r="AH4071" s="59"/>
      <c r="AI4071" s="59"/>
      <c r="AJ4071" s="59"/>
      <c r="AK4071" s="59"/>
      <c r="AL4071" s="59"/>
      <c r="AM4071" s="59"/>
      <c r="AN4071" s="59"/>
      <c r="AO4071" s="59"/>
      <c r="AP4071" s="59"/>
      <c r="AQ4071" s="59"/>
      <c r="AR4071" s="59"/>
      <c r="AS4071" s="59"/>
      <c r="AT4071" s="59"/>
      <c r="AU4071" s="59"/>
      <c r="AV4071" s="59"/>
      <c r="AZ4071" s="59"/>
      <c r="BA4071" s="59"/>
      <c r="BB4071" s="59"/>
      <c r="BC4071" s="59"/>
      <c r="BD4071" s="59"/>
      <c r="BE4071" s="59"/>
      <c r="BF4071" s="59"/>
      <c r="BG4071" s="59"/>
      <c r="BH4071" s="59"/>
      <c r="BI4071" s="59"/>
      <c r="BJ4071" s="59"/>
      <c r="BK4071" s="59"/>
      <c r="BL4071" s="59"/>
      <c r="BM4071" s="59"/>
      <c r="BN4071" s="59"/>
      <c r="BO4071" s="59"/>
      <c r="BP4071" s="59"/>
      <c r="BQ4071" s="59"/>
      <c r="BR4071" s="59"/>
      <c r="BS4071" s="59"/>
      <c r="BT4071" s="59"/>
      <c r="BU4071" s="59"/>
      <c r="BV4071" s="59"/>
      <c r="BW4071" s="59"/>
      <c r="BX4071" s="59"/>
      <c r="BY4071" s="59"/>
      <c r="BZ4071" s="59"/>
      <c r="CA4071" s="59"/>
      <c r="CB4071" s="59"/>
      <c r="CC4071" s="59"/>
      <c r="CD4071" s="59"/>
      <c r="CE4071" s="59"/>
    </row>
    <row r="4072" spans="1:83" x14ac:dyDescent="0.25">
      <c r="A4072" s="67" t="s">
        <v>986</v>
      </c>
      <c r="B4072" s="67" t="s">
        <v>986</v>
      </c>
      <c r="C4072" s="58">
        <v>42372</v>
      </c>
      <c r="D4072" s="58"/>
      <c r="E4072" s="58"/>
      <c r="F4072" s="59" t="s">
        <v>981</v>
      </c>
      <c r="G4072" s="59"/>
      <c r="H4072" s="59">
        <v>411.66703124999998</v>
      </c>
      <c r="I4072" s="59">
        <v>8.3028124999999994E-2</v>
      </c>
      <c r="J4072" s="59">
        <v>0.12696874999999999</v>
      </c>
      <c r="K4072" s="59">
        <v>0.17370625000000001</v>
      </c>
      <c r="L4072" s="59">
        <v>0.20163125000000001</v>
      </c>
      <c r="M4072" s="59">
        <v>0.26493749999999999</v>
      </c>
      <c r="N4072" s="59">
        <v>0.32905000000000001</v>
      </c>
      <c r="O4072" s="59">
        <v>0.2979</v>
      </c>
      <c r="P4072" s="59"/>
      <c r="Q4072" s="59"/>
      <c r="R4072" s="59"/>
      <c r="S4072" s="59"/>
      <c r="T4072" s="59"/>
      <c r="U4072" s="59"/>
      <c r="V4072" s="59"/>
      <c r="W4072" s="59"/>
      <c r="X4072" s="59"/>
      <c r="Y4072" s="59"/>
      <c r="Z4072" s="59"/>
      <c r="AA4072" s="59"/>
      <c r="AB4072" s="59"/>
      <c r="AC4072" s="59"/>
      <c r="AD4072" s="59"/>
      <c r="AE4072" s="59"/>
      <c r="AF4072" s="59"/>
      <c r="AG4072" s="59"/>
      <c r="AH4072" s="59"/>
      <c r="AI4072" s="59"/>
      <c r="AJ4072" s="59"/>
      <c r="AK4072" s="59"/>
      <c r="AL4072" s="59"/>
      <c r="AM4072" s="59"/>
      <c r="AN4072" s="59"/>
      <c r="AO4072" s="59"/>
      <c r="AP4072" s="59"/>
      <c r="AQ4072" s="59"/>
      <c r="AR4072" s="59"/>
      <c r="AS4072" s="59"/>
      <c r="AT4072" s="59"/>
      <c r="AU4072" s="59"/>
      <c r="AV4072" s="59"/>
      <c r="AZ4072" s="59"/>
      <c r="BA4072" s="59"/>
      <c r="BB4072" s="59"/>
      <c r="BC4072" s="59"/>
      <c r="BD4072" s="59"/>
      <c r="BE4072" s="59"/>
      <c r="BF4072" s="59"/>
      <c r="BG4072" s="59"/>
      <c r="BH4072" s="59"/>
      <c r="BI4072" s="59"/>
      <c r="BJ4072" s="59"/>
      <c r="BK4072" s="59"/>
      <c r="BL4072" s="59"/>
      <c r="BM4072" s="59"/>
      <c r="BN4072" s="59"/>
      <c r="BO4072" s="59"/>
      <c r="BP4072" s="59"/>
      <c r="BQ4072" s="59"/>
      <c r="BR4072" s="59"/>
      <c r="BS4072" s="59"/>
      <c r="BT4072" s="59"/>
      <c r="BU4072" s="59"/>
      <c r="BV4072" s="59"/>
      <c r="BW4072" s="59"/>
      <c r="BX4072" s="59"/>
      <c r="BY4072" s="59"/>
      <c r="BZ4072" s="59"/>
      <c r="CA4072" s="59"/>
      <c r="CB4072" s="59"/>
      <c r="CC4072" s="59"/>
      <c r="CD4072" s="59"/>
      <c r="CE4072" s="59"/>
    </row>
    <row r="4073" spans="1:83" x14ac:dyDescent="0.25">
      <c r="A4073" s="67" t="s">
        <v>986</v>
      </c>
      <c r="B4073" s="67" t="s">
        <v>986</v>
      </c>
      <c r="C4073" s="58">
        <v>42373</v>
      </c>
      <c r="D4073" s="58"/>
      <c r="E4073" s="58"/>
      <c r="F4073" s="59" t="s">
        <v>981</v>
      </c>
      <c r="G4073" s="59"/>
      <c r="H4073" s="59">
        <v>410.29312499999997</v>
      </c>
      <c r="I4073" s="59">
        <v>8.1793749999999998E-2</v>
      </c>
      <c r="J4073" s="59">
        <v>0.12670624999999999</v>
      </c>
      <c r="K4073" s="59">
        <v>0.17256250000000001</v>
      </c>
      <c r="L4073" s="59">
        <v>0.2003375</v>
      </c>
      <c r="M4073" s="59">
        <v>0.26411249999999997</v>
      </c>
      <c r="N4073" s="59">
        <v>0.32869375000000001</v>
      </c>
      <c r="O4073" s="59">
        <v>0.29768749999999999</v>
      </c>
      <c r="P4073" s="59"/>
      <c r="Q4073" s="59"/>
      <c r="R4073" s="59"/>
      <c r="S4073" s="59"/>
      <c r="T4073" s="59"/>
      <c r="U4073" s="59"/>
      <c r="V4073" s="59"/>
      <c r="W4073" s="59"/>
      <c r="X4073" s="59"/>
      <c r="Y4073" s="59"/>
      <c r="Z4073" s="59"/>
      <c r="AA4073" s="59"/>
      <c r="AB4073" s="59"/>
      <c r="AC4073" s="59"/>
      <c r="AD4073" s="59"/>
      <c r="AE4073" s="59"/>
      <c r="AF4073" s="59"/>
      <c r="AG4073" s="59"/>
      <c r="AH4073" s="59"/>
      <c r="AI4073" s="59"/>
      <c r="AJ4073" s="59"/>
      <c r="AK4073" s="59"/>
      <c r="AL4073" s="59"/>
      <c r="AM4073" s="59"/>
      <c r="AN4073" s="59"/>
      <c r="AO4073" s="59"/>
      <c r="AP4073" s="59"/>
      <c r="AQ4073" s="59"/>
      <c r="AR4073" s="59"/>
      <c r="AS4073" s="59"/>
      <c r="AT4073" s="59"/>
      <c r="AU4073" s="59"/>
      <c r="AV4073" s="59"/>
      <c r="AZ4073" s="59"/>
      <c r="BA4073" s="59"/>
      <c r="BB4073" s="59"/>
      <c r="BC4073" s="59"/>
      <c r="BD4073" s="59"/>
      <c r="BE4073" s="59"/>
      <c r="BF4073" s="59"/>
      <c r="BG4073" s="59"/>
      <c r="BH4073" s="59"/>
      <c r="BI4073" s="59"/>
      <c r="BJ4073" s="59"/>
      <c r="BK4073" s="59"/>
      <c r="BL4073" s="59"/>
      <c r="BM4073" s="59"/>
      <c r="BN4073" s="59"/>
      <c r="BO4073" s="59"/>
      <c r="BP4073" s="59"/>
      <c r="BQ4073" s="59"/>
      <c r="BR4073" s="59"/>
      <c r="BS4073" s="59"/>
      <c r="BT4073" s="59"/>
      <c r="BU4073" s="59"/>
      <c r="BV4073" s="59"/>
      <c r="BW4073" s="59"/>
      <c r="BX4073" s="59"/>
      <c r="BY4073" s="59"/>
      <c r="BZ4073" s="59"/>
      <c r="CA4073" s="59"/>
      <c r="CB4073" s="59"/>
      <c r="CC4073" s="59"/>
      <c r="CD4073" s="59"/>
      <c r="CE4073" s="59"/>
    </row>
    <row r="4074" spans="1:83" x14ac:dyDescent="0.25">
      <c r="A4074" s="67" t="s">
        <v>986</v>
      </c>
      <c r="B4074" s="67" t="s">
        <v>986</v>
      </c>
      <c r="C4074" s="58">
        <v>42374</v>
      </c>
      <c r="D4074" s="58"/>
      <c r="E4074" s="58"/>
      <c r="F4074" s="59" t="s">
        <v>981</v>
      </c>
      <c r="G4074" s="59"/>
      <c r="H4074" s="59">
        <v>409.40953124999999</v>
      </c>
      <c r="I4074" s="59">
        <v>8.0946875000000001E-2</v>
      </c>
      <c r="J4074" s="59">
        <v>0.1272375</v>
      </c>
      <c r="K4074" s="59">
        <v>0.17232500000000001</v>
      </c>
      <c r="L4074" s="59">
        <v>0.19913125000000001</v>
      </c>
      <c r="M4074" s="59">
        <v>0.26315624999999998</v>
      </c>
      <c r="N4074" s="59">
        <v>0.32850000000000001</v>
      </c>
      <c r="O4074" s="59">
        <v>0.29749375</v>
      </c>
      <c r="P4074" s="59"/>
      <c r="Q4074" s="59"/>
      <c r="R4074" s="59"/>
      <c r="S4074" s="59"/>
      <c r="T4074" s="59"/>
      <c r="U4074" s="59"/>
      <c r="V4074" s="59"/>
      <c r="W4074" s="59"/>
      <c r="X4074" s="59"/>
      <c r="Y4074" s="59"/>
      <c r="Z4074" s="59"/>
      <c r="AA4074" s="59"/>
      <c r="AB4074" s="59"/>
      <c r="AC4074" s="59"/>
      <c r="AD4074" s="59"/>
      <c r="AE4074" s="59"/>
      <c r="AF4074" s="59"/>
      <c r="AG4074" s="59">
        <v>8.2908289330874102E-2</v>
      </c>
      <c r="AH4074" s="59"/>
      <c r="AI4074" s="59"/>
      <c r="AJ4074" s="59"/>
      <c r="AK4074" s="59"/>
      <c r="AL4074" s="59"/>
      <c r="AM4074" s="59"/>
      <c r="AN4074" s="59"/>
      <c r="AO4074" s="59"/>
      <c r="AP4074" s="59"/>
      <c r="AQ4074" s="59"/>
      <c r="AR4074" s="59"/>
      <c r="AS4074" s="59"/>
      <c r="AT4074" s="59"/>
      <c r="AU4074" s="59"/>
      <c r="AV4074" s="59"/>
      <c r="AZ4074" s="59"/>
      <c r="BA4074" s="59"/>
      <c r="BB4074" s="59"/>
      <c r="BC4074" s="59"/>
      <c r="BD4074" s="59"/>
      <c r="BE4074" s="59"/>
      <c r="BF4074" s="59"/>
      <c r="BG4074" s="59"/>
      <c r="BH4074" s="59"/>
      <c r="BI4074" s="59"/>
      <c r="BJ4074" s="59"/>
      <c r="BK4074" s="59"/>
      <c r="BL4074" s="59"/>
      <c r="BM4074" s="59"/>
      <c r="BN4074" s="59"/>
      <c r="BO4074" s="59"/>
      <c r="BP4074" s="59"/>
      <c r="BQ4074" s="59"/>
      <c r="BR4074" s="59"/>
      <c r="BS4074" s="59"/>
      <c r="BT4074" s="59"/>
      <c r="BU4074" s="59"/>
      <c r="BV4074" s="59"/>
      <c r="BW4074" s="59"/>
      <c r="BX4074" s="59"/>
      <c r="BY4074" s="59"/>
      <c r="BZ4074" s="59"/>
      <c r="CA4074" s="59"/>
      <c r="CB4074" s="59"/>
      <c r="CC4074" s="59"/>
      <c r="CD4074" s="59"/>
      <c r="CE4074" s="59"/>
    </row>
    <row r="4075" spans="1:83" x14ac:dyDescent="0.25">
      <c r="A4075" s="67" t="s">
        <v>986</v>
      </c>
      <c r="B4075" s="67" t="s">
        <v>986</v>
      </c>
      <c r="C4075" s="58">
        <v>42375</v>
      </c>
      <c r="D4075" s="58"/>
      <c r="E4075" s="58"/>
      <c r="F4075" s="59" t="s">
        <v>981</v>
      </c>
      <c r="G4075" s="59"/>
      <c r="H4075" s="59">
        <v>408.65718750000002</v>
      </c>
      <c r="I4075" s="59">
        <v>7.9250000000000001E-2</v>
      </c>
      <c r="J4075" s="59">
        <v>0.12746874999999999</v>
      </c>
      <c r="K4075" s="59">
        <v>0.17284374999999999</v>
      </c>
      <c r="L4075" s="59">
        <v>0.1983125</v>
      </c>
      <c r="M4075" s="59">
        <v>0.26232499999999997</v>
      </c>
      <c r="N4075" s="59">
        <v>0.32808124999999999</v>
      </c>
      <c r="O4075" s="59">
        <v>0.29726875000000003</v>
      </c>
      <c r="P4075" s="59"/>
      <c r="Q4075" s="59"/>
      <c r="R4075" s="59"/>
      <c r="S4075" s="59"/>
      <c r="T4075" s="59">
        <v>8.3231570999999995</v>
      </c>
      <c r="U4075" s="59">
        <v>624.91025000000002</v>
      </c>
      <c r="V4075" s="59">
        <v>434.72025000000002</v>
      </c>
      <c r="W4075" s="59"/>
      <c r="X4075" s="59">
        <v>6.8468567</v>
      </c>
      <c r="Y4075" s="59">
        <v>1.8148457735367E-2</v>
      </c>
      <c r="Z4075" s="59"/>
      <c r="AA4075" s="59">
        <v>6.0384456000000002</v>
      </c>
      <c r="AB4075" s="59"/>
      <c r="AC4075" s="59"/>
      <c r="AD4075" s="59">
        <v>332.72500000000002</v>
      </c>
      <c r="AE4075" s="59">
        <v>8.5500000000000007</v>
      </c>
      <c r="AF4075" s="59">
        <v>0.37038561954669602</v>
      </c>
      <c r="AG4075" s="59"/>
      <c r="AH4075" s="59">
        <v>8.6635144741302895E-3</v>
      </c>
      <c r="AI4075" s="59">
        <v>0.19804577500000001</v>
      </c>
      <c r="AJ4075" s="59">
        <v>22.859749999999998</v>
      </c>
      <c r="AK4075" s="59">
        <v>7.3</v>
      </c>
      <c r="AL4075" s="59">
        <v>8.5500000000000007</v>
      </c>
      <c r="AM4075" s="59">
        <v>0.2</v>
      </c>
      <c r="AN4075" s="59">
        <v>1.9730606326497199E-2</v>
      </c>
      <c r="AO4075" s="59">
        <v>0.331676425</v>
      </c>
      <c r="AP4075" s="59">
        <v>16.81025</v>
      </c>
      <c r="AQ4075" s="59"/>
      <c r="AR4075" s="59"/>
      <c r="AS4075" s="59"/>
      <c r="AT4075" s="59"/>
      <c r="AU4075" s="59"/>
      <c r="AV4075" s="59"/>
      <c r="AZ4075" s="59"/>
      <c r="BA4075" s="59"/>
      <c r="BB4075" s="59"/>
      <c r="BC4075" s="59">
        <v>0.80841110000000005</v>
      </c>
      <c r="BD4075" s="59"/>
      <c r="BE4075" s="59">
        <v>101.99525</v>
      </c>
      <c r="BF4075" s="59">
        <v>7.9259681210644608E-3</v>
      </c>
      <c r="BG4075" s="59">
        <v>6.2887204358224799E-3</v>
      </c>
      <c r="BH4075" s="59">
        <v>0.94657820000000004</v>
      </c>
      <c r="BI4075" s="59"/>
      <c r="BJ4075" s="59">
        <v>150.52000000000001</v>
      </c>
      <c r="BK4075" s="59"/>
      <c r="BL4075" s="59"/>
      <c r="BM4075" s="59"/>
      <c r="BN4075" s="59"/>
      <c r="BO4075" s="59"/>
      <c r="BP4075" s="59"/>
      <c r="BQ4075" s="59"/>
      <c r="BR4075" s="59"/>
      <c r="BS4075" s="59"/>
      <c r="BT4075" s="59"/>
      <c r="BU4075" s="59"/>
      <c r="BV4075" s="59"/>
      <c r="BW4075" s="59"/>
      <c r="BX4075" s="59"/>
      <c r="BY4075" s="59"/>
      <c r="BZ4075" s="59"/>
      <c r="CA4075" s="59"/>
      <c r="CB4075" s="59"/>
      <c r="CC4075" s="59"/>
      <c r="CD4075" s="59"/>
      <c r="CE4075" s="59"/>
    </row>
    <row r="4076" spans="1:83" x14ac:dyDescent="0.25">
      <c r="A4076" s="67" t="s">
        <v>986</v>
      </c>
      <c r="B4076" s="67" t="s">
        <v>986</v>
      </c>
      <c r="C4076" s="58">
        <v>42376</v>
      </c>
      <c r="D4076" s="58"/>
      <c r="E4076" s="58"/>
      <c r="F4076" s="59" t="s">
        <v>981</v>
      </c>
      <c r="G4076" s="59"/>
      <c r="H4076" s="59">
        <v>407.95265625000002</v>
      </c>
      <c r="I4076" s="59">
        <v>7.7859374999999995E-2</v>
      </c>
      <c r="J4076" s="59">
        <v>0.1272375</v>
      </c>
      <c r="K4076" s="59">
        <v>0.17293749999999999</v>
      </c>
      <c r="L4076" s="59">
        <v>0.19794999999999999</v>
      </c>
      <c r="M4076" s="59">
        <v>0.26161875000000001</v>
      </c>
      <c r="N4076" s="59">
        <v>0.32776875</v>
      </c>
      <c r="O4076" s="59">
        <v>0.29701875</v>
      </c>
      <c r="P4076" s="59"/>
      <c r="Q4076" s="59"/>
      <c r="R4076" s="59"/>
      <c r="S4076" s="59"/>
      <c r="T4076" s="59"/>
      <c r="U4076" s="59"/>
      <c r="V4076" s="59"/>
      <c r="W4076" s="59"/>
      <c r="X4076" s="59"/>
      <c r="Y4076" s="59"/>
      <c r="Z4076" s="59"/>
      <c r="AA4076" s="59"/>
      <c r="AB4076" s="59"/>
      <c r="AC4076" s="59"/>
      <c r="AD4076" s="59"/>
      <c r="AE4076" s="59"/>
      <c r="AF4076" s="59"/>
      <c r="AG4076" s="59"/>
      <c r="AH4076" s="59"/>
      <c r="AI4076" s="59"/>
      <c r="AJ4076" s="59"/>
      <c r="AK4076" s="59"/>
      <c r="AL4076" s="59"/>
      <c r="AM4076" s="59"/>
      <c r="AN4076" s="59"/>
      <c r="AO4076" s="59"/>
      <c r="AP4076" s="59"/>
      <c r="AQ4076" s="59"/>
      <c r="AR4076" s="59"/>
      <c r="AS4076" s="59"/>
      <c r="AT4076" s="59"/>
      <c r="AU4076" s="59"/>
      <c r="AV4076" s="59"/>
      <c r="AZ4076" s="59"/>
      <c r="BA4076" s="59"/>
      <c r="BB4076" s="59"/>
      <c r="BC4076" s="59"/>
      <c r="BD4076" s="59"/>
      <c r="BE4076" s="59"/>
      <c r="BF4076" s="59"/>
      <c r="BG4076" s="59"/>
      <c r="BH4076" s="59"/>
      <c r="BI4076" s="59"/>
      <c r="BJ4076" s="59"/>
      <c r="BK4076" s="59"/>
      <c r="BL4076" s="59"/>
      <c r="BM4076" s="59"/>
      <c r="BN4076" s="59"/>
      <c r="BO4076" s="59"/>
      <c r="BP4076" s="59"/>
      <c r="BQ4076" s="59"/>
      <c r="BR4076" s="59"/>
      <c r="BS4076" s="59"/>
      <c r="BT4076" s="59"/>
      <c r="BU4076" s="59"/>
      <c r="BV4076" s="59"/>
      <c r="BW4076" s="59"/>
      <c r="BX4076" s="59"/>
      <c r="BY4076" s="59"/>
      <c r="BZ4076" s="59"/>
      <c r="CA4076" s="59"/>
      <c r="CB4076" s="59"/>
      <c r="CC4076" s="59"/>
      <c r="CD4076" s="59"/>
      <c r="CE4076" s="59"/>
    </row>
    <row r="4077" spans="1:83" x14ac:dyDescent="0.25">
      <c r="A4077" s="67" t="s">
        <v>986</v>
      </c>
      <c r="B4077" s="67" t="s">
        <v>986</v>
      </c>
      <c r="C4077" s="58">
        <v>42377</v>
      </c>
      <c r="D4077" s="58"/>
      <c r="E4077" s="58"/>
      <c r="F4077" s="59" t="s">
        <v>981</v>
      </c>
      <c r="G4077" s="59"/>
      <c r="H4077" s="59">
        <v>407.20406250000002</v>
      </c>
      <c r="I4077" s="59">
        <v>7.6212500000000002E-2</v>
      </c>
      <c r="J4077" s="59">
        <v>0.12719374999999999</v>
      </c>
      <c r="K4077" s="59">
        <v>0.17314375000000001</v>
      </c>
      <c r="L4077" s="59">
        <v>0.19735625000000001</v>
      </c>
      <c r="M4077" s="59">
        <v>0.2608125</v>
      </c>
      <c r="N4077" s="59">
        <v>0.32745000000000002</v>
      </c>
      <c r="O4077" s="59">
        <v>0.29688124999999999</v>
      </c>
      <c r="P4077" s="59"/>
      <c r="Q4077" s="59"/>
      <c r="R4077" s="59"/>
      <c r="S4077" s="59"/>
      <c r="T4077" s="59"/>
      <c r="U4077" s="59"/>
      <c r="V4077" s="59"/>
      <c r="W4077" s="59"/>
      <c r="X4077" s="59"/>
      <c r="Y4077" s="59"/>
      <c r="Z4077" s="59"/>
      <c r="AA4077" s="59"/>
      <c r="AB4077" s="59"/>
      <c r="AC4077" s="59"/>
      <c r="AD4077" s="59"/>
      <c r="AE4077" s="59"/>
      <c r="AF4077" s="59"/>
      <c r="AG4077" s="59"/>
      <c r="AH4077" s="59"/>
      <c r="AI4077" s="59"/>
      <c r="AJ4077" s="59"/>
      <c r="AK4077" s="59"/>
      <c r="AL4077" s="59"/>
      <c r="AM4077" s="59"/>
      <c r="AN4077" s="59"/>
      <c r="AO4077" s="59"/>
      <c r="AP4077" s="59"/>
      <c r="AQ4077" s="59"/>
      <c r="AR4077" s="59"/>
      <c r="AS4077" s="59"/>
      <c r="AT4077" s="59"/>
      <c r="AU4077" s="59"/>
      <c r="AV4077" s="59"/>
      <c r="AZ4077" s="59"/>
      <c r="BA4077" s="59"/>
      <c r="BB4077" s="59"/>
      <c r="BC4077" s="59"/>
      <c r="BD4077" s="59"/>
      <c r="BE4077" s="59"/>
      <c r="BF4077" s="59"/>
      <c r="BG4077" s="59"/>
      <c r="BH4077" s="59"/>
      <c r="BI4077" s="59"/>
      <c r="BJ4077" s="59"/>
      <c r="BK4077" s="59"/>
      <c r="BL4077" s="59"/>
      <c r="BM4077" s="59"/>
      <c r="BN4077" s="59"/>
      <c r="BO4077" s="59"/>
      <c r="BP4077" s="59"/>
      <c r="BQ4077" s="59"/>
      <c r="BR4077" s="59"/>
      <c r="BS4077" s="59"/>
      <c r="BT4077" s="59"/>
      <c r="BU4077" s="59"/>
      <c r="BV4077" s="59"/>
      <c r="BW4077" s="59"/>
      <c r="BX4077" s="59"/>
      <c r="BY4077" s="59"/>
      <c r="BZ4077" s="59"/>
      <c r="CA4077" s="59"/>
      <c r="CB4077" s="59"/>
      <c r="CC4077" s="59"/>
      <c r="CD4077" s="59"/>
      <c r="CE4077" s="59"/>
    </row>
    <row r="4078" spans="1:83" x14ac:dyDescent="0.25">
      <c r="A4078" s="67" t="s">
        <v>986</v>
      </c>
      <c r="B4078" s="67" t="s">
        <v>986</v>
      </c>
      <c r="C4078" s="58">
        <v>42378</v>
      </c>
      <c r="D4078" s="58"/>
      <c r="E4078" s="58"/>
      <c r="F4078" s="59" t="s">
        <v>981</v>
      </c>
      <c r="G4078" s="59"/>
      <c r="H4078" s="59">
        <v>406.36640625000001</v>
      </c>
      <c r="I4078" s="59">
        <v>7.4609375000000006E-2</v>
      </c>
      <c r="J4078" s="59">
        <v>0.12638750000000001</v>
      </c>
      <c r="K4078" s="59">
        <v>0.17277500000000001</v>
      </c>
      <c r="L4078" s="59">
        <v>0.19705624999999999</v>
      </c>
      <c r="M4078" s="59">
        <v>0.26037500000000002</v>
      </c>
      <c r="N4078" s="59">
        <v>0.32719999999999999</v>
      </c>
      <c r="O4078" s="59">
        <v>0.29665000000000002</v>
      </c>
      <c r="P4078" s="59"/>
      <c r="Q4078" s="59"/>
      <c r="R4078" s="59"/>
      <c r="S4078" s="59"/>
      <c r="T4078" s="59"/>
      <c r="U4078" s="59"/>
      <c r="V4078" s="59"/>
      <c r="W4078" s="59"/>
      <c r="X4078" s="59"/>
      <c r="Y4078" s="59"/>
      <c r="Z4078" s="59"/>
      <c r="AA4078" s="59"/>
      <c r="AB4078" s="59"/>
      <c r="AC4078" s="59"/>
      <c r="AD4078" s="59"/>
      <c r="AE4078" s="59"/>
      <c r="AF4078" s="59"/>
      <c r="AG4078" s="59"/>
      <c r="AH4078" s="59"/>
      <c r="AI4078" s="59"/>
      <c r="AJ4078" s="59"/>
      <c r="AK4078" s="59"/>
      <c r="AL4078" s="59"/>
      <c r="AM4078" s="59"/>
      <c r="AN4078" s="59"/>
      <c r="AO4078" s="59"/>
      <c r="AP4078" s="59"/>
      <c r="AQ4078" s="59"/>
      <c r="AR4078" s="59"/>
      <c r="AS4078" s="59"/>
      <c r="AT4078" s="59"/>
      <c r="AU4078" s="59"/>
      <c r="AV4078" s="59"/>
      <c r="AZ4078" s="59"/>
      <c r="BA4078" s="59"/>
      <c r="BB4078" s="59"/>
      <c r="BC4078" s="59"/>
      <c r="BD4078" s="59"/>
      <c r="BE4078" s="59"/>
      <c r="BF4078" s="59"/>
      <c r="BG4078" s="59"/>
      <c r="BH4078" s="59"/>
      <c r="BI4078" s="59"/>
      <c r="BJ4078" s="59"/>
      <c r="BK4078" s="59"/>
      <c r="BL4078" s="59"/>
      <c r="BM4078" s="59"/>
      <c r="BN4078" s="59"/>
      <c r="BO4078" s="59"/>
      <c r="BP4078" s="59"/>
      <c r="BQ4078" s="59"/>
      <c r="BR4078" s="59"/>
      <c r="BS4078" s="59"/>
      <c r="BT4078" s="59"/>
      <c r="BU4078" s="59"/>
      <c r="BV4078" s="59"/>
      <c r="BW4078" s="59"/>
      <c r="BX4078" s="59"/>
      <c r="BY4078" s="59"/>
      <c r="BZ4078" s="59"/>
      <c r="CA4078" s="59"/>
      <c r="CB4078" s="59"/>
      <c r="CC4078" s="59"/>
      <c r="CD4078" s="59"/>
      <c r="CE4078" s="59"/>
    </row>
    <row r="4079" spans="1:83" x14ac:dyDescent="0.25">
      <c r="A4079" s="67" t="s">
        <v>986</v>
      </c>
      <c r="B4079" s="67" t="s">
        <v>986</v>
      </c>
      <c r="C4079" s="58">
        <v>42379</v>
      </c>
      <c r="D4079" s="58"/>
      <c r="E4079" s="58"/>
      <c r="F4079" s="59" t="s">
        <v>981</v>
      </c>
      <c r="G4079" s="59"/>
      <c r="H4079" s="59">
        <v>405.5184375</v>
      </c>
      <c r="I4079" s="59">
        <v>7.3293750000000005E-2</v>
      </c>
      <c r="J4079" s="59">
        <v>0.12563750000000001</v>
      </c>
      <c r="K4079" s="59">
        <v>0.17229375</v>
      </c>
      <c r="L4079" s="59">
        <v>0.19652500000000001</v>
      </c>
      <c r="M4079" s="59">
        <v>0.26001249999999998</v>
      </c>
      <c r="N4079" s="59">
        <v>0.32691874999999998</v>
      </c>
      <c r="O4079" s="59">
        <v>0.29651250000000001</v>
      </c>
      <c r="P4079" s="59"/>
      <c r="Q4079" s="59"/>
      <c r="R4079" s="59"/>
      <c r="S4079" s="59"/>
      <c r="T4079" s="59"/>
      <c r="U4079" s="59"/>
      <c r="V4079" s="59"/>
      <c r="W4079" s="59"/>
      <c r="X4079" s="59"/>
      <c r="Y4079" s="59"/>
      <c r="Z4079" s="59"/>
      <c r="AA4079" s="59"/>
      <c r="AB4079" s="59"/>
      <c r="AC4079" s="59"/>
      <c r="AD4079" s="59"/>
      <c r="AE4079" s="59"/>
      <c r="AF4079" s="59"/>
      <c r="AG4079" s="59"/>
      <c r="AH4079" s="59"/>
      <c r="AI4079" s="59"/>
      <c r="AJ4079" s="59"/>
      <c r="AK4079" s="59"/>
      <c r="AL4079" s="59"/>
      <c r="AM4079" s="59"/>
      <c r="AN4079" s="59"/>
      <c r="AO4079" s="59"/>
      <c r="AP4079" s="59"/>
      <c r="AQ4079" s="59"/>
      <c r="AR4079" s="59"/>
      <c r="AS4079" s="59"/>
      <c r="AT4079" s="59"/>
      <c r="AU4079" s="59"/>
      <c r="AV4079" s="59"/>
      <c r="AZ4079" s="59"/>
      <c r="BA4079" s="59"/>
      <c r="BB4079" s="59"/>
      <c r="BC4079" s="59"/>
      <c r="BD4079" s="59"/>
      <c r="BE4079" s="59"/>
      <c r="BF4079" s="59"/>
      <c r="BG4079" s="59"/>
      <c r="BH4079" s="59"/>
      <c r="BI4079" s="59"/>
      <c r="BJ4079" s="59"/>
      <c r="BK4079" s="59"/>
      <c r="BL4079" s="59"/>
      <c r="BM4079" s="59"/>
      <c r="BN4079" s="59"/>
      <c r="BO4079" s="59"/>
      <c r="BP4079" s="59"/>
      <c r="BQ4079" s="59"/>
      <c r="BR4079" s="59"/>
      <c r="BS4079" s="59"/>
      <c r="BT4079" s="59"/>
      <c r="BU4079" s="59"/>
      <c r="BV4079" s="59"/>
      <c r="BW4079" s="59"/>
      <c r="BX4079" s="59"/>
      <c r="BY4079" s="59"/>
      <c r="BZ4079" s="59"/>
      <c r="CA4079" s="59"/>
      <c r="CB4079" s="59"/>
      <c r="CC4079" s="59"/>
      <c r="CD4079" s="59"/>
      <c r="CE4079" s="59"/>
    </row>
    <row r="4080" spans="1:83" x14ac:dyDescent="0.25">
      <c r="A4080" s="67" t="s">
        <v>986</v>
      </c>
      <c r="B4080" s="67" t="s">
        <v>986</v>
      </c>
      <c r="C4080" s="58">
        <v>42380</v>
      </c>
      <c r="D4080" s="58"/>
      <c r="E4080" s="58"/>
      <c r="F4080" s="59" t="s">
        <v>981</v>
      </c>
      <c r="G4080" s="59"/>
      <c r="H4080" s="59">
        <v>405.14859374999997</v>
      </c>
      <c r="I4080" s="59">
        <v>7.3315624999999995E-2</v>
      </c>
      <c r="J4080" s="59">
        <v>0.1259875</v>
      </c>
      <c r="K4080" s="59">
        <v>0.1721375</v>
      </c>
      <c r="L4080" s="59">
        <v>0.196075</v>
      </c>
      <c r="M4080" s="59">
        <v>0.2596</v>
      </c>
      <c r="N4080" s="59">
        <v>0.32669999999999999</v>
      </c>
      <c r="O4080" s="59">
        <v>0.29633124999999999</v>
      </c>
      <c r="P4080" s="59"/>
      <c r="Q4080" s="59"/>
      <c r="R4080" s="59"/>
      <c r="S4080" s="59"/>
      <c r="T4080" s="59"/>
      <c r="U4080" s="59"/>
      <c r="V4080" s="59"/>
      <c r="W4080" s="59"/>
      <c r="X4080" s="59"/>
      <c r="Y4080" s="59"/>
      <c r="Z4080" s="59"/>
      <c r="AA4080" s="59"/>
      <c r="AB4080" s="59"/>
      <c r="AC4080" s="59"/>
      <c r="AD4080" s="59"/>
      <c r="AE4080" s="59"/>
      <c r="AF4080" s="59">
        <v>0.33324471441667702</v>
      </c>
      <c r="AG4080" s="59">
        <v>1.30699170359048E-2</v>
      </c>
      <c r="AH4080" s="59"/>
      <c r="AI4080" s="59"/>
      <c r="AJ4080" s="59"/>
      <c r="AK4080" s="59"/>
      <c r="AL4080" s="59"/>
      <c r="AM4080" s="59"/>
      <c r="AN4080" s="59"/>
      <c r="AO4080" s="59"/>
      <c r="AP4080" s="59"/>
      <c r="AQ4080" s="59"/>
      <c r="AR4080" s="59"/>
      <c r="AS4080" s="59"/>
      <c r="AT4080" s="59"/>
      <c r="AU4080" s="59"/>
      <c r="AV4080" s="59"/>
      <c r="AZ4080" s="59"/>
      <c r="BA4080" s="59"/>
      <c r="BB4080" s="59"/>
      <c r="BC4080" s="59"/>
      <c r="BD4080" s="59"/>
      <c r="BE4080" s="59"/>
      <c r="BF4080" s="59"/>
      <c r="BG4080" s="59"/>
      <c r="BH4080" s="59"/>
      <c r="BI4080" s="59"/>
      <c r="BJ4080" s="59"/>
      <c r="BK4080" s="59"/>
      <c r="BL4080" s="59"/>
      <c r="BM4080" s="59"/>
      <c r="BN4080" s="59"/>
      <c r="BO4080" s="59"/>
      <c r="BP4080" s="59"/>
      <c r="BQ4080" s="59"/>
      <c r="BR4080" s="59"/>
      <c r="BS4080" s="59"/>
      <c r="BT4080" s="59"/>
      <c r="BU4080" s="59"/>
      <c r="BV4080" s="59"/>
      <c r="BW4080" s="59"/>
      <c r="BX4080" s="59"/>
      <c r="BY4080" s="59"/>
      <c r="BZ4080" s="59"/>
      <c r="CA4080" s="59"/>
      <c r="CB4080" s="59"/>
      <c r="CC4080" s="59"/>
      <c r="CD4080" s="59"/>
      <c r="CE4080" s="59"/>
    </row>
    <row r="4081" spans="1:83" x14ac:dyDescent="0.25">
      <c r="A4081" s="67" t="s">
        <v>986</v>
      </c>
      <c r="B4081" s="67" t="s">
        <v>986</v>
      </c>
      <c r="C4081" s="58">
        <v>42381</v>
      </c>
      <c r="D4081" s="58"/>
      <c r="E4081" s="58"/>
      <c r="F4081" s="59" t="s">
        <v>981</v>
      </c>
      <c r="G4081" s="59"/>
      <c r="H4081" s="59">
        <v>404.8565625</v>
      </c>
      <c r="I4081" s="59">
        <v>7.3668750000000005E-2</v>
      </c>
      <c r="J4081" s="59">
        <v>0.12716250000000001</v>
      </c>
      <c r="K4081" s="59">
        <v>0.17276875</v>
      </c>
      <c r="L4081" s="59">
        <v>0.19513125000000001</v>
      </c>
      <c r="M4081" s="59">
        <v>0.25868124999999997</v>
      </c>
      <c r="N4081" s="59">
        <v>0.32642500000000002</v>
      </c>
      <c r="O4081" s="59">
        <v>0.29609999999999997</v>
      </c>
      <c r="P4081" s="59"/>
      <c r="Q4081" s="59"/>
      <c r="R4081" s="59"/>
      <c r="S4081" s="59"/>
      <c r="T4081" s="59"/>
      <c r="U4081" s="59"/>
      <c r="V4081" s="59"/>
      <c r="W4081" s="59"/>
      <c r="X4081" s="59"/>
      <c r="Y4081" s="59"/>
      <c r="Z4081" s="59"/>
      <c r="AA4081" s="59"/>
      <c r="AB4081" s="59"/>
      <c r="AC4081" s="59"/>
      <c r="AD4081" s="59"/>
      <c r="AE4081" s="59"/>
      <c r="AF4081" s="59"/>
      <c r="AG4081" s="59"/>
      <c r="AH4081" s="59"/>
      <c r="AI4081" s="59"/>
      <c r="AJ4081" s="59"/>
      <c r="AK4081" s="59"/>
      <c r="AL4081" s="59"/>
      <c r="AM4081" s="59"/>
      <c r="AN4081" s="59"/>
      <c r="AO4081" s="59"/>
      <c r="AP4081" s="59"/>
      <c r="AQ4081" s="59"/>
      <c r="AR4081" s="59"/>
      <c r="AS4081" s="59"/>
      <c r="AT4081" s="59"/>
      <c r="AU4081" s="59"/>
      <c r="AV4081" s="59"/>
      <c r="AZ4081" s="59"/>
      <c r="BA4081" s="59"/>
      <c r="BB4081" s="59"/>
      <c r="BC4081" s="59"/>
      <c r="BD4081" s="59"/>
      <c r="BE4081" s="59"/>
      <c r="BF4081" s="59"/>
      <c r="BG4081" s="59"/>
      <c r="BH4081" s="59"/>
      <c r="BI4081" s="59"/>
      <c r="BJ4081" s="59"/>
      <c r="BK4081" s="59"/>
      <c r="BL4081" s="59"/>
      <c r="BM4081" s="59"/>
      <c r="BN4081" s="59"/>
      <c r="BO4081" s="59"/>
      <c r="BP4081" s="59"/>
      <c r="BQ4081" s="59"/>
      <c r="BR4081" s="59"/>
      <c r="BS4081" s="59"/>
      <c r="BT4081" s="59"/>
      <c r="BU4081" s="59"/>
      <c r="BV4081" s="59"/>
      <c r="BW4081" s="59"/>
      <c r="BX4081" s="59"/>
      <c r="BY4081" s="59"/>
      <c r="BZ4081" s="59"/>
      <c r="CA4081" s="59"/>
      <c r="CB4081" s="59"/>
      <c r="CC4081" s="59"/>
      <c r="CD4081" s="59"/>
      <c r="CE4081" s="59"/>
    </row>
    <row r="4082" spans="1:83" x14ac:dyDescent="0.25">
      <c r="A4082" s="67" t="s">
        <v>986</v>
      </c>
      <c r="B4082" s="67" t="s">
        <v>986</v>
      </c>
      <c r="C4082" s="58">
        <v>42382</v>
      </c>
      <c r="D4082" s="58"/>
      <c r="E4082" s="58"/>
      <c r="F4082" s="59" t="s">
        <v>981</v>
      </c>
      <c r="G4082" s="59"/>
      <c r="H4082" s="59">
        <v>404.57718749999998</v>
      </c>
      <c r="I4082" s="59">
        <v>7.1468749999999998E-2</v>
      </c>
      <c r="J4082" s="59">
        <v>0.12645000000000001</v>
      </c>
      <c r="K4082" s="59">
        <v>0.17324375</v>
      </c>
      <c r="L4082" s="59">
        <v>0.19564375000000001</v>
      </c>
      <c r="M4082" s="59">
        <v>0.25866250000000002</v>
      </c>
      <c r="N4082" s="59">
        <v>0.32624375</v>
      </c>
      <c r="O4082" s="59">
        <v>0.29583749999999998</v>
      </c>
      <c r="P4082" s="59"/>
      <c r="Q4082" s="59"/>
      <c r="R4082" s="59"/>
      <c r="S4082" s="59"/>
      <c r="T4082" s="59"/>
      <c r="U4082" s="59"/>
      <c r="V4082" s="59"/>
      <c r="W4082" s="59"/>
      <c r="X4082" s="59"/>
      <c r="Y4082" s="59"/>
      <c r="Z4082" s="59"/>
      <c r="AA4082" s="59"/>
      <c r="AB4082" s="59"/>
      <c r="AC4082" s="59"/>
      <c r="AD4082" s="59"/>
      <c r="AE4082" s="59">
        <v>8.5500000000000007</v>
      </c>
      <c r="AF4082" s="59"/>
      <c r="AG4082" s="59"/>
      <c r="AH4082" s="59"/>
      <c r="AI4082" s="59"/>
      <c r="AJ4082" s="59"/>
      <c r="AK4082" s="59">
        <v>8.5</v>
      </c>
      <c r="AL4082" s="59">
        <v>8.5500000000000007</v>
      </c>
      <c r="AM4082" s="59"/>
      <c r="AN4082" s="59"/>
      <c r="AO4082" s="59"/>
      <c r="AP4082" s="59"/>
      <c r="AQ4082" s="59"/>
      <c r="AR4082" s="59"/>
      <c r="AS4082" s="59"/>
      <c r="AT4082" s="59"/>
      <c r="AU4082" s="59"/>
      <c r="AV4082" s="59"/>
      <c r="AZ4082" s="59"/>
      <c r="BA4082" s="59"/>
      <c r="BB4082" s="59"/>
      <c r="BC4082" s="59"/>
      <c r="BD4082" s="59"/>
      <c r="BE4082" s="59"/>
      <c r="BF4082" s="59"/>
      <c r="BG4082" s="59"/>
      <c r="BH4082" s="59"/>
      <c r="BI4082" s="59"/>
      <c r="BJ4082" s="59"/>
      <c r="BK4082" s="59"/>
      <c r="BL4082" s="59"/>
      <c r="BM4082" s="59"/>
      <c r="BN4082" s="59"/>
      <c r="BO4082" s="59"/>
      <c r="BP4082" s="59"/>
      <c r="BQ4082" s="59"/>
      <c r="BR4082" s="59"/>
      <c r="BS4082" s="59"/>
      <c r="BT4082" s="59"/>
      <c r="BU4082" s="59"/>
      <c r="BV4082" s="59"/>
      <c r="BW4082" s="59"/>
      <c r="BX4082" s="59"/>
      <c r="BY4082" s="59"/>
      <c r="BZ4082" s="59"/>
      <c r="CA4082" s="59"/>
      <c r="CB4082" s="59"/>
      <c r="CC4082" s="59"/>
      <c r="CD4082" s="59"/>
      <c r="CE4082" s="59"/>
    </row>
    <row r="4083" spans="1:83" x14ac:dyDescent="0.25">
      <c r="A4083" s="67" t="s">
        <v>986</v>
      </c>
      <c r="B4083" s="67" t="s">
        <v>986</v>
      </c>
      <c r="C4083" s="58">
        <v>42383</v>
      </c>
      <c r="D4083" s="58"/>
      <c r="E4083" s="58"/>
      <c r="F4083" s="59" t="s">
        <v>981</v>
      </c>
      <c r="G4083" s="59"/>
      <c r="H4083" s="59">
        <v>404.32078124999998</v>
      </c>
      <c r="I4083" s="59">
        <v>7.1478125000000003E-2</v>
      </c>
      <c r="J4083" s="59">
        <v>0.12649374999999999</v>
      </c>
      <c r="K4083" s="59">
        <v>0.17301875</v>
      </c>
      <c r="L4083" s="59">
        <v>0.19551250000000001</v>
      </c>
      <c r="M4083" s="59">
        <v>0.25856249999999997</v>
      </c>
      <c r="N4083" s="59">
        <v>0.32600625</v>
      </c>
      <c r="O4083" s="59">
        <v>0.29565000000000002</v>
      </c>
      <c r="P4083" s="59"/>
      <c r="Q4083" s="59"/>
      <c r="R4083" s="59"/>
      <c r="S4083" s="59"/>
      <c r="T4083" s="59"/>
      <c r="U4083" s="59"/>
      <c r="V4083" s="59"/>
      <c r="W4083" s="59"/>
      <c r="X4083" s="59"/>
      <c r="Y4083" s="59"/>
      <c r="Z4083" s="59"/>
      <c r="AA4083" s="59"/>
      <c r="AB4083" s="59"/>
      <c r="AC4083" s="59"/>
      <c r="AD4083" s="59"/>
      <c r="AE4083" s="59"/>
      <c r="AF4083" s="59">
        <v>0.32374424044974398</v>
      </c>
      <c r="AG4083" s="59">
        <v>7.8978828257688304E-4</v>
      </c>
      <c r="AH4083" s="59"/>
      <c r="AI4083" s="59"/>
      <c r="AJ4083" s="59"/>
      <c r="AK4083" s="59"/>
      <c r="AL4083" s="59"/>
      <c r="AM4083" s="59"/>
      <c r="AN4083" s="59"/>
      <c r="AO4083" s="59"/>
      <c r="AP4083" s="59"/>
      <c r="AQ4083" s="59"/>
      <c r="AR4083" s="59"/>
      <c r="AS4083" s="59"/>
      <c r="AT4083" s="59"/>
      <c r="AU4083" s="59"/>
      <c r="AV4083" s="59"/>
      <c r="AZ4083" s="59"/>
      <c r="BA4083" s="59"/>
      <c r="BB4083" s="59"/>
      <c r="BC4083" s="59"/>
      <c r="BD4083" s="59"/>
      <c r="BE4083" s="59"/>
      <c r="BF4083" s="59"/>
      <c r="BG4083" s="59"/>
      <c r="BH4083" s="59"/>
      <c r="BI4083" s="59"/>
      <c r="BJ4083" s="59"/>
      <c r="BK4083" s="59"/>
      <c r="BL4083" s="59"/>
      <c r="BM4083" s="59"/>
      <c r="BN4083" s="59"/>
      <c r="BO4083" s="59"/>
      <c r="BP4083" s="59"/>
      <c r="BQ4083" s="59"/>
      <c r="BR4083" s="59"/>
      <c r="BS4083" s="59"/>
      <c r="BT4083" s="59"/>
      <c r="BU4083" s="59"/>
      <c r="BV4083" s="59"/>
      <c r="BW4083" s="59"/>
      <c r="BX4083" s="59"/>
      <c r="BY4083" s="59"/>
      <c r="BZ4083" s="59"/>
      <c r="CA4083" s="59"/>
      <c r="CB4083" s="59"/>
      <c r="CC4083" s="59"/>
      <c r="CD4083" s="59"/>
      <c r="CE4083" s="59"/>
    </row>
    <row r="4084" spans="1:83" x14ac:dyDescent="0.25">
      <c r="A4084" s="67" t="s">
        <v>986</v>
      </c>
      <c r="B4084" s="67" t="s">
        <v>986</v>
      </c>
      <c r="C4084" s="58">
        <v>42384</v>
      </c>
      <c r="D4084" s="58"/>
      <c r="E4084" s="58"/>
      <c r="F4084" s="59" t="s">
        <v>981</v>
      </c>
      <c r="G4084" s="59"/>
      <c r="H4084" s="59">
        <v>403.85906249999999</v>
      </c>
      <c r="I4084" s="59">
        <v>7.0250000000000007E-2</v>
      </c>
      <c r="J4084" s="59">
        <v>0.12604375000000001</v>
      </c>
      <c r="K4084" s="59">
        <v>0.17290625000000001</v>
      </c>
      <c r="L4084" s="59">
        <v>0.19547500000000001</v>
      </c>
      <c r="M4084" s="59">
        <v>0.25838125000000001</v>
      </c>
      <c r="N4084" s="59">
        <v>0.32584999999999997</v>
      </c>
      <c r="O4084" s="59">
        <v>0.29543750000000002</v>
      </c>
      <c r="P4084" s="59"/>
      <c r="Q4084" s="59"/>
      <c r="R4084" s="59"/>
      <c r="S4084" s="59"/>
      <c r="T4084" s="59"/>
      <c r="U4084" s="59"/>
      <c r="V4084" s="59"/>
      <c r="W4084" s="59"/>
      <c r="X4084" s="59"/>
      <c r="Y4084" s="59"/>
      <c r="Z4084" s="59"/>
      <c r="AA4084" s="59"/>
      <c r="AB4084" s="59"/>
      <c r="AC4084" s="59"/>
      <c r="AD4084" s="59"/>
      <c r="AE4084" s="59"/>
      <c r="AF4084" s="59"/>
      <c r="AG4084" s="59"/>
      <c r="AH4084" s="59"/>
      <c r="AI4084" s="59"/>
      <c r="AJ4084" s="59"/>
      <c r="AK4084" s="59"/>
      <c r="AL4084" s="59"/>
      <c r="AM4084" s="59"/>
      <c r="AN4084" s="59"/>
      <c r="AO4084" s="59"/>
      <c r="AP4084" s="59"/>
      <c r="AQ4084" s="59"/>
      <c r="AR4084" s="59"/>
      <c r="AS4084" s="59"/>
      <c r="AT4084" s="59"/>
      <c r="AU4084" s="59"/>
      <c r="AV4084" s="59"/>
      <c r="AZ4084" s="59"/>
      <c r="BA4084" s="59"/>
      <c r="BB4084" s="59"/>
      <c r="BC4084" s="59"/>
      <c r="BD4084" s="59"/>
      <c r="BE4084" s="59"/>
      <c r="BF4084" s="59"/>
      <c r="BG4084" s="59"/>
      <c r="BH4084" s="59"/>
      <c r="BI4084" s="59"/>
      <c r="BJ4084" s="59"/>
      <c r="BK4084" s="59"/>
      <c r="BL4084" s="59"/>
      <c r="BM4084" s="59"/>
      <c r="BN4084" s="59"/>
      <c r="BO4084" s="59"/>
      <c r="BP4084" s="59"/>
      <c r="BQ4084" s="59"/>
      <c r="BR4084" s="59"/>
      <c r="BS4084" s="59"/>
      <c r="BT4084" s="59"/>
      <c r="BU4084" s="59"/>
      <c r="BV4084" s="59"/>
      <c r="BW4084" s="59"/>
      <c r="BX4084" s="59"/>
      <c r="BY4084" s="59"/>
      <c r="BZ4084" s="59"/>
      <c r="CA4084" s="59"/>
      <c r="CB4084" s="59"/>
      <c r="CC4084" s="59"/>
      <c r="CD4084" s="59"/>
      <c r="CE4084" s="59"/>
    </row>
    <row r="4085" spans="1:83" x14ac:dyDescent="0.25">
      <c r="A4085" s="67" t="s">
        <v>986</v>
      </c>
      <c r="B4085" s="67" t="s">
        <v>986</v>
      </c>
      <c r="C4085" s="58">
        <v>42385</v>
      </c>
      <c r="D4085" s="58"/>
      <c r="E4085" s="58"/>
      <c r="F4085" s="59" t="s">
        <v>981</v>
      </c>
      <c r="G4085" s="59"/>
      <c r="H4085" s="59">
        <v>403.68093750000003</v>
      </c>
      <c r="I4085" s="59">
        <v>6.9662500000000002E-2</v>
      </c>
      <c r="J4085" s="59">
        <v>0.12551875000000001</v>
      </c>
      <c r="K4085" s="59">
        <v>0.17271249999999999</v>
      </c>
      <c r="L4085" s="59">
        <v>0.1958</v>
      </c>
      <c r="M4085" s="59">
        <v>0.25847500000000001</v>
      </c>
      <c r="N4085" s="59">
        <v>0.32574375</v>
      </c>
      <c r="O4085" s="59">
        <v>0.29528125</v>
      </c>
      <c r="P4085" s="59"/>
      <c r="Q4085" s="59"/>
      <c r="R4085" s="59"/>
      <c r="S4085" s="59"/>
      <c r="T4085" s="59"/>
      <c r="U4085" s="59"/>
      <c r="V4085" s="59"/>
      <c r="W4085" s="59"/>
      <c r="X4085" s="59"/>
      <c r="Y4085" s="59"/>
      <c r="Z4085" s="59"/>
      <c r="AA4085" s="59"/>
      <c r="AB4085" s="59"/>
      <c r="AC4085" s="59"/>
      <c r="AD4085" s="59"/>
      <c r="AE4085" s="59"/>
      <c r="AF4085" s="59"/>
      <c r="AG4085" s="59"/>
      <c r="AH4085" s="59"/>
      <c r="AI4085" s="59"/>
      <c r="AJ4085" s="59"/>
      <c r="AK4085" s="59"/>
      <c r="AL4085" s="59"/>
      <c r="AM4085" s="59"/>
      <c r="AN4085" s="59"/>
      <c r="AO4085" s="59"/>
      <c r="AP4085" s="59"/>
      <c r="AQ4085" s="59"/>
      <c r="AR4085" s="59"/>
      <c r="AS4085" s="59"/>
      <c r="AT4085" s="59"/>
      <c r="AU4085" s="59"/>
      <c r="AV4085" s="59"/>
      <c r="AZ4085" s="59"/>
      <c r="BA4085" s="59"/>
      <c r="BB4085" s="59"/>
      <c r="BC4085" s="59"/>
      <c r="BD4085" s="59"/>
      <c r="BE4085" s="59"/>
      <c r="BF4085" s="59"/>
      <c r="BG4085" s="59"/>
      <c r="BH4085" s="59"/>
      <c r="BI4085" s="59"/>
      <c r="BJ4085" s="59"/>
      <c r="BK4085" s="59"/>
      <c r="BL4085" s="59"/>
      <c r="BM4085" s="59"/>
      <c r="BN4085" s="59"/>
      <c r="BO4085" s="59"/>
      <c r="BP4085" s="59"/>
      <c r="BQ4085" s="59"/>
      <c r="BR4085" s="59"/>
      <c r="BS4085" s="59"/>
      <c r="BT4085" s="59"/>
      <c r="BU4085" s="59"/>
      <c r="BV4085" s="59"/>
      <c r="BW4085" s="59"/>
      <c r="BX4085" s="59"/>
      <c r="BY4085" s="59"/>
      <c r="BZ4085" s="59"/>
      <c r="CA4085" s="59"/>
      <c r="CB4085" s="59"/>
      <c r="CC4085" s="59"/>
      <c r="CD4085" s="59"/>
      <c r="CE4085" s="59"/>
    </row>
    <row r="4086" spans="1:83" x14ac:dyDescent="0.25">
      <c r="A4086" s="67" t="s">
        <v>986</v>
      </c>
      <c r="B4086" s="67" t="s">
        <v>986</v>
      </c>
      <c r="C4086" s="58">
        <v>42386</v>
      </c>
      <c r="D4086" s="58"/>
      <c r="E4086" s="58"/>
      <c r="F4086" s="59" t="s">
        <v>981</v>
      </c>
      <c r="G4086" s="59"/>
      <c r="H4086" s="59">
        <v>403.54453124999998</v>
      </c>
      <c r="I4086" s="59">
        <v>6.9303124999999993E-2</v>
      </c>
      <c r="J4086" s="59">
        <v>0.12516875</v>
      </c>
      <c r="K4086" s="59">
        <v>0.17256250000000001</v>
      </c>
      <c r="L4086" s="59">
        <v>0.19604374999999999</v>
      </c>
      <c r="M4086" s="59">
        <v>0.258575</v>
      </c>
      <c r="N4086" s="59">
        <v>0.32555624999999999</v>
      </c>
      <c r="O4086" s="59">
        <v>0.29517500000000002</v>
      </c>
      <c r="P4086" s="59"/>
      <c r="Q4086" s="59"/>
      <c r="R4086" s="59"/>
      <c r="S4086" s="59"/>
      <c r="T4086" s="59"/>
      <c r="U4086" s="59"/>
      <c r="V4086" s="59"/>
      <c r="W4086" s="59"/>
      <c r="X4086" s="59"/>
      <c r="Y4086" s="59"/>
      <c r="Z4086" s="59"/>
      <c r="AA4086" s="59"/>
      <c r="AB4086" s="59"/>
      <c r="AC4086" s="59"/>
      <c r="AD4086" s="59"/>
      <c r="AE4086" s="59"/>
      <c r="AF4086" s="59"/>
      <c r="AG4086" s="59"/>
      <c r="AH4086" s="59"/>
      <c r="AI4086" s="59"/>
      <c r="AJ4086" s="59"/>
      <c r="AK4086" s="59"/>
      <c r="AL4086" s="59"/>
      <c r="AM4086" s="59"/>
      <c r="AN4086" s="59"/>
      <c r="AO4086" s="59"/>
      <c r="AP4086" s="59"/>
      <c r="AQ4086" s="59"/>
      <c r="AR4086" s="59"/>
      <c r="AS4086" s="59"/>
      <c r="AT4086" s="59"/>
      <c r="AU4086" s="59"/>
      <c r="AV4086" s="59"/>
      <c r="AZ4086" s="59"/>
      <c r="BA4086" s="59"/>
      <c r="BB4086" s="59"/>
      <c r="BC4086" s="59"/>
      <c r="BD4086" s="59"/>
      <c r="BE4086" s="59"/>
      <c r="BF4086" s="59"/>
      <c r="BG4086" s="59"/>
      <c r="BH4086" s="59"/>
      <c r="BI4086" s="59"/>
      <c r="BJ4086" s="59"/>
      <c r="BK4086" s="59"/>
      <c r="BL4086" s="59"/>
      <c r="BM4086" s="59"/>
      <c r="BN4086" s="59"/>
      <c r="BO4086" s="59"/>
      <c r="BP4086" s="59"/>
      <c r="BQ4086" s="59"/>
      <c r="BR4086" s="59"/>
      <c r="BS4086" s="59"/>
      <c r="BT4086" s="59"/>
      <c r="BU4086" s="59"/>
      <c r="BV4086" s="59"/>
      <c r="BW4086" s="59"/>
      <c r="BX4086" s="59"/>
      <c r="BY4086" s="59"/>
      <c r="BZ4086" s="59"/>
      <c r="CA4086" s="59"/>
      <c r="CB4086" s="59"/>
      <c r="CC4086" s="59"/>
      <c r="CD4086" s="59"/>
      <c r="CE4086" s="59"/>
    </row>
    <row r="4087" spans="1:83" x14ac:dyDescent="0.25">
      <c r="A4087" s="67" t="s">
        <v>986</v>
      </c>
      <c r="B4087" s="67" t="s">
        <v>986</v>
      </c>
      <c r="C4087" s="58">
        <v>42387</v>
      </c>
      <c r="D4087" s="58"/>
      <c r="E4087" s="58"/>
      <c r="F4087" s="59" t="s">
        <v>981</v>
      </c>
      <c r="G4087" s="59"/>
      <c r="H4087" s="59">
        <v>403.28390624999997</v>
      </c>
      <c r="I4087" s="59">
        <v>6.9028124999999996E-2</v>
      </c>
      <c r="J4087" s="59">
        <v>0.12489375</v>
      </c>
      <c r="K4087" s="59">
        <v>0.17236874999999999</v>
      </c>
      <c r="L4087" s="59">
        <v>0.19618749999999999</v>
      </c>
      <c r="M4087" s="59">
        <v>0.25856249999999997</v>
      </c>
      <c r="N4087" s="59">
        <v>0.32535625000000001</v>
      </c>
      <c r="O4087" s="59">
        <v>0.29484375000000002</v>
      </c>
      <c r="P4087" s="59"/>
      <c r="Q4087" s="59"/>
      <c r="R4087" s="59"/>
      <c r="S4087" s="59"/>
      <c r="T4087" s="59"/>
      <c r="U4087" s="59"/>
      <c r="V4087" s="59"/>
      <c r="W4087" s="59"/>
      <c r="X4087" s="59"/>
      <c r="Y4087" s="59"/>
      <c r="Z4087" s="59"/>
      <c r="AA4087" s="59"/>
      <c r="AB4087" s="59"/>
      <c r="AC4087" s="59"/>
      <c r="AD4087" s="59"/>
      <c r="AE4087" s="59"/>
      <c r="AF4087" s="59"/>
      <c r="AG4087" s="59"/>
      <c r="AH4087" s="59"/>
      <c r="AI4087" s="59"/>
      <c r="AJ4087" s="59"/>
      <c r="AK4087" s="59"/>
      <c r="AL4087" s="59"/>
      <c r="AM4087" s="59"/>
      <c r="AN4087" s="59"/>
      <c r="AO4087" s="59"/>
      <c r="AP4087" s="59"/>
      <c r="AQ4087" s="59"/>
      <c r="AR4087" s="59"/>
      <c r="AS4087" s="59"/>
      <c r="AT4087" s="59"/>
      <c r="AU4087" s="59"/>
      <c r="AV4087" s="59"/>
      <c r="AZ4087" s="59"/>
      <c r="BA4087" s="59"/>
      <c r="BB4087" s="59"/>
      <c r="BC4087" s="59"/>
      <c r="BD4087" s="59"/>
      <c r="BE4087" s="59"/>
      <c r="BF4087" s="59"/>
      <c r="BG4087" s="59"/>
      <c r="BH4087" s="59"/>
      <c r="BI4087" s="59"/>
      <c r="BJ4087" s="59"/>
      <c r="BK4087" s="59"/>
      <c r="BL4087" s="59"/>
      <c r="BM4087" s="59"/>
      <c r="BN4087" s="59"/>
      <c r="BO4087" s="59"/>
      <c r="BP4087" s="59"/>
      <c r="BQ4087" s="59"/>
      <c r="BR4087" s="59"/>
      <c r="BS4087" s="59"/>
      <c r="BT4087" s="59"/>
      <c r="BU4087" s="59"/>
      <c r="BV4087" s="59"/>
      <c r="BW4087" s="59"/>
      <c r="BX4087" s="59"/>
      <c r="BY4087" s="59"/>
      <c r="BZ4087" s="59"/>
      <c r="CA4087" s="59"/>
      <c r="CB4087" s="59"/>
      <c r="CC4087" s="59"/>
      <c r="CD4087" s="59"/>
      <c r="CE4087" s="59"/>
    </row>
    <row r="4088" spans="1:83" x14ac:dyDescent="0.25">
      <c r="A4088" s="67" t="s">
        <v>986</v>
      </c>
      <c r="B4088" s="67" t="s">
        <v>986</v>
      </c>
      <c r="C4088" s="58">
        <v>42388</v>
      </c>
      <c r="D4088" s="58"/>
      <c r="E4088" s="58"/>
      <c r="F4088" s="59" t="s">
        <v>981</v>
      </c>
      <c r="G4088" s="59"/>
      <c r="H4088" s="59">
        <v>403.18406249999998</v>
      </c>
      <c r="I4088" s="59">
        <v>6.9131250000000005E-2</v>
      </c>
      <c r="J4088" s="59">
        <v>0.12513750000000001</v>
      </c>
      <c r="K4088" s="59">
        <v>0.17231250000000001</v>
      </c>
      <c r="L4088" s="59">
        <v>0.19616875</v>
      </c>
      <c r="M4088" s="59">
        <v>0.25835625000000001</v>
      </c>
      <c r="N4088" s="59">
        <v>0.32524375</v>
      </c>
      <c r="O4088" s="59">
        <v>0.29473125</v>
      </c>
      <c r="P4088" s="59"/>
      <c r="Q4088" s="59"/>
      <c r="R4088" s="59"/>
      <c r="S4088" s="59"/>
      <c r="T4088" s="59"/>
      <c r="U4088" s="59"/>
      <c r="V4088" s="59"/>
      <c r="W4088" s="59"/>
      <c r="X4088" s="59"/>
      <c r="Y4088" s="59"/>
      <c r="Z4088" s="59"/>
      <c r="AA4088" s="59"/>
      <c r="AB4088" s="59"/>
      <c r="AC4088" s="59"/>
      <c r="AD4088" s="59"/>
      <c r="AE4088" s="59">
        <v>8.5500000000000007</v>
      </c>
      <c r="AF4088" s="59">
        <v>0.39498160462724302</v>
      </c>
      <c r="AG4088" s="59">
        <v>0</v>
      </c>
      <c r="AH4088" s="59"/>
      <c r="AI4088" s="59"/>
      <c r="AJ4088" s="59"/>
      <c r="AK4088" s="59">
        <v>8.5500000000000007</v>
      </c>
      <c r="AL4088" s="59">
        <v>8.5500000000000007</v>
      </c>
      <c r="AM4088" s="59"/>
      <c r="AN4088" s="59"/>
      <c r="AO4088" s="59"/>
      <c r="AP4088" s="59"/>
      <c r="AQ4088" s="59"/>
      <c r="AR4088" s="59"/>
      <c r="AS4088" s="59"/>
      <c r="AT4088" s="59"/>
      <c r="AU4088" s="59"/>
      <c r="AV4088" s="59"/>
      <c r="AZ4088" s="59"/>
      <c r="BA4088" s="59"/>
      <c r="BB4088" s="59"/>
      <c r="BC4088" s="59"/>
      <c r="BD4088" s="59"/>
      <c r="BE4088" s="59"/>
      <c r="BF4088" s="59"/>
      <c r="BG4088" s="59"/>
      <c r="BH4088" s="59"/>
      <c r="BI4088" s="59"/>
      <c r="BJ4088" s="59"/>
      <c r="BK4088" s="59"/>
      <c r="BL4088" s="59"/>
      <c r="BM4088" s="59"/>
      <c r="BN4088" s="59"/>
      <c r="BO4088" s="59"/>
      <c r="BP4088" s="59"/>
      <c r="BQ4088" s="59"/>
      <c r="BR4088" s="59"/>
      <c r="BS4088" s="59"/>
      <c r="BT4088" s="59"/>
      <c r="BU4088" s="59"/>
      <c r="BV4088" s="59"/>
      <c r="BW4088" s="59"/>
      <c r="BX4088" s="59"/>
      <c r="BY4088" s="59"/>
      <c r="BZ4088" s="59"/>
      <c r="CA4088" s="59"/>
      <c r="CB4088" s="59"/>
      <c r="CC4088" s="59"/>
      <c r="CD4088" s="59"/>
      <c r="CE4088" s="59"/>
    </row>
    <row r="4089" spans="1:83" x14ac:dyDescent="0.25">
      <c r="A4089" s="67" t="s">
        <v>986</v>
      </c>
      <c r="B4089" s="67" t="s">
        <v>986</v>
      </c>
      <c r="C4089" s="58">
        <v>42389</v>
      </c>
      <c r="D4089" s="58"/>
      <c r="E4089" s="58"/>
      <c r="F4089" s="59" t="s">
        <v>981</v>
      </c>
      <c r="G4089" s="59"/>
      <c r="H4089" s="59">
        <v>403.66218750000002</v>
      </c>
      <c r="I4089" s="59">
        <v>7.0400000000000004E-2</v>
      </c>
      <c r="J4089" s="59">
        <v>0.12695624999999999</v>
      </c>
      <c r="K4089" s="59">
        <v>0.17319375000000001</v>
      </c>
      <c r="L4089" s="59">
        <v>0.19599374999999999</v>
      </c>
      <c r="M4089" s="59">
        <v>0.25803749999999998</v>
      </c>
      <c r="N4089" s="59">
        <v>0.3251</v>
      </c>
      <c r="O4089" s="59">
        <v>0.29453750000000001</v>
      </c>
      <c r="P4089" s="59"/>
      <c r="Q4089" s="59"/>
      <c r="R4089" s="59"/>
      <c r="S4089" s="59"/>
      <c r="T4089" s="59"/>
      <c r="U4089" s="59"/>
      <c r="V4089" s="59"/>
      <c r="W4089" s="59"/>
      <c r="X4089" s="59"/>
      <c r="Y4089" s="59"/>
      <c r="Z4089" s="59"/>
      <c r="AA4089" s="59"/>
      <c r="AB4089" s="59"/>
      <c r="AC4089" s="59"/>
      <c r="AD4089" s="59"/>
      <c r="AE4089" s="59"/>
      <c r="AF4089" s="59"/>
      <c r="AG4089" s="59"/>
      <c r="AH4089" s="59"/>
      <c r="AI4089" s="59"/>
      <c r="AJ4089" s="59"/>
      <c r="AK4089" s="59"/>
      <c r="AL4089" s="59"/>
      <c r="AM4089" s="59"/>
      <c r="AN4089" s="59"/>
      <c r="AO4089" s="59"/>
      <c r="AP4089" s="59"/>
      <c r="AQ4089" s="59"/>
      <c r="AR4089" s="59"/>
      <c r="AS4089" s="59"/>
      <c r="AT4089" s="59"/>
      <c r="AU4089" s="59"/>
      <c r="AV4089" s="59"/>
      <c r="AZ4089" s="59"/>
      <c r="BA4089" s="59"/>
      <c r="BB4089" s="59"/>
      <c r="BC4089" s="59"/>
      <c r="BD4089" s="59"/>
      <c r="BE4089" s="59"/>
      <c r="BF4089" s="59"/>
      <c r="BG4089" s="59"/>
      <c r="BH4089" s="59"/>
      <c r="BI4089" s="59"/>
      <c r="BJ4089" s="59"/>
      <c r="BK4089" s="59"/>
      <c r="BL4089" s="59"/>
      <c r="BM4089" s="59"/>
      <c r="BN4089" s="59"/>
      <c r="BO4089" s="59"/>
      <c r="BP4089" s="59"/>
      <c r="BQ4089" s="59"/>
      <c r="BR4089" s="59"/>
      <c r="BS4089" s="59"/>
      <c r="BT4089" s="59"/>
      <c r="BU4089" s="59"/>
      <c r="BV4089" s="59"/>
      <c r="BW4089" s="59"/>
      <c r="BX4089" s="59"/>
      <c r="BY4089" s="59"/>
      <c r="BZ4089" s="59"/>
      <c r="CA4089" s="59"/>
      <c r="CB4089" s="59"/>
      <c r="CC4089" s="59"/>
      <c r="CD4089" s="59"/>
      <c r="CE4089" s="59"/>
    </row>
    <row r="4090" spans="1:83" x14ac:dyDescent="0.25">
      <c r="A4090" s="67" t="s">
        <v>986</v>
      </c>
      <c r="B4090" s="67" t="s">
        <v>986</v>
      </c>
      <c r="C4090" s="58">
        <v>42390</v>
      </c>
      <c r="D4090" s="58"/>
      <c r="E4090" s="58"/>
      <c r="F4090" s="59" t="s">
        <v>981</v>
      </c>
      <c r="G4090" s="59"/>
      <c r="H4090" s="59">
        <v>404.06578124999999</v>
      </c>
      <c r="I4090" s="59">
        <v>7.0615625000000001E-2</v>
      </c>
      <c r="J4090" s="59">
        <v>0.12825624999999999</v>
      </c>
      <c r="K4090" s="59">
        <v>0.17454375</v>
      </c>
      <c r="L4090" s="59">
        <v>0.19613125000000001</v>
      </c>
      <c r="M4090" s="59">
        <v>0.25774999999999998</v>
      </c>
      <c r="N4090" s="59">
        <v>0.32482499999999997</v>
      </c>
      <c r="O4090" s="59">
        <v>0.29420000000000002</v>
      </c>
      <c r="P4090" s="59"/>
      <c r="Q4090" s="59"/>
      <c r="R4090" s="59"/>
      <c r="S4090" s="59"/>
      <c r="T4090" s="59"/>
      <c r="U4090" s="59"/>
      <c r="V4090" s="59"/>
      <c r="W4090" s="59"/>
      <c r="X4090" s="59"/>
      <c r="Y4090" s="59"/>
      <c r="Z4090" s="59"/>
      <c r="AA4090" s="59"/>
      <c r="AB4090" s="59"/>
      <c r="AC4090" s="59"/>
      <c r="AD4090" s="59"/>
      <c r="AE4090" s="59"/>
      <c r="AF4090" s="59"/>
      <c r="AG4090" s="59"/>
      <c r="AH4090" s="59"/>
      <c r="AI4090" s="59"/>
      <c r="AJ4090" s="59"/>
      <c r="AK4090" s="59"/>
      <c r="AL4090" s="59"/>
      <c r="AM4090" s="59"/>
      <c r="AN4090" s="59"/>
      <c r="AO4090" s="59"/>
      <c r="AP4090" s="59"/>
      <c r="AQ4090" s="59"/>
      <c r="AR4090" s="59"/>
      <c r="AS4090" s="59"/>
      <c r="AT4090" s="59"/>
      <c r="AU4090" s="59"/>
      <c r="AV4090" s="59"/>
      <c r="AZ4090" s="59"/>
      <c r="BA4090" s="59"/>
      <c r="BB4090" s="59"/>
      <c r="BC4090" s="59"/>
      <c r="BD4090" s="59"/>
      <c r="BE4090" s="59"/>
      <c r="BF4090" s="59"/>
      <c r="BG4090" s="59"/>
      <c r="BH4090" s="59"/>
      <c r="BI4090" s="59"/>
      <c r="BJ4090" s="59"/>
      <c r="BK4090" s="59"/>
      <c r="BL4090" s="59"/>
      <c r="BM4090" s="59"/>
      <c r="BN4090" s="59"/>
      <c r="BO4090" s="59"/>
      <c r="BP4090" s="59"/>
      <c r="BQ4090" s="59"/>
      <c r="BR4090" s="59"/>
      <c r="BS4090" s="59"/>
      <c r="BT4090" s="59"/>
      <c r="BU4090" s="59"/>
      <c r="BV4090" s="59"/>
      <c r="BW4090" s="59"/>
      <c r="BX4090" s="59"/>
      <c r="BY4090" s="59"/>
      <c r="BZ4090" s="59"/>
      <c r="CA4090" s="59"/>
      <c r="CB4090" s="59"/>
      <c r="CC4090" s="59"/>
      <c r="CD4090" s="59"/>
      <c r="CE4090" s="59"/>
    </row>
    <row r="4091" spans="1:83" x14ac:dyDescent="0.25">
      <c r="A4091" s="67" t="s">
        <v>986</v>
      </c>
      <c r="B4091" s="67" t="s">
        <v>986</v>
      </c>
      <c r="C4091" s="58">
        <v>42391</v>
      </c>
      <c r="D4091" s="58"/>
      <c r="E4091" s="58"/>
      <c r="F4091" s="59" t="s">
        <v>981</v>
      </c>
      <c r="G4091" s="59"/>
      <c r="H4091" s="59">
        <v>404.82843750000001</v>
      </c>
      <c r="I4091" s="59">
        <v>7.0837499999999998E-2</v>
      </c>
      <c r="J4091" s="59">
        <v>0.12988125</v>
      </c>
      <c r="K4091" s="59">
        <v>0.17603125</v>
      </c>
      <c r="L4091" s="59">
        <v>0.19659375000000001</v>
      </c>
      <c r="M4091" s="59">
        <v>0.25764375</v>
      </c>
      <c r="N4091" s="59">
        <v>0.32473750000000001</v>
      </c>
      <c r="O4091" s="59">
        <v>0.2940625</v>
      </c>
      <c r="P4091" s="59"/>
      <c r="Q4091" s="59"/>
      <c r="R4091" s="59"/>
      <c r="S4091" s="59"/>
      <c r="T4091" s="59"/>
      <c r="U4091" s="59"/>
      <c r="V4091" s="59"/>
      <c r="W4091" s="59"/>
      <c r="X4091" s="59"/>
      <c r="Y4091" s="59"/>
      <c r="Z4091" s="59"/>
      <c r="AA4091" s="59"/>
      <c r="AB4091" s="59"/>
      <c r="AC4091" s="59"/>
      <c r="AD4091" s="59"/>
      <c r="AE4091" s="59"/>
      <c r="AF4091" s="59">
        <v>0.33190371523383599</v>
      </c>
      <c r="AG4091" s="59">
        <v>0</v>
      </c>
      <c r="AH4091" s="59"/>
      <c r="AI4091" s="59"/>
      <c r="AJ4091" s="59"/>
      <c r="AK4091" s="59"/>
      <c r="AL4091" s="59"/>
      <c r="AM4091" s="59"/>
      <c r="AN4091" s="59"/>
      <c r="AO4091" s="59"/>
      <c r="AP4091" s="59"/>
      <c r="AQ4091" s="59"/>
      <c r="AR4091" s="59"/>
      <c r="AS4091" s="59"/>
      <c r="AT4091" s="59"/>
      <c r="AU4091" s="59"/>
      <c r="AV4091" s="59"/>
      <c r="AZ4091" s="59"/>
      <c r="BA4091" s="59"/>
      <c r="BB4091" s="59"/>
      <c r="BC4091" s="59"/>
      <c r="BD4091" s="59"/>
      <c r="BE4091" s="59"/>
      <c r="BF4091" s="59"/>
      <c r="BG4091" s="59"/>
      <c r="BH4091" s="59"/>
      <c r="BI4091" s="59"/>
      <c r="BJ4091" s="59"/>
      <c r="BK4091" s="59"/>
      <c r="BL4091" s="59"/>
      <c r="BM4091" s="59"/>
      <c r="BN4091" s="59"/>
      <c r="BO4091" s="59"/>
      <c r="BP4091" s="59"/>
      <c r="BQ4091" s="59"/>
      <c r="BR4091" s="59"/>
      <c r="BS4091" s="59"/>
      <c r="BT4091" s="59"/>
      <c r="BU4091" s="59"/>
      <c r="BV4091" s="59"/>
      <c r="BW4091" s="59"/>
      <c r="BX4091" s="59"/>
      <c r="BY4091" s="59"/>
      <c r="BZ4091" s="59"/>
      <c r="CA4091" s="59"/>
      <c r="CB4091" s="59"/>
      <c r="CC4091" s="59"/>
      <c r="CD4091" s="59"/>
      <c r="CE4091" s="59"/>
    </row>
    <row r="4092" spans="1:83" x14ac:dyDescent="0.25">
      <c r="A4092" s="67" t="s">
        <v>986</v>
      </c>
      <c r="B4092" s="67" t="s">
        <v>986</v>
      </c>
      <c r="C4092" s="58">
        <v>42392</v>
      </c>
      <c r="D4092" s="58"/>
      <c r="E4092" s="58"/>
      <c r="F4092" s="59" t="s">
        <v>981</v>
      </c>
      <c r="G4092" s="59"/>
      <c r="H4092" s="59">
        <v>405.31359375</v>
      </c>
      <c r="I4092" s="59">
        <v>6.9965625000000004E-2</v>
      </c>
      <c r="J4092" s="59">
        <v>0.1303375</v>
      </c>
      <c r="K4092" s="59">
        <v>0.17733125</v>
      </c>
      <c r="L4092" s="59">
        <v>0.19740625000000001</v>
      </c>
      <c r="M4092" s="59">
        <v>0.25776874999999999</v>
      </c>
      <c r="N4092" s="59">
        <v>0.32456875000000002</v>
      </c>
      <c r="O4092" s="59">
        <v>0.29381875000000002</v>
      </c>
      <c r="P4092" s="59"/>
      <c r="Q4092" s="59"/>
      <c r="R4092" s="59"/>
      <c r="S4092" s="59"/>
      <c r="T4092" s="59"/>
      <c r="U4092" s="59"/>
      <c r="V4092" s="59"/>
      <c r="W4092" s="59"/>
      <c r="X4092" s="59"/>
      <c r="Y4092" s="59"/>
      <c r="Z4092" s="59"/>
      <c r="AA4092" s="59"/>
      <c r="AB4092" s="59"/>
      <c r="AC4092" s="59"/>
      <c r="AD4092" s="59"/>
      <c r="AE4092" s="59"/>
      <c r="AF4092" s="59"/>
      <c r="AG4092" s="59"/>
      <c r="AH4092" s="59"/>
      <c r="AI4092" s="59"/>
      <c r="AJ4092" s="59"/>
      <c r="AK4092" s="59"/>
      <c r="AL4092" s="59"/>
      <c r="AM4092" s="59"/>
      <c r="AN4092" s="59"/>
      <c r="AO4092" s="59"/>
      <c r="AP4092" s="59"/>
      <c r="AQ4092" s="59"/>
      <c r="AR4092" s="59"/>
      <c r="AS4092" s="59"/>
      <c r="AT4092" s="59"/>
      <c r="AU4092" s="59"/>
      <c r="AV4092" s="59"/>
      <c r="AZ4092" s="59"/>
      <c r="BA4092" s="59"/>
      <c r="BB4092" s="59"/>
      <c r="BC4092" s="59"/>
      <c r="BD4092" s="59"/>
      <c r="BE4092" s="59"/>
      <c r="BF4092" s="59"/>
      <c r="BG4092" s="59"/>
      <c r="BH4092" s="59"/>
      <c r="BI4092" s="59"/>
      <c r="BJ4092" s="59"/>
      <c r="BK4092" s="59"/>
      <c r="BL4092" s="59"/>
      <c r="BM4092" s="59"/>
      <c r="BN4092" s="59"/>
      <c r="BO4092" s="59"/>
      <c r="BP4092" s="59"/>
      <c r="BQ4092" s="59"/>
      <c r="BR4092" s="59"/>
      <c r="BS4092" s="59"/>
      <c r="BT4092" s="59"/>
      <c r="BU4092" s="59"/>
      <c r="BV4092" s="59"/>
      <c r="BW4092" s="59"/>
      <c r="BX4092" s="59"/>
      <c r="BY4092" s="59"/>
      <c r="BZ4092" s="59"/>
      <c r="CA4092" s="59"/>
      <c r="CB4092" s="59"/>
      <c r="CC4092" s="59"/>
      <c r="CD4092" s="59"/>
      <c r="CE4092" s="59"/>
    </row>
    <row r="4093" spans="1:83" x14ac:dyDescent="0.25">
      <c r="A4093" s="67" t="s">
        <v>986</v>
      </c>
      <c r="B4093" s="67" t="s">
        <v>986</v>
      </c>
      <c r="C4093" s="58">
        <v>42393</v>
      </c>
      <c r="D4093" s="58"/>
      <c r="E4093" s="58"/>
      <c r="F4093" s="59" t="s">
        <v>981</v>
      </c>
      <c r="G4093" s="59"/>
      <c r="H4093" s="59">
        <v>405.43875000000003</v>
      </c>
      <c r="I4093" s="59">
        <v>6.829375E-2</v>
      </c>
      <c r="J4093" s="59">
        <v>0.12973124999999999</v>
      </c>
      <c r="K4093" s="59">
        <v>0.17771875000000001</v>
      </c>
      <c r="L4093" s="59">
        <v>0.19846875</v>
      </c>
      <c r="M4093" s="59">
        <v>0.25811875000000001</v>
      </c>
      <c r="N4093" s="59">
        <v>0.32451875000000002</v>
      </c>
      <c r="O4093" s="59">
        <v>0.29362500000000002</v>
      </c>
      <c r="P4093" s="59"/>
      <c r="Q4093" s="59"/>
      <c r="R4093" s="59"/>
      <c r="S4093" s="59"/>
      <c r="T4093" s="59"/>
      <c r="U4093" s="59"/>
      <c r="V4093" s="59"/>
      <c r="W4093" s="59"/>
      <c r="X4093" s="59"/>
      <c r="Y4093" s="59"/>
      <c r="Z4093" s="59"/>
      <c r="AA4093" s="59"/>
      <c r="AB4093" s="59"/>
      <c r="AC4093" s="59"/>
      <c r="AD4093" s="59"/>
      <c r="AE4093" s="59"/>
      <c r="AF4093" s="59"/>
      <c r="AG4093" s="59"/>
      <c r="AH4093" s="59"/>
      <c r="AI4093" s="59"/>
      <c r="AJ4093" s="59"/>
      <c r="AK4093" s="59"/>
      <c r="AL4093" s="59"/>
      <c r="AM4093" s="59"/>
      <c r="AN4093" s="59"/>
      <c r="AO4093" s="59"/>
      <c r="AP4093" s="59"/>
      <c r="AQ4093" s="59"/>
      <c r="AR4093" s="59"/>
      <c r="AS4093" s="59"/>
      <c r="AT4093" s="59"/>
      <c r="AU4093" s="59"/>
      <c r="AV4093" s="59"/>
      <c r="AZ4093" s="59"/>
      <c r="BA4093" s="59"/>
      <c r="BB4093" s="59"/>
      <c r="BC4093" s="59"/>
      <c r="BD4093" s="59"/>
      <c r="BE4093" s="59"/>
      <c r="BF4093" s="59"/>
      <c r="BG4093" s="59"/>
      <c r="BH4093" s="59"/>
      <c r="BI4093" s="59"/>
      <c r="BJ4093" s="59"/>
      <c r="BK4093" s="59"/>
      <c r="BL4093" s="59"/>
      <c r="BM4093" s="59"/>
      <c r="BN4093" s="59"/>
      <c r="BO4093" s="59"/>
      <c r="BP4093" s="59"/>
      <c r="BQ4093" s="59"/>
      <c r="BR4093" s="59"/>
      <c r="BS4093" s="59"/>
      <c r="BT4093" s="59"/>
      <c r="BU4093" s="59"/>
      <c r="BV4093" s="59"/>
      <c r="BW4093" s="59"/>
      <c r="BX4093" s="59"/>
      <c r="BY4093" s="59"/>
      <c r="BZ4093" s="59"/>
      <c r="CA4093" s="59"/>
      <c r="CB4093" s="59"/>
      <c r="CC4093" s="59"/>
      <c r="CD4093" s="59"/>
      <c r="CE4093" s="59"/>
    </row>
    <row r="4094" spans="1:83" x14ac:dyDescent="0.25">
      <c r="A4094" s="67" t="s">
        <v>986</v>
      </c>
      <c r="B4094" s="67" t="s">
        <v>986</v>
      </c>
      <c r="C4094" s="58">
        <v>42394</v>
      </c>
      <c r="D4094" s="58"/>
      <c r="E4094" s="58"/>
      <c r="F4094" s="59" t="s">
        <v>981</v>
      </c>
      <c r="G4094" s="59"/>
      <c r="H4094" s="59">
        <v>405.549375</v>
      </c>
      <c r="I4094" s="59">
        <v>6.8000000000000005E-2</v>
      </c>
      <c r="J4094" s="59">
        <v>0.12947500000000001</v>
      </c>
      <c r="K4094" s="59">
        <v>0.17775625</v>
      </c>
      <c r="L4094" s="59">
        <v>0.19898125</v>
      </c>
      <c r="M4094" s="59">
        <v>0.25839374999999998</v>
      </c>
      <c r="N4094" s="59">
        <v>0.32449375000000003</v>
      </c>
      <c r="O4094" s="59">
        <v>0.29346875</v>
      </c>
      <c r="P4094" s="59"/>
      <c r="Q4094" s="59"/>
      <c r="R4094" s="59"/>
      <c r="S4094" s="59"/>
      <c r="T4094" s="59"/>
      <c r="U4094" s="59"/>
      <c r="V4094" s="59"/>
      <c r="W4094" s="59"/>
      <c r="X4094" s="59"/>
      <c r="Y4094" s="59"/>
      <c r="Z4094" s="59"/>
      <c r="AA4094" s="59"/>
      <c r="AB4094" s="59"/>
      <c r="AC4094" s="59"/>
      <c r="AD4094" s="59"/>
      <c r="AE4094" s="59"/>
      <c r="AF4094" s="59">
        <v>0.39831665338661998</v>
      </c>
      <c r="AG4094" s="59">
        <v>0</v>
      </c>
      <c r="AH4094" s="59"/>
      <c r="AI4094" s="59"/>
      <c r="AJ4094" s="59"/>
      <c r="AK4094" s="59"/>
      <c r="AL4094" s="59"/>
      <c r="AM4094" s="59"/>
      <c r="AN4094" s="59"/>
      <c r="AO4094" s="59"/>
      <c r="AP4094" s="59"/>
      <c r="AQ4094" s="59"/>
      <c r="AR4094" s="59"/>
      <c r="AS4094" s="59"/>
      <c r="AT4094" s="59"/>
      <c r="AU4094" s="59"/>
      <c r="AV4094" s="59"/>
      <c r="AZ4094" s="59"/>
      <c r="BA4094" s="59"/>
      <c r="BB4094" s="59"/>
      <c r="BC4094" s="59"/>
      <c r="BD4094" s="59"/>
      <c r="BE4094" s="59"/>
      <c r="BF4094" s="59"/>
      <c r="BG4094" s="59"/>
      <c r="BH4094" s="59"/>
      <c r="BI4094" s="59"/>
      <c r="BJ4094" s="59"/>
      <c r="BK4094" s="59"/>
      <c r="BL4094" s="59"/>
      <c r="BM4094" s="59"/>
      <c r="BN4094" s="59"/>
      <c r="BO4094" s="59"/>
      <c r="BP4094" s="59"/>
      <c r="BQ4094" s="59"/>
      <c r="BR4094" s="59"/>
      <c r="BS4094" s="59"/>
      <c r="BT4094" s="59"/>
      <c r="BU4094" s="59"/>
      <c r="BV4094" s="59"/>
      <c r="BW4094" s="59"/>
      <c r="BX4094" s="59"/>
      <c r="BY4094" s="59"/>
      <c r="BZ4094" s="59"/>
      <c r="CA4094" s="59"/>
      <c r="CB4094" s="59"/>
      <c r="CC4094" s="59"/>
      <c r="CD4094" s="59"/>
      <c r="CE4094" s="59"/>
    </row>
    <row r="4095" spans="1:83" x14ac:dyDescent="0.25">
      <c r="A4095" s="67" t="s">
        <v>986</v>
      </c>
      <c r="B4095" s="67" t="s">
        <v>986</v>
      </c>
      <c r="C4095" s="58">
        <v>42395</v>
      </c>
      <c r="D4095" s="58"/>
      <c r="E4095" s="58"/>
      <c r="F4095" s="59" t="s">
        <v>981</v>
      </c>
      <c r="G4095" s="59"/>
      <c r="H4095" s="59">
        <v>405.35390625000002</v>
      </c>
      <c r="I4095" s="59">
        <v>6.6509374999999996E-2</v>
      </c>
      <c r="J4095" s="59">
        <v>0.1285125</v>
      </c>
      <c r="K4095" s="59">
        <v>0.17734374999999999</v>
      </c>
      <c r="L4095" s="59">
        <v>0.19954374999999999</v>
      </c>
      <c r="M4095" s="59">
        <v>0.25885625000000001</v>
      </c>
      <c r="N4095" s="59">
        <v>0.32448749999999998</v>
      </c>
      <c r="O4095" s="59">
        <v>0.29343750000000002</v>
      </c>
      <c r="P4095" s="59"/>
      <c r="Q4095" s="59"/>
      <c r="R4095" s="59"/>
      <c r="S4095" s="59"/>
      <c r="T4095" s="59"/>
      <c r="U4095" s="59"/>
      <c r="V4095" s="59"/>
      <c r="W4095" s="59"/>
      <c r="X4095" s="59"/>
      <c r="Y4095" s="59"/>
      <c r="Z4095" s="59"/>
      <c r="AA4095" s="59"/>
      <c r="AB4095" s="59"/>
      <c r="AC4095" s="59"/>
      <c r="AD4095" s="59"/>
      <c r="AE4095" s="59"/>
      <c r="AF4095" s="59"/>
      <c r="AG4095" s="59"/>
      <c r="AH4095" s="59"/>
      <c r="AI4095" s="59"/>
      <c r="AJ4095" s="59"/>
      <c r="AK4095" s="59"/>
      <c r="AL4095" s="59"/>
      <c r="AM4095" s="59"/>
      <c r="AN4095" s="59"/>
      <c r="AO4095" s="59"/>
      <c r="AP4095" s="59"/>
      <c r="AQ4095" s="59"/>
      <c r="AR4095" s="59"/>
      <c r="AS4095" s="59"/>
      <c r="AT4095" s="59"/>
      <c r="AU4095" s="59"/>
      <c r="AV4095" s="59"/>
      <c r="AZ4095" s="59"/>
      <c r="BA4095" s="59"/>
      <c r="BB4095" s="59"/>
      <c r="BC4095" s="59"/>
      <c r="BD4095" s="59"/>
      <c r="BE4095" s="59"/>
      <c r="BF4095" s="59"/>
      <c r="BG4095" s="59"/>
      <c r="BH4095" s="59"/>
      <c r="BI4095" s="59"/>
      <c r="BJ4095" s="59"/>
      <c r="BK4095" s="59"/>
      <c r="BL4095" s="59"/>
      <c r="BM4095" s="59"/>
      <c r="BN4095" s="59"/>
      <c r="BO4095" s="59"/>
      <c r="BP4095" s="59"/>
      <c r="BQ4095" s="59"/>
      <c r="BR4095" s="59"/>
      <c r="BS4095" s="59"/>
      <c r="BT4095" s="59"/>
      <c r="BU4095" s="59"/>
      <c r="BV4095" s="59"/>
      <c r="BW4095" s="59"/>
      <c r="BX4095" s="59"/>
      <c r="BY4095" s="59"/>
      <c r="BZ4095" s="59"/>
      <c r="CA4095" s="59"/>
      <c r="CB4095" s="59"/>
      <c r="CC4095" s="59"/>
      <c r="CD4095" s="59"/>
      <c r="CE4095" s="59"/>
    </row>
    <row r="4096" spans="1:83" x14ac:dyDescent="0.25">
      <c r="A4096" s="67" t="s">
        <v>986</v>
      </c>
      <c r="B4096" s="67" t="s">
        <v>986</v>
      </c>
      <c r="C4096" s="58">
        <v>42396</v>
      </c>
      <c r="D4096" s="58"/>
      <c r="E4096" s="58"/>
      <c r="F4096" s="59" t="s">
        <v>981</v>
      </c>
      <c r="G4096" s="59"/>
      <c r="H4096" s="59">
        <v>404.97609375000002</v>
      </c>
      <c r="I4096" s="59">
        <v>6.5815625000000003E-2</v>
      </c>
      <c r="J4096" s="59">
        <v>0.12782499999999999</v>
      </c>
      <c r="K4096" s="59">
        <v>0.17653125</v>
      </c>
      <c r="L4096" s="59">
        <v>0.19975000000000001</v>
      </c>
      <c r="M4096" s="59">
        <v>0.25905624999999999</v>
      </c>
      <c r="N4096" s="59">
        <v>0.32448749999999998</v>
      </c>
      <c r="O4096" s="59">
        <v>0.29327500000000001</v>
      </c>
      <c r="P4096" s="59"/>
      <c r="Q4096" s="59"/>
      <c r="R4096" s="59"/>
      <c r="S4096" s="59">
        <v>1.55</v>
      </c>
      <c r="T4096" s="59"/>
      <c r="U4096" s="59"/>
      <c r="V4096" s="59"/>
      <c r="W4096" s="59"/>
      <c r="X4096" s="59"/>
      <c r="Y4096" s="59"/>
      <c r="Z4096" s="59"/>
      <c r="AA4096" s="59"/>
      <c r="AB4096" s="59"/>
      <c r="AC4096" s="59"/>
      <c r="AD4096" s="59"/>
      <c r="AE4096" s="59">
        <v>8.5500000000000007</v>
      </c>
      <c r="AF4096" s="59"/>
      <c r="AG4096" s="59"/>
      <c r="AH4096" s="59"/>
      <c r="AI4096" s="59"/>
      <c r="AJ4096" s="59"/>
      <c r="AK4096" s="59">
        <v>8.5500000000000007</v>
      </c>
      <c r="AL4096" s="59">
        <v>8.5500000000000007</v>
      </c>
      <c r="AM4096" s="59"/>
      <c r="AN4096" s="59"/>
      <c r="AO4096" s="59"/>
      <c r="AP4096" s="59"/>
      <c r="AQ4096" s="59"/>
      <c r="AR4096" s="59"/>
      <c r="AS4096" s="59"/>
      <c r="AT4096" s="59"/>
      <c r="AU4096" s="59"/>
      <c r="AV4096" s="59"/>
      <c r="AZ4096" s="59"/>
      <c r="BA4096" s="59"/>
      <c r="BB4096" s="59"/>
      <c r="BC4096" s="59"/>
      <c r="BD4096" s="59"/>
      <c r="BE4096" s="59"/>
      <c r="BF4096" s="59"/>
      <c r="BG4096" s="59"/>
      <c r="BH4096" s="59"/>
      <c r="BI4096" s="59"/>
      <c r="BJ4096" s="59"/>
      <c r="BK4096" s="59"/>
      <c r="BL4096" s="59"/>
      <c r="BM4096" s="59"/>
      <c r="BN4096" s="59"/>
      <c r="BO4096" s="59"/>
      <c r="BP4096" s="59"/>
      <c r="BQ4096" s="59"/>
      <c r="BR4096" s="59"/>
      <c r="BS4096" s="59"/>
      <c r="BT4096" s="59"/>
      <c r="BU4096" s="59"/>
      <c r="BV4096" s="59"/>
      <c r="BW4096" s="59"/>
      <c r="BX4096" s="59"/>
      <c r="BY4096" s="59"/>
      <c r="BZ4096" s="59"/>
      <c r="CA4096" s="59"/>
      <c r="CB4096" s="59"/>
      <c r="CC4096" s="59"/>
      <c r="CD4096" s="59"/>
      <c r="CE4096" s="59"/>
    </row>
    <row r="4097" spans="1:83" x14ac:dyDescent="0.25">
      <c r="A4097" s="67" t="s">
        <v>986</v>
      </c>
      <c r="B4097" s="67" t="s">
        <v>986</v>
      </c>
      <c r="C4097" s="58">
        <v>42397</v>
      </c>
      <c r="D4097" s="58"/>
      <c r="E4097" s="58"/>
      <c r="F4097" s="59" t="s">
        <v>981</v>
      </c>
      <c r="G4097" s="59"/>
      <c r="H4097" s="59">
        <v>404.85046875</v>
      </c>
      <c r="I4097" s="59">
        <v>6.5909375000000006E-2</v>
      </c>
      <c r="J4097" s="59">
        <v>0.12769374999999999</v>
      </c>
      <c r="K4097" s="59">
        <v>0.17615624999999999</v>
      </c>
      <c r="L4097" s="59">
        <v>0.19977500000000001</v>
      </c>
      <c r="M4097" s="59">
        <v>0.25917499999999999</v>
      </c>
      <c r="N4097" s="59">
        <v>0.32440000000000002</v>
      </c>
      <c r="O4097" s="59">
        <v>0.29319374999999998</v>
      </c>
      <c r="P4097" s="59"/>
      <c r="Q4097" s="59"/>
      <c r="R4097" s="59"/>
      <c r="S4097" s="59"/>
      <c r="T4097" s="59"/>
      <c r="U4097" s="59"/>
      <c r="V4097" s="59"/>
      <c r="W4097" s="59"/>
      <c r="X4097" s="59"/>
      <c r="Y4097" s="59"/>
      <c r="Z4097" s="59"/>
      <c r="AA4097" s="59"/>
      <c r="AB4097" s="59"/>
      <c r="AC4097" s="59"/>
      <c r="AD4097" s="59"/>
      <c r="AE4097" s="59"/>
      <c r="AF4097" s="59"/>
      <c r="AG4097" s="59"/>
      <c r="AH4097" s="59"/>
      <c r="AI4097" s="59"/>
      <c r="AJ4097" s="59"/>
      <c r="AK4097" s="59"/>
      <c r="AL4097" s="59"/>
      <c r="AM4097" s="59"/>
      <c r="AN4097" s="59"/>
      <c r="AO4097" s="59"/>
      <c r="AP4097" s="59"/>
      <c r="AQ4097" s="59"/>
      <c r="AR4097" s="59"/>
      <c r="AS4097" s="59"/>
      <c r="AT4097" s="59"/>
      <c r="AU4097" s="59"/>
      <c r="AV4097" s="59"/>
      <c r="AZ4097" s="59"/>
      <c r="BA4097" s="59"/>
      <c r="BB4097" s="59"/>
      <c r="BC4097" s="59"/>
      <c r="BD4097" s="59"/>
      <c r="BE4097" s="59"/>
      <c r="BF4097" s="59"/>
      <c r="BG4097" s="59"/>
      <c r="BH4097" s="59"/>
      <c r="BI4097" s="59"/>
      <c r="BJ4097" s="59"/>
      <c r="BK4097" s="59"/>
      <c r="BL4097" s="59"/>
      <c r="BM4097" s="59"/>
      <c r="BN4097" s="59"/>
      <c r="BO4097" s="59"/>
      <c r="BP4097" s="59"/>
      <c r="BQ4097" s="59"/>
      <c r="BR4097" s="59"/>
      <c r="BS4097" s="59"/>
      <c r="BT4097" s="59"/>
      <c r="BU4097" s="59"/>
      <c r="BV4097" s="59"/>
      <c r="BW4097" s="59"/>
      <c r="BX4097" s="59"/>
      <c r="BY4097" s="59"/>
      <c r="BZ4097" s="59"/>
      <c r="CA4097" s="59"/>
      <c r="CB4097" s="59"/>
      <c r="CC4097" s="59"/>
      <c r="CD4097" s="59"/>
      <c r="CE4097" s="59"/>
    </row>
    <row r="4098" spans="1:83" x14ac:dyDescent="0.25">
      <c r="A4098" s="67" t="s">
        <v>986</v>
      </c>
      <c r="B4098" s="67" t="s">
        <v>986</v>
      </c>
      <c r="C4098" s="58">
        <v>42398</v>
      </c>
      <c r="D4098" s="58"/>
      <c r="E4098" s="58"/>
      <c r="F4098" s="59" t="s">
        <v>981</v>
      </c>
      <c r="G4098" s="59"/>
      <c r="H4098" s="59">
        <v>405.07828124999997</v>
      </c>
      <c r="I4098" s="59">
        <v>6.6490624999999998E-2</v>
      </c>
      <c r="J4098" s="59">
        <v>0.12849374999999999</v>
      </c>
      <c r="K4098" s="59">
        <v>0.17631875</v>
      </c>
      <c r="L4098" s="59">
        <v>0.19990625000000001</v>
      </c>
      <c r="M4098" s="59">
        <v>0.25910624999999998</v>
      </c>
      <c r="N4098" s="59">
        <v>0.3243375</v>
      </c>
      <c r="O4098" s="59">
        <v>0.29310000000000003</v>
      </c>
      <c r="P4098" s="59"/>
      <c r="Q4098" s="59"/>
      <c r="R4098" s="59"/>
      <c r="S4098" s="59"/>
      <c r="T4098" s="59"/>
      <c r="U4098" s="59"/>
      <c r="V4098" s="59"/>
      <c r="W4098" s="59"/>
      <c r="X4098" s="59"/>
      <c r="Y4098" s="59"/>
      <c r="Z4098" s="59"/>
      <c r="AA4098" s="59"/>
      <c r="AB4098" s="59"/>
      <c r="AC4098" s="59"/>
      <c r="AD4098" s="59"/>
      <c r="AE4098" s="59"/>
      <c r="AF4098" s="59"/>
      <c r="AG4098" s="59">
        <v>0</v>
      </c>
      <c r="AH4098" s="59"/>
      <c r="AI4098" s="59"/>
      <c r="AJ4098" s="59"/>
      <c r="AK4098" s="59"/>
      <c r="AL4098" s="59"/>
      <c r="AM4098" s="59"/>
      <c r="AN4098" s="59"/>
      <c r="AO4098" s="59"/>
      <c r="AP4098" s="59"/>
      <c r="AQ4098" s="59"/>
      <c r="AR4098" s="59"/>
      <c r="AS4098" s="59"/>
      <c r="AT4098" s="59"/>
      <c r="AU4098" s="59"/>
      <c r="AV4098" s="59"/>
      <c r="AZ4098" s="59"/>
      <c r="BA4098" s="59"/>
      <c r="BB4098" s="59"/>
      <c r="BC4098" s="59"/>
      <c r="BD4098" s="59"/>
      <c r="BE4098" s="59"/>
      <c r="BF4098" s="59"/>
      <c r="BG4098" s="59"/>
      <c r="BH4098" s="59"/>
      <c r="BI4098" s="59"/>
      <c r="BJ4098" s="59"/>
      <c r="BK4098" s="59"/>
      <c r="BL4098" s="59"/>
      <c r="BM4098" s="59"/>
      <c r="BN4098" s="59"/>
      <c r="BO4098" s="59"/>
      <c r="BP4098" s="59"/>
      <c r="BQ4098" s="59"/>
      <c r="BR4098" s="59"/>
      <c r="BS4098" s="59"/>
      <c r="BT4098" s="59"/>
      <c r="BU4098" s="59"/>
      <c r="BV4098" s="59"/>
      <c r="BW4098" s="59"/>
      <c r="BX4098" s="59"/>
      <c r="BY4098" s="59"/>
      <c r="BZ4098" s="59"/>
      <c r="CA4098" s="59"/>
      <c r="CB4098" s="59"/>
      <c r="CC4098" s="59"/>
      <c r="CD4098" s="59"/>
      <c r="CE4098" s="59"/>
    </row>
    <row r="4099" spans="1:83" x14ac:dyDescent="0.25">
      <c r="A4099" s="67" t="s">
        <v>986</v>
      </c>
      <c r="B4099" s="67" t="s">
        <v>986</v>
      </c>
      <c r="C4099" s="58">
        <v>42399</v>
      </c>
      <c r="D4099" s="58"/>
      <c r="E4099" s="58"/>
      <c r="F4099" s="59" t="s">
        <v>981</v>
      </c>
      <c r="G4099" s="59"/>
      <c r="H4099" s="59">
        <v>405.16171874999998</v>
      </c>
      <c r="I4099" s="59">
        <v>6.5934375000000003E-2</v>
      </c>
      <c r="J4099" s="59">
        <v>0.12856875000000001</v>
      </c>
      <c r="K4099" s="59">
        <v>0.17684374999999999</v>
      </c>
      <c r="L4099" s="59">
        <v>0.20023125</v>
      </c>
      <c r="M4099" s="59">
        <v>0.2591</v>
      </c>
      <c r="N4099" s="59">
        <v>0.32408749999999997</v>
      </c>
      <c r="O4099" s="59">
        <v>0.29302499999999998</v>
      </c>
      <c r="P4099" s="59"/>
      <c r="Q4099" s="59"/>
      <c r="R4099" s="59"/>
      <c r="S4099" s="59"/>
      <c r="T4099" s="59"/>
      <c r="U4099" s="59"/>
      <c r="V4099" s="59"/>
      <c r="W4099" s="59"/>
      <c r="X4099" s="59"/>
      <c r="Y4099" s="59"/>
      <c r="Z4099" s="59"/>
      <c r="AA4099" s="59"/>
      <c r="AB4099" s="59"/>
      <c r="AC4099" s="59"/>
      <c r="AD4099" s="59"/>
      <c r="AE4099" s="59"/>
      <c r="AF4099" s="59"/>
      <c r="AG4099" s="59"/>
      <c r="AH4099" s="59"/>
      <c r="AI4099" s="59"/>
      <c r="AJ4099" s="59"/>
      <c r="AK4099" s="59"/>
      <c r="AL4099" s="59"/>
      <c r="AM4099" s="59"/>
      <c r="AN4099" s="59"/>
      <c r="AO4099" s="59"/>
      <c r="AP4099" s="59"/>
      <c r="AQ4099" s="59"/>
      <c r="AR4099" s="59"/>
      <c r="AS4099" s="59"/>
      <c r="AT4099" s="59"/>
      <c r="AU4099" s="59"/>
      <c r="AV4099" s="59"/>
      <c r="AZ4099" s="59"/>
      <c r="BA4099" s="59"/>
      <c r="BB4099" s="59"/>
      <c r="BC4099" s="59"/>
      <c r="BD4099" s="59"/>
      <c r="BE4099" s="59"/>
      <c r="BF4099" s="59"/>
      <c r="BG4099" s="59"/>
      <c r="BH4099" s="59"/>
      <c r="BI4099" s="59"/>
      <c r="BJ4099" s="59"/>
      <c r="BK4099" s="59"/>
      <c r="BL4099" s="59"/>
      <c r="BM4099" s="59"/>
      <c r="BN4099" s="59"/>
      <c r="BO4099" s="59"/>
      <c r="BP4099" s="59"/>
      <c r="BQ4099" s="59"/>
      <c r="BR4099" s="59"/>
      <c r="BS4099" s="59"/>
      <c r="BT4099" s="59"/>
      <c r="BU4099" s="59"/>
      <c r="BV4099" s="59"/>
      <c r="BW4099" s="59"/>
      <c r="BX4099" s="59"/>
      <c r="BY4099" s="59"/>
      <c r="BZ4099" s="59"/>
      <c r="CA4099" s="59"/>
      <c r="CB4099" s="59"/>
      <c r="CC4099" s="59"/>
      <c r="CD4099" s="59"/>
      <c r="CE4099" s="59"/>
    </row>
    <row r="4100" spans="1:83" x14ac:dyDescent="0.25">
      <c r="A4100" s="67" t="s">
        <v>986</v>
      </c>
      <c r="B4100" s="67" t="s">
        <v>986</v>
      </c>
      <c r="C4100" s="58">
        <v>42400</v>
      </c>
      <c r="D4100" s="58"/>
      <c r="E4100" s="58"/>
      <c r="F4100" s="59" t="s">
        <v>981</v>
      </c>
      <c r="G4100" s="59"/>
      <c r="H4100" s="59">
        <v>405.35250000000002</v>
      </c>
      <c r="I4100" s="59">
        <v>6.6100000000000006E-2</v>
      </c>
      <c r="J4100" s="59">
        <v>0.12917500000000001</v>
      </c>
      <c r="K4100" s="59">
        <v>0.17711250000000001</v>
      </c>
      <c r="L4100" s="59">
        <v>0.20048750000000001</v>
      </c>
      <c r="M4100" s="59">
        <v>0.25910624999999998</v>
      </c>
      <c r="N4100" s="59">
        <v>0.32403124999999999</v>
      </c>
      <c r="O4100" s="59">
        <v>0.2928</v>
      </c>
      <c r="P4100" s="59"/>
      <c r="Q4100" s="59"/>
      <c r="R4100" s="59"/>
      <c r="S4100" s="59"/>
      <c r="T4100" s="59"/>
      <c r="U4100" s="59"/>
      <c r="V4100" s="59"/>
      <c r="W4100" s="59"/>
      <c r="X4100" s="59"/>
      <c r="Y4100" s="59"/>
      <c r="Z4100" s="59"/>
      <c r="AA4100" s="59"/>
      <c r="AB4100" s="59"/>
      <c r="AC4100" s="59"/>
      <c r="AD4100" s="59"/>
      <c r="AE4100" s="59"/>
      <c r="AF4100" s="59"/>
      <c r="AG4100" s="59"/>
      <c r="AH4100" s="59"/>
      <c r="AI4100" s="59"/>
      <c r="AJ4100" s="59"/>
      <c r="AK4100" s="59"/>
      <c r="AL4100" s="59"/>
      <c r="AM4100" s="59"/>
      <c r="AN4100" s="59"/>
      <c r="AO4100" s="59"/>
      <c r="AP4100" s="59"/>
      <c r="AQ4100" s="59"/>
      <c r="AR4100" s="59"/>
      <c r="AS4100" s="59"/>
      <c r="AT4100" s="59"/>
      <c r="AU4100" s="59"/>
      <c r="AV4100" s="59"/>
      <c r="AZ4100" s="59"/>
      <c r="BA4100" s="59"/>
      <c r="BB4100" s="59"/>
      <c r="BC4100" s="59"/>
      <c r="BD4100" s="59"/>
      <c r="BE4100" s="59"/>
      <c r="BF4100" s="59"/>
      <c r="BG4100" s="59"/>
      <c r="BH4100" s="59"/>
      <c r="BI4100" s="59"/>
      <c r="BJ4100" s="59"/>
      <c r="BK4100" s="59"/>
      <c r="BL4100" s="59"/>
      <c r="BM4100" s="59"/>
      <c r="BN4100" s="59"/>
      <c r="BO4100" s="59"/>
      <c r="BP4100" s="59"/>
      <c r="BQ4100" s="59"/>
      <c r="BR4100" s="59"/>
      <c r="BS4100" s="59"/>
      <c r="BT4100" s="59"/>
      <c r="BU4100" s="59"/>
      <c r="BV4100" s="59"/>
      <c r="BW4100" s="59"/>
      <c r="BX4100" s="59"/>
      <c r="BY4100" s="59"/>
      <c r="BZ4100" s="59"/>
      <c r="CA4100" s="59"/>
      <c r="CB4100" s="59"/>
      <c r="CC4100" s="59"/>
      <c r="CD4100" s="59"/>
      <c r="CE4100" s="59"/>
    </row>
    <row r="4101" spans="1:83" x14ac:dyDescent="0.25">
      <c r="A4101" s="67" t="s">
        <v>986</v>
      </c>
      <c r="B4101" s="67" t="s">
        <v>986</v>
      </c>
      <c r="C4101" s="58">
        <v>42401</v>
      </c>
      <c r="D4101" s="58"/>
      <c r="E4101" s="58"/>
      <c r="F4101" s="59" t="s">
        <v>981</v>
      </c>
      <c r="G4101" s="59"/>
      <c r="H4101" s="59">
        <v>405.87890625</v>
      </c>
      <c r="I4101" s="59">
        <v>6.6559375000000004E-2</v>
      </c>
      <c r="J4101" s="59">
        <v>0.1300625</v>
      </c>
      <c r="K4101" s="59">
        <v>0.17785000000000001</v>
      </c>
      <c r="L4101" s="59">
        <v>0.200875</v>
      </c>
      <c r="M4101" s="59">
        <v>0.25924999999999998</v>
      </c>
      <c r="N4101" s="59">
        <v>0.32391249999999999</v>
      </c>
      <c r="O4101" s="59">
        <v>0.29273125</v>
      </c>
      <c r="P4101" s="59"/>
      <c r="Q4101" s="59"/>
      <c r="R4101" s="59"/>
      <c r="S4101" s="59"/>
      <c r="T4101" s="59">
        <v>7.9731637749999997</v>
      </c>
      <c r="U4101" s="59">
        <v>649.61524999999995</v>
      </c>
      <c r="V4101" s="59">
        <v>492.38350000000003</v>
      </c>
      <c r="W4101" s="59"/>
      <c r="X4101" s="59"/>
      <c r="Y4101" s="59">
        <v>1.7756726296364499E-2</v>
      </c>
      <c r="Z4101" s="59">
        <v>4.4295000000000001E-2</v>
      </c>
      <c r="AA4101" s="59">
        <v>6.9472836500000001</v>
      </c>
      <c r="AB4101" s="59">
        <v>8679.2569955555791</v>
      </c>
      <c r="AC4101" s="59"/>
      <c r="AD4101" s="59">
        <v>391.24799999999999</v>
      </c>
      <c r="AE4101" s="59"/>
      <c r="AF4101" s="59">
        <v>0.39849374405702398</v>
      </c>
      <c r="AG4101" s="59">
        <v>0</v>
      </c>
      <c r="AH4101" s="59"/>
      <c r="AI4101" s="59"/>
      <c r="AJ4101" s="59">
        <v>28.463249999999999</v>
      </c>
      <c r="AK4101" s="59"/>
      <c r="AL4101" s="59"/>
      <c r="AM4101" s="59"/>
      <c r="AN4101" s="59"/>
      <c r="AO4101" s="59"/>
      <c r="AP4101" s="59"/>
      <c r="AQ4101" s="59"/>
      <c r="AR4101" s="59"/>
      <c r="AS4101" s="59"/>
      <c r="AT4101" s="59" t="s">
        <v>74</v>
      </c>
      <c r="AU4101" s="59"/>
      <c r="AV4101" s="59"/>
      <c r="AZ4101" s="59"/>
      <c r="BA4101" s="59"/>
      <c r="BB4101" s="59"/>
      <c r="BC4101" s="59"/>
      <c r="BD4101" s="59"/>
      <c r="BE4101" s="59">
        <v>101.13549999999999</v>
      </c>
      <c r="BF4101" s="59"/>
      <c r="BG4101" s="59"/>
      <c r="BH4101" s="59"/>
      <c r="BI4101" s="59"/>
      <c r="BJ4101" s="59">
        <v>128.76849999999999</v>
      </c>
      <c r="BK4101" s="59">
        <v>328.71821414425301</v>
      </c>
      <c r="BL4101" s="59"/>
      <c r="BM4101" s="59"/>
      <c r="BN4101" s="59"/>
      <c r="BO4101" s="59"/>
      <c r="BP4101" s="59"/>
      <c r="BQ4101" s="59"/>
      <c r="BR4101" s="59"/>
      <c r="BS4101" s="59"/>
      <c r="BT4101" s="59"/>
      <c r="BU4101" s="59"/>
      <c r="BV4101" s="59"/>
      <c r="BW4101" s="59"/>
      <c r="BX4101" s="59"/>
      <c r="BY4101" s="59"/>
      <c r="BZ4101" s="59"/>
      <c r="CA4101" s="59"/>
      <c r="CB4101" s="59"/>
      <c r="CC4101" s="59"/>
      <c r="CD4101" s="59"/>
      <c r="CE4101" s="59"/>
    </row>
    <row r="4102" spans="1:83" x14ac:dyDescent="0.25">
      <c r="A4102" s="67" t="s">
        <v>986</v>
      </c>
      <c r="B4102" s="67" t="s">
        <v>986</v>
      </c>
      <c r="C4102" s="58">
        <v>42402</v>
      </c>
      <c r="D4102" s="58"/>
      <c r="E4102" s="58"/>
      <c r="F4102" s="59" t="s">
        <v>981</v>
      </c>
      <c r="G4102" s="59"/>
      <c r="H4102" s="59">
        <v>406.60640625000002</v>
      </c>
      <c r="I4102" s="59">
        <v>6.7040625000000006E-2</v>
      </c>
      <c r="J4102" s="59">
        <v>0.13148124999999999</v>
      </c>
      <c r="K4102" s="59">
        <v>0.17910000000000001</v>
      </c>
      <c r="L4102" s="59">
        <v>0.20143125000000001</v>
      </c>
      <c r="M4102" s="59">
        <v>0.2593125</v>
      </c>
      <c r="N4102" s="59">
        <v>0.32371875</v>
      </c>
      <c r="O4102" s="59">
        <v>0.29253125000000002</v>
      </c>
      <c r="P4102" s="59"/>
      <c r="Q4102" s="59"/>
      <c r="R4102" s="59"/>
      <c r="S4102" s="59"/>
      <c r="T4102" s="59"/>
      <c r="U4102" s="59"/>
      <c r="V4102" s="59"/>
      <c r="W4102" s="59"/>
      <c r="X4102" s="59"/>
      <c r="Y4102" s="59"/>
      <c r="Z4102" s="59"/>
      <c r="AA4102" s="59"/>
      <c r="AB4102" s="59"/>
      <c r="AC4102" s="59"/>
      <c r="AD4102" s="59"/>
      <c r="AE4102" s="59"/>
      <c r="AF4102" s="59"/>
      <c r="AG4102" s="59"/>
      <c r="AH4102" s="59"/>
      <c r="AI4102" s="59"/>
      <c r="AJ4102" s="59"/>
      <c r="AK4102" s="59"/>
      <c r="AL4102" s="59"/>
      <c r="AM4102" s="59"/>
      <c r="AN4102" s="59"/>
      <c r="AO4102" s="59"/>
      <c r="AP4102" s="59"/>
      <c r="AQ4102" s="59"/>
      <c r="AR4102" s="59"/>
      <c r="AS4102" s="59"/>
      <c r="AT4102" s="59"/>
      <c r="AU4102" s="59"/>
      <c r="AV4102" s="59"/>
      <c r="AZ4102" s="59"/>
      <c r="BA4102" s="59"/>
      <c r="BB4102" s="59"/>
      <c r="BC4102" s="59"/>
      <c r="BD4102" s="59"/>
      <c r="BE4102" s="59"/>
      <c r="BF4102" s="59"/>
      <c r="BG4102" s="59"/>
      <c r="BH4102" s="59"/>
      <c r="BI4102" s="59"/>
      <c r="BJ4102" s="59"/>
      <c r="BK4102" s="59"/>
      <c r="BL4102" s="59"/>
      <c r="BM4102" s="59"/>
      <c r="BN4102" s="59"/>
      <c r="BO4102" s="59"/>
      <c r="BP4102" s="59"/>
      <c r="BQ4102" s="59"/>
      <c r="BR4102" s="59"/>
      <c r="BS4102" s="59"/>
      <c r="BT4102" s="59"/>
      <c r="BU4102" s="59"/>
      <c r="BV4102" s="59"/>
      <c r="BW4102" s="59"/>
      <c r="BX4102" s="59"/>
      <c r="BY4102" s="59"/>
      <c r="BZ4102" s="59"/>
      <c r="CA4102" s="59"/>
      <c r="CB4102" s="59"/>
      <c r="CC4102" s="59"/>
      <c r="CD4102" s="59"/>
      <c r="CE4102" s="59"/>
    </row>
    <row r="4103" spans="1:83" x14ac:dyDescent="0.25">
      <c r="A4103" s="67" t="s">
        <v>986</v>
      </c>
      <c r="B4103" s="67" t="s">
        <v>986</v>
      </c>
      <c r="C4103" s="58">
        <v>42403</v>
      </c>
      <c r="D4103" s="58"/>
      <c r="E4103" s="58"/>
      <c r="F4103" s="59" t="s">
        <v>981</v>
      </c>
      <c r="G4103" s="59"/>
      <c r="H4103" s="59">
        <v>422.91046875000001</v>
      </c>
      <c r="I4103" s="59">
        <v>0.165671875</v>
      </c>
      <c r="J4103" s="59">
        <v>0.13500624999999999</v>
      </c>
      <c r="K4103" s="59">
        <v>0.18144374999999999</v>
      </c>
      <c r="L4103" s="59">
        <v>0.20230624999999999</v>
      </c>
      <c r="M4103" s="59">
        <v>0.25961250000000002</v>
      </c>
      <c r="N4103" s="59">
        <v>0.32363750000000002</v>
      </c>
      <c r="O4103" s="59">
        <v>0.29236250000000003</v>
      </c>
      <c r="P4103" s="59"/>
      <c r="Q4103" s="59"/>
      <c r="R4103" s="59"/>
      <c r="S4103" s="59"/>
      <c r="T4103" s="59"/>
      <c r="U4103" s="59"/>
      <c r="V4103" s="59"/>
      <c r="W4103" s="59"/>
      <c r="X4103" s="59"/>
      <c r="Y4103" s="59"/>
      <c r="Z4103" s="59"/>
      <c r="AA4103" s="59"/>
      <c r="AB4103" s="59"/>
      <c r="AC4103" s="59"/>
      <c r="AD4103" s="59"/>
      <c r="AE4103" s="59">
        <v>8.5500000000000007</v>
      </c>
      <c r="AF4103" s="59"/>
      <c r="AG4103" s="59"/>
      <c r="AH4103" s="59"/>
      <c r="AI4103" s="59"/>
      <c r="AJ4103" s="59"/>
      <c r="AK4103" s="59">
        <v>8.5500000000000007</v>
      </c>
      <c r="AL4103" s="59">
        <v>8.5500000000000007</v>
      </c>
      <c r="AM4103" s="59"/>
      <c r="AN4103" s="59"/>
      <c r="AO4103" s="59"/>
      <c r="AP4103" s="59"/>
      <c r="AQ4103" s="59"/>
      <c r="AR4103" s="59"/>
      <c r="AS4103" s="59"/>
      <c r="AT4103" s="59"/>
      <c r="AU4103" s="59"/>
      <c r="AV4103" s="59"/>
      <c r="AZ4103" s="59"/>
      <c r="BA4103" s="59"/>
      <c r="BB4103" s="59"/>
      <c r="BC4103" s="59"/>
      <c r="BD4103" s="59"/>
      <c r="BE4103" s="59"/>
      <c r="BF4103" s="59"/>
      <c r="BG4103" s="59"/>
      <c r="BH4103" s="59"/>
      <c r="BI4103" s="59"/>
      <c r="BJ4103" s="59"/>
      <c r="BK4103" s="59"/>
      <c r="BL4103" s="59"/>
      <c r="BM4103" s="59"/>
      <c r="BN4103" s="59"/>
      <c r="BO4103" s="59"/>
      <c r="BP4103" s="59"/>
      <c r="BQ4103" s="59"/>
      <c r="BR4103" s="59"/>
      <c r="BS4103" s="59"/>
      <c r="BT4103" s="59"/>
      <c r="BU4103" s="59"/>
      <c r="BV4103" s="59"/>
      <c r="BW4103" s="59"/>
      <c r="BX4103" s="59"/>
      <c r="BY4103" s="59"/>
      <c r="BZ4103" s="59"/>
      <c r="CA4103" s="59"/>
      <c r="CB4103" s="59"/>
      <c r="CC4103" s="59"/>
      <c r="CD4103" s="59"/>
      <c r="CE4103" s="59"/>
    </row>
    <row r="4104" spans="1:83" x14ac:dyDescent="0.25">
      <c r="A4104" s="67" t="s">
        <v>986</v>
      </c>
      <c r="B4104" s="67" t="s">
        <v>986</v>
      </c>
      <c r="C4104" s="58">
        <v>42404</v>
      </c>
      <c r="D4104" s="58"/>
      <c r="E4104" s="58"/>
      <c r="F4104" s="59" t="s">
        <v>981</v>
      </c>
      <c r="G4104" s="59"/>
      <c r="H4104" s="59">
        <v>474.448125</v>
      </c>
      <c r="I4104" s="59">
        <v>0.30145624999999998</v>
      </c>
      <c r="J4104" s="59">
        <v>0.25900624999999999</v>
      </c>
      <c r="K4104" s="59">
        <v>0.22295000000000001</v>
      </c>
      <c r="L4104" s="59">
        <v>0.2025875</v>
      </c>
      <c r="M4104" s="59">
        <v>0.25981874999999999</v>
      </c>
      <c r="N4104" s="59">
        <v>0.32355</v>
      </c>
      <c r="O4104" s="59">
        <v>0.29235624999999998</v>
      </c>
      <c r="P4104" s="59"/>
      <c r="Q4104" s="59"/>
      <c r="R4104" s="59"/>
      <c r="S4104" s="59"/>
      <c r="T4104" s="59"/>
      <c r="U4104" s="59"/>
      <c r="V4104" s="59"/>
      <c r="W4104" s="59"/>
      <c r="X4104" s="59"/>
      <c r="Y4104" s="59"/>
      <c r="Z4104" s="59"/>
      <c r="AA4104" s="59"/>
      <c r="AB4104" s="59"/>
      <c r="AC4104" s="59"/>
      <c r="AD4104" s="59"/>
      <c r="AE4104" s="59"/>
      <c r="AF4104" s="59"/>
      <c r="AG4104" s="59"/>
      <c r="AH4104" s="59"/>
      <c r="AI4104" s="59"/>
      <c r="AJ4104" s="59"/>
      <c r="AK4104" s="59"/>
      <c r="AL4104" s="59"/>
      <c r="AM4104" s="59"/>
      <c r="AN4104" s="59"/>
      <c r="AO4104" s="59"/>
      <c r="AP4104" s="59"/>
      <c r="AQ4104" s="59"/>
      <c r="AR4104" s="59"/>
      <c r="AS4104" s="59"/>
      <c r="AT4104" s="59"/>
      <c r="AU4104" s="59"/>
      <c r="AV4104" s="59"/>
      <c r="AZ4104" s="59"/>
      <c r="BA4104" s="59"/>
      <c r="BB4104" s="59"/>
      <c r="BC4104" s="59"/>
      <c r="BD4104" s="59"/>
      <c r="BE4104" s="59"/>
      <c r="BF4104" s="59"/>
      <c r="BG4104" s="59"/>
      <c r="BH4104" s="59"/>
      <c r="BI4104" s="59"/>
      <c r="BJ4104" s="59"/>
      <c r="BK4104" s="59"/>
      <c r="BL4104" s="59"/>
      <c r="BM4104" s="59"/>
      <c r="BN4104" s="59"/>
      <c r="BO4104" s="59"/>
      <c r="BP4104" s="59"/>
      <c r="BQ4104" s="59"/>
      <c r="BR4104" s="59"/>
      <c r="BS4104" s="59"/>
      <c r="BT4104" s="59"/>
      <c r="BU4104" s="59"/>
      <c r="BV4104" s="59"/>
      <c r="BW4104" s="59"/>
      <c r="BX4104" s="59"/>
      <c r="BY4104" s="59"/>
      <c r="BZ4104" s="59"/>
      <c r="CA4104" s="59"/>
      <c r="CB4104" s="59"/>
      <c r="CC4104" s="59"/>
      <c r="CD4104" s="59"/>
      <c r="CE4104" s="59"/>
    </row>
    <row r="4105" spans="1:83" x14ac:dyDescent="0.25">
      <c r="A4105" s="67" t="s">
        <v>986</v>
      </c>
      <c r="B4105" s="67" t="s">
        <v>986</v>
      </c>
      <c r="C4105" s="58">
        <v>42405</v>
      </c>
      <c r="D4105" s="58"/>
      <c r="E4105" s="58"/>
      <c r="F4105" s="59" t="s">
        <v>981</v>
      </c>
      <c r="G4105" s="59"/>
      <c r="H4105" s="59">
        <v>472.74</v>
      </c>
      <c r="I4105" s="59">
        <v>0.27689374999999999</v>
      </c>
      <c r="J4105" s="59">
        <v>0.25981874999999999</v>
      </c>
      <c r="K4105" s="59">
        <v>0.2283</v>
      </c>
      <c r="L4105" s="59">
        <v>0.20330000000000001</v>
      </c>
      <c r="M4105" s="59">
        <v>0.25999375000000002</v>
      </c>
      <c r="N4105" s="59">
        <v>0.32354375000000002</v>
      </c>
      <c r="O4105" s="59">
        <v>0.29230624999999999</v>
      </c>
      <c r="P4105" s="59"/>
      <c r="Q4105" s="59"/>
      <c r="R4105" s="59"/>
      <c r="S4105" s="59"/>
      <c r="T4105" s="59"/>
      <c r="U4105" s="59"/>
      <c r="V4105" s="59"/>
      <c r="W4105" s="59"/>
      <c r="X4105" s="59"/>
      <c r="Y4105" s="59"/>
      <c r="Z4105" s="59"/>
      <c r="AA4105" s="59"/>
      <c r="AB4105" s="59"/>
      <c r="AC4105" s="59"/>
      <c r="AD4105" s="59"/>
      <c r="AE4105" s="59"/>
      <c r="AF4105" s="59"/>
      <c r="AG4105" s="59"/>
      <c r="AH4105" s="59"/>
      <c r="AI4105" s="59"/>
      <c r="AJ4105" s="59"/>
      <c r="AK4105" s="59"/>
      <c r="AL4105" s="59"/>
      <c r="AM4105" s="59"/>
      <c r="AN4105" s="59"/>
      <c r="AO4105" s="59"/>
      <c r="AP4105" s="59"/>
      <c r="AQ4105" s="59"/>
      <c r="AR4105" s="59"/>
      <c r="AS4105" s="59"/>
      <c r="AT4105" s="59"/>
      <c r="AU4105" s="59"/>
      <c r="AV4105" s="59"/>
      <c r="AZ4105" s="59"/>
      <c r="BA4105" s="59"/>
      <c r="BB4105" s="59"/>
      <c r="BC4105" s="59"/>
      <c r="BD4105" s="59"/>
      <c r="BE4105" s="59"/>
      <c r="BF4105" s="59"/>
      <c r="BG4105" s="59"/>
      <c r="BH4105" s="59"/>
      <c r="BI4105" s="59"/>
      <c r="BJ4105" s="59"/>
      <c r="BK4105" s="59"/>
      <c r="BL4105" s="59"/>
      <c r="BM4105" s="59"/>
      <c r="BN4105" s="59"/>
      <c r="BO4105" s="59"/>
      <c r="BP4105" s="59"/>
      <c r="BQ4105" s="59"/>
      <c r="BR4105" s="59"/>
      <c r="BS4105" s="59"/>
      <c r="BT4105" s="59"/>
      <c r="BU4105" s="59"/>
      <c r="BV4105" s="59"/>
      <c r="BW4105" s="59"/>
      <c r="BX4105" s="59"/>
      <c r="BY4105" s="59"/>
      <c r="BZ4105" s="59"/>
      <c r="CA4105" s="59"/>
      <c r="CB4105" s="59"/>
      <c r="CC4105" s="59"/>
      <c r="CD4105" s="59"/>
      <c r="CE4105" s="59"/>
    </row>
    <row r="4106" spans="1:83" x14ac:dyDescent="0.25">
      <c r="A4106" s="67" t="s">
        <v>986</v>
      </c>
      <c r="B4106" s="67" t="s">
        <v>986</v>
      </c>
      <c r="C4106" s="58">
        <v>42406</v>
      </c>
      <c r="D4106" s="58"/>
      <c r="E4106" s="58"/>
      <c r="F4106" s="59" t="s">
        <v>981</v>
      </c>
      <c r="G4106" s="59"/>
      <c r="H4106" s="59">
        <v>471.05578125</v>
      </c>
      <c r="I4106" s="59">
        <v>0.26039062499999999</v>
      </c>
      <c r="J4106" s="59">
        <v>0.25769375</v>
      </c>
      <c r="K4106" s="59">
        <v>0.23177500000000001</v>
      </c>
      <c r="L4106" s="59">
        <v>0.20373749999999999</v>
      </c>
      <c r="M4106" s="59">
        <v>0.26016875</v>
      </c>
      <c r="N4106" s="59">
        <v>0.32338749999999999</v>
      </c>
      <c r="O4106" s="59">
        <v>0.29207499999999997</v>
      </c>
      <c r="P4106" s="59"/>
      <c r="Q4106" s="59"/>
      <c r="R4106" s="59"/>
      <c r="S4106" s="59"/>
      <c r="T4106" s="59"/>
      <c r="U4106" s="59"/>
      <c r="V4106" s="59"/>
      <c r="W4106" s="59"/>
      <c r="X4106" s="59"/>
      <c r="Y4106" s="59"/>
      <c r="Z4106" s="59"/>
      <c r="AA4106" s="59"/>
      <c r="AB4106" s="59"/>
      <c r="AC4106" s="59"/>
      <c r="AD4106" s="59"/>
      <c r="AE4106" s="59"/>
      <c r="AF4106" s="59"/>
      <c r="AG4106" s="59"/>
      <c r="AH4106" s="59"/>
      <c r="AI4106" s="59"/>
      <c r="AJ4106" s="59"/>
      <c r="AK4106" s="59"/>
      <c r="AL4106" s="59"/>
      <c r="AM4106" s="59"/>
      <c r="AN4106" s="59"/>
      <c r="AO4106" s="59"/>
      <c r="AP4106" s="59"/>
      <c r="AQ4106" s="59"/>
      <c r="AR4106" s="59"/>
      <c r="AS4106" s="59"/>
      <c r="AT4106" s="59"/>
      <c r="AU4106" s="59"/>
      <c r="AV4106" s="59"/>
      <c r="AZ4106" s="59"/>
      <c r="BA4106" s="59"/>
      <c r="BB4106" s="59"/>
      <c r="BC4106" s="59"/>
      <c r="BD4106" s="59"/>
      <c r="BE4106" s="59"/>
      <c r="BF4106" s="59"/>
      <c r="BG4106" s="59"/>
      <c r="BH4106" s="59"/>
      <c r="BI4106" s="59"/>
      <c r="BJ4106" s="59"/>
      <c r="BK4106" s="59"/>
      <c r="BL4106" s="59"/>
      <c r="BM4106" s="59"/>
      <c r="BN4106" s="59"/>
      <c r="BO4106" s="59"/>
      <c r="BP4106" s="59"/>
      <c r="BQ4106" s="59"/>
      <c r="BR4106" s="59"/>
      <c r="BS4106" s="59"/>
      <c r="BT4106" s="59"/>
      <c r="BU4106" s="59"/>
      <c r="BV4106" s="59"/>
      <c r="BW4106" s="59"/>
      <c r="BX4106" s="59"/>
      <c r="BY4106" s="59"/>
      <c r="BZ4106" s="59"/>
      <c r="CA4106" s="59"/>
      <c r="CB4106" s="59"/>
      <c r="CC4106" s="59"/>
      <c r="CD4106" s="59"/>
      <c r="CE4106" s="59"/>
    </row>
    <row r="4107" spans="1:83" x14ac:dyDescent="0.25">
      <c r="A4107" s="67" t="s">
        <v>986</v>
      </c>
      <c r="B4107" s="67" t="s">
        <v>986</v>
      </c>
      <c r="C4107" s="58">
        <v>42407</v>
      </c>
      <c r="D4107" s="58"/>
      <c r="E4107" s="58"/>
      <c r="F4107" s="59" t="s">
        <v>981</v>
      </c>
      <c r="G4107" s="59"/>
      <c r="H4107" s="59">
        <v>469.75875000000002</v>
      </c>
      <c r="I4107" s="59">
        <v>0.24756875</v>
      </c>
      <c r="J4107" s="59">
        <v>0.25536874999999998</v>
      </c>
      <c r="K4107" s="59">
        <v>0.2344</v>
      </c>
      <c r="L4107" s="59">
        <v>0.20408124999999999</v>
      </c>
      <c r="M4107" s="59">
        <v>0.26033125000000001</v>
      </c>
      <c r="N4107" s="59">
        <v>0.32347500000000001</v>
      </c>
      <c r="O4107" s="59">
        <v>0.29210625000000001</v>
      </c>
      <c r="P4107" s="59"/>
      <c r="Q4107" s="59"/>
      <c r="R4107" s="59"/>
      <c r="S4107" s="59"/>
      <c r="T4107" s="59"/>
      <c r="U4107" s="59"/>
      <c r="V4107" s="59"/>
      <c r="W4107" s="59"/>
      <c r="X4107" s="59"/>
      <c r="Y4107" s="59"/>
      <c r="Z4107" s="59"/>
      <c r="AA4107" s="59"/>
      <c r="AB4107" s="59"/>
      <c r="AC4107" s="59"/>
      <c r="AD4107" s="59"/>
      <c r="AE4107" s="59"/>
      <c r="AF4107" s="59"/>
      <c r="AG4107" s="59"/>
      <c r="AH4107" s="59"/>
      <c r="AI4107" s="59"/>
      <c r="AJ4107" s="59"/>
      <c r="AK4107" s="59"/>
      <c r="AL4107" s="59"/>
      <c r="AM4107" s="59"/>
      <c r="AN4107" s="59"/>
      <c r="AO4107" s="59"/>
      <c r="AP4107" s="59"/>
      <c r="AQ4107" s="59"/>
      <c r="AR4107" s="59"/>
      <c r="AS4107" s="59"/>
      <c r="AT4107" s="59"/>
      <c r="AU4107" s="59"/>
      <c r="AV4107" s="59"/>
      <c r="AZ4107" s="59"/>
      <c r="BA4107" s="59"/>
      <c r="BB4107" s="59"/>
      <c r="BC4107" s="59"/>
      <c r="BD4107" s="59"/>
      <c r="BE4107" s="59"/>
      <c r="BF4107" s="59"/>
      <c r="BG4107" s="59"/>
      <c r="BH4107" s="59"/>
      <c r="BI4107" s="59"/>
      <c r="BJ4107" s="59"/>
      <c r="BK4107" s="59"/>
      <c r="BL4107" s="59"/>
      <c r="BM4107" s="59"/>
      <c r="BN4107" s="59"/>
      <c r="BO4107" s="59"/>
      <c r="BP4107" s="59"/>
      <c r="BQ4107" s="59"/>
      <c r="BR4107" s="59"/>
      <c r="BS4107" s="59"/>
      <c r="BT4107" s="59"/>
      <c r="BU4107" s="59"/>
      <c r="BV4107" s="59"/>
      <c r="BW4107" s="59"/>
      <c r="BX4107" s="59"/>
      <c r="BY4107" s="59"/>
      <c r="BZ4107" s="59"/>
      <c r="CA4107" s="59"/>
      <c r="CB4107" s="59"/>
      <c r="CC4107" s="59"/>
      <c r="CD4107" s="59"/>
      <c r="CE4107" s="59"/>
    </row>
    <row r="4108" spans="1:83" x14ac:dyDescent="0.25">
      <c r="A4108" s="67" t="s">
        <v>986</v>
      </c>
      <c r="B4108" s="67" t="s">
        <v>986</v>
      </c>
      <c r="C4108" s="58">
        <v>42408</v>
      </c>
      <c r="D4108" s="58"/>
      <c r="E4108" s="58"/>
      <c r="F4108" s="59" t="s">
        <v>981</v>
      </c>
      <c r="G4108" s="59"/>
      <c r="H4108" s="59">
        <v>468.489375</v>
      </c>
      <c r="I4108" s="59">
        <v>0.23586874999999999</v>
      </c>
      <c r="J4108" s="59">
        <v>0.25356875000000001</v>
      </c>
      <c r="K4108" s="59">
        <v>0.23669375000000001</v>
      </c>
      <c r="L4108" s="59">
        <v>0.20446249999999999</v>
      </c>
      <c r="M4108" s="59">
        <v>0.26038125000000001</v>
      </c>
      <c r="N4108" s="59">
        <v>0.32342500000000002</v>
      </c>
      <c r="O4108" s="59">
        <v>0.29194999999999999</v>
      </c>
      <c r="P4108" s="59"/>
      <c r="Q4108" s="59"/>
      <c r="R4108" s="59"/>
      <c r="S4108" s="59"/>
      <c r="T4108" s="59"/>
      <c r="U4108" s="59"/>
      <c r="V4108" s="59"/>
      <c r="W4108" s="59"/>
      <c r="X4108" s="59"/>
      <c r="Y4108" s="59"/>
      <c r="Z4108" s="59"/>
      <c r="AA4108" s="59"/>
      <c r="AB4108" s="59"/>
      <c r="AC4108" s="59"/>
      <c r="AD4108" s="59"/>
      <c r="AE4108" s="59"/>
      <c r="AF4108" s="59"/>
      <c r="AG4108" s="59"/>
      <c r="AH4108" s="59"/>
      <c r="AI4108" s="59"/>
      <c r="AJ4108" s="59"/>
      <c r="AK4108" s="59"/>
      <c r="AL4108" s="59"/>
      <c r="AM4108" s="59"/>
      <c r="AN4108" s="59"/>
      <c r="AO4108" s="59"/>
      <c r="AP4108" s="59"/>
      <c r="AQ4108" s="59"/>
      <c r="AR4108" s="59"/>
      <c r="AS4108" s="59"/>
      <c r="AT4108" s="59"/>
      <c r="AU4108" s="59"/>
      <c r="AV4108" s="59"/>
      <c r="AZ4108" s="59"/>
      <c r="BA4108" s="59"/>
      <c r="BB4108" s="59"/>
      <c r="BC4108" s="59"/>
      <c r="BD4108" s="59"/>
      <c r="BE4108" s="59"/>
      <c r="BF4108" s="59"/>
      <c r="BG4108" s="59"/>
      <c r="BH4108" s="59"/>
      <c r="BI4108" s="59"/>
      <c r="BJ4108" s="59"/>
      <c r="BK4108" s="59"/>
      <c r="BL4108" s="59"/>
      <c r="BM4108" s="59"/>
      <c r="BN4108" s="59"/>
      <c r="BO4108" s="59"/>
      <c r="BP4108" s="59"/>
      <c r="BQ4108" s="59"/>
      <c r="BR4108" s="59"/>
      <c r="BS4108" s="59"/>
      <c r="BT4108" s="59"/>
      <c r="BU4108" s="59"/>
      <c r="BV4108" s="59"/>
      <c r="BW4108" s="59"/>
      <c r="BX4108" s="59"/>
      <c r="BY4108" s="59"/>
      <c r="BZ4108" s="59"/>
      <c r="CA4108" s="59"/>
      <c r="CB4108" s="59"/>
      <c r="CC4108" s="59"/>
      <c r="CD4108" s="59"/>
      <c r="CE4108" s="59"/>
    </row>
    <row r="4109" spans="1:83" x14ac:dyDescent="0.25">
      <c r="A4109" s="67" t="s">
        <v>986</v>
      </c>
      <c r="B4109" s="67" t="s">
        <v>986</v>
      </c>
      <c r="C4109" s="58">
        <v>42409</v>
      </c>
      <c r="D4109" s="58"/>
      <c r="E4109" s="58"/>
      <c r="F4109" s="59" t="s">
        <v>981</v>
      </c>
      <c r="G4109" s="59"/>
      <c r="H4109" s="59">
        <v>467.35312499999998</v>
      </c>
      <c r="I4109" s="59">
        <v>0.22511875000000001</v>
      </c>
      <c r="J4109" s="59">
        <v>0.25150624999999999</v>
      </c>
      <c r="K4109" s="59">
        <v>0.23861874999999999</v>
      </c>
      <c r="L4109" s="59">
        <v>0.20499999999999999</v>
      </c>
      <c r="M4109" s="59">
        <v>0.26051875000000002</v>
      </c>
      <c r="N4109" s="59">
        <v>0.32343125</v>
      </c>
      <c r="O4109" s="59">
        <v>0.29196250000000001</v>
      </c>
      <c r="P4109" s="59"/>
      <c r="Q4109" s="59"/>
      <c r="R4109" s="59"/>
      <c r="S4109" s="59"/>
      <c r="T4109" s="59"/>
      <c r="U4109" s="59"/>
      <c r="V4109" s="59"/>
      <c r="W4109" s="59"/>
      <c r="X4109" s="59"/>
      <c r="Y4109" s="59"/>
      <c r="Z4109" s="59"/>
      <c r="AA4109" s="59"/>
      <c r="AB4109" s="59"/>
      <c r="AC4109" s="59"/>
      <c r="AD4109" s="59"/>
      <c r="AE4109" s="59"/>
      <c r="AF4109" s="59"/>
      <c r="AG4109" s="59"/>
      <c r="AH4109" s="59"/>
      <c r="AI4109" s="59"/>
      <c r="AJ4109" s="59"/>
      <c r="AK4109" s="59"/>
      <c r="AL4109" s="59"/>
      <c r="AM4109" s="59"/>
      <c r="AN4109" s="59"/>
      <c r="AO4109" s="59"/>
      <c r="AP4109" s="59"/>
      <c r="AQ4109" s="59"/>
      <c r="AR4109" s="59"/>
      <c r="AS4109" s="59"/>
      <c r="AT4109" s="59"/>
      <c r="AU4109" s="59"/>
      <c r="AV4109" s="59"/>
      <c r="AZ4109" s="59"/>
      <c r="BA4109" s="59"/>
      <c r="BB4109" s="59"/>
      <c r="BC4109" s="59"/>
      <c r="BD4109" s="59"/>
      <c r="BE4109" s="59"/>
      <c r="BF4109" s="59"/>
      <c r="BG4109" s="59"/>
      <c r="BH4109" s="59"/>
      <c r="BI4109" s="59"/>
      <c r="BJ4109" s="59"/>
      <c r="BK4109" s="59"/>
      <c r="BL4109" s="59"/>
      <c r="BM4109" s="59"/>
      <c r="BN4109" s="59"/>
      <c r="BO4109" s="59"/>
      <c r="BP4109" s="59"/>
      <c r="BQ4109" s="59"/>
      <c r="BR4109" s="59"/>
      <c r="BS4109" s="59"/>
      <c r="BT4109" s="59"/>
      <c r="BU4109" s="59"/>
      <c r="BV4109" s="59"/>
      <c r="BW4109" s="59"/>
      <c r="BX4109" s="59"/>
      <c r="BY4109" s="59"/>
      <c r="BZ4109" s="59"/>
      <c r="CA4109" s="59"/>
      <c r="CB4109" s="59"/>
      <c r="CC4109" s="59"/>
      <c r="CD4109" s="59"/>
      <c r="CE4109" s="59"/>
    </row>
    <row r="4110" spans="1:83" x14ac:dyDescent="0.25">
      <c r="A4110" s="67" t="s">
        <v>986</v>
      </c>
      <c r="B4110" s="67" t="s">
        <v>986</v>
      </c>
      <c r="C4110" s="58">
        <v>42410</v>
      </c>
      <c r="D4110" s="58"/>
      <c r="E4110" s="58"/>
      <c r="F4110" s="59" t="s">
        <v>981</v>
      </c>
      <c r="G4110" s="59"/>
      <c r="H4110" s="59">
        <v>466.11609375</v>
      </c>
      <c r="I4110" s="59">
        <v>0.21522187500000001</v>
      </c>
      <c r="J4110" s="59">
        <v>0.24929375000000001</v>
      </c>
      <c r="K4110" s="59">
        <v>0.24</v>
      </c>
      <c r="L4110" s="59">
        <v>0.20561874999999999</v>
      </c>
      <c r="M4110" s="59">
        <v>0.26058750000000003</v>
      </c>
      <c r="N4110" s="59">
        <v>0.32332499999999997</v>
      </c>
      <c r="O4110" s="59">
        <v>0.29193124999999998</v>
      </c>
      <c r="P4110" s="59"/>
      <c r="Q4110" s="59"/>
      <c r="R4110" s="59"/>
      <c r="S4110" s="59"/>
      <c r="T4110" s="59"/>
      <c r="U4110" s="59"/>
      <c r="V4110" s="59"/>
      <c r="W4110" s="59"/>
      <c r="X4110" s="59"/>
      <c r="Y4110" s="59"/>
      <c r="Z4110" s="59"/>
      <c r="AA4110" s="59"/>
      <c r="AB4110" s="59"/>
      <c r="AC4110" s="59"/>
      <c r="AD4110" s="59"/>
      <c r="AE4110" s="59"/>
      <c r="AF4110" s="59"/>
      <c r="AG4110" s="59"/>
      <c r="AH4110" s="59"/>
      <c r="AI4110" s="59"/>
      <c r="AJ4110" s="59"/>
      <c r="AK4110" s="59"/>
      <c r="AL4110" s="59"/>
      <c r="AM4110" s="59"/>
      <c r="AN4110" s="59"/>
      <c r="AO4110" s="59"/>
      <c r="AP4110" s="59"/>
      <c r="AQ4110" s="59"/>
      <c r="AR4110" s="59"/>
      <c r="AS4110" s="59"/>
      <c r="AT4110" s="59"/>
      <c r="AU4110" s="59"/>
      <c r="AV4110" s="59"/>
      <c r="AZ4110" s="59"/>
      <c r="BA4110" s="59"/>
      <c r="BB4110" s="59"/>
      <c r="BC4110" s="59"/>
      <c r="BD4110" s="59"/>
      <c r="BE4110" s="59"/>
      <c r="BF4110" s="59"/>
      <c r="BG4110" s="59"/>
      <c r="BH4110" s="59"/>
      <c r="BI4110" s="59"/>
      <c r="BJ4110" s="59"/>
      <c r="BK4110" s="59"/>
      <c r="BL4110" s="59"/>
      <c r="BM4110" s="59"/>
      <c r="BN4110" s="59"/>
      <c r="BO4110" s="59"/>
      <c r="BP4110" s="59"/>
      <c r="BQ4110" s="59"/>
      <c r="BR4110" s="59"/>
      <c r="BS4110" s="59"/>
      <c r="BT4110" s="59"/>
      <c r="BU4110" s="59"/>
      <c r="BV4110" s="59"/>
      <c r="BW4110" s="59"/>
      <c r="BX4110" s="59"/>
      <c r="BY4110" s="59"/>
      <c r="BZ4110" s="59"/>
      <c r="CA4110" s="59"/>
      <c r="CB4110" s="59"/>
      <c r="CC4110" s="59"/>
      <c r="CD4110" s="59"/>
      <c r="CE4110" s="59"/>
    </row>
    <row r="4111" spans="1:83" x14ac:dyDescent="0.25">
      <c r="A4111" s="67" t="s">
        <v>986</v>
      </c>
      <c r="B4111" s="67" t="s">
        <v>986</v>
      </c>
      <c r="C4111" s="58">
        <v>42411</v>
      </c>
      <c r="D4111" s="58"/>
      <c r="E4111" s="58"/>
      <c r="F4111" s="59" t="s">
        <v>981</v>
      </c>
      <c r="G4111" s="59"/>
      <c r="H4111" s="59">
        <v>465.38015625000003</v>
      </c>
      <c r="I4111" s="59">
        <v>0.20778437499999999</v>
      </c>
      <c r="J4111" s="59">
        <v>0.24763750000000001</v>
      </c>
      <c r="K4111" s="59">
        <v>0.24145625000000001</v>
      </c>
      <c r="L4111" s="59">
        <v>0.2061875</v>
      </c>
      <c r="M4111" s="59">
        <v>0.26074375</v>
      </c>
      <c r="N4111" s="59">
        <v>0.32324375</v>
      </c>
      <c r="O4111" s="59">
        <v>0.29192499999999999</v>
      </c>
      <c r="P4111" s="59"/>
      <c r="Q4111" s="59"/>
      <c r="R4111" s="59"/>
      <c r="S4111" s="59"/>
      <c r="T4111" s="59"/>
      <c r="U4111" s="59"/>
      <c r="V4111" s="59"/>
      <c r="W4111" s="59"/>
      <c r="X4111" s="59"/>
      <c r="Y4111" s="59"/>
      <c r="Z4111" s="59"/>
      <c r="AA4111" s="59"/>
      <c r="AB4111" s="59"/>
      <c r="AC4111" s="59"/>
      <c r="AD4111" s="59"/>
      <c r="AE4111" s="59"/>
      <c r="AF4111" s="59"/>
      <c r="AG4111" s="59"/>
      <c r="AH4111" s="59"/>
      <c r="AI4111" s="59"/>
      <c r="AJ4111" s="59"/>
      <c r="AK4111" s="59"/>
      <c r="AL4111" s="59"/>
      <c r="AM4111" s="59"/>
      <c r="AN4111" s="59"/>
      <c r="AO4111" s="59"/>
      <c r="AP4111" s="59"/>
      <c r="AQ4111" s="59"/>
      <c r="AR4111" s="59"/>
      <c r="AS4111" s="59"/>
      <c r="AT4111" s="59"/>
      <c r="AU4111" s="59"/>
      <c r="AV4111" s="59"/>
      <c r="AZ4111" s="59"/>
      <c r="BA4111" s="59"/>
      <c r="BB4111" s="59"/>
      <c r="BC4111" s="59"/>
      <c r="BD4111" s="59"/>
      <c r="BE4111" s="59"/>
      <c r="BF4111" s="59"/>
      <c r="BG4111" s="59"/>
      <c r="BH4111" s="59"/>
      <c r="BI4111" s="59"/>
      <c r="BJ4111" s="59"/>
      <c r="BK4111" s="59"/>
      <c r="BL4111" s="59"/>
      <c r="BM4111" s="59"/>
      <c r="BN4111" s="59"/>
      <c r="BO4111" s="59"/>
      <c r="BP4111" s="59"/>
      <c r="BQ4111" s="59"/>
      <c r="BR4111" s="59"/>
      <c r="BS4111" s="59"/>
      <c r="BT4111" s="59"/>
      <c r="BU4111" s="59"/>
      <c r="BV4111" s="59"/>
      <c r="BW4111" s="59"/>
      <c r="BX4111" s="59"/>
      <c r="BY4111" s="59"/>
      <c r="BZ4111" s="59"/>
      <c r="CA4111" s="59"/>
      <c r="CB4111" s="59"/>
      <c r="CC4111" s="59"/>
      <c r="CD4111" s="59"/>
      <c r="CE4111" s="59"/>
    </row>
    <row r="4112" spans="1:83" x14ac:dyDescent="0.25">
      <c r="A4112" s="67" t="s">
        <v>986</v>
      </c>
      <c r="B4112" s="67" t="s">
        <v>986</v>
      </c>
      <c r="C4112" s="58">
        <v>42412</v>
      </c>
      <c r="D4112" s="58"/>
      <c r="E4112" s="58"/>
      <c r="F4112" s="59" t="s">
        <v>981</v>
      </c>
      <c r="G4112" s="59"/>
      <c r="H4112" s="59">
        <v>465.05531250000001</v>
      </c>
      <c r="I4112" s="59">
        <v>0.20123750000000001</v>
      </c>
      <c r="J4112" s="59">
        <v>0.24655625</v>
      </c>
      <c r="K4112" s="59">
        <v>0.24328125</v>
      </c>
      <c r="L4112" s="59">
        <v>0.20703125</v>
      </c>
      <c r="M4112" s="59">
        <v>0.26088125000000001</v>
      </c>
      <c r="N4112" s="59">
        <v>0.32318124999999998</v>
      </c>
      <c r="O4112" s="59">
        <v>0.29191250000000002</v>
      </c>
      <c r="P4112" s="59"/>
      <c r="Q4112" s="59"/>
      <c r="R4112" s="59"/>
      <c r="S4112" s="59"/>
      <c r="T4112" s="59"/>
      <c r="U4112" s="59"/>
      <c r="V4112" s="59"/>
      <c r="W4112" s="59"/>
      <c r="X4112" s="59"/>
      <c r="Y4112" s="59"/>
      <c r="Z4112" s="59"/>
      <c r="AA4112" s="59"/>
      <c r="AB4112" s="59"/>
      <c r="AC4112" s="59"/>
      <c r="AD4112" s="59"/>
      <c r="AE4112" s="59">
        <v>8.5500000000000007</v>
      </c>
      <c r="AF4112" s="59"/>
      <c r="AG4112" s="59"/>
      <c r="AH4112" s="59"/>
      <c r="AI4112" s="59"/>
      <c r="AJ4112" s="59"/>
      <c r="AK4112" s="59">
        <v>8.5500000000000007</v>
      </c>
      <c r="AL4112" s="59">
        <v>8.5500000000000007</v>
      </c>
      <c r="AM4112" s="59"/>
      <c r="AN4112" s="59"/>
      <c r="AO4112" s="59"/>
      <c r="AP4112" s="59"/>
      <c r="AQ4112" s="59"/>
      <c r="AR4112" s="59"/>
      <c r="AS4112" s="59"/>
      <c r="AT4112" s="59"/>
      <c r="AU4112" s="59"/>
      <c r="AV4112" s="59"/>
      <c r="AZ4112" s="59"/>
      <c r="BA4112" s="59"/>
      <c r="BB4112" s="59"/>
      <c r="BC4112" s="59"/>
      <c r="BD4112" s="59"/>
      <c r="BE4112" s="59"/>
      <c r="BF4112" s="59"/>
      <c r="BG4112" s="59"/>
      <c r="BH4112" s="59"/>
      <c r="BI4112" s="59"/>
      <c r="BJ4112" s="59"/>
      <c r="BK4112" s="59"/>
      <c r="BL4112" s="59"/>
      <c r="BM4112" s="59"/>
      <c r="BN4112" s="59"/>
      <c r="BO4112" s="59"/>
      <c r="BP4112" s="59"/>
      <c r="BQ4112" s="59"/>
      <c r="BR4112" s="59"/>
      <c r="BS4112" s="59"/>
      <c r="BT4112" s="59"/>
      <c r="BU4112" s="59"/>
      <c r="BV4112" s="59"/>
      <c r="BW4112" s="59"/>
      <c r="BX4112" s="59"/>
      <c r="BY4112" s="59"/>
      <c r="BZ4112" s="59"/>
      <c r="CA4112" s="59"/>
      <c r="CB4112" s="59"/>
      <c r="CC4112" s="59"/>
      <c r="CD4112" s="59"/>
      <c r="CE4112" s="59"/>
    </row>
    <row r="4113" spans="1:83" x14ac:dyDescent="0.25">
      <c r="A4113" s="67" t="s">
        <v>986</v>
      </c>
      <c r="B4113" s="67" t="s">
        <v>986</v>
      </c>
      <c r="C4113" s="58">
        <v>42413</v>
      </c>
      <c r="D4113" s="58"/>
      <c r="E4113" s="58"/>
      <c r="F4113" s="59" t="s">
        <v>981</v>
      </c>
      <c r="G4113" s="59"/>
      <c r="H4113" s="59">
        <v>464.48390625000002</v>
      </c>
      <c r="I4113" s="59">
        <v>0.194834375</v>
      </c>
      <c r="J4113" s="59">
        <v>0.24431249999999999</v>
      </c>
      <c r="K4113" s="59">
        <v>0.24460000000000001</v>
      </c>
      <c r="L4113" s="59">
        <v>0.20811874999999999</v>
      </c>
      <c r="M4113" s="59">
        <v>0.26096249999999999</v>
      </c>
      <c r="N4113" s="59">
        <v>0.32324999999999998</v>
      </c>
      <c r="O4113" s="59">
        <v>0.29177500000000001</v>
      </c>
      <c r="P4113" s="59"/>
      <c r="Q4113" s="59"/>
      <c r="R4113" s="59"/>
      <c r="S4113" s="59"/>
      <c r="T4113" s="59"/>
      <c r="U4113" s="59"/>
      <c r="V4113" s="59"/>
      <c r="W4113" s="59"/>
      <c r="X4113" s="59"/>
      <c r="Y4113" s="59"/>
      <c r="Z4113" s="59"/>
      <c r="AA4113" s="59"/>
      <c r="AB4113" s="59"/>
      <c r="AC4113" s="59"/>
      <c r="AD4113" s="59"/>
      <c r="AE4113" s="59"/>
      <c r="AF4113" s="59"/>
      <c r="AG4113" s="59"/>
      <c r="AH4113" s="59"/>
      <c r="AI4113" s="59"/>
      <c r="AJ4113" s="59"/>
      <c r="AK4113" s="59"/>
      <c r="AL4113" s="59"/>
      <c r="AM4113" s="59"/>
      <c r="AN4113" s="59"/>
      <c r="AO4113" s="59"/>
      <c r="AP4113" s="59"/>
      <c r="AQ4113" s="59"/>
      <c r="AR4113" s="59"/>
      <c r="AS4113" s="59"/>
      <c r="AT4113" s="59"/>
      <c r="AU4113" s="59"/>
      <c r="AV4113" s="59"/>
      <c r="AZ4113" s="59"/>
      <c r="BA4113" s="59"/>
      <c r="BB4113" s="59"/>
      <c r="BC4113" s="59"/>
      <c r="BD4113" s="59"/>
      <c r="BE4113" s="59"/>
      <c r="BF4113" s="59"/>
      <c r="BG4113" s="59"/>
      <c r="BH4113" s="59"/>
      <c r="BI4113" s="59"/>
      <c r="BJ4113" s="59"/>
      <c r="BK4113" s="59"/>
      <c r="BL4113" s="59"/>
      <c r="BM4113" s="59"/>
      <c r="BN4113" s="59"/>
      <c r="BO4113" s="59"/>
      <c r="BP4113" s="59"/>
      <c r="BQ4113" s="59"/>
      <c r="BR4113" s="59"/>
      <c r="BS4113" s="59"/>
      <c r="BT4113" s="59"/>
      <c r="BU4113" s="59"/>
      <c r="BV4113" s="59"/>
      <c r="BW4113" s="59"/>
      <c r="BX4113" s="59"/>
      <c r="BY4113" s="59"/>
      <c r="BZ4113" s="59"/>
      <c r="CA4113" s="59"/>
      <c r="CB4113" s="59"/>
      <c r="CC4113" s="59"/>
      <c r="CD4113" s="59"/>
      <c r="CE4113" s="59"/>
    </row>
    <row r="4114" spans="1:83" x14ac:dyDescent="0.25">
      <c r="A4114" s="67" t="s">
        <v>986</v>
      </c>
      <c r="B4114" s="67" t="s">
        <v>986</v>
      </c>
      <c r="C4114" s="58">
        <v>42414</v>
      </c>
      <c r="D4114" s="58"/>
      <c r="E4114" s="58"/>
      <c r="F4114" s="59" t="s">
        <v>981</v>
      </c>
      <c r="G4114" s="59"/>
      <c r="H4114" s="59">
        <v>464.28796875</v>
      </c>
      <c r="I4114" s="59">
        <v>0.19082812499999999</v>
      </c>
      <c r="J4114" s="59">
        <v>0.24304999999999999</v>
      </c>
      <c r="K4114" s="59">
        <v>0.2454375</v>
      </c>
      <c r="L4114" s="59">
        <v>0.20897499999999999</v>
      </c>
      <c r="M4114" s="59">
        <v>0.26130625000000002</v>
      </c>
      <c r="N4114" s="59">
        <v>0.32319999999999999</v>
      </c>
      <c r="O4114" s="59">
        <v>0.29176875000000002</v>
      </c>
      <c r="P4114" s="59"/>
      <c r="Q4114" s="59"/>
      <c r="R4114" s="59"/>
      <c r="S4114" s="59"/>
      <c r="T4114" s="59"/>
      <c r="U4114" s="59"/>
      <c r="V4114" s="59"/>
      <c r="W4114" s="59"/>
      <c r="X4114" s="59"/>
      <c r="Y4114" s="59"/>
      <c r="Z4114" s="59"/>
      <c r="AA4114" s="59"/>
      <c r="AB4114" s="59"/>
      <c r="AC4114" s="59"/>
      <c r="AD4114" s="59"/>
      <c r="AE4114" s="59"/>
      <c r="AF4114" s="59"/>
      <c r="AG4114" s="59"/>
      <c r="AH4114" s="59"/>
      <c r="AI4114" s="59"/>
      <c r="AJ4114" s="59"/>
      <c r="AK4114" s="59"/>
      <c r="AL4114" s="59"/>
      <c r="AM4114" s="59"/>
      <c r="AN4114" s="59"/>
      <c r="AO4114" s="59"/>
      <c r="AP4114" s="59"/>
      <c r="AQ4114" s="59"/>
      <c r="AR4114" s="59"/>
      <c r="AS4114" s="59"/>
      <c r="AT4114" s="59"/>
      <c r="AU4114" s="59"/>
      <c r="AV4114" s="59"/>
      <c r="AZ4114" s="59"/>
      <c r="BA4114" s="59"/>
      <c r="BB4114" s="59"/>
      <c r="BC4114" s="59"/>
      <c r="BD4114" s="59"/>
      <c r="BE4114" s="59"/>
      <c r="BF4114" s="59"/>
      <c r="BG4114" s="59"/>
      <c r="BH4114" s="59"/>
      <c r="BI4114" s="59"/>
      <c r="BJ4114" s="59"/>
      <c r="BK4114" s="59"/>
      <c r="BL4114" s="59"/>
      <c r="BM4114" s="59"/>
      <c r="BN4114" s="59"/>
      <c r="BO4114" s="59"/>
      <c r="BP4114" s="59"/>
      <c r="BQ4114" s="59"/>
      <c r="BR4114" s="59"/>
      <c r="BS4114" s="59"/>
      <c r="BT4114" s="59"/>
      <c r="BU4114" s="59"/>
      <c r="BV4114" s="59"/>
      <c r="BW4114" s="59"/>
      <c r="BX4114" s="59"/>
      <c r="BY4114" s="59"/>
      <c r="BZ4114" s="59"/>
      <c r="CA4114" s="59"/>
      <c r="CB4114" s="59"/>
      <c r="CC4114" s="59"/>
      <c r="CD4114" s="59"/>
      <c r="CE4114" s="59"/>
    </row>
    <row r="4115" spans="1:83" x14ac:dyDescent="0.25">
      <c r="A4115" s="67" t="s">
        <v>986</v>
      </c>
      <c r="B4115" s="67" t="s">
        <v>986</v>
      </c>
      <c r="C4115" s="58">
        <v>42415</v>
      </c>
      <c r="D4115" s="58"/>
      <c r="E4115" s="58"/>
      <c r="F4115" s="59" t="s">
        <v>981</v>
      </c>
      <c r="G4115" s="59"/>
      <c r="H4115" s="59">
        <v>464.21953124999999</v>
      </c>
      <c r="I4115" s="59">
        <v>0.18672187500000001</v>
      </c>
      <c r="J4115" s="59">
        <v>0.24198749999999999</v>
      </c>
      <c r="K4115" s="59">
        <v>0.24670624999999999</v>
      </c>
      <c r="L4115" s="59">
        <v>0.20990624999999999</v>
      </c>
      <c r="M4115" s="59">
        <v>0.26152500000000001</v>
      </c>
      <c r="N4115" s="59">
        <v>0.32323125000000003</v>
      </c>
      <c r="O4115" s="59">
        <v>0.29167500000000002</v>
      </c>
      <c r="P4115" s="59"/>
      <c r="Q4115" s="59"/>
      <c r="R4115" s="59"/>
      <c r="S4115" s="59"/>
      <c r="T4115" s="59"/>
      <c r="U4115" s="59"/>
      <c r="V4115" s="59"/>
      <c r="W4115" s="59"/>
      <c r="X4115" s="59"/>
      <c r="Y4115" s="59"/>
      <c r="Z4115" s="59"/>
      <c r="AA4115" s="59"/>
      <c r="AB4115" s="59"/>
      <c r="AC4115" s="59"/>
      <c r="AD4115" s="59"/>
      <c r="AE4115" s="59"/>
      <c r="AF4115" s="59"/>
      <c r="AG4115" s="59"/>
      <c r="AH4115" s="59"/>
      <c r="AI4115" s="59"/>
      <c r="AJ4115" s="59"/>
      <c r="AK4115" s="59"/>
      <c r="AL4115" s="59"/>
      <c r="AM4115" s="59"/>
      <c r="AN4115" s="59"/>
      <c r="AO4115" s="59"/>
      <c r="AP4115" s="59"/>
      <c r="AQ4115" s="59"/>
      <c r="AR4115" s="59"/>
      <c r="AS4115" s="59"/>
      <c r="AT4115" s="59"/>
      <c r="AU4115" s="59"/>
      <c r="AV4115" s="59"/>
      <c r="AZ4115" s="59"/>
      <c r="BA4115" s="59"/>
      <c r="BB4115" s="59"/>
      <c r="BC4115" s="59"/>
      <c r="BD4115" s="59"/>
      <c r="BE4115" s="59"/>
      <c r="BF4115" s="59"/>
      <c r="BG4115" s="59"/>
      <c r="BH4115" s="59"/>
      <c r="BI4115" s="59"/>
      <c r="BJ4115" s="59"/>
      <c r="BK4115" s="59"/>
      <c r="BL4115" s="59"/>
      <c r="BM4115" s="59"/>
      <c r="BN4115" s="59"/>
      <c r="BO4115" s="59"/>
      <c r="BP4115" s="59"/>
      <c r="BQ4115" s="59"/>
      <c r="BR4115" s="59"/>
      <c r="BS4115" s="59"/>
      <c r="BT4115" s="59"/>
      <c r="BU4115" s="59"/>
      <c r="BV4115" s="59"/>
      <c r="BW4115" s="59"/>
      <c r="BX4115" s="59"/>
      <c r="BY4115" s="59"/>
      <c r="BZ4115" s="59"/>
      <c r="CA4115" s="59"/>
      <c r="CB4115" s="59"/>
      <c r="CC4115" s="59"/>
      <c r="CD4115" s="59"/>
      <c r="CE4115" s="59"/>
    </row>
    <row r="4116" spans="1:83" x14ac:dyDescent="0.25">
      <c r="A4116" s="67" t="s">
        <v>986</v>
      </c>
      <c r="B4116" s="67" t="s">
        <v>986</v>
      </c>
      <c r="C4116" s="58">
        <v>42416</v>
      </c>
      <c r="D4116" s="58"/>
      <c r="E4116" s="58"/>
      <c r="F4116" s="59" t="s">
        <v>981</v>
      </c>
      <c r="G4116" s="59"/>
      <c r="H4116" s="59"/>
      <c r="I4116" s="59"/>
      <c r="J4116" s="59"/>
      <c r="K4116" s="59"/>
      <c r="L4116" s="59"/>
      <c r="M4116" s="59"/>
      <c r="N4116" s="59"/>
      <c r="O4116" s="59"/>
      <c r="P4116" s="59"/>
      <c r="Q4116" s="59"/>
      <c r="R4116" s="59"/>
      <c r="S4116" s="59"/>
      <c r="T4116" s="59"/>
      <c r="U4116" s="59"/>
      <c r="V4116" s="59"/>
      <c r="W4116" s="59"/>
      <c r="X4116" s="59"/>
      <c r="Y4116" s="59"/>
      <c r="Z4116" s="59"/>
      <c r="AA4116" s="59"/>
      <c r="AB4116" s="59"/>
      <c r="AC4116" s="59"/>
      <c r="AD4116" s="59"/>
      <c r="AE4116" s="59">
        <v>8.5500000000000007</v>
      </c>
      <c r="AF4116" s="59"/>
      <c r="AG4116" s="59"/>
      <c r="AH4116" s="59"/>
      <c r="AI4116" s="59"/>
      <c r="AJ4116" s="59"/>
      <c r="AK4116" s="59">
        <v>8.5500000000000007</v>
      </c>
      <c r="AL4116" s="59">
        <v>8.5500000000000007</v>
      </c>
      <c r="AM4116" s="59"/>
      <c r="AN4116" s="59"/>
      <c r="AO4116" s="59"/>
      <c r="AP4116" s="59"/>
      <c r="AQ4116" s="59"/>
      <c r="AR4116" s="59"/>
      <c r="AS4116" s="59"/>
      <c r="AT4116" s="59"/>
      <c r="AU4116" s="59"/>
      <c r="AV4116" s="59"/>
      <c r="AZ4116" s="59"/>
      <c r="BA4116" s="59"/>
      <c r="BB4116" s="59"/>
      <c r="BC4116" s="59"/>
      <c r="BD4116" s="59"/>
      <c r="BE4116" s="59"/>
      <c r="BF4116" s="59"/>
      <c r="BG4116" s="59"/>
      <c r="BH4116" s="59"/>
      <c r="BI4116" s="59"/>
      <c r="BJ4116" s="59"/>
      <c r="BK4116" s="59"/>
      <c r="BL4116" s="59"/>
      <c r="BM4116" s="59"/>
      <c r="BN4116" s="59"/>
      <c r="BO4116" s="59"/>
      <c r="BP4116" s="59"/>
      <c r="BQ4116" s="59"/>
      <c r="BR4116" s="59"/>
      <c r="BS4116" s="59"/>
      <c r="BT4116" s="59"/>
      <c r="BU4116" s="59"/>
      <c r="BV4116" s="59"/>
      <c r="BW4116" s="59"/>
      <c r="BX4116" s="59"/>
      <c r="BY4116" s="59"/>
      <c r="BZ4116" s="59"/>
      <c r="CA4116" s="59"/>
      <c r="CB4116" s="59"/>
      <c r="CC4116" s="59"/>
      <c r="CD4116" s="59"/>
      <c r="CE4116" s="59"/>
    </row>
    <row r="4117" spans="1:83" x14ac:dyDescent="0.25">
      <c r="A4117" s="68" t="s">
        <v>747</v>
      </c>
      <c r="B4117" s="68" t="s">
        <v>747</v>
      </c>
      <c r="C4117" s="14">
        <v>33483</v>
      </c>
      <c r="D4117" s="14"/>
      <c r="E4117" s="14"/>
      <c r="F4117" s="15"/>
      <c r="G4117" s="40"/>
      <c r="H4117" s="40">
        <v>416.54</v>
      </c>
      <c r="I4117" s="40">
        <v>0.27400000000000002</v>
      </c>
      <c r="J4117" s="40">
        <v>0.2954</v>
      </c>
      <c r="K4117" s="40">
        <v>0.28160000000000002</v>
      </c>
      <c r="L4117" s="40">
        <v>0.24840000000000001</v>
      </c>
      <c r="M4117" s="40">
        <v>0.23874999999999999</v>
      </c>
      <c r="N4117" s="40">
        <v>0.26919999999999999</v>
      </c>
      <c r="O4117" s="40">
        <v>0.26740000000000003</v>
      </c>
      <c r="P4117" s="40">
        <v>0.20795</v>
      </c>
      <c r="Q4117" s="40"/>
      <c r="R4117" s="40"/>
      <c r="S4117" s="40"/>
      <c r="T4117" s="40"/>
      <c r="U4117" s="40"/>
      <c r="V4117" s="40"/>
      <c r="W4117" s="40"/>
      <c r="X4117" s="40"/>
      <c r="Z4117" s="40"/>
      <c r="AA4117" s="40"/>
      <c r="AB4117" s="40"/>
      <c r="AC4117" s="40"/>
      <c r="AD4117" s="40"/>
      <c r="AE4117" s="40"/>
      <c r="AF4117" s="40"/>
      <c r="AG4117" s="40"/>
      <c r="AH4117" s="40"/>
      <c r="AI4117" s="40"/>
      <c r="AJ4117" s="40"/>
      <c r="AK4117" s="40"/>
      <c r="AL4117" s="40"/>
      <c r="AM4117" s="40"/>
      <c r="AN4117" s="40"/>
      <c r="AO4117" s="40"/>
      <c r="AP4117" s="40"/>
      <c r="AQ4117" s="40"/>
      <c r="AR4117" s="40"/>
      <c r="AS4117" s="40"/>
      <c r="AT4117" s="40"/>
      <c r="AU4117" s="40"/>
      <c r="AV4117" s="40"/>
      <c r="AZ4117" s="40"/>
      <c r="BA4117" s="40"/>
      <c r="BB4117" s="40"/>
      <c r="BC4117" s="40"/>
      <c r="BD4117" s="40"/>
      <c r="BE4117" s="40"/>
      <c r="BF4117" s="40"/>
      <c r="BG4117" s="40"/>
      <c r="BH4117" s="40"/>
      <c r="BI4117" s="40"/>
      <c r="BJ4117" s="40"/>
      <c r="BK4117" s="40"/>
      <c r="BL4117" s="40"/>
      <c r="BM4117" s="40"/>
      <c r="BN4117" s="40"/>
      <c r="BO4117" s="40"/>
      <c r="BP4117" s="40"/>
      <c r="BQ4117" s="40"/>
      <c r="BR4117" s="40"/>
      <c r="BS4117" s="40"/>
      <c r="BT4117" s="40"/>
      <c r="BU4117" s="40"/>
      <c r="BV4117" s="40"/>
      <c r="BW4117" s="40"/>
      <c r="BX4117" s="40"/>
      <c r="BY4117" s="40"/>
      <c r="BZ4117" s="40"/>
      <c r="CA4117" s="40"/>
      <c r="CB4117" s="40"/>
      <c r="CC4117" s="40"/>
      <c r="CD4117" s="40"/>
      <c r="CE4117" s="40"/>
    </row>
    <row r="4118" spans="1:83" x14ac:dyDescent="0.25">
      <c r="A4118" s="68" t="s">
        <v>747</v>
      </c>
      <c r="B4118" s="68" t="s">
        <v>747</v>
      </c>
      <c r="C4118" s="14">
        <v>33491</v>
      </c>
      <c r="D4118" s="14"/>
      <c r="E4118" s="14"/>
      <c r="F4118" s="15"/>
      <c r="G4118" s="40"/>
      <c r="H4118" s="40">
        <v>418.79</v>
      </c>
      <c r="I4118" s="40">
        <v>0.28499999999999998</v>
      </c>
      <c r="J4118" s="40">
        <v>0.29925000000000002</v>
      </c>
      <c r="K4118" s="40">
        <v>0.28094999999999998</v>
      </c>
      <c r="L4118" s="40">
        <v>0.2487</v>
      </c>
      <c r="M4118" s="40">
        <v>0.2387</v>
      </c>
      <c r="N4118" s="40">
        <v>0.26615</v>
      </c>
      <c r="O4118" s="40">
        <v>0.26624999999999999</v>
      </c>
      <c r="P4118" s="40">
        <v>0.20895</v>
      </c>
      <c r="Q4118" s="40"/>
      <c r="R4118" s="40"/>
      <c r="S4118" s="40"/>
      <c r="T4118" s="40"/>
      <c r="U4118" s="40"/>
      <c r="V4118" s="40"/>
      <c r="W4118" s="40"/>
      <c r="X4118" s="40"/>
      <c r="Z4118" s="40"/>
      <c r="AA4118" s="40"/>
      <c r="AB4118" s="40"/>
      <c r="AC4118" s="40"/>
      <c r="AD4118" s="40"/>
      <c r="AE4118" s="40"/>
      <c r="AF4118" s="40"/>
      <c r="AG4118" s="40"/>
      <c r="AH4118" s="40"/>
      <c r="AI4118" s="40"/>
      <c r="AJ4118" s="40"/>
      <c r="AK4118" s="40"/>
      <c r="AL4118" s="40"/>
      <c r="AM4118" s="40"/>
      <c r="AN4118" s="40"/>
      <c r="AO4118" s="40"/>
      <c r="AP4118" s="40"/>
      <c r="AQ4118" s="40"/>
      <c r="AR4118" s="40"/>
      <c r="AS4118" s="40"/>
      <c r="AT4118" s="40"/>
      <c r="AU4118" s="40"/>
      <c r="AV4118" s="40"/>
      <c r="AZ4118" s="40"/>
      <c r="BA4118" s="40"/>
      <c r="BB4118" s="40"/>
      <c r="BC4118" s="40"/>
      <c r="BD4118" s="40"/>
      <c r="BE4118" s="40"/>
      <c r="BF4118" s="40"/>
      <c r="BG4118" s="40"/>
      <c r="BH4118" s="40"/>
      <c r="BI4118" s="40"/>
      <c r="BJ4118" s="40"/>
      <c r="BK4118" s="40"/>
      <c r="BL4118" s="40"/>
      <c r="BM4118" s="40"/>
      <c r="BN4118" s="40"/>
      <c r="BO4118" s="40"/>
      <c r="BP4118" s="40"/>
      <c r="BQ4118" s="40"/>
      <c r="BR4118" s="40"/>
      <c r="BS4118" s="40"/>
      <c r="BT4118" s="40"/>
      <c r="BU4118" s="40"/>
      <c r="BV4118" s="40"/>
      <c r="BW4118" s="40"/>
      <c r="BX4118" s="40"/>
      <c r="BY4118" s="40"/>
      <c r="BZ4118" s="40"/>
      <c r="CA4118" s="40"/>
      <c r="CB4118" s="40"/>
      <c r="CC4118" s="40"/>
      <c r="CD4118" s="40"/>
      <c r="CE4118" s="40"/>
    </row>
    <row r="4119" spans="1:83" x14ac:dyDescent="0.25">
      <c r="A4119" s="68" t="s">
        <v>747</v>
      </c>
      <c r="B4119" s="68" t="s">
        <v>747</v>
      </c>
      <c r="C4119" s="14">
        <v>33497</v>
      </c>
      <c r="D4119" s="14"/>
      <c r="E4119" s="14"/>
      <c r="F4119" s="15"/>
      <c r="G4119" s="40"/>
      <c r="H4119" s="40">
        <v>431.31</v>
      </c>
      <c r="I4119" s="40">
        <v>0.30199999999999999</v>
      </c>
      <c r="J4119" s="40">
        <v>0.30235000000000001</v>
      </c>
      <c r="K4119" s="40">
        <v>0.28885</v>
      </c>
      <c r="L4119" s="40">
        <v>0.26255000000000001</v>
      </c>
      <c r="M4119" s="40">
        <v>0.25380000000000003</v>
      </c>
      <c r="N4119" s="40">
        <v>0.27260000000000001</v>
      </c>
      <c r="O4119" s="40">
        <v>0.26555000000000001</v>
      </c>
      <c r="P4119" s="40">
        <v>0.20885000000000001</v>
      </c>
      <c r="Q4119" s="40"/>
      <c r="R4119" s="40"/>
      <c r="S4119" s="40"/>
      <c r="T4119" s="40"/>
      <c r="U4119" s="40"/>
      <c r="V4119" s="40"/>
      <c r="W4119" s="40"/>
      <c r="X4119" s="40"/>
      <c r="Z4119" s="40"/>
      <c r="AA4119" s="40"/>
      <c r="AB4119" s="40"/>
      <c r="AC4119" s="40"/>
      <c r="AD4119" s="40"/>
      <c r="AE4119" s="40"/>
      <c r="AF4119" s="40"/>
      <c r="AG4119" s="40"/>
      <c r="AH4119" s="40"/>
      <c r="AI4119" s="40"/>
      <c r="AJ4119" s="40"/>
      <c r="AK4119" s="40"/>
      <c r="AL4119" s="40"/>
      <c r="AM4119" s="40"/>
      <c r="AN4119" s="40"/>
      <c r="AO4119" s="40"/>
      <c r="AP4119" s="40"/>
      <c r="AQ4119" s="40"/>
      <c r="AR4119" s="40"/>
      <c r="AS4119" s="40"/>
      <c r="AT4119" s="40"/>
      <c r="AU4119" s="40"/>
      <c r="AV4119" s="40"/>
      <c r="AZ4119" s="40"/>
      <c r="BA4119" s="40"/>
      <c r="BB4119" s="40"/>
      <c r="BC4119" s="40"/>
      <c r="BD4119" s="40"/>
      <c r="BE4119" s="40"/>
      <c r="BF4119" s="40"/>
      <c r="BG4119" s="40"/>
      <c r="BH4119" s="40"/>
      <c r="BI4119" s="40"/>
      <c r="BJ4119" s="40"/>
      <c r="BK4119" s="40"/>
      <c r="BL4119" s="40"/>
      <c r="BM4119" s="40"/>
      <c r="BN4119" s="40"/>
      <c r="BO4119" s="40"/>
      <c r="BP4119" s="40"/>
      <c r="BQ4119" s="40"/>
      <c r="BR4119" s="40"/>
      <c r="BS4119" s="40"/>
      <c r="BT4119" s="40"/>
      <c r="BU4119" s="40"/>
      <c r="BV4119" s="40"/>
      <c r="BW4119" s="40"/>
      <c r="BX4119" s="40"/>
      <c r="BY4119" s="40"/>
      <c r="BZ4119" s="40"/>
      <c r="CA4119" s="40"/>
      <c r="CB4119" s="40"/>
      <c r="CC4119" s="40"/>
      <c r="CD4119" s="40"/>
      <c r="CE4119" s="40"/>
    </row>
    <row r="4120" spans="1:83" x14ac:dyDescent="0.25">
      <c r="A4120" s="68" t="s">
        <v>747</v>
      </c>
      <c r="B4120" s="68" t="s">
        <v>747</v>
      </c>
      <c r="C4120" s="14">
        <v>33504</v>
      </c>
      <c r="D4120" s="14"/>
      <c r="E4120" s="14"/>
      <c r="F4120" s="15"/>
      <c r="G4120" s="40"/>
      <c r="H4120" s="40">
        <v>429.45</v>
      </c>
      <c r="I4120" s="40">
        <v>0.29649999999999999</v>
      </c>
      <c r="J4120" s="40">
        <v>0.30175000000000002</v>
      </c>
      <c r="K4120" s="40">
        <v>0.2883</v>
      </c>
      <c r="L4120" s="40">
        <v>0.26200000000000001</v>
      </c>
      <c r="M4120" s="40">
        <v>0.25324999999999998</v>
      </c>
      <c r="N4120" s="40">
        <v>0.27205000000000001</v>
      </c>
      <c r="O4120" s="40">
        <v>0.26500000000000001</v>
      </c>
      <c r="P4120" s="40">
        <v>0.2084</v>
      </c>
      <c r="Q4120" s="40"/>
      <c r="R4120" s="40"/>
      <c r="S4120" s="40"/>
      <c r="T4120" s="40"/>
      <c r="U4120" s="40"/>
      <c r="V4120" s="40"/>
      <c r="W4120" s="40"/>
      <c r="X4120" s="40"/>
      <c r="Z4120" s="40"/>
      <c r="AA4120" s="40"/>
      <c r="AB4120" s="40"/>
      <c r="AC4120" s="40"/>
      <c r="AD4120" s="40"/>
      <c r="AE4120" s="40"/>
      <c r="AF4120" s="40"/>
      <c r="AG4120" s="40"/>
      <c r="AH4120" s="40"/>
      <c r="AI4120" s="40"/>
      <c r="AJ4120" s="40"/>
      <c r="AK4120" s="40"/>
      <c r="AL4120" s="40"/>
      <c r="AM4120" s="40"/>
      <c r="AN4120" s="40"/>
      <c r="AO4120" s="40"/>
      <c r="AP4120" s="40"/>
      <c r="AQ4120" s="40"/>
      <c r="AR4120" s="40"/>
      <c r="AS4120" s="40"/>
      <c r="AT4120" s="40"/>
      <c r="AU4120" s="40"/>
      <c r="AV4120" s="40"/>
      <c r="AZ4120" s="40"/>
      <c r="BA4120" s="40"/>
      <c r="BB4120" s="40"/>
      <c r="BC4120" s="40"/>
      <c r="BD4120" s="40"/>
      <c r="BE4120" s="40"/>
      <c r="BF4120" s="40"/>
      <c r="BG4120" s="40"/>
      <c r="BH4120" s="40"/>
      <c r="BI4120" s="40"/>
      <c r="BJ4120" s="40"/>
      <c r="BK4120" s="40"/>
      <c r="BL4120" s="40"/>
      <c r="BM4120" s="40"/>
      <c r="BN4120" s="40"/>
      <c r="BO4120" s="40"/>
      <c r="BP4120" s="40"/>
      <c r="BQ4120" s="40"/>
      <c r="BR4120" s="40"/>
      <c r="BS4120" s="40"/>
      <c r="BT4120" s="40"/>
      <c r="BU4120" s="40"/>
      <c r="BV4120" s="40"/>
      <c r="BW4120" s="40"/>
      <c r="BX4120" s="40"/>
      <c r="BY4120" s="40"/>
      <c r="BZ4120" s="40"/>
      <c r="CA4120" s="40"/>
      <c r="CB4120" s="40"/>
      <c r="CC4120" s="40"/>
      <c r="CD4120" s="40"/>
      <c r="CE4120" s="40"/>
    </row>
    <row r="4121" spans="1:83" x14ac:dyDescent="0.25">
      <c r="A4121" s="68" t="s">
        <v>747</v>
      </c>
      <c r="B4121" s="68" t="s">
        <v>747</v>
      </c>
      <c r="C4121" s="14">
        <v>33505</v>
      </c>
      <c r="D4121" s="14"/>
      <c r="E4121" s="14"/>
      <c r="F4121" s="15"/>
      <c r="G4121" s="40"/>
      <c r="H4121" s="40"/>
      <c r="I4121" s="40"/>
      <c r="J4121" s="40"/>
      <c r="K4121" s="40"/>
      <c r="L4121" s="40"/>
      <c r="M4121" s="40"/>
      <c r="N4121" s="40"/>
      <c r="O4121" s="40"/>
      <c r="P4121" s="40"/>
      <c r="Q4121" s="40"/>
      <c r="R4121" s="40"/>
      <c r="S4121" s="40"/>
      <c r="T4121" s="40"/>
      <c r="U4121" s="40">
        <v>176.9</v>
      </c>
      <c r="V4121" s="40"/>
      <c r="W4121" s="40"/>
      <c r="X4121" s="40"/>
      <c r="Z4121" s="40"/>
      <c r="AA4121" s="40"/>
      <c r="AB4121" s="40"/>
      <c r="AC4121" s="40"/>
      <c r="AD4121" s="40"/>
      <c r="AE4121" s="40"/>
      <c r="AF4121" s="40"/>
      <c r="AG4121" s="40"/>
      <c r="AH4121" s="40"/>
      <c r="AI4121" s="40"/>
      <c r="AJ4121" s="40"/>
      <c r="AK4121" s="40"/>
      <c r="AL4121" s="40"/>
      <c r="AM4121" s="40">
        <v>2.445180342</v>
      </c>
      <c r="AN4121" s="40"/>
      <c r="AO4121" s="40"/>
      <c r="AP4121" s="40">
        <v>107.975242968952</v>
      </c>
      <c r="AQ4121" s="40"/>
      <c r="AR4121" s="40"/>
      <c r="AS4121" s="40">
        <v>223.739535768645</v>
      </c>
      <c r="AT4121" s="40"/>
      <c r="AU4121" s="40"/>
      <c r="AV4121" s="40"/>
      <c r="AZ4121" s="40"/>
      <c r="BA4121" s="40"/>
      <c r="BB4121" s="40">
        <v>187.5</v>
      </c>
      <c r="BC4121" s="40"/>
      <c r="BD4121" s="40"/>
      <c r="BE4121" s="40"/>
      <c r="BF4121" s="40"/>
      <c r="BG4121" s="40"/>
      <c r="BH4121" s="40"/>
      <c r="BI4121" s="40"/>
      <c r="BJ4121" s="40">
        <v>68.924757031048401</v>
      </c>
      <c r="BK4121" s="40">
        <v>657.5</v>
      </c>
      <c r="BL4121" s="40"/>
      <c r="BM4121" s="40"/>
      <c r="BN4121" s="40"/>
      <c r="BO4121" s="40"/>
      <c r="BP4121" s="40"/>
      <c r="BQ4121" s="40"/>
      <c r="BR4121" s="40"/>
      <c r="BS4121" s="40"/>
      <c r="BT4121" s="40"/>
      <c r="BU4121" s="40"/>
      <c r="BV4121" s="40"/>
      <c r="BW4121" s="40"/>
      <c r="BX4121" s="40"/>
      <c r="BY4121" s="40"/>
      <c r="BZ4121" s="40"/>
      <c r="CA4121" s="40"/>
      <c r="CB4121" s="40"/>
      <c r="CC4121" s="40"/>
      <c r="CD4121" s="40"/>
      <c r="CE4121" s="40"/>
    </row>
    <row r="4122" spans="1:83" x14ac:dyDescent="0.25">
      <c r="A4122" s="68" t="s">
        <v>747</v>
      </c>
      <c r="B4122" s="68" t="s">
        <v>747</v>
      </c>
      <c r="C4122" s="14">
        <v>33512</v>
      </c>
      <c r="D4122" s="14"/>
      <c r="E4122" s="14"/>
      <c r="F4122" s="15"/>
      <c r="G4122" s="40"/>
      <c r="H4122" s="40">
        <v>406.59</v>
      </c>
      <c r="I4122" s="40">
        <v>0.25800000000000001</v>
      </c>
      <c r="J4122" s="40">
        <v>0.27200000000000002</v>
      </c>
      <c r="K4122" s="40">
        <v>0.27500000000000002</v>
      </c>
      <c r="L4122" s="40">
        <v>0.24745</v>
      </c>
      <c r="M4122" s="40">
        <v>0.24335000000000001</v>
      </c>
      <c r="N4122" s="40">
        <v>0.26784999999999998</v>
      </c>
      <c r="O4122" s="40">
        <v>0.26565</v>
      </c>
      <c r="P4122" s="40">
        <v>0.20365</v>
      </c>
      <c r="Q4122" s="40"/>
      <c r="R4122" s="40"/>
      <c r="S4122" s="40"/>
      <c r="T4122" s="40"/>
      <c r="U4122" s="40"/>
      <c r="V4122" s="40"/>
      <c r="W4122" s="40"/>
      <c r="X4122" s="40"/>
      <c r="Z4122" s="40"/>
      <c r="AA4122" s="40"/>
      <c r="AB4122" s="40"/>
      <c r="AC4122" s="40"/>
      <c r="AD4122" s="40"/>
      <c r="AE4122" s="40"/>
      <c r="AF4122" s="40"/>
      <c r="AG4122" s="40"/>
      <c r="AH4122" s="40"/>
      <c r="AI4122" s="40"/>
      <c r="AJ4122" s="40"/>
      <c r="AK4122" s="40"/>
      <c r="AL4122" s="40"/>
      <c r="AM4122" s="40"/>
      <c r="AN4122" s="40"/>
      <c r="AO4122" s="40"/>
      <c r="AP4122" s="40"/>
      <c r="AQ4122" s="40"/>
      <c r="AR4122" s="40"/>
      <c r="AS4122" s="40"/>
      <c r="AT4122" s="40"/>
      <c r="AU4122" s="40"/>
      <c r="AV4122" s="40"/>
      <c r="AZ4122" s="40"/>
      <c r="BA4122" s="40"/>
      <c r="BB4122" s="40"/>
      <c r="BC4122" s="40"/>
      <c r="BD4122" s="40"/>
      <c r="BE4122" s="40"/>
      <c r="BF4122" s="40"/>
      <c r="BG4122" s="40"/>
      <c r="BH4122" s="40"/>
      <c r="BI4122" s="40"/>
      <c r="BJ4122" s="40"/>
      <c r="BK4122" s="40"/>
      <c r="BL4122" s="40"/>
      <c r="BM4122" s="40"/>
      <c r="BN4122" s="40"/>
      <c r="BO4122" s="40"/>
      <c r="BP4122" s="40"/>
      <c r="BQ4122" s="40"/>
      <c r="BR4122" s="40"/>
      <c r="BS4122" s="40"/>
      <c r="BT4122" s="40"/>
      <c r="BU4122" s="40"/>
      <c r="BV4122" s="40"/>
      <c r="BW4122" s="40"/>
      <c r="BX4122" s="40"/>
      <c r="BY4122" s="40"/>
      <c r="BZ4122" s="40"/>
      <c r="CA4122" s="40"/>
      <c r="CB4122" s="40"/>
      <c r="CC4122" s="40"/>
      <c r="CD4122" s="40"/>
      <c r="CE4122" s="40"/>
    </row>
    <row r="4123" spans="1:83" x14ac:dyDescent="0.25">
      <c r="A4123" s="68" t="s">
        <v>747</v>
      </c>
      <c r="B4123" s="68" t="s">
        <v>747</v>
      </c>
      <c r="C4123" s="14">
        <v>33519</v>
      </c>
      <c r="D4123" s="14"/>
      <c r="E4123" s="14"/>
      <c r="F4123" s="15"/>
      <c r="G4123" s="40"/>
      <c r="H4123" s="40">
        <v>415</v>
      </c>
      <c r="I4123" s="40">
        <v>0.27150000000000002</v>
      </c>
      <c r="J4123" s="40">
        <v>0.29335</v>
      </c>
      <c r="K4123" s="40">
        <v>0.27875</v>
      </c>
      <c r="L4123" s="40">
        <v>0.24575</v>
      </c>
      <c r="M4123" s="40">
        <v>0.24554999999999999</v>
      </c>
      <c r="N4123" s="40">
        <v>0.26590000000000003</v>
      </c>
      <c r="O4123" s="40">
        <v>0.26350000000000001</v>
      </c>
      <c r="P4123" s="40">
        <v>0.2107</v>
      </c>
      <c r="Q4123" s="40"/>
      <c r="R4123" s="40"/>
      <c r="S4123" s="40"/>
      <c r="T4123" s="40"/>
      <c r="U4123" s="40"/>
      <c r="V4123" s="40"/>
      <c r="W4123" s="40"/>
      <c r="X4123" s="40"/>
      <c r="Z4123" s="40"/>
      <c r="AA4123" s="40"/>
      <c r="AB4123" s="40"/>
      <c r="AC4123" s="40"/>
      <c r="AD4123" s="40"/>
      <c r="AE4123" s="40"/>
      <c r="AF4123" s="40"/>
      <c r="AG4123" s="40"/>
      <c r="AH4123" s="40"/>
      <c r="AI4123" s="40"/>
      <c r="AJ4123" s="40"/>
      <c r="AK4123" s="40"/>
      <c r="AL4123" s="40"/>
      <c r="AM4123" s="40"/>
      <c r="AN4123" s="40"/>
      <c r="AO4123" s="40"/>
      <c r="AP4123" s="40"/>
      <c r="AQ4123" s="40"/>
      <c r="AR4123" s="40"/>
      <c r="AS4123" s="40"/>
      <c r="AT4123" s="40"/>
      <c r="AU4123" s="40"/>
      <c r="AV4123" s="40"/>
      <c r="AZ4123" s="40"/>
      <c r="BA4123" s="40"/>
      <c r="BB4123" s="40"/>
      <c r="BC4123" s="40"/>
      <c r="BD4123" s="40"/>
      <c r="BE4123" s="40"/>
      <c r="BF4123" s="40"/>
      <c r="BG4123" s="40"/>
      <c r="BH4123" s="40"/>
      <c r="BI4123" s="40"/>
      <c r="BJ4123" s="40"/>
      <c r="BK4123" s="40"/>
      <c r="BL4123" s="40"/>
      <c r="BM4123" s="40"/>
      <c r="BN4123" s="40"/>
      <c r="BO4123" s="40"/>
      <c r="BP4123" s="40"/>
      <c r="BQ4123" s="40"/>
      <c r="BR4123" s="40"/>
      <c r="BS4123" s="40"/>
      <c r="BT4123" s="40"/>
      <c r="BU4123" s="40"/>
      <c r="BV4123" s="40"/>
      <c r="BW4123" s="40"/>
      <c r="BX4123" s="40"/>
      <c r="BY4123" s="40"/>
      <c r="BZ4123" s="40"/>
      <c r="CA4123" s="40"/>
      <c r="CB4123" s="40"/>
      <c r="CC4123" s="40"/>
      <c r="CD4123" s="40"/>
      <c r="CE4123" s="40"/>
    </row>
    <row r="4124" spans="1:83" x14ac:dyDescent="0.25">
      <c r="A4124" s="68" t="s">
        <v>747</v>
      </c>
      <c r="B4124" s="68" t="s">
        <v>747</v>
      </c>
      <c r="C4124" s="14">
        <v>33521</v>
      </c>
      <c r="D4124" s="14"/>
      <c r="E4124" s="14"/>
      <c r="F4124" s="15"/>
      <c r="G4124" s="40"/>
      <c r="H4124" s="40"/>
      <c r="I4124" s="40"/>
      <c r="J4124" s="40"/>
      <c r="K4124" s="40"/>
      <c r="L4124" s="40"/>
      <c r="M4124" s="40"/>
      <c r="N4124" s="40"/>
      <c r="O4124" s="40"/>
      <c r="P4124" s="40"/>
      <c r="Q4124" s="40"/>
      <c r="R4124" s="40"/>
      <c r="S4124" s="40"/>
      <c r="T4124" s="40"/>
      <c r="U4124" s="40">
        <v>419.2</v>
      </c>
      <c r="V4124" s="40"/>
      <c r="W4124" s="40"/>
      <c r="X4124" s="40"/>
      <c r="Z4124" s="40"/>
      <c r="AA4124" s="40"/>
      <c r="AB4124" s="40"/>
      <c r="AC4124" s="40"/>
      <c r="AD4124" s="40"/>
      <c r="AE4124" s="40"/>
      <c r="AF4124" s="40"/>
      <c r="AG4124" s="40"/>
      <c r="AH4124" s="40"/>
      <c r="AI4124" s="40"/>
      <c r="AJ4124" s="40"/>
      <c r="AK4124" s="40"/>
      <c r="AL4124" s="40"/>
      <c r="AM4124" s="40">
        <v>6.9373268399999999</v>
      </c>
      <c r="AN4124" s="40"/>
      <c r="AO4124" s="40"/>
      <c r="AP4124" s="40">
        <v>233.60221861471899</v>
      </c>
      <c r="AQ4124" s="40"/>
      <c r="AR4124" s="40"/>
      <c r="AS4124" s="40">
        <v>295.713423898472</v>
      </c>
      <c r="AT4124" s="40"/>
      <c r="AU4124" s="40"/>
      <c r="AV4124" s="40"/>
      <c r="AZ4124" s="40"/>
      <c r="BA4124" s="40"/>
      <c r="BB4124" s="40">
        <v>235</v>
      </c>
      <c r="BC4124" s="40"/>
      <c r="BD4124" s="40"/>
      <c r="BE4124" s="40"/>
      <c r="BF4124" s="40"/>
      <c r="BG4124" s="40"/>
      <c r="BH4124" s="40"/>
      <c r="BI4124" s="40"/>
      <c r="BJ4124" s="40">
        <v>185.597781385281</v>
      </c>
      <c r="BK4124" s="40">
        <v>760</v>
      </c>
      <c r="BL4124" s="40"/>
      <c r="BM4124" s="40"/>
      <c r="BN4124" s="40"/>
      <c r="BO4124" s="40"/>
      <c r="BP4124" s="40"/>
      <c r="BQ4124" s="40"/>
      <c r="BR4124" s="40"/>
      <c r="BS4124" s="40"/>
      <c r="BT4124" s="40"/>
      <c r="BU4124" s="40"/>
      <c r="BV4124" s="40"/>
      <c r="BW4124" s="40"/>
      <c r="BX4124" s="40"/>
      <c r="BY4124" s="40"/>
      <c r="BZ4124" s="40"/>
      <c r="CA4124" s="40"/>
      <c r="CB4124" s="40"/>
      <c r="CC4124" s="40"/>
      <c r="CD4124" s="40"/>
      <c r="CE4124" s="40"/>
    </row>
    <row r="4125" spans="1:83" x14ac:dyDescent="0.25">
      <c r="A4125" s="68" t="s">
        <v>747</v>
      </c>
      <c r="B4125" s="68" t="s">
        <v>747</v>
      </c>
      <c r="C4125" s="14">
        <v>33525</v>
      </c>
      <c r="D4125" s="14"/>
      <c r="E4125" s="14"/>
      <c r="F4125" s="15"/>
      <c r="G4125" s="40"/>
      <c r="H4125" s="40">
        <v>406.44</v>
      </c>
      <c r="I4125" s="40">
        <v>0.25700000000000001</v>
      </c>
      <c r="J4125" s="40">
        <v>0.27575</v>
      </c>
      <c r="K4125" s="40">
        <v>0.27565000000000001</v>
      </c>
      <c r="L4125" s="40">
        <v>0.24460000000000001</v>
      </c>
      <c r="M4125" s="40">
        <v>0.23769999999999999</v>
      </c>
      <c r="N4125" s="40">
        <v>0.26800000000000002</v>
      </c>
      <c r="O4125" s="40">
        <v>0.26374999999999998</v>
      </c>
      <c r="P4125" s="40">
        <v>0.20974999999999999</v>
      </c>
      <c r="Q4125" s="40"/>
      <c r="R4125" s="40"/>
      <c r="S4125" s="40"/>
      <c r="T4125" s="40"/>
      <c r="U4125" s="40"/>
      <c r="V4125" s="40"/>
      <c r="W4125" s="40"/>
      <c r="X4125" s="40"/>
      <c r="Z4125" s="40"/>
      <c r="AA4125" s="40"/>
      <c r="AB4125" s="40"/>
      <c r="AC4125" s="40"/>
      <c r="AD4125" s="40"/>
      <c r="AE4125" s="40"/>
      <c r="AF4125" s="40"/>
      <c r="AG4125" s="40"/>
      <c r="AH4125" s="40"/>
      <c r="AI4125" s="40"/>
      <c r="AJ4125" s="40"/>
      <c r="AK4125" s="40"/>
      <c r="AL4125" s="40"/>
      <c r="AM4125" s="40"/>
      <c r="AN4125" s="40"/>
      <c r="AO4125" s="40"/>
      <c r="AP4125" s="40"/>
      <c r="AQ4125" s="40"/>
      <c r="AR4125" s="40"/>
      <c r="AS4125" s="40"/>
      <c r="AT4125" s="40"/>
      <c r="AU4125" s="40"/>
      <c r="AV4125" s="40"/>
      <c r="AZ4125" s="40"/>
      <c r="BA4125" s="40"/>
      <c r="BB4125" s="40"/>
      <c r="BC4125" s="40"/>
      <c r="BD4125" s="40"/>
      <c r="BE4125" s="40"/>
      <c r="BF4125" s="40"/>
      <c r="BG4125" s="40"/>
      <c r="BH4125" s="40"/>
      <c r="BI4125" s="40"/>
      <c r="BJ4125" s="40"/>
      <c r="BK4125" s="40"/>
      <c r="BL4125" s="40"/>
      <c r="BM4125" s="40"/>
      <c r="BN4125" s="40"/>
      <c r="BO4125" s="40"/>
      <c r="BP4125" s="40"/>
      <c r="BQ4125" s="40"/>
      <c r="BR4125" s="40"/>
      <c r="BS4125" s="40"/>
      <c r="BT4125" s="40"/>
      <c r="BU4125" s="40"/>
      <c r="BV4125" s="40"/>
      <c r="BW4125" s="40"/>
      <c r="BX4125" s="40"/>
      <c r="BY4125" s="40"/>
      <c r="BZ4125" s="40"/>
      <c r="CA4125" s="40"/>
      <c r="CB4125" s="40"/>
      <c r="CC4125" s="40"/>
      <c r="CD4125" s="40"/>
      <c r="CE4125" s="40"/>
    </row>
    <row r="4126" spans="1:83" x14ac:dyDescent="0.25">
      <c r="A4126" s="68" t="s">
        <v>747</v>
      </c>
      <c r="B4126" s="68" t="s">
        <v>747</v>
      </c>
      <c r="C4126" s="14">
        <v>33532</v>
      </c>
      <c r="D4126" s="14"/>
      <c r="E4126" s="14"/>
      <c r="F4126" s="15"/>
      <c r="G4126" s="40"/>
      <c r="H4126" s="40">
        <v>396.97</v>
      </c>
      <c r="I4126" s="40">
        <v>0.245</v>
      </c>
      <c r="J4126" s="40">
        <v>0.26755000000000001</v>
      </c>
      <c r="K4126" s="40">
        <v>0.26769999999999999</v>
      </c>
      <c r="L4126" s="40">
        <v>0.23874999999999999</v>
      </c>
      <c r="M4126" s="40">
        <v>0.23050000000000001</v>
      </c>
      <c r="N4126" s="40">
        <v>0.26269999999999999</v>
      </c>
      <c r="O4126" s="40">
        <v>0.26365</v>
      </c>
      <c r="P4126" s="40">
        <v>0.20899999999999999</v>
      </c>
      <c r="Q4126" s="40"/>
      <c r="R4126" s="40"/>
      <c r="S4126" s="40"/>
      <c r="T4126" s="40"/>
      <c r="U4126" s="40"/>
      <c r="V4126" s="40"/>
      <c r="W4126" s="40"/>
      <c r="X4126" s="40"/>
      <c r="Z4126" s="40"/>
      <c r="AA4126" s="40"/>
      <c r="AB4126" s="40"/>
      <c r="AC4126" s="40"/>
      <c r="AD4126" s="40"/>
      <c r="AE4126" s="40"/>
      <c r="AF4126" s="40"/>
      <c r="AG4126" s="40"/>
      <c r="AH4126" s="40"/>
      <c r="AI4126" s="40"/>
      <c r="AJ4126" s="40"/>
      <c r="AK4126" s="40"/>
      <c r="AL4126" s="40"/>
      <c r="AM4126" s="40"/>
      <c r="AN4126" s="40"/>
      <c r="AO4126" s="40"/>
      <c r="AP4126" s="40"/>
      <c r="AQ4126" s="40"/>
      <c r="AR4126" s="40"/>
      <c r="AS4126" s="40"/>
      <c r="AT4126" s="40"/>
      <c r="AU4126" s="40"/>
      <c r="AV4126" s="40"/>
      <c r="AZ4126" s="40"/>
      <c r="BA4126" s="40"/>
      <c r="BB4126" s="40"/>
      <c r="BC4126" s="40"/>
      <c r="BD4126" s="40"/>
      <c r="BE4126" s="40"/>
      <c r="BF4126" s="40"/>
      <c r="BG4126" s="40"/>
      <c r="BH4126" s="40"/>
      <c r="BI4126" s="40"/>
      <c r="BJ4126" s="40"/>
      <c r="BK4126" s="40"/>
      <c r="BL4126" s="40"/>
      <c r="BM4126" s="40"/>
      <c r="BN4126" s="40"/>
      <c r="BO4126" s="40"/>
      <c r="BP4126" s="40"/>
      <c r="BQ4126" s="40"/>
      <c r="BR4126" s="40"/>
      <c r="BS4126" s="40"/>
      <c r="BT4126" s="40"/>
      <c r="BU4126" s="40"/>
      <c r="BV4126" s="40"/>
      <c r="BW4126" s="40"/>
      <c r="BX4126" s="40"/>
      <c r="BY4126" s="40"/>
      <c r="BZ4126" s="40"/>
      <c r="CA4126" s="40"/>
      <c r="CB4126" s="40"/>
      <c r="CC4126" s="40"/>
      <c r="CD4126" s="40"/>
      <c r="CE4126" s="40"/>
    </row>
    <row r="4127" spans="1:83" x14ac:dyDescent="0.25">
      <c r="A4127" s="68" t="s">
        <v>747</v>
      </c>
      <c r="B4127" s="68" t="s">
        <v>747</v>
      </c>
      <c r="C4127" s="14">
        <v>33533</v>
      </c>
      <c r="D4127" s="14"/>
      <c r="E4127" s="14"/>
      <c r="F4127" s="15"/>
      <c r="G4127" s="40"/>
      <c r="H4127" s="40"/>
      <c r="I4127" s="40"/>
      <c r="J4127" s="40"/>
      <c r="K4127" s="40"/>
      <c r="L4127" s="40"/>
      <c r="M4127" s="40"/>
      <c r="N4127" s="40"/>
      <c r="O4127" s="40"/>
      <c r="P4127" s="40"/>
      <c r="Q4127" s="40"/>
      <c r="R4127" s="40"/>
      <c r="S4127" s="40"/>
      <c r="T4127" s="40"/>
      <c r="U4127" s="40">
        <v>589.625</v>
      </c>
      <c r="V4127" s="40"/>
      <c r="W4127" s="40"/>
      <c r="X4127" s="40"/>
      <c r="Z4127" s="40"/>
      <c r="AA4127" s="40"/>
      <c r="AB4127" s="40"/>
      <c r="AC4127" s="40"/>
      <c r="AD4127" s="40"/>
      <c r="AE4127" s="40"/>
      <c r="AF4127" s="40"/>
      <c r="AG4127" s="40"/>
      <c r="AH4127" s="40"/>
      <c r="AI4127" s="40"/>
      <c r="AJ4127" s="40"/>
      <c r="AK4127" s="40"/>
      <c r="AL4127" s="40"/>
      <c r="AM4127" s="40">
        <v>7.7521683020000003</v>
      </c>
      <c r="AN4127" s="40"/>
      <c r="AO4127" s="40"/>
      <c r="AP4127" s="40">
        <v>287.60125142533201</v>
      </c>
      <c r="AQ4127" s="40"/>
      <c r="AR4127" s="40"/>
      <c r="AS4127" s="40">
        <v>266.456503639245</v>
      </c>
      <c r="AT4127" s="40"/>
      <c r="AU4127" s="40"/>
      <c r="AV4127" s="40"/>
      <c r="AZ4127" s="40"/>
      <c r="BA4127" s="40"/>
      <c r="BB4127" s="40">
        <v>205</v>
      </c>
      <c r="BC4127" s="40"/>
      <c r="BD4127" s="40"/>
      <c r="BE4127" s="40"/>
      <c r="BF4127" s="40"/>
      <c r="BG4127" s="40"/>
      <c r="BH4127" s="40"/>
      <c r="BI4127" s="40"/>
      <c r="BJ4127" s="40">
        <v>302.02374857466799</v>
      </c>
      <c r="BK4127" s="40">
        <v>650</v>
      </c>
      <c r="BL4127" s="40"/>
      <c r="BM4127" s="40"/>
      <c r="BN4127" s="40"/>
      <c r="BO4127" s="40"/>
      <c r="BP4127" s="40"/>
      <c r="BQ4127" s="40"/>
      <c r="BR4127" s="40"/>
      <c r="BS4127" s="40"/>
      <c r="BT4127" s="40"/>
      <c r="BU4127" s="40"/>
      <c r="BV4127" s="40"/>
      <c r="BW4127" s="40"/>
      <c r="BX4127" s="40"/>
      <c r="BY4127" s="40"/>
      <c r="BZ4127" s="40"/>
      <c r="CA4127" s="40"/>
      <c r="CB4127" s="40"/>
      <c r="CC4127" s="40"/>
      <c r="CD4127" s="40"/>
      <c r="CE4127" s="40"/>
    </row>
    <row r="4128" spans="1:83" x14ac:dyDescent="0.25">
      <c r="A4128" s="68" t="s">
        <v>747</v>
      </c>
      <c r="B4128" s="68" t="s">
        <v>747</v>
      </c>
      <c r="C4128" s="14">
        <v>33540</v>
      </c>
      <c r="D4128" s="14"/>
      <c r="E4128" s="14"/>
      <c r="F4128" s="15"/>
      <c r="G4128" s="40"/>
      <c r="H4128" s="40">
        <v>395.03</v>
      </c>
      <c r="I4128" s="40">
        <v>0.25800000000000001</v>
      </c>
      <c r="J4128" s="40">
        <v>0.27155000000000001</v>
      </c>
      <c r="K4128" s="40">
        <v>0.26369999999999999</v>
      </c>
      <c r="L4128" s="40">
        <v>0.2293</v>
      </c>
      <c r="M4128" s="40">
        <v>0.22635</v>
      </c>
      <c r="N4128" s="40">
        <v>0.25850000000000001</v>
      </c>
      <c r="O4128" s="40">
        <v>0.26200000000000001</v>
      </c>
      <c r="P4128" s="40">
        <v>0.20574999999999999</v>
      </c>
      <c r="Q4128" s="40"/>
      <c r="R4128" s="40"/>
      <c r="S4128" s="40"/>
      <c r="T4128" s="40"/>
      <c r="U4128" s="40"/>
      <c r="V4128" s="40"/>
      <c r="W4128" s="40"/>
      <c r="X4128" s="40"/>
      <c r="Z4128" s="40"/>
      <c r="AA4128" s="40"/>
      <c r="AB4128" s="40"/>
      <c r="AC4128" s="40"/>
      <c r="AD4128" s="40"/>
      <c r="AE4128" s="40"/>
      <c r="AF4128" s="40"/>
      <c r="AG4128" s="40"/>
      <c r="AH4128" s="40"/>
      <c r="AI4128" s="40"/>
      <c r="AJ4128" s="40"/>
      <c r="AK4128" s="40"/>
      <c r="AL4128" s="40"/>
      <c r="AM4128" s="40"/>
      <c r="AN4128" s="40"/>
      <c r="AO4128" s="40"/>
      <c r="AP4128" s="40"/>
      <c r="AQ4128" s="40"/>
      <c r="AR4128" s="40"/>
      <c r="AS4128" s="40"/>
      <c r="AT4128" s="40"/>
      <c r="AU4128" s="40"/>
      <c r="AV4128" s="40"/>
      <c r="AZ4128" s="40"/>
      <c r="BA4128" s="40"/>
      <c r="BB4128" s="40"/>
      <c r="BC4128" s="40"/>
      <c r="BD4128" s="40"/>
      <c r="BE4128" s="40"/>
      <c r="BF4128" s="40"/>
      <c r="BG4128" s="40"/>
      <c r="BH4128" s="40"/>
      <c r="BI4128" s="40"/>
      <c r="BJ4128" s="40"/>
      <c r="BK4128" s="40"/>
      <c r="BL4128" s="40"/>
      <c r="BM4128" s="40"/>
      <c r="BN4128" s="40"/>
      <c r="BO4128" s="40"/>
      <c r="BP4128" s="40"/>
      <c r="BQ4128" s="40"/>
      <c r="BR4128" s="40"/>
      <c r="BS4128" s="40"/>
      <c r="BT4128" s="40"/>
      <c r="BU4128" s="40"/>
      <c r="BV4128" s="40"/>
      <c r="BW4128" s="40"/>
      <c r="BX4128" s="40"/>
      <c r="BY4128" s="40"/>
      <c r="BZ4128" s="40"/>
      <c r="CA4128" s="40"/>
      <c r="CB4128" s="40"/>
      <c r="CC4128" s="40"/>
      <c r="CD4128" s="40"/>
      <c r="CE4128" s="40"/>
    </row>
    <row r="4129" spans="1:83" x14ac:dyDescent="0.25">
      <c r="A4129" s="68" t="s">
        <v>747</v>
      </c>
      <c r="B4129" s="68" t="s">
        <v>747</v>
      </c>
      <c r="C4129" s="14">
        <v>33546</v>
      </c>
      <c r="D4129" s="14"/>
      <c r="E4129" s="14"/>
      <c r="F4129" s="15"/>
      <c r="G4129" s="40"/>
      <c r="H4129" s="40">
        <v>404.18</v>
      </c>
      <c r="I4129" s="40">
        <v>0.28449999999999998</v>
      </c>
      <c r="J4129" s="40">
        <v>0.29244999999999999</v>
      </c>
      <c r="K4129" s="40">
        <v>0.26755000000000001</v>
      </c>
      <c r="L4129" s="40">
        <v>0.23164999999999999</v>
      </c>
      <c r="M4129" s="40">
        <v>0.21845000000000001</v>
      </c>
      <c r="N4129" s="40">
        <v>0.2581</v>
      </c>
      <c r="O4129" s="40">
        <v>0.26095000000000002</v>
      </c>
      <c r="P4129" s="40">
        <v>0.20724999999999999</v>
      </c>
      <c r="Q4129" s="40"/>
      <c r="R4129" s="40"/>
      <c r="S4129" s="40"/>
      <c r="T4129" s="40"/>
      <c r="U4129" s="40"/>
      <c r="V4129" s="40"/>
      <c r="W4129" s="40"/>
      <c r="X4129" s="40"/>
      <c r="Z4129" s="40"/>
      <c r="AA4129" s="40"/>
      <c r="AB4129" s="40"/>
      <c r="AC4129" s="40"/>
      <c r="AD4129" s="40"/>
      <c r="AE4129" s="40"/>
      <c r="AF4129" s="40"/>
      <c r="AG4129" s="40"/>
      <c r="AH4129" s="40"/>
      <c r="AI4129" s="40"/>
      <c r="AJ4129" s="40"/>
      <c r="AK4129" s="40"/>
      <c r="AL4129" s="40"/>
      <c r="AM4129" s="40"/>
      <c r="AN4129" s="40"/>
      <c r="AO4129" s="40"/>
      <c r="AP4129" s="40"/>
      <c r="AQ4129" s="40"/>
      <c r="AR4129" s="40"/>
      <c r="AS4129" s="40"/>
      <c r="AT4129" s="40"/>
      <c r="AU4129" s="40"/>
      <c r="AV4129" s="40"/>
      <c r="AZ4129" s="40"/>
      <c r="BA4129" s="40"/>
      <c r="BB4129" s="40"/>
      <c r="BC4129" s="40"/>
      <c r="BD4129" s="40"/>
      <c r="BE4129" s="40"/>
      <c r="BF4129" s="40"/>
      <c r="BG4129" s="40"/>
      <c r="BH4129" s="40"/>
      <c r="BI4129" s="40"/>
      <c r="BJ4129" s="40"/>
      <c r="BK4129" s="40"/>
      <c r="BL4129" s="40"/>
      <c r="BM4129" s="40"/>
      <c r="BN4129" s="40"/>
      <c r="BO4129" s="40"/>
      <c r="BP4129" s="40"/>
      <c r="BQ4129" s="40"/>
      <c r="BR4129" s="40"/>
      <c r="BS4129" s="40"/>
      <c r="BT4129" s="40"/>
      <c r="BU4129" s="40"/>
      <c r="BV4129" s="40"/>
      <c r="BW4129" s="40"/>
      <c r="BX4129" s="40"/>
      <c r="BY4129" s="40"/>
      <c r="BZ4129" s="40"/>
      <c r="CA4129" s="40"/>
      <c r="CB4129" s="40"/>
      <c r="CC4129" s="40"/>
      <c r="CD4129" s="40"/>
      <c r="CE4129" s="40"/>
    </row>
    <row r="4130" spans="1:83" x14ac:dyDescent="0.25">
      <c r="A4130" s="68" t="s">
        <v>747</v>
      </c>
      <c r="B4130" s="68" t="s">
        <v>747</v>
      </c>
      <c r="C4130" s="14">
        <v>33547</v>
      </c>
      <c r="D4130" s="14"/>
      <c r="E4130" s="14"/>
      <c r="F4130" s="15"/>
      <c r="G4130" s="40"/>
      <c r="H4130" s="40"/>
      <c r="I4130" s="40"/>
      <c r="J4130" s="40"/>
      <c r="K4130" s="40"/>
      <c r="L4130" s="40"/>
      <c r="M4130" s="40"/>
      <c r="N4130" s="40"/>
      <c r="O4130" s="40"/>
      <c r="P4130" s="40"/>
      <c r="Q4130" s="40"/>
      <c r="R4130" s="40"/>
      <c r="S4130" s="40"/>
      <c r="T4130" s="40">
        <v>20.823239999999998</v>
      </c>
      <c r="U4130" s="40">
        <v>963.05</v>
      </c>
      <c r="V4130" s="40"/>
      <c r="W4130" s="40"/>
      <c r="X4130" s="40"/>
      <c r="Z4130" s="40"/>
      <c r="AA4130" s="40"/>
      <c r="AB4130" s="40"/>
      <c r="AC4130" s="40"/>
      <c r="AD4130" s="40"/>
      <c r="AE4130" s="40"/>
      <c r="AF4130" s="40"/>
      <c r="AG4130" s="40"/>
      <c r="AH4130" s="40"/>
      <c r="AI4130" s="40"/>
      <c r="AJ4130" s="40">
        <v>4.5250000000000297</v>
      </c>
      <c r="AK4130" s="40"/>
      <c r="AL4130" s="40"/>
      <c r="AM4130" s="40">
        <v>9.7284178820000005</v>
      </c>
      <c r="AN4130" s="40"/>
      <c r="AO4130" s="40"/>
      <c r="AP4130" s="40">
        <v>361.81232314506002</v>
      </c>
      <c r="AQ4130" s="40"/>
      <c r="AR4130" s="40"/>
      <c r="AS4130" s="40">
        <v>268.71847668964898</v>
      </c>
      <c r="AT4130" s="40"/>
      <c r="AU4130" s="40"/>
      <c r="AV4130" s="40"/>
      <c r="AZ4130" s="40"/>
      <c r="BA4130" s="40"/>
      <c r="BB4130" s="40">
        <v>252.5</v>
      </c>
      <c r="BC4130" s="40"/>
      <c r="BD4130" s="40"/>
      <c r="BE4130" s="40"/>
      <c r="BF4130" s="40"/>
      <c r="BG4130" s="40"/>
      <c r="BH4130" s="40"/>
      <c r="BI4130" s="40"/>
      <c r="BJ4130" s="40">
        <v>596.71267685494001</v>
      </c>
      <c r="BK4130" s="40">
        <v>702.5</v>
      </c>
      <c r="BL4130" s="40"/>
      <c r="BM4130" s="40"/>
      <c r="BN4130" s="40"/>
      <c r="BO4130" s="40"/>
      <c r="BP4130" s="40"/>
      <c r="BQ4130" s="40"/>
      <c r="BR4130" s="40"/>
      <c r="BS4130" s="40"/>
      <c r="BT4130" s="40"/>
      <c r="BU4130" s="40"/>
      <c r="BV4130" s="40"/>
      <c r="BW4130" s="40"/>
      <c r="BX4130" s="40"/>
      <c r="BY4130" s="40"/>
      <c r="BZ4130" s="40"/>
      <c r="CA4130" s="40"/>
      <c r="CB4130" s="40"/>
      <c r="CC4130" s="40"/>
      <c r="CD4130" s="40"/>
      <c r="CE4130" s="40"/>
    </row>
    <row r="4131" spans="1:83" x14ac:dyDescent="0.25">
      <c r="A4131" s="68" t="s">
        <v>747</v>
      </c>
      <c r="B4131" s="68" t="s">
        <v>747</v>
      </c>
      <c r="C4131" s="14">
        <v>33553</v>
      </c>
      <c r="D4131" s="14"/>
      <c r="E4131" s="14"/>
      <c r="F4131" s="15"/>
      <c r="G4131" s="40"/>
      <c r="H4131" s="40">
        <v>400.12</v>
      </c>
      <c r="I4131" s="40">
        <v>0.27200000000000002</v>
      </c>
      <c r="J4131" s="40">
        <v>0.28510000000000002</v>
      </c>
      <c r="K4131" s="40">
        <v>0.27155000000000001</v>
      </c>
      <c r="L4131" s="40">
        <v>0.23100000000000001</v>
      </c>
      <c r="M4131" s="40">
        <v>0.21820000000000001</v>
      </c>
      <c r="N4131" s="40">
        <v>0.25850000000000001</v>
      </c>
      <c r="O4131" s="40">
        <v>0.2586</v>
      </c>
      <c r="P4131" s="40">
        <v>0.20565</v>
      </c>
      <c r="Q4131" s="40"/>
      <c r="R4131" s="40"/>
      <c r="S4131" s="40"/>
      <c r="T4131" s="40"/>
      <c r="U4131" s="40"/>
      <c r="V4131" s="40"/>
      <c r="W4131" s="40"/>
      <c r="X4131" s="40"/>
      <c r="Z4131" s="40"/>
      <c r="AA4131" s="40"/>
      <c r="AB4131" s="40"/>
      <c r="AC4131" s="40"/>
      <c r="AD4131" s="40"/>
      <c r="AE4131" s="40"/>
      <c r="AF4131" s="40"/>
      <c r="AG4131" s="40"/>
      <c r="AH4131" s="40"/>
      <c r="AI4131" s="40"/>
      <c r="AJ4131" s="40"/>
      <c r="AK4131" s="40"/>
      <c r="AL4131" s="40"/>
      <c r="AM4131" s="40"/>
      <c r="AN4131" s="40"/>
      <c r="AO4131" s="40"/>
      <c r="AP4131" s="40"/>
      <c r="AQ4131" s="40"/>
      <c r="AR4131" s="40"/>
      <c r="AS4131" s="40"/>
      <c r="AT4131" s="40"/>
      <c r="AU4131" s="40"/>
      <c r="AV4131" s="40"/>
      <c r="AZ4131" s="40"/>
      <c r="BA4131" s="40"/>
      <c r="BB4131" s="40"/>
      <c r="BC4131" s="40"/>
      <c r="BD4131" s="40"/>
      <c r="BE4131" s="40"/>
      <c r="BF4131" s="40"/>
      <c r="BG4131" s="40"/>
      <c r="BH4131" s="40"/>
      <c r="BI4131" s="40"/>
      <c r="BJ4131" s="40"/>
      <c r="BK4131" s="40"/>
      <c r="BL4131" s="40"/>
      <c r="BM4131" s="40"/>
      <c r="BN4131" s="40"/>
      <c r="BO4131" s="40"/>
      <c r="BP4131" s="40"/>
      <c r="BQ4131" s="40"/>
      <c r="BR4131" s="40"/>
      <c r="BS4131" s="40"/>
      <c r="BT4131" s="40"/>
      <c r="BU4131" s="40"/>
      <c r="BV4131" s="40"/>
      <c r="BW4131" s="40"/>
      <c r="BX4131" s="40"/>
      <c r="BY4131" s="40"/>
      <c r="BZ4131" s="40"/>
      <c r="CA4131" s="40"/>
      <c r="CB4131" s="40"/>
      <c r="CC4131" s="40"/>
      <c r="CD4131" s="40"/>
      <c r="CE4131" s="40"/>
    </row>
    <row r="4132" spans="1:83" x14ac:dyDescent="0.25">
      <c r="A4132" s="68" t="s">
        <v>747</v>
      </c>
      <c r="B4132" s="68" t="s">
        <v>747</v>
      </c>
      <c r="C4132" s="14">
        <v>33560</v>
      </c>
      <c r="D4132" s="14"/>
      <c r="E4132" s="14"/>
      <c r="F4132" s="15"/>
      <c r="G4132" s="40"/>
      <c r="H4132" s="40">
        <v>390.82</v>
      </c>
      <c r="I4132" s="40">
        <v>0.25950000000000001</v>
      </c>
      <c r="J4132" s="40">
        <v>0.27029999999999998</v>
      </c>
      <c r="K4132" s="40">
        <v>0.26085000000000003</v>
      </c>
      <c r="L4132" s="40">
        <v>0.22140000000000001</v>
      </c>
      <c r="M4132" s="40">
        <v>0.20974999999999999</v>
      </c>
      <c r="N4132" s="40">
        <v>0.25595000000000001</v>
      </c>
      <c r="O4132" s="40">
        <v>0.26624999999999999</v>
      </c>
      <c r="P4132" s="40">
        <v>0.21010000000000001</v>
      </c>
      <c r="Q4132" s="40"/>
      <c r="R4132" s="40"/>
      <c r="S4132" s="40"/>
      <c r="T4132" s="40"/>
      <c r="U4132" s="40"/>
      <c r="V4132" s="40"/>
      <c r="W4132" s="40"/>
      <c r="X4132" s="40"/>
      <c r="Z4132" s="40"/>
      <c r="AA4132" s="40"/>
      <c r="AB4132" s="40"/>
      <c r="AC4132" s="40"/>
      <c r="AD4132" s="40"/>
      <c r="AE4132" s="40"/>
      <c r="AF4132" s="40"/>
      <c r="AG4132" s="40"/>
      <c r="AH4132" s="40"/>
      <c r="AI4132" s="40"/>
      <c r="AJ4132" s="40"/>
      <c r="AK4132" s="40"/>
      <c r="AL4132" s="40"/>
      <c r="AM4132" s="40"/>
      <c r="AN4132" s="40"/>
      <c r="AO4132" s="40"/>
      <c r="AP4132" s="40"/>
      <c r="AQ4132" s="40"/>
      <c r="AR4132" s="40"/>
      <c r="AS4132" s="40"/>
      <c r="AT4132" s="40"/>
      <c r="AU4132" s="40"/>
      <c r="AV4132" s="40"/>
      <c r="AZ4132" s="40"/>
      <c r="BA4132" s="40"/>
      <c r="BB4132" s="40"/>
      <c r="BC4132" s="40"/>
      <c r="BD4132" s="40"/>
      <c r="BE4132" s="40"/>
      <c r="BF4132" s="40"/>
      <c r="BG4132" s="40"/>
      <c r="BH4132" s="40"/>
      <c r="BI4132" s="40"/>
      <c r="BJ4132" s="40"/>
      <c r="BK4132" s="40"/>
      <c r="BL4132" s="40"/>
      <c r="BM4132" s="40"/>
      <c r="BN4132" s="40"/>
      <c r="BO4132" s="40"/>
      <c r="BP4132" s="40"/>
      <c r="BQ4132" s="40"/>
      <c r="BR4132" s="40"/>
      <c r="BS4132" s="40"/>
      <c r="BT4132" s="40"/>
      <c r="BU4132" s="40"/>
      <c r="BV4132" s="40"/>
      <c r="BW4132" s="40"/>
      <c r="BX4132" s="40"/>
      <c r="BY4132" s="40"/>
      <c r="BZ4132" s="40"/>
      <c r="CA4132" s="40"/>
      <c r="CB4132" s="40"/>
      <c r="CC4132" s="40"/>
      <c r="CD4132" s="40"/>
      <c r="CE4132" s="40"/>
    </row>
    <row r="4133" spans="1:83" x14ac:dyDescent="0.25">
      <c r="A4133" s="68" t="s">
        <v>747</v>
      </c>
      <c r="B4133" s="68" t="s">
        <v>747</v>
      </c>
      <c r="C4133" s="14">
        <v>33561</v>
      </c>
      <c r="D4133" s="14"/>
      <c r="E4133" s="14"/>
      <c r="F4133" s="15"/>
      <c r="G4133" s="40"/>
      <c r="H4133" s="40"/>
      <c r="I4133" s="40"/>
      <c r="J4133" s="40"/>
      <c r="K4133" s="40"/>
      <c r="L4133" s="40"/>
      <c r="M4133" s="40"/>
      <c r="N4133" s="40"/>
      <c r="O4133" s="40"/>
      <c r="P4133" s="40"/>
      <c r="Q4133" s="40"/>
      <c r="R4133" s="40"/>
      <c r="S4133" s="40"/>
      <c r="T4133" s="40">
        <v>16.974693089807801</v>
      </c>
      <c r="U4133" s="40">
        <v>1307.075</v>
      </c>
      <c r="V4133" s="40">
        <v>209.2</v>
      </c>
      <c r="W4133" s="40">
        <v>1.5699999999999999E-2</v>
      </c>
      <c r="X4133" s="40">
        <v>3.3094000000000001</v>
      </c>
      <c r="Z4133" s="40"/>
      <c r="AA4133" s="40"/>
      <c r="AB4133" s="40"/>
      <c r="AC4133" s="40"/>
      <c r="AD4133" s="40">
        <v>0</v>
      </c>
      <c r="AE4133" s="40"/>
      <c r="AF4133" s="40"/>
      <c r="AG4133" s="40"/>
      <c r="AH4133" s="40">
        <v>0.96</v>
      </c>
      <c r="AI4133" s="40">
        <v>3.7134999999999099E-2</v>
      </c>
      <c r="AJ4133" s="40">
        <v>3.8499999999999099</v>
      </c>
      <c r="AK4133" s="40"/>
      <c r="AL4133" s="40"/>
      <c r="AM4133" s="40">
        <v>7.4438309</v>
      </c>
      <c r="AN4133" s="40">
        <v>2.75E-2</v>
      </c>
      <c r="AO4133" s="40">
        <v>8.2226707149549405</v>
      </c>
      <c r="AP4133" s="40">
        <v>296.78687799745802</v>
      </c>
      <c r="AQ4133" s="40"/>
      <c r="AR4133" s="40"/>
      <c r="AS4133" s="40">
        <v>252.25139523084701</v>
      </c>
      <c r="AT4133" s="40"/>
      <c r="AU4133" s="40"/>
      <c r="AV4133" s="40"/>
      <c r="AZ4133" s="40"/>
      <c r="BA4133" s="40"/>
      <c r="BB4133" s="40">
        <v>197.5</v>
      </c>
      <c r="BC4133" s="40"/>
      <c r="BD4133" s="40"/>
      <c r="BE4133" s="40">
        <v>254.630401133769</v>
      </c>
      <c r="BF4133" s="40"/>
      <c r="BG4133" s="40">
        <v>7.0499999999999998E-3</v>
      </c>
      <c r="BH4133" s="40">
        <v>5.5456149833543904</v>
      </c>
      <c r="BI4133" s="40"/>
      <c r="BJ4133" s="40">
        <v>797.23812200254201</v>
      </c>
      <c r="BK4133" s="40">
        <v>622.5</v>
      </c>
      <c r="BL4133" s="40"/>
      <c r="BM4133" s="40"/>
      <c r="BN4133" s="40"/>
      <c r="BO4133" s="40"/>
      <c r="BP4133" s="40"/>
      <c r="BQ4133" s="40"/>
      <c r="BR4133" s="40"/>
      <c r="BS4133" s="40"/>
      <c r="BT4133" s="40"/>
      <c r="BU4133" s="40"/>
      <c r="BV4133" s="40"/>
      <c r="BW4133" s="40"/>
      <c r="BX4133" s="40"/>
      <c r="BY4133" s="40"/>
      <c r="BZ4133" s="40"/>
      <c r="CA4133" s="40"/>
      <c r="CB4133" s="40"/>
      <c r="CC4133" s="40"/>
      <c r="CD4133" s="40"/>
      <c r="CE4133" s="40"/>
    </row>
    <row r="4134" spans="1:83" x14ac:dyDescent="0.25">
      <c r="A4134" s="68" t="s">
        <v>747</v>
      </c>
      <c r="B4134" s="68" t="s">
        <v>747</v>
      </c>
      <c r="C4134" s="14">
        <v>33568</v>
      </c>
      <c r="D4134" s="14"/>
      <c r="E4134" s="14"/>
      <c r="F4134" s="15"/>
      <c r="G4134" s="40"/>
      <c r="H4134" s="40"/>
      <c r="I4134" s="40"/>
      <c r="J4134" s="40"/>
      <c r="K4134" s="40"/>
      <c r="L4134" s="40"/>
      <c r="M4134" s="40"/>
      <c r="N4134" s="40"/>
      <c r="O4134" s="40"/>
      <c r="P4134" s="40"/>
      <c r="Q4134" s="40"/>
      <c r="R4134" s="40"/>
      <c r="S4134" s="40"/>
      <c r="T4134" s="40">
        <v>16.5181785304759</v>
      </c>
      <c r="U4134" s="40">
        <v>1501.2750000000001</v>
      </c>
      <c r="V4134" s="40">
        <v>216.97499999999999</v>
      </c>
      <c r="W4134" s="40">
        <v>1.37E-2</v>
      </c>
      <c r="X4134" s="40">
        <v>2.9288249999999998</v>
      </c>
      <c r="Z4134" s="40"/>
      <c r="AA4134" s="40"/>
      <c r="AB4134" s="40"/>
      <c r="AC4134" s="40"/>
      <c r="AD4134" s="40">
        <v>0</v>
      </c>
      <c r="AE4134" s="40"/>
      <c r="AF4134" s="40"/>
      <c r="AG4134" s="40"/>
      <c r="AH4134" s="40">
        <v>0.90500000000000003</v>
      </c>
      <c r="AI4134" s="40">
        <v>6.7077500000000595E-2</v>
      </c>
      <c r="AJ4134" s="40">
        <v>7.42500000000007</v>
      </c>
      <c r="AK4134" s="40"/>
      <c r="AL4134" s="40"/>
      <c r="AM4134" s="40">
        <v>6.1079999999999997</v>
      </c>
      <c r="AN4134" s="40">
        <v>2.7199999999999998E-2</v>
      </c>
      <c r="AO4134" s="40">
        <v>6.8581049873941398</v>
      </c>
      <c r="AP4134" s="40">
        <v>252.831762718986</v>
      </c>
      <c r="AQ4134" s="40"/>
      <c r="AR4134" s="40"/>
      <c r="AS4134" s="40">
        <v>242.00101999184</v>
      </c>
      <c r="AT4134" s="40"/>
      <c r="AU4134" s="40"/>
      <c r="AV4134" s="40"/>
      <c r="AZ4134" s="40"/>
      <c r="BA4134" s="40"/>
      <c r="BB4134" s="40">
        <v>197.5</v>
      </c>
      <c r="BC4134" s="40"/>
      <c r="BD4134" s="40"/>
      <c r="BE4134" s="40">
        <v>254.630401133769</v>
      </c>
      <c r="BF4134" s="40"/>
      <c r="BG4134" s="40">
        <v>6.7000000000000002E-3</v>
      </c>
      <c r="BH4134" s="40">
        <v>6.7700539087045097</v>
      </c>
      <c r="BI4134" s="40"/>
      <c r="BJ4134" s="40">
        <v>1024.0432372810101</v>
      </c>
      <c r="BK4134" s="40">
        <v>530</v>
      </c>
      <c r="BL4134" s="40"/>
      <c r="BM4134" s="40"/>
      <c r="BN4134" s="40"/>
      <c r="BO4134" s="40"/>
      <c r="BP4134" s="40"/>
      <c r="BQ4134" s="40"/>
      <c r="BR4134" s="40"/>
      <c r="BS4134" s="40"/>
      <c r="BT4134" s="40"/>
      <c r="BU4134" s="40"/>
      <c r="BV4134" s="40"/>
      <c r="BW4134" s="40"/>
      <c r="BX4134" s="40"/>
      <c r="BY4134" s="40"/>
      <c r="BZ4134" s="40"/>
      <c r="CA4134" s="40"/>
      <c r="CB4134" s="40"/>
      <c r="CC4134" s="40"/>
      <c r="CD4134" s="40"/>
      <c r="CE4134" s="40"/>
    </row>
    <row r="4135" spans="1:83" x14ac:dyDescent="0.25">
      <c r="A4135" s="68" t="s">
        <v>747</v>
      </c>
      <c r="B4135" s="68" t="s">
        <v>747</v>
      </c>
      <c r="C4135" s="14">
        <v>33574</v>
      </c>
      <c r="D4135" s="14"/>
      <c r="E4135" s="14"/>
      <c r="F4135" s="15"/>
      <c r="G4135" s="40"/>
      <c r="H4135" s="40">
        <v>388.13</v>
      </c>
      <c r="I4135" s="40">
        <v>0.2535</v>
      </c>
      <c r="J4135" s="40">
        <v>0.29060000000000002</v>
      </c>
      <c r="K4135" s="40">
        <v>0.26390000000000002</v>
      </c>
      <c r="L4135" s="40">
        <v>0.21995000000000001</v>
      </c>
      <c r="M4135" s="40">
        <v>0.2011</v>
      </c>
      <c r="N4135" s="40">
        <v>0.24995000000000001</v>
      </c>
      <c r="O4135" s="40">
        <v>0.25900000000000001</v>
      </c>
      <c r="P4135" s="40">
        <v>0.20265</v>
      </c>
      <c r="Q4135" s="40"/>
      <c r="R4135" s="40"/>
      <c r="S4135" s="40"/>
      <c r="T4135" s="40">
        <v>23.2248556588391</v>
      </c>
      <c r="U4135" s="40">
        <v>1751.7750000000001</v>
      </c>
      <c r="V4135" s="40">
        <v>300.7</v>
      </c>
      <c r="W4135" s="40">
        <v>1.6799999999999999E-2</v>
      </c>
      <c r="X4135" s="40">
        <v>5.0774499999999998</v>
      </c>
      <c r="Z4135" s="40"/>
      <c r="AA4135" s="40"/>
      <c r="AB4135" s="40"/>
      <c r="AC4135" s="40"/>
      <c r="AD4135" s="40">
        <v>46.069598866230798</v>
      </c>
      <c r="AE4135" s="40"/>
      <c r="AF4135" s="40"/>
      <c r="AG4135" s="40"/>
      <c r="AH4135" s="40">
        <v>1.0649999999999999</v>
      </c>
      <c r="AI4135" s="40">
        <v>5.7015000000000197E-2</v>
      </c>
      <c r="AJ4135" s="40">
        <v>5.3500000000000201</v>
      </c>
      <c r="AK4135" s="40"/>
      <c r="AL4135" s="40"/>
      <c r="AM4135" s="40">
        <v>6.1319999999999997</v>
      </c>
      <c r="AN4135" s="40">
        <v>3.295E-2</v>
      </c>
      <c r="AO4135" s="40">
        <v>9.1777577207990895</v>
      </c>
      <c r="AP4135" s="40">
        <v>278.80272160160899</v>
      </c>
      <c r="AQ4135" s="40"/>
      <c r="AR4135" s="40"/>
      <c r="AS4135" s="40">
        <v>220.287477825569</v>
      </c>
      <c r="AT4135" s="40"/>
      <c r="AU4135" s="40"/>
      <c r="AV4135" s="40"/>
      <c r="AZ4135" s="40"/>
      <c r="BA4135" s="40"/>
      <c r="BB4135" s="40">
        <v>220</v>
      </c>
      <c r="BC4135" s="40"/>
      <c r="BD4135" s="40"/>
      <c r="BE4135" s="40">
        <v>254.630401133769</v>
      </c>
      <c r="BF4135" s="40"/>
      <c r="BG4135" s="40">
        <v>7.8499999999999993E-3</v>
      </c>
      <c r="BH4135" s="40">
        <v>9.0130328521978207</v>
      </c>
      <c r="BI4135" s="40"/>
      <c r="BJ4135" s="40">
        <v>1166.9222783983901</v>
      </c>
      <c r="BK4135" s="40">
        <v>582.5</v>
      </c>
      <c r="BL4135" s="40"/>
      <c r="BM4135" s="40"/>
      <c r="BN4135" s="40"/>
      <c r="BO4135" s="40"/>
      <c r="BP4135" s="40"/>
      <c r="BQ4135" s="40"/>
      <c r="BR4135" s="40"/>
      <c r="BS4135" s="40"/>
      <c r="BT4135" s="40"/>
      <c r="BU4135" s="40"/>
      <c r="BV4135" s="40"/>
      <c r="BW4135" s="40"/>
      <c r="BX4135" s="40"/>
      <c r="BY4135" s="40"/>
      <c r="BZ4135" s="40"/>
      <c r="CA4135" s="40"/>
      <c r="CB4135" s="40"/>
      <c r="CC4135" s="40"/>
      <c r="CD4135" s="40"/>
      <c r="CE4135" s="40"/>
    </row>
    <row r="4136" spans="1:83" x14ac:dyDescent="0.25">
      <c r="A4136" s="68" t="s">
        <v>747</v>
      </c>
      <c r="B4136" s="68" t="s">
        <v>747</v>
      </c>
      <c r="C4136" s="14">
        <v>33581</v>
      </c>
      <c r="D4136" s="14"/>
      <c r="E4136" s="14"/>
      <c r="F4136" s="15"/>
      <c r="G4136" s="40"/>
      <c r="H4136" s="40">
        <v>398.44</v>
      </c>
      <c r="I4136" s="40">
        <v>0.29899999999999999</v>
      </c>
      <c r="J4136" s="40">
        <v>0.30330000000000001</v>
      </c>
      <c r="K4136" s="40">
        <v>0.27005000000000001</v>
      </c>
      <c r="L4136" s="40">
        <v>0.22195000000000001</v>
      </c>
      <c r="M4136" s="40">
        <v>0.19769999999999999</v>
      </c>
      <c r="N4136" s="40">
        <v>0.24579999999999999</v>
      </c>
      <c r="O4136" s="40">
        <v>0.25555</v>
      </c>
      <c r="P4136" s="40">
        <v>0.19885</v>
      </c>
      <c r="Q4136" s="40"/>
      <c r="R4136" s="40"/>
      <c r="S4136" s="40"/>
      <c r="T4136" s="40">
        <v>30.176561076084901</v>
      </c>
      <c r="U4136" s="40">
        <v>2299.75</v>
      </c>
      <c r="V4136" s="40">
        <v>465</v>
      </c>
      <c r="W4136" s="40">
        <v>1.67E-2</v>
      </c>
      <c r="X4136" s="40">
        <v>7.8278999999999996</v>
      </c>
      <c r="Z4136" s="40"/>
      <c r="AA4136" s="40"/>
      <c r="AB4136" s="40"/>
      <c r="AC4136" s="40"/>
      <c r="AD4136" s="40">
        <v>210.369598866231</v>
      </c>
      <c r="AE4136" s="40"/>
      <c r="AF4136" s="40"/>
      <c r="AG4136" s="40"/>
      <c r="AH4136" s="40">
        <v>1.06</v>
      </c>
      <c r="AI4136" s="40">
        <v>5.24199999999993E-2</v>
      </c>
      <c r="AJ4136" s="40">
        <v>4.94999999999993</v>
      </c>
      <c r="AK4136" s="40"/>
      <c r="AL4136" s="40"/>
      <c r="AM4136" s="40">
        <v>7.7640000000000002</v>
      </c>
      <c r="AN4136" s="40">
        <v>3.2599999999999997E-2</v>
      </c>
      <c r="AO4136" s="40">
        <v>10.742754078445801</v>
      </c>
      <c r="AP4136" s="40">
        <v>333.06652624967501</v>
      </c>
      <c r="AQ4136" s="40"/>
      <c r="AR4136" s="40"/>
      <c r="AS4136" s="40">
        <v>235.44298537233999</v>
      </c>
      <c r="AT4136" s="40"/>
      <c r="AU4136" s="40"/>
      <c r="AV4136" s="40"/>
      <c r="AZ4136" s="40"/>
      <c r="BA4136" s="40"/>
      <c r="BB4136" s="40">
        <v>270</v>
      </c>
      <c r="BC4136" s="40"/>
      <c r="BD4136" s="40"/>
      <c r="BE4136" s="40">
        <v>254.630401133769</v>
      </c>
      <c r="BF4136" s="40"/>
      <c r="BG4136" s="40">
        <v>7.8499999999999993E-3</v>
      </c>
      <c r="BH4136" s="40">
        <v>11.662910979597999</v>
      </c>
      <c r="BI4136" s="40"/>
      <c r="BJ4136" s="40">
        <v>1496.7334737503199</v>
      </c>
      <c r="BK4136" s="40">
        <v>650</v>
      </c>
      <c r="BL4136" s="40"/>
      <c r="BM4136" s="40"/>
      <c r="BN4136" s="40"/>
      <c r="BO4136" s="40"/>
      <c r="BP4136" s="40"/>
      <c r="BQ4136" s="40"/>
      <c r="BR4136" s="40"/>
      <c r="BS4136" s="40"/>
      <c r="BT4136" s="40"/>
      <c r="BU4136" s="40"/>
      <c r="BV4136" s="40"/>
      <c r="BW4136" s="40"/>
      <c r="BX4136" s="40"/>
      <c r="BY4136" s="40"/>
      <c r="BZ4136" s="40"/>
      <c r="CA4136" s="40"/>
      <c r="CB4136" s="40"/>
      <c r="CC4136" s="40"/>
      <c r="CD4136" s="40"/>
      <c r="CE4136" s="40"/>
    </row>
    <row r="4137" spans="1:83" x14ac:dyDescent="0.25">
      <c r="A4137" s="68" t="s">
        <v>747</v>
      </c>
      <c r="B4137" s="68" t="s">
        <v>747</v>
      </c>
      <c r="C4137" s="14">
        <v>33585</v>
      </c>
      <c r="D4137" s="14"/>
      <c r="E4137" s="14"/>
      <c r="F4137" s="15"/>
      <c r="G4137" s="40"/>
      <c r="H4137" s="40"/>
      <c r="I4137" s="40"/>
      <c r="J4137" s="40"/>
      <c r="K4137" s="40"/>
      <c r="L4137" s="40"/>
      <c r="M4137" s="40"/>
      <c r="N4137" s="40"/>
      <c r="O4137" s="40"/>
      <c r="P4137" s="40"/>
      <c r="Q4137" s="40"/>
      <c r="R4137" s="40"/>
      <c r="S4137" s="40"/>
      <c r="T4137" s="40">
        <v>26.043576015999498</v>
      </c>
      <c r="U4137" s="40">
        <v>2326.25</v>
      </c>
      <c r="V4137" s="40">
        <v>532.25</v>
      </c>
      <c r="W4137" s="40">
        <v>1.6400000000000001E-2</v>
      </c>
      <c r="X4137" s="40">
        <v>8.6236750000000004</v>
      </c>
      <c r="Z4137" s="40"/>
      <c r="AA4137" s="40"/>
      <c r="AB4137" s="40"/>
      <c r="AC4137" s="40"/>
      <c r="AD4137" s="40">
        <v>277.619598866231</v>
      </c>
      <c r="AE4137" s="40"/>
      <c r="AF4137" s="40"/>
      <c r="AG4137" s="40"/>
      <c r="AH4137" s="40">
        <v>1.05</v>
      </c>
      <c r="AI4137" s="40">
        <v>8.3319999999999797E-2</v>
      </c>
      <c r="AJ4137" s="40">
        <v>7.875</v>
      </c>
      <c r="AK4137" s="40"/>
      <c r="AL4137" s="40"/>
      <c r="AM4137" s="40">
        <v>6.4950000000000001</v>
      </c>
      <c r="AN4137" s="40">
        <v>3.0200000000000001E-2</v>
      </c>
      <c r="AO4137" s="40">
        <v>8.7302550265740901</v>
      </c>
      <c r="AP4137" s="40">
        <v>289.08332865692603</v>
      </c>
      <c r="AQ4137" s="40"/>
      <c r="AR4137" s="40"/>
      <c r="AS4137" s="40">
        <v>224.66223601170501</v>
      </c>
      <c r="AT4137" s="40"/>
      <c r="AU4137" s="40"/>
      <c r="AV4137" s="40"/>
      <c r="AZ4137" s="40"/>
      <c r="BA4137" s="40"/>
      <c r="BB4137" s="40">
        <v>332.5</v>
      </c>
      <c r="BC4137" s="40"/>
      <c r="BD4137" s="40"/>
      <c r="BE4137" s="40">
        <v>254.630401133769</v>
      </c>
      <c r="BF4137" s="40"/>
      <c r="BG4137" s="40">
        <v>5.7499999999999999E-3</v>
      </c>
      <c r="BH4137" s="40">
        <v>8.5477346187345997</v>
      </c>
      <c r="BI4137" s="40"/>
      <c r="BJ4137" s="40">
        <v>1497.04167134307</v>
      </c>
      <c r="BK4137" s="40">
        <v>660</v>
      </c>
      <c r="BL4137" s="40"/>
      <c r="BM4137" s="40"/>
      <c r="BN4137" s="40"/>
      <c r="BO4137" s="40"/>
      <c r="BP4137" s="40"/>
      <c r="BQ4137" s="40"/>
      <c r="BR4137" s="40"/>
      <c r="BS4137" s="40"/>
      <c r="BT4137" s="40"/>
      <c r="BU4137" s="40"/>
      <c r="BV4137" s="40"/>
      <c r="BW4137" s="40"/>
      <c r="BX4137" s="40"/>
      <c r="BY4137" s="40"/>
      <c r="BZ4137" s="40"/>
      <c r="CA4137" s="40"/>
      <c r="CB4137" s="40"/>
      <c r="CC4137" s="40"/>
      <c r="CD4137" s="40"/>
      <c r="CE4137" s="40"/>
    </row>
    <row r="4138" spans="1:83" x14ac:dyDescent="0.25">
      <c r="A4138" s="68" t="s">
        <v>747</v>
      </c>
      <c r="B4138" s="68" t="s">
        <v>747</v>
      </c>
      <c r="C4138" s="14">
        <v>33588</v>
      </c>
      <c r="D4138" s="14"/>
      <c r="E4138" s="14"/>
      <c r="F4138" s="15"/>
      <c r="G4138" s="40"/>
      <c r="H4138" s="40">
        <v>399.9</v>
      </c>
      <c r="I4138" s="40">
        <v>0.28249999999999997</v>
      </c>
      <c r="J4138" s="40">
        <v>0.30835000000000001</v>
      </c>
      <c r="K4138" s="40">
        <v>0.27955000000000002</v>
      </c>
      <c r="L4138" s="40">
        <v>0.22789999999999999</v>
      </c>
      <c r="M4138" s="40">
        <v>0.20144999999999999</v>
      </c>
      <c r="N4138" s="40">
        <v>0.24575</v>
      </c>
      <c r="O4138" s="40">
        <v>0.25390000000000001</v>
      </c>
      <c r="P4138" s="40">
        <v>0.2001</v>
      </c>
      <c r="Q4138" s="40"/>
      <c r="R4138" s="40"/>
      <c r="S4138" s="40"/>
      <c r="T4138" s="40"/>
      <c r="U4138" s="40"/>
      <c r="V4138" s="40"/>
      <c r="W4138" s="40"/>
      <c r="X4138" s="40"/>
      <c r="Z4138" s="40"/>
      <c r="AA4138" s="40"/>
      <c r="AB4138" s="40"/>
      <c r="AC4138" s="40"/>
      <c r="AD4138" s="40"/>
      <c r="AE4138" s="40"/>
      <c r="AF4138" s="40"/>
      <c r="AG4138" s="40"/>
      <c r="AH4138" s="40"/>
      <c r="AI4138" s="40"/>
      <c r="AJ4138" s="40"/>
      <c r="AK4138" s="40"/>
      <c r="AL4138" s="40"/>
      <c r="AM4138" s="40"/>
      <c r="AN4138" s="40"/>
      <c r="AO4138" s="40"/>
      <c r="AP4138" s="40"/>
      <c r="AQ4138" s="40"/>
      <c r="AR4138" s="40"/>
      <c r="AS4138" s="40"/>
      <c r="AT4138" s="40"/>
      <c r="AU4138" s="40"/>
      <c r="AV4138" s="40"/>
      <c r="AZ4138" s="40"/>
      <c r="BA4138" s="40"/>
      <c r="BB4138" s="40"/>
      <c r="BC4138" s="40"/>
      <c r="BD4138" s="40"/>
      <c r="BE4138" s="40"/>
      <c r="BF4138" s="40"/>
      <c r="BG4138" s="40"/>
      <c r="BH4138" s="40"/>
      <c r="BI4138" s="40"/>
      <c r="BJ4138" s="40"/>
      <c r="BK4138" s="40"/>
      <c r="BL4138" s="40"/>
      <c r="BM4138" s="40"/>
      <c r="BN4138" s="40"/>
      <c r="BO4138" s="40"/>
      <c r="BP4138" s="40"/>
      <c r="BQ4138" s="40"/>
      <c r="BR4138" s="40"/>
      <c r="BS4138" s="40"/>
      <c r="BT4138" s="40"/>
      <c r="BU4138" s="40"/>
      <c r="BV4138" s="40"/>
      <c r="BW4138" s="40"/>
      <c r="BX4138" s="40"/>
      <c r="BY4138" s="40"/>
      <c r="BZ4138" s="40"/>
      <c r="CA4138" s="40"/>
      <c r="CB4138" s="40"/>
      <c r="CC4138" s="40"/>
      <c r="CD4138" s="40"/>
      <c r="CE4138" s="40"/>
    </row>
    <row r="4139" spans="1:83" x14ac:dyDescent="0.25">
      <c r="A4139" s="68" t="s">
        <v>747</v>
      </c>
      <c r="B4139" s="68" t="s">
        <v>747</v>
      </c>
      <c r="C4139" s="14">
        <v>33590</v>
      </c>
      <c r="D4139" s="14"/>
      <c r="E4139" s="14"/>
      <c r="F4139" s="15"/>
      <c r="G4139" s="40"/>
      <c r="H4139" s="40"/>
      <c r="I4139" s="40"/>
      <c r="J4139" s="40"/>
      <c r="K4139" s="40"/>
      <c r="L4139" s="40"/>
      <c r="M4139" s="40"/>
      <c r="N4139" s="40"/>
      <c r="O4139" s="40"/>
      <c r="P4139" s="40"/>
      <c r="Q4139" s="40"/>
      <c r="R4139" s="40"/>
      <c r="S4139" s="40"/>
      <c r="T4139" s="40">
        <v>25.673543055451901</v>
      </c>
      <c r="U4139" s="40">
        <v>2224.7750000000001</v>
      </c>
      <c r="V4139" s="40">
        <v>552</v>
      </c>
      <c r="W4139" s="40">
        <v>1.5599999999999999E-2</v>
      </c>
      <c r="X4139" s="40">
        <v>8.6065500000000004</v>
      </c>
      <c r="Z4139" s="40"/>
      <c r="AA4139" s="40"/>
      <c r="AB4139" s="40"/>
      <c r="AC4139" s="40"/>
      <c r="AD4139" s="40">
        <v>297.369598866231</v>
      </c>
      <c r="AE4139" s="40"/>
      <c r="AF4139" s="40"/>
      <c r="AG4139" s="40"/>
      <c r="AH4139" s="40">
        <v>1.2649999999999999</v>
      </c>
      <c r="AI4139" s="40">
        <v>6.4599999999999894E-2</v>
      </c>
      <c r="AJ4139" s="40">
        <v>5.125</v>
      </c>
      <c r="AK4139" s="40"/>
      <c r="AL4139" s="40"/>
      <c r="AM4139" s="40">
        <v>6.3639999999999999</v>
      </c>
      <c r="AN4139" s="40">
        <v>2.9649999999999999E-2</v>
      </c>
      <c r="AO4139" s="40">
        <v>8.9393535466453802</v>
      </c>
      <c r="AP4139" s="40">
        <v>301.057812543578</v>
      </c>
      <c r="AQ4139" s="40"/>
      <c r="AR4139" s="40"/>
      <c r="AS4139" s="40">
        <v>211.87529539794801</v>
      </c>
      <c r="AT4139" s="40"/>
      <c r="AU4139" s="40"/>
      <c r="AV4139" s="40"/>
      <c r="AZ4139" s="40"/>
      <c r="BA4139" s="40"/>
      <c r="BB4139" s="40"/>
      <c r="BC4139" s="40"/>
      <c r="BD4139" s="40"/>
      <c r="BE4139" s="40">
        <v>254.630401133769</v>
      </c>
      <c r="BF4139" s="40"/>
      <c r="BG4139" s="40">
        <v>5.7999999999999996E-3</v>
      </c>
      <c r="BH4139" s="40">
        <v>7.9262346872472396</v>
      </c>
      <c r="BI4139" s="40"/>
      <c r="BJ4139" s="40">
        <v>1366.5921874564201</v>
      </c>
      <c r="BK4139" s="40">
        <v>570</v>
      </c>
      <c r="BL4139" s="40"/>
      <c r="BM4139" s="40"/>
      <c r="BN4139" s="40"/>
      <c r="BO4139" s="40"/>
      <c r="BP4139" s="40"/>
      <c r="BQ4139" s="40"/>
      <c r="BR4139" s="40"/>
      <c r="BS4139" s="40"/>
      <c r="BT4139" s="40"/>
      <c r="BU4139" s="40"/>
      <c r="BV4139" s="40"/>
      <c r="BW4139" s="40"/>
      <c r="BX4139" s="40"/>
      <c r="BY4139" s="40"/>
      <c r="BZ4139" s="40"/>
      <c r="CA4139" s="40"/>
      <c r="CB4139" s="40"/>
      <c r="CC4139" s="40"/>
      <c r="CD4139" s="40"/>
      <c r="CE4139" s="40"/>
    </row>
    <row r="4140" spans="1:83" x14ac:dyDescent="0.25">
      <c r="A4140" s="68" t="s">
        <v>747</v>
      </c>
      <c r="B4140" s="68" t="s">
        <v>747</v>
      </c>
      <c r="C4140" s="14">
        <v>33595</v>
      </c>
      <c r="D4140" s="14"/>
      <c r="E4140" s="14"/>
      <c r="F4140" s="15"/>
      <c r="G4140" s="40"/>
      <c r="H4140" s="40">
        <v>380.27</v>
      </c>
      <c r="I4140" s="40">
        <v>0.24349999999999999</v>
      </c>
      <c r="J4140" s="40">
        <v>0.28225</v>
      </c>
      <c r="K4140" s="40">
        <v>0.26405000000000001</v>
      </c>
      <c r="L4140" s="40">
        <v>0.21815000000000001</v>
      </c>
      <c r="M4140" s="40">
        <v>0.19800000000000001</v>
      </c>
      <c r="N4140" s="40">
        <v>0.2422</v>
      </c>
      <c r="O4140" s="40">
        <v>0.25490000000000002</v>
      </c>
      <c r="P4140" s="40">
        <v>0.1983</v>
      </c>
      <c r="Q4140" s="40"/>
      <c r="R4140" s="40"/>
      <c r="S4140" s="40"/>
      <c r="T4140" s="40">
        <v>26.051316182118502</v>
      </c>
      <c r="U4140" s="40">
        <v>2313.6999999999998</v>
      </c>
      <c r="V4140" s="40">
        <v>693.5</v>
      </c>
      <c r="W4140" s="40">
        <v>1.635E-2</v>
      </c>
      <c r="X4140" s="40">
        <v>11.215875</v>
      </c>
      <c r="Z4140" s="40"/>
      <c r="AA4140" s="40"/>
      <c r="AB4140" s="40"/>
      <c r="AC4140" s="40"/>
      <c r="AD4140" s="40">
        <v>438.869598866231</v>
      </c>
      <c r="AE4140" s="40"/>
      <c r="AF4140" s="40"/>
      <c r="AG4140" s="40"/>
      <c r="AH4140" s="40">
        <v>1.1399999999999999</v>
      </c>
      <c r="AI4140" s="40">
        <v>8.5525000000000406E-2</v>
      </c>
      <c r="AJ4140" s="40">
        <v>7.3250000000000499</v>
      </c>
      <c r="AK4140" s="40"/>
      <c r="AL4140" s="40"/>
      <c r="AM4140" s="40">
        <v>5.93</v>
      </c>
      <c r="AN4140" s="40">
        <v>2.7799999999999998E-2</v>
      </c>
      <c r="AO4140" s="40">
        <v>7.42109459107769</v>
      </c>
      <c r="AP4140" s="40">
        <v>267.99170433129302</v>
      </c>
      <c r="AQ4140" s="40"/>
      <c r="AR4140" s="40"/>
      <c r="AS4140" s="40">
        <v>221.11453140161299</v>
      </c>
      <c r="AT4140" s="40"/>
      <c r="AU4140" s="40"/>
      <c r="AV4140" s="40"/>
      <c r="AZ4140" s="40"/>
      <c r="BA4140" s="40"/>
      <c r="BB4140" s="40"/>
      <c r="BC4140" s="40"/>
      <c r="BD4140" s="40"/>
      <c r="BE4140" s="40">
        <v>254.630401133769</v>
      </c>
      <c r="BF4140" s="40"/>
      <c r="BG4140" s="40">
        <v>5.4000000000000003E-3</v>
      </c>
      <c r="BH4140" s="40">
        <v>7.1923015260921099</v>
      </c>
      <c r="BI4140" s="40"/>
      <c r="BJ4140" s="40">
        <v>1344.8832956687099</v>
      </c>
      <c r="BK4140" s="40">
        <v>575</v>
      </c>
      <c r="BL4140" s="40"/>
      <c r="BM4140" s="40"/>
      <c r="BN4140" s="40"/>
      <c r="BO4140" s="40"/>
      <c r="BP4140" s="40"/>
      <c r="BQ4140" s="40"/>
      <c r="BR4140" s="40"/>
      <c r="BS4140" s="40"/>
      <c r="BT4140" s="40"/>
      <c r="BU4140" s="40"/>
      <c r="BV4140" s="40"/>
      <c r="BW4140" s="40"/>
      <c r="BX4140" s="40"/>
      <c r="BY4140" s="40"/>
      <c r="BZ4140" s="40"/>
      <c r="CA4140" s="40"/>
      <c r="CB4140" s="40"/>
      <c r="CC4140" s="40"/>
      <c r="CD4140" s="40"/>
      <c r="CE4140" s="40"/>
    </row>
    <row r="4141" spans="1:83" x14ac:dyDescent="0.25">
      <c r="A4141" s="68" t="s">
        <v>747</v>
      </c>
      <c r="B4141" s="68" t="s">
        <v>747</v>
      </c>
      <c r="C4141" s="14">
        <v>33602</v>
      </c>
      <c r="D4141" s="14"/>
      <c r="E4141" s="14"/>
      <c r="F4141" s="15"/>
      <c r="G4141" s="40"/>
      <c r="H4141" s="40">
        <v>385.9</v>
      </c>
      <c r="I4141" s="40">
        <v>0.28199999999999997</v>
      </c>
      <c r="J4141" s="40">
        <v>0.29239999999999999</v>
      </c>
      <c r="K4141" s="40">
        <v>0.26224999999999998</v>
      </c>
      <c r="L4141" s="40">
        <v>0.2107</v>
      </c>
      <c r="M4141" s="40">
        <v>0.19155</v>
      </c>
      <c r="N4141" s="40">
        <v>0.24015</v>
      </c>
      <c r="O4141" s="40">
        <v>0.25359999999999999</v>
      </c>
      <c r="P4141" s="40">
        <v>0.19685</v>
      </c>
      <c r="Q4141" s="40"/>
      <c r="R4141" s="40"/>
      <c r="S4141" s="40"/>
      <c r="T4141" s="40">
        <v>20.070751295763099</v>
      </c>
      <c r="U4141" s="40">
        <v>2315.5500000000002</v>
      </c>
      <c r="V4141" s="40">
        <v>856.25</v>
      </c>
      <c r="W4141" s="40">
        <v>1.9050000000000001E-2</v>
      </c>
      <c r="X4141" s="40">
        <v>16.104225</v>
      </c>
      <c r="Z4141" s="40"/>
      <c r="AA4141" s="40"/>
      <c r="AB4141" s="40"/>
      <c r="AC4141" s="40"/>
      <c r="AD4141" s="40">
        <v>601.61959886623094</v>
      </c>
      <c r="AE4141" s="40"/>
      <c r="AF4141" s="40"/>
      <c r="AG4141" s="40"/>
      <c r="AH4141" s="40">
        <v>1.08</v>
      </c>
      <c r="AI4141" s="40">
        <v>8.1269999999999801E-2</v>
      </c>
      <c r="AJ4141" s="40">
        <v>12.999999999999901</v>
      </c>
      <c r="AK4141" s="40"/>
      <c r="AL4141" s="40"/>
      <c r="AM4141" s="40">
        <v>3.9769999999999999</v>
      </c>
      <c r="AN4141" s="40">
        <v>2.47E-2</v>
      </c>
      <c r="AO4141" s="40">
        <v>1.4270453990610299</v>
      </c>
      <c r="AP4141" s="40">
        <v>185.829466759821</v>
      </c>
      <c r="AQ4141" s="40"/>
      <c r="AR4141" s="40"/>
      <c r="AS4141" s="40">
        <v>215.44985920610401</v>
      </c>
      <c r="AT4141" s="40"/>
      <c r="AU4141" s="40"/>
      <c r="AV4141" s="40"/>
      <c r="AZ4141" s="40"/>
      <c r="BA4141" s="40"/>
      <c r="BB4141" s="40"/>
      <c r="BC4141" s="40"/>
      <c r="BD4141" s="40"/>
      <c r="BE4141" s="40">
        <v>254.630401133769</v>
      </c>
      <c r="BF4141" s="40"/>
      <c r="BG4141" s="40">
        <v>4.3E-3</v>
      </c>
      <c r="BH4141" s="40">
        <v>2.1789169953051601</v>
      </c>
      <c r="BI4141" s="40"/>
      <c r="BJ4141" s="40">
        <v>1260.47053324018</v>
      </c>
      <c r="BK4141" s="40">
        <v>512.5</v>
      </c>
      <c r="BL4141" s="40"/>
      <c r="BM4141" s="40"/>
      <c r="BN4141" s="40"/>
      <c r="BO4141" s="40"/>
      <c r="BP4141" s="40"/>
      <c r="BQ4141" s="40"/>
      <c r="BR4141" s="40"/>
      <c r="BS4141" s="40"/>
      <c r="BT4141" s="40"/>
      <c r="BU4141" s="40"/>
      <c r="BV4141" s="40"/>
      <c r="BW4141" s="40"/>
      <c r="BX4141" s="40"/>
      <c r="BY4141" s="40"/>
      <c r="BZ4141" s="40"/>
      <c r="CA4141" s="40"/>
      <c r="CB4141" s="40"/>
      <c r="CC4141" s="40"/>
      <c r="CD4141" s="40"/>
      <c r="CE4141" s="40"/>
    </row>
    <row r="4142" spans="1:83" x14ac:dyDescent="0.25">
      <c r="A4142" s="68" t="s">
        <v>747</v>
      </c>
      <c r="B4142" s="68" t="s">
        <v>747</v>
      </c>
      <c r="C4142" s="14">
        <v>33609</v>
      </c>
      <c r="D4142" s="14"/>
      <c r="E4142" s="14"/>
      <c r="F4142" s="15"/>
      <c r="G4142" s="40"/>
      <c r="H4142" s="40">
        <v>388.87</v>
      </c>
      <c r="I4142" s="40">
        <v>0.26</v>
      </c>
      <c r="J4142" s="40">
        <v>0.29630000000000001</v>
      </c>
      <c r="K4142" s="40">
        <v>0.26565</v>
      </c>
      <c r="L4142" s="40">
        <v>0.22470000000000001</v>
      </c>
      <c r="M4142" s="40">
        <v>0.19844999999999999</v>
      </c>
      <c r="N4142" s="40">
        <v>0.24349999999999999</v>
      </c>
      <c r="O4142" s="40">
        <v>0.25390000000000001</v>
      </c>
      <c r="P4142" s="40">
        <v>0.20185</v>
      </c>
      <c r="Q4142" s="40"/>
      <c r="R4142" s="40"/>
      <c r="S4142" s="40"/>
      <c r="T4142" s="40">
        <v>32.709666313272997</v>
      </c>
      <c r="U4142" s="40">
        <v>2595.6999999999998</v>
      </c>
      <c r="V4142" s="40">
        <v>1138</v>
      </c>
      <c r="W4142" s="40">
        <v>1.7899999999999999E-2</v>
      </c>
      <c r="X4142" s="40">
        <v>20.370200000000001</v>
      </c>
      <c r="Z4142" s="40"/>
      <c r="AA4142" s="40"/>
      <c r="AB4142" s="40"/>
      <c r="AC4142" s="40"/>
      <c r="AD4142" s="40">
        <v>883.36959886623094</v>
      </c>
      <c r="AE4142" s="40"/>
      <c r="AF4142" s="40"/>
      <c r="AG4142" s="40"/>
      <c r="AH4142" s="40">
        <v>1.2949999999999999</v>
      </c>
      <c r="AI4142" s="40">
        <v>0.199307499999999</v>
      </c>
      <c r="AJ4142" s="40">
        <v>15.425000000000001</v>
      </c>
      <c r="AK4142" s="40"/>
      <c r="AL4142" s="40"/>
      <c r="AM4142" s="40">
        <v>3.72</v>
      </c>
      <c r="AN4142" s="40">
        <v>2.325E-2</v>
      </c>
      <c r="AO4142" s="40">
        <v>4.2869814551603804</v>
      </c>
      <c r="AP4142" s="40">
        <v>184.33694117584599</v>
      </c>
      <c r="AQ4142" s="40"/>
      <c r="AR4142" s="40"/>
      <c r="AS4142" s="40">
        <v>201.54768074630701</v>
      </c>
      <c r="AT4142" s="40"/>
      <c r="AU4142" s="40"/>
      <c r="AV4142" s="40"/>
      <c r="AZ4142" s="40"/>
      <c r="BA4142" s="40"/>
      <c r="BB4142" s="40"/>
      <c r="BC4142" s="40"/>
      <c r="BD4142" s="40"/>
      <c r="BE4142" s="40">
        <v>254.630401133769</v>
      </c>
      <c r="BF4142" s="40"/>
      <c r="BG4142" s="40">
        <v>5.5999999999999999E-3</v>
      </c>
      <c r="BH4142" s="40">
        <v>6.9726152895795099</v>
      </c>
      <c r="BI4142" s="40"/>
      <c r="BJ4142" s="40">
        <v>1257.9380588241499</v>
      </c>
      <c r="BK4142" s="40">
        <v>572.5</v>
      </c>
      <c r="BL4142" s="40"/>
      <c r="BM4142" s="40"/>
      <c r="BN4142" s="40"/>
      <c r="BO4142" s="40"/>
      <c r="BP4142" s="40"/>
      <c r="BQ4142" s="40"/>
      <c r="BR4142" s="40"/>
      <c r="BS4142" s="40"/>
      <c r="BT4142" s="40"/>
      <c r="BU4142" s="40"/>
      <c r="BV4142" s="40"/>
      <c r="BW4142" s="40"/>
      <c r="BX4142" s="40"/>
      <c r="BY4142" s="40"/>
      <c r="BZ4142" s="40"/>
      <c r="CA4142" s="40"/>
      <c r="CB4142" s="40"/>
      <c r="CC4142" s="40"/>
      <c r="CD4142" s="40"/>
      <c r="CE4142" s="40"/>
    </row>
    <row r="4143" spans="1:83" x14ac:dyDescent="0.25">
      <c r="A4143" s="68" t="s">
        <v>747</v>
      </c>
      <c r="B4143" s="68" t="s">
        <v>747</v>
      </c>
      <c r="C4143" s="14">
        <v>33613</v>
      </c>
      <c r="D4143" s="14"/>
      <c r="E4143" s="14"/>
      <c r="F4143" s="15"/>
      <c r="G4143" s="40"/>
      <c r="H4143" s="40"/>
      <c r="I4143" s="40"/>
      <c r="J4143" s="40"/>
      <c r="K4143" s="40"/>
      <c r="L4143" s="40"/>
      <c r="M4143" s="40"/>
      <c r="N4143" s="40"/>
      <c r="O4143" s="40"/>
      <c r="P4143" s="40"/>
      <c r="Q4143" s="40"/>
      <c r="R4143" s="40"/>
      <c r="S4143" s="40"/>
      <c r="T4143" s="40"/>
      <c r="U4143" s="40">
        <v>2551.75</v>
      </c>
      <c r="V4143" s="40">
        <v>1214</v>
      </c>
      <c r="W4143" s="40">
        <v>2.0400000000000001E-2</v>
      </c>
      <c r="X4143" s="40">
        <v>24.576000000000001</v>
      </c>
      <c r="Z4143" s="40"/>
      <c r="AA4143" s="40"/>
      <c r="AB4143" s="40"/>
      <c r="AC4143" s="40"/>
      <c r="AD4143" s="40">
        <v>959.36959886623094</v>
      </c>
      <c r="AE4143" s="40"/>
      <c r="AF4143" s="40"/>
      <c r="AG4143" s="40"/>
      <c r="AH4143" s="40"/>
      <c r="AI4143" s="40"/>
      <c r="AJ4143" s="40">
        <v>10</v>
      </c>
      <c r="AK4143" s="40"/>
      <c r="AL4143" s="40"/>
      <c r="AM4143" s="40">
        <v>0.77400000000000002</v>
      </c>
      <c r="AN4143" s="40">
        <v>2.29E-2</v>
      </c>
      <c r="AO4143" s="40"/>
      <c r="AP4143" s="40"/>
      <c r="AQ4143" s="40"/>
      <c r="AR4143" s="40"/>
      <c r="AS4143" s="40">
        <v>126.666666666667</v>
      </c>
      <c r="AT4143" s="40"/>
      <c r="AU4143" s="40"/>
      <c r="AV4143" s="40"/>
      <c r="AZ4143" s="40"/>
      <c r="BA4143" s="40"/>
      <c r="BB4143" s="40"/>
      <c r="BC4143" s="40"/>
      <c r="BD4143" s="40"/>
      <c r="BE4143" s="40">
        <v>254.630401133769</v>
      </c>
      <c r="BF4143" s="40"/>
      <c r="BG4143" s="40">
        <v>5.1999999999999998E-3</v>
      </c>
      <c r="BH4143" s="40"/>
      <c r="BI4143" s="40"/>
      <c r="BJ4143" s="40"/>
      <c r="BK4143" s="40">
        <v>605</v>
      </c>
      <c r="BL4143" s="40"/>
      <c r="BM4143" s="40"/>
      <c r="BN4143" s="40"/>
      <c r="BO4143" s="40"/>
      <c r="BP4143" s="40"/>
      <c r="BQ4143" s="40"/>
      <c r="BR4143" s="40"/>
      <c r="BS4143" s="40"/>
      <c r="BT4143" s="40"/>
      <c r="BU4143" s="40"/>
      <c r="BV4143" s="40"/>
      <c r="BW4143" s="40"/>
      <c r="BX4143" s="40"/>
      <c r="BY4143" s="40"/>
      <c r="BZ4143" s="40"/>
      <c r="CA4143" s="40"/>
      <c r="CB4143" s="40"/>
      <c r="CC4143" s="40"/>
      <c r="CD4143" s="40"/>
      <c r="CE4143" s="40"/>
    </row>
    <row r="4144" spans="1:83" x14ac:dyDescent="0.25">
      <c r="A4144" s="68" t="s">
        <v>747</v>
      </c>
      <c r="B4144" s="68" t="s">
        <v>747</v>
      </c>
      <c r="C4144" s="14">
        <v>33616</v>
      </c>
      <c r="D4144" s="14"/>
      <c r="E4144" s="14"/>
      <c r="F4144" s="15"/>
      <c r="G4144" s="40"/>
      <c r="H4144" s="40">
        <v>382.33</v>
      </c>
      <c r="I4144" s="40">
        <v>0.2465</v>
      </c>
      <c r="J4144" s="40">
        <v>0.2964</v>
      </c>
      <c r="K4144" s="40">
        <v>0.26719999999999999</v>
      </c>
      <c r="L4144" s="40">
        <v>0.21909999999999999</v>
      </c>
      <c r="M4144" s="40">
        <v>0.19364999999999999</v>
      </c>
      <c r="N4144" s="40">
        <v>0.23945</v>
      </c>
      <c r="O4144" s="40">
        <v>0.25319999999999998</v>
      </c>
      <c r="P4144" s="40">
        <v>0.19614999999999999</v>
      </c>
      <c r="Q4144" s="40"/>
      <c r="R4144" s="40"/>
      <c r="S4144" s="40"/>
      <c r="T4144" s="40"/>
      <c r="U4144" s="40"/>
      <c r="V4144" s="40"/>
      <c r="W4144" s="40"/>
      <c r="X4144" s="40"/>
      <c r="Z4144" s="40"/>
      <c r="AA4144" s="40"/>
      <c r="AB4144" s="40"/>
      <c r="AC4144" s="40"/>
      <c r="AD4144" s="40"/>
      <c r="AE4144" s="40"/>
      <c r="AF4144" s="40"/>
      <c r="AG4144" s="40"/>
      <c r="AH4144" s="40"/>
      <c r="AI4144" s="40"/>
      <c r="AJ4144" s="40"/>
      <c r="AK4144" s="40"/>
      <c r="AL4144" s="40"/>
      <c r="AM4144" s="40"/>
      <c r="AN4144" s="40"/>
      <c r="AO4144" s="40"/>
      <c r="AP4144" s="40"/>
      <c r="AQ4144" s="40"/>
      <c r="AR4144" s="40"/>
      <c r="AS4144" s="40"/>
      <c r="AT4144" s="40"/>
      <c r="AU4144" s="40"/>
      <c r="AV4144" s="40"/>
      <c r="AZ4144" s="40"/>
      <c r="BA4144" s="40"/>
      <c r="BB4144" s="40"/>
      <c r="BC4144" s="40"/>
      <c r="BD4144" s="40"/>
      <c r="BE4144" s="40"/>
      <c r="BF4144" s="40"/>
      <c r="BG4144" s="40"/>
      <c r="BH4144" s="40"/>
      <c r="BI4144" s="40"/>
      <c r="BJ4144" s="40"/>
      <c r="BK4144" s="40"/>
      <c r="BL4144" s="40"/>
      <c r="BM4144" s="40"/>
      <c r="BN4144" s="40"/>
      <c r="BO4144" s="40"/>
      <c r="BP4144" s="40"/>
      <c r="BQ4144" s="40"/>
      <c r="BR4144" s="40"/>
      <c r="BS4144" s="40"/>
      <c r="BT4144" s="40"/>
      <c r="BU4144" s="40"/>
      <c r="BV4144" s="40"/>
      <c r="BW4144" s="40"/>
      <c r="BX4144" s="40"/>
      <c r="BY4144" s="40"/>
      <c r="BZ4144" s="40"/>
      <c r="CA4144" s="40"/>
      <c r="CB4144" s="40"/>
      <c r="CC4144" s="40"/>
      <c r="CD4144" s="40"/>
      <c r="CE4144" s="40"/>
    </row>
    <row r="4145" spans="1:83" x14ac:dyDescent="0.25">
      <c r="A4145" s="68" t="s">
        <v>747</v>
      </c>
      <c r="B4145" s="68" t="s">
        <v>747</v>
      </c>
      <c r="C4145" s="14">
        <v>33618</v>
      </c>
      <c r="D4145" s="14"/>
      <c r="E4145" s="14"/>
      <c r="F4145" s="15"/>
      <c r="G4145" s="40"/>
      <c r="H4145" s="40"/>
      <c r="I4145" s="40"/>
      <c r="J4145" s="40"/>
      <c r="K4145" s="40"/>
      <c r="L4145" s="40"/>
      <c r="M4145" s="40"/>
      <c r="N4145" s="40"/>
      <c r="O4145" s="40"/>
      <c r="P4145" s="40"/>
      <c r="Q4145" s="40"/>
      <c r="R4145" s="40"/>
      <c r="S4145" s="40"/>
      <c r="T4145" s="40"/>
      <c r="U4145" s="40">
        <v>2369.5</v>
      </c>
      <c r="V4145" s="40">
        <v>1161.5</v>
      </c>
      <c r="W4145" s="40">
        <v>0.02</v>
      </c>
      <c r="X4145" s="40">
        <v>23.261199999999999</v>
      </c>
      <c r="Z4145" s="40"/>
      <c r="AA4145" s="40"/>
      <c r="AB4145" s="40"/>
      <c r="AC4145" s="40"/>
      <c r="AD4145" s="40">
        <v>906.86959886623094</v>
      </c>
      <c r="AE4145" s="40"/>
      <c r="AF4145" s="40"/>
      <c r="AG4145" s="40"/>
      <c r="AH4145" s="40"/>
      <c r="AI4145" s="40"/>
      <c r="AJ4145" s="40"/>
      <c r="AK4145" s="40"/>
      <c r="AL4145" s="40"/>
      <c r="AM4145" s="40"/>
      <c r="AN4145" s="40"/>
      <c r="AO4145" s="40"/>
      <c r="AP4145" s="40"/>
      <c r="AQ4145" s="40"/>
      <c r="AR4145" s="40"/>
      <c r="AS4145" s="40"/>
      <c r="AT4145" s="40"/>
      <c r="AU4145" s="40"/>
      <c r="AV4145" s="40"/>
      <c r="AZ4145" s="40"/>
      <c r="BA4145" s="40"/>
      <c r="BB4145" s="40"/>
      <c r="BC4145" s="40"/>
      <c r="BD4145" s="40"/>
      <c r="BE4145" s="40">
        <v>254.630401133769</v>
      </c>
      <c r="BF4145" s="40"/>
      <c r="BG4145" s="40"/>
      <c r="BH4145" s="40"/>
      <c r="BI4145" s="40"/>
      <c r="BJ4145" s="40"/>
      <c r="BK4145" s="40"/>
      <c r="BL4145" s="40"/>
      <c r="BM4145" s="40"/>
      <c r="BN4145" s="40"/>
      <c r="BO4145" s="40"/>
      <c r="BP4145" s="40"/>
      <c r="BQ4145" s="40"/>
      <c r="BR4145" s="40"/>
      <c r="BS4145" s="40"/>
      <c r="BT4145" s="40"/>
      <c r="BU4145" s="40"/>
      <c r="BV4145" s="40"/>
      <c r="BW4145" s="40"/>
      <c r="BX4145" s="40"/>
      <c r="BY4145" s="40"/>
      <c r="BZ4145" s="40"/>
      <c r="CA4145" s="40"/>
      <c r="CB4145" s="40"/>
      <c r="CC4145" s="40"/>
      <c r="CD4145" s="40"/>
      <c r="CE4145" s="40"/>
    </row>
    <row r="4146" spans="1:83" x14ac:dyDescent="0.25">
      <c r="A4146" s="68" t="s">
        <v>747</v>
      </c>
      <c r="B4146" s="68" t="s">
        <v>747</v>
      </c>
      <c r="C4146" s="14">
        <v>33623</v>
      </c>
      <c r="D4146" s="14"/>
      <c r="E4146" s="14"/>
      <c r="F4146" s="15" t="s">
        <v>157</v>
      </c>
      <c r="G4146" s="40"/>
      <c r="H4146" s="40">
        <v>359.47</v>
      </c>
      <c r="I4146" s="40">
        <v>0.22450000000000001</v>
      </c>
      <c r="J4146" s="40">
        <v>0.26024999999999998</v>
      </c>
      <c r="K4146" s="40">
        <v>0.25109999999999999</v>
      </c>
      <c r="L4146" s="40">
        <v>0.20219999999999999</v>
      </c>
      <c r="M4146" s="40">
        <v>0.18315000000000001</v>
      </c>
      <c r="N4146" s="40">
        <v>0.2341</v>
      </c>
      <c r="O4146" s="40">
        <v>0.24909999999999999</v>
      </c>
      <c r="P4146" s="40">
        <v>0.19295000000000001</v>
      </c>
      <c r="Q4146" s="40"/>
      <c r="R4146" s="40"/>
      <c r="S4146" s="40"/>
      <c r="T4146" s="40"/>
      <c r="U4146" s="43">
        <v>2164.5073807548602</v>
      </c>
      <c r="V4146" s="40"/>
      <c r="W4146" s="40"/>
      <c r="X4146" s="40"/>
      <c r="Z4146" s="40">
        <v>3.6534400000000002E-2</v>
      </c>
      <c r="AA4146" s="40"/>
      <c r="AB4146" s="40">
        <v>21889.932467834002</v>
      </c>
      <c r="AC4146" s="40"/>
      <c r="AD4146" s="40">
        <v>799.73554875283503</v>
      </c>
      <c r="AE4146" s="40"/>
      <c r="AF4146" s="40"/>
      <c r="AG4146" s="40"/>
      <c r="AH4146" s="40"/>
      <c r="AI4146" s="40"/>
      <c r="AJ4146" s="40"/>
      <c r="AK4146" s="40"/>
      <c r="AL4146" s="40"/>
      <c r="AM4146" s="40"/>
      <c r="AN4146" s="40"/>
      <c r="AO4146" s="40"/>
      <c r="AP4146" s="40"/>
      <c r="AQ4146" s="40"/>
      <c r="AR4146" s="40"/>
      <c r="AS4146" s="40"/>
      <c r="AT4146" s="40" t="s">
        <v>74</v>
      </c>
      <c r="AU4146" s="40"/>
      <c r="AV4146" s="40"/>
      <c r="AZ4146" s="40"/>
      <c r="BA4146" s="40"/>
      <c r="BB4146" s="40"/>
      <c r="BC4146" s="40"/>
      <c r="BD4146" s="40"/>
      <c r="BE4146" s="40"/>
      <c r="BF4146" s="40"/>
      <c r="BG4146" s="40"/>
      <c r="BH4146" s="40"/>
      <c r="BI4146" s="40"/>
      <c r="BJ4146" s="40"/>
      <c r="BK4146" s="40"/>
      <c r="BL4146" s="40"/>
      <c r="BM4146" s="40"/>
      <c r="BN4146" s="40"/>
      <c r="BO4146" s="40"/>
      <c r="BP4146" s="40"/>
      <c r="BQ4146" s="40"/>
      <c r="BR4146" s="40"/>
      <c r="BS4146" s="40"/>
      <c r="BT4146" s="40"/>
      <c r="BU4146" s="40"/>
      <c r="BV4146" s="40"/>
      <c r="BW4146" s="40"/>
      <c r="BX4146" s="40"/>
      <c r="BY4146" s="40"/>
      <c r="BZ4146" s="40"/>
      <c r="CA4146" s="40"/>
      <c r="CB4146" s="40"/>
      <c r="CC4146" s="40"/>
      <c r="CD4146" s="40"/>
      <c r="CE4146" s="40"/>
    </row>
    <row r="4147" spans="1:83" x14ac:dyDescent="0.25">
      <c r="A4147" s="68" t="s">
        <v>748</v>
      </c>
      <c r="B4147" s="68" t="s">
        <v>748</v>
      </c>
      <c r="C4147" s="14">
        <v>33483</v>
      </c>
      <c r="D4147" s="14"/>
      <c r="E4147" s="14"/>
      <c r="F4147" s="15"/>
      <c r="G4147" s="40"/>
      <c r="H4147" s="40">
        <v>409.48</v>
      </c>
      <c r="I4147" s="40">
        <v>0.2485</v>
      </c>
      <c r="J4147" s="40">
        <v>0.24945000000000001</v>
      </c>
      <c r="K4147" s="40">
        <v>0.23794999999999999</v>
      </c>
      <c r="L4147" s="40">
        <v>0.25119999999999998</v>
      </c>
      <c r="M4147" s="40">
        <v>0.26669999999999999</v>
      </c>
      <c r="N4147" s="40">
        <v>0.26350000000000001</v>
      </c>
      <c r="O4147" s="40">
        <v>0.23130000000000001</v>
      </c>
      <c r="P4147" s="40">
        <v>0.29880000000000001</v>
      </c>
      <c r="Q4147" s="40"/>
      <c r="R4147" s="40"/>
      <c r="S4147" s="40"/>
      <c r="T4147" s="40"/>
      <c r="U4147" s="43">
        <v>2266.29021420966</v>
      </c>
      <c r="V4147" s="40"/>
      <c r="W4147" s="40"/>
      <c r="X4147" s="40"/>
      <c r="Z4147" s="40"/>
      <c r="AA4147" s="40"/>
      <c r="AB4147" s="40"/>
      <c r="AC4147" s="40"/>
      <c r="AD4147" s="40"/>
      <c r="AE4147" s="40"/>
      <c r="AF4147" s="40"/>
      <c r="AG4147" s="40"/>
      <c r="AH4147" s="40"/>
      <c r="AI4147" s="40"/>
      <c r="AJ4147" s="40"/>
      <c r="AK4147" s="40"/>
      <c r="AL4147" s="40"/>
      <c r="AM4147" s="40"/>
      <c r="AN4147" s="40"/>
      <c r="AO4147" s="40"/>
      <c r="AP4147" s="40"/>
      <c r="AQ4147" s="40"/>
      <c r="AR4147" s="40"/>
      <c r="AS4147" s="40"/>
      <c r="AT4147" s="40"/>
      <c r="AU4147" s="40"/>
      <c r="AV4147" s="40"/>
      <c r="AZ4147" s="40"/>
      <c r="BA4147" s="40"/>
      <c r="BB4147" s="40"/>
      <c r="BC4147" s="40"/>
      <c r="BD4147" s="40"/>
      <c r="BE4147" s="40"/>
      <c r="BF4147" s="40"/>
      <c r="BG4147" s="40"/>
      <c r="BH4147" s="40"/>
      <c r="BI4147" s="40"/>
      <c r="BJ4147" s="40"/>
      <c r="BK4147" s="40"/>
      <c r="BL4147" s="40"/>
      <c r="BM4147" s="40"/>
      <c r="BN4147" s="40"/>
      <c r="BO4147" s="40"/>
      <c r="BP4147" s="40"/>
      <c r="BQ4147" s="40"/>
      <c r="BR4147" s="40"/>
      <c r="BS4147" s="40"/>
      <c r="BT4147" s="40"/>
      <c r="BU4147" s="40"/>
      <c r="BV4147" s="40"/>
      <c r="BW4147" s="40"/>
      <c r="BX4147" s="40"/>
      <c r="BY4147" s="40"/>
      <c r="BZ4147" s="40"/>
      <c r="CA4147" s="40"/>
      <c r="CB4147" s="40"/>
      <c r="CC4147" s="40"/>
      <c r="CD4147" s="40"/>
      <c r="CE4147" s="40"/>
    </row>
    <row r="4148" spans="1:83" x14ac:dyDescent="0.25">
      <c r="A4148" s="68" t="s">
        <v>748</v>
      </c>
      <c r="B4148" s="68" t="s">
        <v>748</v>
      </c>
      <c r="C4148" s="14">
        <v>33491</v>
      </c>
      <c r="D4148" s="14"/>
      <c r="E4148" s="14"/>
      <c r="F4148" s="15"/>
      <c r="G4148" s="40"/>
      <c r="H4148" s="40">
        <v>400.79</v>
      </c>
      <c r="I4148" s="40">
        <v>0.224</v>
      </c>
      <c r="J4148" s="40">
        <v>0.23915</v>
      </c>
      <c r="K4148" s="40">
        <v>0.23014999999999999</v>
      </c>
      <c r="L4148" s="40">
        <v>0.25059999999999999</v>
      </c>
      <c r="M4148" s="40">
        <v>0.26284999999999997</v>
      </c>
      <c r="N4148" s="40">
        <v>0.26540000000000002</v>
      </c>
      <c r="O4148" s="40">
        <v>0.23064999999999999</v>
      </c>
      <c r="P4148" s="40">
        <v>0.30114999999999997</v>
      </c>
      <c r="Q4148" s="40"/>
      <c r="R4148" s="40"/>
      <c r="S4148" s="40"/>
      <c r="T4148" s="40"/>
      <c r="U4148" s="43">
        <v>2145.84171279161</v>
      </c>
      <c r="V4148" s="40"/>
      <c r="W4148" s="40"/>
      <c r="X4148" s="40"/>
      <c r="Z4148" s="40"/>
      <c r="AA4148" s="40"/>
      <c r="AB4148" s="40"/>
      <c r="AC4148" s="40"/>
      <c r="AD4148" s="40"/>
      <c r="AE4148" s="40"/>
      <c r="AF4148" s="40"/>
      <c r="AG4148" s="40"/>
      <c r="AH4148" s="40"/>
      <c r="AI4148" s="40"/>
      <c r="AJ4148" s="40"/>
      <c r="AK4148" s="40"/>
      <c r="AL4148" s="40"/>
      <c r="AM4148" s="40"/>
      <c r="AN4148" s="40"/>
      <c r="AO4148" s="40"/>
      <c r="AP4148" s="40"/>
      <c r="AQ4148" s="40"/>
      <c r="AR4148" s="40"/>
      <c r="AS4148" s="40"/>
      <c r="AT4148" s="40"/>
      <c r="AU4148" s="40"/>
      <c r="AV4148" s="40"/>
      <c r="AZ4148" s="40"/>
      <c r="BA4148" s="40"/>
      <c r="BB4148" s="40"/>
      <c r="BC4148" s="40"/>
      <c r="BD4148" s="40"/>
      <c r="BE4148" s="40"/>
      <c r="BF4148" s="40"/>
      <c r="BG4148" s="40"/>
      <c r="BH4148" s="40"/>
      <c r="BI4148" s="40"/>
      <c r="BJ4148" s="40"/>
      <c r="BK4148" s="40"/>
      <c r="BL4148" s="40"/>
      <c r="BM4148" s="40"/>
      <c r="BN4148" s="40"/>
      <c r="BO4148" s="40"/>
      <c r="BP4148" s="40"/>
      <c r="BQ4148" s="40"/>
      <c r="BR4148" s="40"/>
      <c r="BS4148" s="40"/>
      <c r="BT4148" s="40"/>
      <c r="BU4148" s="40"/>
      <c r="BV4148" s="40"/>
      <c r="BW4148" s="40"/>
      <c r="BX4148" s="40"/>
      <c r="BY4148" s="40"/>
      <c r="BZ4148" s="40"/>
      <c r="CA4148" s="40"/>
      <c r="CB4148" s="40"/>
      <c r="CC4148" s="40"/>
      <c r="CD4148" s="40"/>
      <c r="CE4148" s="40"/>
    </row>
    <row r="4149" spans="1:83" x14ac:dyDescent="0.25">
      <c r="A4149" s="68" t="s">
        <v>748</v>
      </c>
      <c r="B4149" s="68" t="s">
        <v>748</v>
      </c>
      <c r="C4149" s="14">
        <v>33497</v>
      </c>
      <c r="D4149" s="14"/>
      <c r="E4149" s="14"/>
      <c r="F4149" s="15"/>
      <c r="G4149" s="40"/>
      <c r="H4149" s="40">
        <v>394.17</v>
      </c>
      <c r="I4149" s="40">
        <v>0.21149999999999999</v>
      </c>
      <c r="J4149" s="40">
        <v>0.23005</v>
      </c>
      <c r="K4149" s="40">
        <v>0.22935</v>
      </c>
      <c r="L4149" s="40">
        <v>0.24445</v>
      </c>
      <c r="M4149" s="40">
        <v>0.26079999999999998</v>
      </c>
      <c r="N4149" s="40">
        <v>0.26340000000000002</v>
      </c>
      <c r="O4149" s="40">
        <v>0.2291</v>
      </c>
      <c r="P4149" s="40">
        <v>0.30220000000000002</v>
      </c>
      <c r="Q4149" s="40"/>
      <c r="R4149" s="40"/>
      <c r="S4149" s="40"/>
      <c r="T4149" s="40"/>
      <c r="U4149" s="43">
        <v>1620.1078994237</v>
      </c>
      <c r="V4149" s="40"/>
      <c r="W4149" s="40"/>
      <c r="X4149" s="40"/>
      <c r="Z4149" s="40"/>
      <c r="AA4149" s="40"/>
      <c r="AB4149" s="40"/>
      <c r="AC4149" s="40"/>
      <c r="AD4149" s="40"/>
      <c r="AE4149" s="40"/>
      <c r="AF4149" s="40"/>
      <c r="AG4149" s="40"/>
      <c r="AH4149" s="40"/>
      <c r="AI4149" s="40"/>
      <c r="AJ4149" s="40"/>
      <c r="AK4149" s="40"/>
      <c r="AL4149" s="40"/>
      <c r="AM4149" s="40"/>
      <c r="AN4149" s="40"/>
      <c r="AO4149" s="40"/>
      <c r="AP4149" s="40"/>
      <c r="AQ4149" s="40"/>
      <c r="AR4149" s="40"/>
      <c r="AS4149" s="40"/>
      <c r="AT4149" s="40"/>
      <c r="AU4149" s="40"/>
      <c r="AV4149" s="40"/>
      <c r="AZ4149" s="40"/>
      <c r="BA4149" s="40"/>
      <c r="BB4149" s="40"/>
      <c r="BC4149" s="40"/>
      <c r="BD4149" s="40"/>
      <c r="BE4149" s="40"/>
      <c r="BF4149" s="40"/>
      <c r="BG4149" s="40"/>
      <c r="BH4149" s="40"/>
      <c r="BI4149" s="40"/>
      <c r="BJ4149" s="40"/>
      <c r="BK4149" s="40"/>
      <c r="BL4149" s="40"/>
      <c r="BM4149" s="40"/>
      <c r="BN4149" s="40"/>
      <c r="BO4149" s="40"/>
      <c r="BP4149" s="40"/>
      <c r="BQ4149" s="40"/>
      <c r="BR4149" s="40"/>
      <c r="BS4149" s="40"/>
      <c r="BT4149" s="40"/>
      <c r="BU4149" s="40"/>
      <c r="BV4149" s="40"/>
      <c r="BW4149" s="40"/>
      <c r="BX4149" s="40"/>
      <c r="BY4149" s="40"/>
      <c r="BZ4149" s="40"/>
      <c r="CA4149" s="40"/>
      <c r="CB4149" s="40"/>
      <c r="CC4149" s="40"/>
      <c r="CD4149" s="40"/>
      <c r="CE4149" s="40"/>
    </row>
    <row r="4150" spans="1:83" x14ac:dyDescent="0.25">
      <c r="A4150" s="68" t="s">
        <v>748</v>
      </c>
      <c r="B4150" s="68" t="s">
        <v>748</v>
      </c>
      <c r="C4150" s="14">
        <v>33504</v>
      </c>
      <c r="D4150" s="14"/>
      <c r="E4150" s="14"/>
      <c r="F4150" s="15"/>
      <c r="G4150" s="40"/>
      <c r="H4150" s="40">
        <v>391.14</v>
      </c>
      <c r="I4150" s="40">
        <v>0.2</v>
      </c>
      <c r="J4150" s="40">
        <v>0.22955</v>
      </c>
      <c r="K4150" s="40">
        <v>0.22885</v>
      </c>
      <c r="L4150" s="40">
        <v>0.24390000000000001</v>
      </c>
      <c r="M4150" s="40">
        <v>0.26029999999999998</v>
      </c>
      <c r="N4150" s="40">
        <v>0.26284999999999997</v>
      </c>
      <c r="O4150" s="40">
        <v>0.22864999999999999</v>
      </c>
      <c r="P4150" s="40">
        <v>0.30159999999999998</v>
      </c>
      <c r="Q4150" s="40"/>
      <c r="R4150" s="40"/>
      <c r="S4150" s="40"/>
      <c r="T4150" s="40"/>
      <c r="U4150" s="43">
        <v>1243.8978697201401</v>
      </c>
      <c r="V4150" s="40"/>
      <c r="W4150" s="40"/>
      <c r="X4150" s="40"/>
      <c r="Z4150" s="40"/>
      <c r="AA4150" s="40"/>
      <c r="AB4150" s="40"/>
      <c r="AC4150" s="40"/>
      <c r="AD4150" s="40"/>
      <c r="AE4150" s="40"/>
      <c r="AF4150" s="40"/>
      <c r="AG4150" s="40"/>
      <c r="AH4150" s="40"/>
      <c r="AI4150" s="40"/>
      <c r="AJ4150" s="40"/>
      <c r="AK4150" s="40"/>
      <c r="AL4150" s="40"/>
      <c r="AM4150" s="40"/>
      <c r="AN4150" s="40"/>
      <c r="AO4150" s="40"/>
      <c r="AP4150" s="40"/>
      <c r="AQ4150" s="40"/>
      <c r="AR4150" s="40"/>
      <c r="AS4150" s="40"/>
      <c r="AT4150" s="40"/>
      <c r="AU4150" s="40"/>
      <c r="AV4150" s="40"/>
      <c r="AZ4150" s="40"/>
      <c r="BA4150" s="40"/>
      <c r="BB4150" s="40"/>
      <c r="BC4150" s="40"/>
      <c r="BD4150" s="40"/>
      <c r="BE4150" s="40"/>
      <c r="BF4150" s="40"/>
      <c r="BG4150" s="40"/>
      <c r="BH4150" s="40"/>
      <c r="BI4150" s="40"/>
      <c r="BJ4150" s="40"/>
      <c r="BK4150" s="40"/>
      <c r="BL4150" s="40"/>
      <c r="BM4150" s="40"/>
      <c r="BN4150" s="40"/>
      <c r="BO4150" s="40"/>
      <c r="BP4150" s="40"/>
      <c r="BQ4150" s="40"/>
      <c r="BR4150" s="40"/>
      <c r="BS4150" s="40"/>
      <c r="BT4150" s="40"/>
      <c r="BU4150" s="40"/>
      <c r="BV4150" s="40"/>
      <c r="BW4150" s="40"/>
      <c r="BX4150" s="40"/>
      <c r="BY4150" s="40"/>
      <c r="BZ4150" s="40"/>
      <c r="CA4150" s="40"/>
      <c r="CB4150" s="40"/>
      <c r="CC4150" s="40"/>
      <c r="CD4150" s="40"/>
      <c r="CE4150" s="40"/>
    </row>
    <row r="4151" spans="1:83" x14ac:dyDescent="0.25">
      <c r="A4151" s="68" t="s">
        <v>748</v>
      </c>
      <c r="B4151" s="68" t="s">
        <v>748</v>
      </c>
      <c r="C4151" s="14">
        <v>33505</v>
      </c>
      <c r="D4151" s="14"/>
      <c r="E4151" s="14"/>
      <c r="F4151" s="15"/>
      <c r="G4151" s="40"/>
      <c r="H4151" s="40"/>
      <c r="I4151" s="40"/>
      <c r="J4151" s="40"/>
      <c r="K4151" s="40"/>
      <c r="L4151" s="40"/>
      <c r="M4151" s="40"/>
      <c r="N4151" s="40"/>
      <c r="O4151" s="40"/>
      <c r="P4151" s="40"/>
      <c r="Q4151" s="40"/>
      <c r="R4151" s="40"/>
      <c r="S4151" s="40"/>
      <c r="T4151" s="40"/>
      <c r="U4151" s="43">
        <v>1338.90722831635</v>
      </c>
      <c r="V4151" s="40"/>
      <c r="W4151" s="40"/>
      <c r="X4151" s="40"/>
      <c r="Z4151" s="40"/>
      <c r="AA4151" s="40"/>
      <c r="AB4151" s="40"/>
      <c r="AC4151" s="40"/>
      <c r="AD4151" s="40"/>
      <c r="AE4151" s="40"/>
      <c r="AF4151" s="40"/>
      <c r="AG4151" s="40"/>
      <c r="AH4151" s="40"/>
      <c r="AI4151" s="40"/>
      <c r="AJ4151" s="40"/>
      <c r="AK4151" s="40"/>
      <c r="AL4151" s="40"/>
      <c r="AM4151" s="40">
        <v>2.3896118820000001</v>
      </c>
      <c r="AN4151" s="40"/>
      <c r="AO4151" s="40"/>
      <c r="AP4151" s="40">
        <v>111.51077451380399</v>
      </c>
      <c r="AQ4151" s="40"/>
      <c r="AR4151" s="40"/>
      <c r="AS4151" s="40">
        <v>214.08289068135599</v>
      </c>
      <c r="AT4151" s="40"/>
      <c r="AU4151" s="40"/>
      <c r="AV4151" s="40"/>
      <c r="AZ4151" s="40"/>
      <c r="BA4151" s="40"/>
      <c r="BB4151" s="40">
        <v>212.5</v>
      </c>
      <c r="BC4151" s="40"/>
      <c r="BD4151" s="40"/>
      <c r="BE4151" s="40"/>
      <c r="BF4151" s="40"/>
      <c r="BG4151" s="40"/>
      <c r="BH4151" s="40"/>
      <c r="BI4151" s="40"/>
      <c r="BJ4151" s="40">
        <v>72.189225486196094</v>
      </c>
      <c r="BK4151" s="40">
        <v>695</v>
      </c>
      <c r="BL4151" s="40"/>
      <c r="BM4151" s="40"/>
      <c r="BN4151" s="40"/>
      <c r="BO4151" s="40"/>
      <c r="BP4151" s="40"/>
      <c r="BQ4151" s="40"/>
      <c r="BR4151" s="40"/>
      <c r="BS4151" s="40"/>
      <c r="BT4151" s="40"/>
      <c r="BU4151" s="40"/>
      <c r="BV4151" s="40"/>
      <c r="BW4151" s="40"/>
      <c r="BX4151" s="40"/>
      <c r="BY4151" s="40"/>
      <c r="BZ4151" s="40"/>
      <c r="CA4151" s="40"/>
      <c r="CB4151" s="40"/>
      <c r="CC4151" s="40"/>
      <c r="CD4151" s="40"/>
      <c r="CE4151" s="40"/>
    </row>
    <row r="4152" spans="1:83" x14ac:dyDescent="0.25">
      <c r="A4152" s="68" t="s">
        <v>748</v>
      </c>
      <c r="B4152" s="68" t="s">
        <v>748</v>
      </c>
      <c r="C4152" s="14">
        <v>33512</v>
      </c>
      <c r="D4152" s="14"/>
      <c r="E4152" s="14"/>
      <c r="F4152" s="15"/>
      <c r="G4152" s="40"/>
      <c r="H4152" s="40">
        <v>370.48</v>
      </c>
      <c r="I4152" s="40">
        <v>0.17899999999999999</v>
      </c>
      <c r="J4152" s="40">
        <v>0.1966</v>
      </c>
      <c r="K4152" s="40">
        <v>0.21099999999999999</v>
      </c>
      <c r="L4152" s="40">
        <v>0.2326</v>
      </c>
      <c r="M4152" s="40">
        <v>0.24975</v>
      </c>
      <c r="N4152" s="40">
        <v>0.25779999999999997</v>
      </c>
      <c r="O4152" s="40">
        <v>0.2261</v>
      </c>
      <c r="P4152" s="40">
        <v>0.29954999999999998</v>
      </c>
      <c r="Q4152" s="40"/>
      <c r="R4152" s="40"/>
      <c r="S4152" s="40"/>
      <c r="T4152" s="40"/>
      <c r="U4152" s="43">
        <v>1569.55312990828</v>
      </c>
      <c r="V4152" s="40"/>
      <c r="W4152" s="40"/>
      <c r="X4152" s="40"/>
      <c r="Z4152" s="40"/>
      <c r="AA4152" s="40"/>
      <c r="AB4152" s="40"/>
      <c r="AC4152" s="40"/>
      <c r="AD4152" s="40"/>
      <c r="AE4152" s="40"/>
      <c r="AF4152" s="40"/>
      <c r="AG4152" s="40"/>
      <c r="AH4152" s="40"/>
      <c r="AI4152" s="40"/>
      <c r="AJ4152" s="40"/>
      <c r="AK4152" s="40"/>
      <c r="AL4152" s="40"/>
      <c r="AM4152" s="40"/>
      <c r="AN4152" s="40"/>
      <c r="AO4152" s="40"/>
      <c r="AP4152" s="40"/>
      <c r="AQ4152" s="40"/>
      <c r="AR4152" s="40"/>
      <c r="AS4152" s="40"/>
      <c r="AT4152" s="40"/>
      <c r="AU4152" s="40"/>
      <c r="AV4152" s="40"/>
      <c r="AZ4152" s="40"/>
      <c r="BA4152" s="40"/>
      <c r="BB4152" s="40"/>
      <c r="BC4152" s="40"/>
      <c r="BD4152" s="40"/>
      <c r="BE4152" s="40"/>
      <c r="BF4152" s="40"/>
      <c r="BG4152" s="40"/>
      <c r="BH4152" s="40"/>
      <c r="BI4152" s="40"/>
      <c r="BJ4152" s="40"/>
      <c r="BK4152" s="40"/>
      <c r="BL4152" s="40"/>
      <c r="BM4152" s="40"/>
      <c r="BN4152" s="40"/>
      <c r="BO4152" s="40"/>
      <c r="BP4152" s="40"/>
      <c r="BQ4152" s="40"/>
      <c r="BR4152" s="40"/>
      <c r="BS4152" s="40"/>
      <c r="BT4152" s="40"/>
      <c r="BU4152" s="40"/>
      <c r="BV4152" s="40"/>
      <c r="BW4152" s="40"/>
      <c r="BX4152" s="40"/>
      <c r="BY4152" s="40"/>
      <c r="BZ4152" s="40"/>
      <c r="CA4152" s="40"/>
      <c r="CB4152" s="40"/>
      <c r="CC4152" s="40"/>
      <c r="CD4152" s="40"/>
      <c r="CE4152" s="40"/>
    </row>
    <row r="4153" spans="1:83" x14ac:dyDescent="0.25">
      <c r="A4153" s="68" t="s">
        <v>748</v>
      </c>
      <c r="B4153" s="68" t="s">
        <v>748</v>
      </c>
      <c r="C4153" s="14">
        <v>33519</v>
      </c>
      <c r="D4153" s="14"/>
      <c r="E4153" s="14"/>
      <c r="F4153" s="15"/>
      <c r="G4153" s="40"/>
      <c r="H4153" s="40">
        <v>358.56</v>
      </c>
      <c r="I4153" s="40">
        <v>0.15</v>
      </c>
      <c r="J4153" s="40">
        <v>0.18285000000000001</v>
      </c>
      <c r="K4153" s="40">
        <v>0.19885</v>
      </c>
      <c r="L4153" s="40">
        <v>0.23200000000000001</v>
      </c>
      <c r="M4153" s="40">
        <v>0.24629999999999999</v>
      </c>
      <c r="N4153" s="40">
        <v>0.25714999999999999</v>
      </c>
      <c r="O4153" s="40">
        <v>0.2233</v>
      </c>
      <c r="P4153" s="40">
        <v>0.30235000000000001</v>
      </c>
      <c r="Q4153" s="40"/>
      <c r="R4153" s="40"/>
      <c r="S4153" s="40"/>
      <c r="T4153" s="40"/>
      <c r="U4153" s="43">
        <v>1952.1901740426199</v>
      </c>
      <c r="V4153" s="40"/>
      <c r="W4153" s="40"/>
      <c r="X4153" s="40"/>
      <c r="Z4153" s="40"/>
      <c r="AA4153" s="40"/>
      <c r="AB4153" s="40"/>
      <c r="AC4153" s="40"/>
      <c r="AD4153" s="40"/>
      <c r="AE4153" s="40"/>
      <c r="AF4153" s="40"/>
      <c r="AG4153" s="40"/>
      <c r="AH4153" s="40"/>
      <c r="AI4153" s="40"/>
      <c r="AJ4153" s="40"/>
      <c r="AK4153" s="40"/>
      <c r="AL4153" s="40"/>
      <c r="AM4153" s="40"/>
      <c r="AN4153" s="40"/>
      <c r="AO4153" s="40"/>
      <c r="AP4153" s="40"/>
      <c r="AQ4153" s="40"/>
      <c r="AR4153" s="40"/>
      <c r="AS4153" s="40"/>
      <c r="AT4153" s="40"/>
      <c r="AU4153" s="40"/>
      <c r="AV4153" s="40"/>
      <c r="AZ4153" s="40"/>
      <c r="BA4153" s="40"/>
      <c r="BB4153" s="40"/>
      <c r="BC4153" s="40"/>
      <c r="BD4153" s="40"/>
      <c r="BE4153" s="40"/>
      <c r="BF4153" s="40"/>
      <c r="BG4153" s="40"/>
      <c r="BH4153" s="40"/>
      <c r="BI4153" s="40"/>
      <c r="BJ4153" s="40"/>
      <c r="BK4153" s="40"/>
      <c r="BL4153" s="40"/>
      <c r="BM4153" s="40"/>
      <c r="BN4153" s="40"/>
      <c r="BO4153" s="40"/>
      <c r="BP4153" s="40"/>
      <c r="BQ4153" s="40"/>
      <c r="BR4153" s="40"/>
      <c r="BS4153" s="40"/>
      <c r="BT4153" s="40"/>
      <c r="BU4153" s="40"/>
      <c r="BV4153" s="40"/>
      <c r="BW4153" s="40"/>
      <c r="BX4153" s="40"/>
      <c r="BY4153" s="40"/>
      <c r="BZ4153" s="40"/>
      <c r="CA4153" s="40"/>
      <c r="CB4153" s="40"/>
      <c r="CC4153" s="40"/>
      <c r="CD4153" s="40"/>
      <c r="CE4153" s="40"/>
    </row>
    <row r="4154" spans="1:83" x14ac:dyDescent="0.25">
      <c r="A4154" s="68" t="s">
        <v>748</v>
      </c>
      <c r="B4154" s="68" t="s">
        <v>748</v>
      </c>
      <c r="C4154" s="14">
        <v>33521</v>
      </c>
      <c r="D4154" s="14"/>
      <c r="E4154" s="14"/>
      <c r="F4154" s="15"/>
      <c r="G4154" s="40"/>
      <c r="H4154" s="40"/>
      <c r="I4154" s="40"/>
      <c r="J4154" s="40"/>
      <c r="K4154" s="40"/>
      <c r="L4154" s="40"/>
      <c r="M4154" s="40"/>
      <c r="N4154" s="40"/>
      <c r="O4154" s="40"/>
      <c r="P4154" s="40"/>
      <c r="Q4154" s="40"/>
      <c r="R4154" s="40"/>
      <c r="S4154" s="40"/>
      <c r="T4154" s="40"/>
      <c r="U4154" s="43">
        <v>2179.6248573955399</v>
      </c>
      <c r="V4154" s="40"/>
      <c r="W4154" s="40"/>
      <c r="X4154" s="40"/>
      <c r="Z4154" s="40"/>
      <c r="AA4154" s="40"/>
      <c r="AB4154" s="40"/>
      <c r="AC4154" s="40"/>
      <c r="AD4154" s="40"/>
      <c r="AE4154" s="40"/>
      <c r="AF4154" s="40"/>
      <c r="AG4154" s="40"/>
      <c r="AH4154" s="40"/>
      <c r="AI4154" s="40"/>
      <c r="AJ4154" s="40"/>
      <c r="AK4154" s="40"/>
      <c r="AL4154" s="40"/>
      <c r="AM4154" s="40">
        <v>5.2471551649999997</v>
      </c>
      <c r="AN4154" s="40"/>
      <c r="AO4154" s="40"/>
      <c r="AP4154" s="40">
        <v>190.03289930555599</v>
      </c>
      <c r="AQ4154" s="40"/>
      <c r="AR4154" s="40"/>
      <c r="AS4154" s="40">
        <v>274.41318926974702</v>
      </c>
      <c r="AT4154" s="40"/>
      <c r="AU4154" s="40"/>
      <c r="AV4154" s="40"/>
      <c r="AZ4154" s="40"/>
      <c r="BA4154" s="40"/>
      <c r="BB4154" s="40">
        <v>222.5</v>
      </c>
      <c r="BC4154" s="40"/>
      <c r="BD4154" s="40"/>
      <c r="BE4154" s="40"/>
      <c r="BF4154" s="40"/>
      <c r="BG4154" s="40"/>
      <c r="BH4154" s="40"/>
      <c r="BI4154" s="40"/>
      <c r="BJ4154" s="40">
        <v>182.167100694444</v>
      </c>
      <c r="BK4154" s="40">
        <v>687.5</v>
      </c>
      <c r="BL4154" s="40"/>
      <c r="BM4154" s="40"/>
      <c r="BN4154" s="40"/>
      <c r="BO4154" s="40"/>
      <c r="BP4154" s="40"/>
      <c r="BQ4154" s="40"/>
      <c r="BR4154" s="40"/>
      <c r="BS4154" s="40"/>
      <c r="BT4154" s="40"/>
      <c r="BU4154" s="40"/>
      <c r="BV4154" s="40"/>
      <c r="BW4154" s="40"/>
      <c r="BX4154" s="40"/>
      <c r="BY4154" s="40"/>
      <c r="BZ4154" s="40"/>
      <c r="CA4154" s="40"/>
      <c r="CB4154" s="40"/>
      <c r="CC4154" s="40"/>
      <c r="CD4154" s="40"/>
      <c r="CE4154" s="40"/>
    </row>
    <row r="4155" spans="1:83" x14ac:dyDescent="0.25">
      <c r="A4155" s="68" t="s">
        <v>748</v>
      </c>
      <c r="B4155" s="68" t="s">
        <v>748</v>
      </c>
      <c r="C4155" s="14">
        <v>33525</v>
      </c>
      <c r="D4155" s="14"/>
      <c r="E4155" s="14"/>
      <c r="F4155" s="15"/>
      <c r="G4155" s="40"/>
      <c r="H4155" s="40">
        <v>362.49</v>
      </c>
      <c r="I4155" s="40">
        <v>0.18049999999999999</v>
      </c>
      <c r="J4155" s="40">
        <v>0.19175</v>
      </c>
      <c r="K4155" s="40">
        <v>0.19700000000000001</v>
      </c>
      <c r="L4155" s="40">
        <v>0.22575000000000001</v>
      </c>
      <c r="M4155" s="40">
        <v>0.24049999999999999</v>
      </c>
      <c r="N4155" s="40">
        <v>0.25380000000000003</v>
      </c>
      <c r="O4155" s="40">
        <v>0.22245000000000001</v>
      </c>
      <c r="P4155" s="40">
        <v>0.30070000000000002</v>
      </c>
      <c r="Q4155" s="40"/>
      <c r="R4155" s="40"/>
      <c r="S4155" s="40"/>
      <c r="T4155" s="40"/>
      <c r="U4155" s="43">
        <v>2117.05108928149</v>
      </c>
      <c r="V4155" s="40"/>
      <c r="W4155" s="40"/>
      <c r="X4155" s="40"/>
      <c r="Z4155" s="40"/>
      <c r="AA4155" s="40"/>
      <c r="AB4155" s="40"/>
      <c r="AC4155" s="40"/>
      <c r="AD4155" s="40"/>
      <c r="AE4155" s="40"/>
      <c r="AF4155" s="40"/>
      <c r="AG4155" s="40"/>
      <c r="AH4155" s="40"/>
      <c r="AI4155" s="40"/>
      <c r="AJ4155" s="40"/>
      <c r="AK4155" s="40"/>
      <c r="AL4155" s="40"/>
      <c r="AM4155" s="40"/>
      <c r="AN4155" s="40"/>
      <c r="AO4155" s="40"/>
      <c r="AP4155" s="40"/>
      <c r="AQ4155" s="40"/>
      <c r="AR4155" s="40"/>
      <c r="AS4155" s="40"/>
      <c r="AT4155" s="40"/>
      <c r="AU4155" s="40"/>
      <c r="AV4155" s="40"/>
      <c r="AZ4155" s="40"/>
      <c r="BA4155" s="40"/>
      <c r="BB4155" s="40"/>
      <c r="BC4155" s="40"/>
      <c r="BD4155" s="40"/>
      <c r="BE4155" s="40"/>
      <c r="BF4155" s="40"/>
      <c r="BG4155" s="40"/>
      <c r="BH4155" s="40"/>
      <c r="BI4155" s="40"/>
      <c r="BJ4155" s="40"/>
      <c r="BK4155" s="40"/>
      <c r="BL4155" s="40"/>
      <c r="BM4155" s="40"/>
      <c r="BN4155" s="40"/>
      <c r="BO4155" s="40"/>
      <c r="BP4155" s="40"/>
      <c r="BQ4155" s="40"/>
      <c r="BR4155" s="40"/>
      <c r="BS4155" s="40"/>
      <c r="BT4155" s="40"/>
      <c r="BU4155" s="40"/>
      <c r="BV4155" s="40"/>
      <c r="BW4155" s="40"/>
      <c r="BX4155" s="40"/>
      <c r="BY4155" s="40"/>
      <c r="BZ4155" s="40"/>
      <c r="CA4155" s="40"/>
      <c r="CB4155" s="40"/>
      <c r="CC4155" s="40"/>
      <c r="CD4155" s="40"/>
      <c r="CE4155" s="40"/>
    </row>
    <row r="4156" spans="1:83" x14ac:dyDescent="0.25">
      <c r="A4156" s="68" t="s">
        <v>748</v>
      </c>
      <c r="B4156" s="68" t="s">
        <v>748</v>
      </c>
      <c r="C4156" s="14">
        <v>33532</v>
      </c>
      <c r="D4156" s="14"/>
      <c r="E4156" s="14"/>
      <c r="F4156" s="15"/>
      <c r="H4156">
        <v>373.46</v>
      </c>
      <c r="I4156">
        <v>0.20499999999999999</v>
      </c>
      <c r="J4156">
        <v>0.22775000000000001</v>
      </c>
      <c r="K4156">
        <v>0.2019</v>
      </c>
      <c r="L4156">
        <v>0.22445000000000001</v>
      </c>
      <c r="M4156">
        <v>0.2364</v>
      </c>
      <c r="N4156">
        <v>0.2525</v>
      </c>
      <c r="O4156">
        <v>0.21959999999999999</v>
      </c>
      <c r="P4156">
        <v>0.29970000000000002</v>
      </c>
      <c r="U4156" s="43">
        <v>969.87855784618205</v>
      </c>
      <c r="BA4156" s="40"/>
      <c r="BL4156" s="40"/>
    </row>
    <row r="4157" spans="1:83" x14ac:dyDescent="0.25">
      <c r="A4157" s="68" t="s">
        <v>748</v>
      </c>
      <c r="B4157" s="68" t="s">
        <v>748</v>
      </c>
      <c r="C4157" s="14">
        <v>33533</v>
      </c>
      <c r="D4157" s="14"/>
      <c r="E4157" s="14"/>
      <c r="F4157" s="15"/>
      <c r="U4157" s="43">
        <v>1962.8623815778601</v>
      </c>
      <c r="AM4157">
        <v>6.5258925049999998</v>
      </c>
      <c r="AP4157">
        <v>258.45360260376998</v>
      </c>
      <c r="AS4157">
        <v>251.67745027558101</v>
      </c>
      <c r="BA4157" s="40"/>
      <c r="BB4157">
        <v>265</v>
      </c>
      <c r="BJ4157">
        <v>360.02139739622999</v>
      </c>
      <c r="BK4157">
        <v>727.5</v>
      </c>
      <c r="BL4157" s="40"/>
    </row>
    <row r="4158" spans="1:83" x14ac:dyDescent="0.25">
      <c r="A4158" s="68" t="s">
        <v>748</v>
      </c>
      <c r="B4158" s="68" t="s">
        <v>748</v>
      </c>
      <c r="C4158" s="14">
        <v>33540</v>
      </c>
      <c r="D4158" s="14"/>
      <c r="E4158" s="14"/>
      <c r="F4158" s="15"/>
      <c r="H4158">
        <v>381.44</v>
      </c>
      <c r="I4158">
        <v>0.23200000000000001</v>
      </c>
      <c r="J4158">
        <v>0.24475</v>
      </c>
      <c r="K4158">
        <v>0.20845</v>
      </c>
      <c r="L4158">
        <v>0.2271</v>
      </c>
      <c r="M4158">
        <v>0.22925000000000001</v>
      </c>
      <c r="N4158">
        <v>0.2485</v>
      </c>
      <c r="O4158">
        <v>0.21859999999999999</v>
      </c>
      <c r="P4158">
        <v>0.29854999999999998</v>
      </c>
      <c r="BA4158" s="40"/>
      <c r="BL4158" s="40"/>
    </row>
    <row r="4159" spans="1:83" x14ac:dyDescent="0.25">
      <c r="A4159" s="68" t="s">
        <v>748</v>
      </c>
      <c r="B4159" s="68" t="s">
        <v>748</v>
      </c>
      <c r="C4159" s="14">
        <v>33546</v>
      </c>
      <c r="D4159" s="14"/>
      <c r="E4159" s="14"/>
      <c r="F4159" s="15"/>
      <c r="H4159">
        <v>391.72</v>
      </c>
      <c r="I4159">
        <v>0.27</v>
      </c>
      <c r="J4159">
        <v>0.25824999999999998</v>
      </c>
      <c r="K4159">
        <v>0.21804999999999999</v>
      </c>
      <c r="L4159">
        <v>0.22359999999999999</v>
      </c>
      <c r="M4159">
        <v>0.22969999999999999</v>
      </c>
      <c r="N4159">
        <v>0.2467</v>
      </c>
      <c r="O4159">
        <v>0.21410000000000001</v>
      </c>
      <c r="P4159">
        <v>0.29820000000000002</v>
      </c>
      <c r="BA4159" s="40"/>
      <c r="BL4159" s="40"/>
    </row>
    <row r="4160" spans="1:83" x14ac:dyDescent="0.25">
      <c r="A4160" s="68" t="s">
        <v>748</v>
      </c>
      <c r="B4160" s="68" t="s">
        <v>748</v>
      </c>
      <c r="C4160" s="14">
        <v>33547</v>
      </c>
      <c r="D4160" s="14"/>
      <c r="E4160" s="14"/>
      <c r="F4160" s="15"/>
      <c r="T4160">
        <v>15.971</v>
      </c>
      <c r="U4160">
        <v>862.875</v>
      </c>
      <c r="AJ4160">
        <v>2.07499999999999</v>
      </c>
      <c r="AM4160">
        <v>6.0510919300000001</v>
      </c>
      <c r="AP4160">
        <v>245.94302995733099</v>
      </c>
      <c r="AS4160">
        <v>242.12543053960999</v>
      </c>
      <c r="BA4160" s="40"/>
      <c r="BB4160">
        <v>197.5</v>
      </c>
      <c r="BJ4160">
        <v>614.85697004266899</v>
      </c>
      <c r="BK4160">
        <v>592.5</v>
      </c>
      <c r="BL4160" s="40"/>
    </row>
    <row r="4161" spans="1:64" x14ac:dyDescent="0.25">
      <c r="A4161" s="68" t="s">
        <v>748</v>
      </c>
      <c r="B4161" s="68" t="s">
        <v>748</v>
      </c>
      <c r="C4161" s="14">
        <v>33553</v>
      </c>
      <c r="D4161" s="14"/>
      <c r="E4161" s="14"/>
      <c r="F4161" s="15"/>
      <c r="H4161">
        <v>391.24</v>
      </c>
      <c r="I4161">
        <v>0.26050000000000001</v>
      </c>
      <c r="J4161">
        <v>0.25819999999999999</v>
      </c>
      <c r="K4161">
        <v>0.22055</v>
      </c>
      <c r="L4161">
        <v>0.23005</v>
      </c>
      <c r="M4161">
        <v>0.23175000000000001</v>
      </c>
      <c r="N4161">
        <v>0.24395</v>
      </c>
      <c r="O4161">
        <v>0.21609999999999999</v>
      </c>
      <c r="P4161">
        <v>0.29509999999999997</v>
      </c>
      <c r="BA4161" s="40"/>
      <c r="BL4161" s="40"/>
    </row>
    <row r="4162" spans="1:64" x14ac:dyDescent="0.25">
      <c r="A4162" s="68" t="s">
        <v>748</v>
      </c>
      <c r="B4162" s="68" t="s">
        <v>748</v>
      </c>
      <c r="C4162" s="14">
        <v>33560</v>
      </c>
      <c r="D4162" s="14"/>
      <c r="E4162" s="14"/>
      <c r="F4162" s="15"/>
      <c r="H4162">
        <v>389.46</v>
      </c>
      <c r="I4162">
        <v>0.255</v>
      </c>
      <c r="J4162">
        <v>0.2495</v>
      </c>
      <c r="K4162">
        <v>0.22145000000000001</v>
      </c>
      <c r="L4162">
        <v>0.23164999999999999</v>
      </c>
      <c r="M4162">
        <v>0.23185</v>
      </c>
      <c r="N4162">
        <v>0.24374999999999999</v>
      </c>
      <c r="O4162">
        <v>0.21834999999999999</v>
      </c>
      <c r="P4162">
        <v>0.29575000000000001</v>
      </c>
      <c r="BA4162" s="40"/>
      <c r="BL4162" s="40"/>
    </row>
    <row r="4163" spans="1:64" x14ac:dyDescent="0.25">
      <c r="A4163" s="68" t="s">
        <v>748</v>
      </c>
      <c r="B4163" s="68" t="s">
        <v>748</v>
      </c>
      <c r="C4163" s="14">
        <v>33561</v>
      </c>
      <c r="D4163" s="14"/>
      <c r="E4163" s="14"/>
      <c r="F4163" s="15"/>
      <c r="T4163">
        <v>19.244575495718699</v>
      </c>
      <c r="U4163">
        <v>1501.1</v>
      </c>
      <c r="V4163">
        <v>236.42500000000001</v>
      </c>
      <c r="W4163">
        <v>1.5900000000000001E-2</v>
      </c>
      <c r="X4163">
        <v>3.76132</v>
      </c>
      <c r="AD4163">
        <v>0</v>
      </c>
      <c r="AH4163">
        <v>0.82499999999999996</v>
      </c>
      <c r="AI4163">
        <v>2.6969999999999598E-2</v>
      </c>
      <c r="AJ4163">
        <v>3.1749999999999501</v>
      </c>
      <c r="AM4163">
        <v>6.9612062379999999</v>
      </c>
      <c r="AN4163">
        <v>2.9049999999999999E-2</v>
      </c>
      <c r="AO4163">
        <v>7.9268047718503798</v>
      </c>
      <c r="AP4163">
        <v>273.727880127064</v>
      </c>
      <c r="AS4163">
        <v>251.41345485440601</v>
      </c>
      <c r="BA4163" s="40"/>
      <c r="BB4163">
        <v>257.5</v>
      </c>
      <c r="BE4163">
        <v>264.11945836444198</v>
      </c>
      <c r="BG4163">
        <v>8.0000000000000002E-3</v>
      </c>
      <c r="BH4163">
        <v>7.7393693415415301</v>
      </c>
      <c r="BJ4163">
        <v>987.77211987293595</v>
      </c>
      <c r="BK4163">
        <v>727.5</v>
      </c>
      <c r="BL4163" s="40"/>
    </row>
    <row r="4164" spans="1:64" x14ac:dyDescent="0.25">
      <c r="A4164" s="68" t="s">
        <v>748</v>
      </c>
      <c r="B4164" s="68" t="s">
        <v>748</v>
      </c>
      <c r="C4164" s="14">
        <v>33568</v>
      </c>
      <c r="D4164" s="14"/>
      <c r="E4164" s="14"/>
      <c r="F4164" s="15"/>
      <c r="T4164">
        <v>19.8687616660022</v>
      </c>
      <c r="U4164">
        <v>1662.8</v>
      </c>
      <c r="V4164">
        <v>254.7</v>
      </c>
      <c r="W4164">
        <v>1.37E-2</v>
      </c>
      <c r="X4164">
        <v>3.5285899999999999</v>
      </c>
      <c r="AD4164">
        <v>14.890270817778999</v>
      </c>
      <c r="AH4164">
        <v>0.875</v>
      </c>
      <c r="AI4164">
        <v>4.4655000000000201E-2</v>
      </c>
      <c r="AJ4164">
        <v>5.1000000000000201</v>
      </c>
      <c r="AM4164">
        <v>6.3319999999999999</v>
      </c>
      <c r="AN4164">
        <v>2.895E-2</v>
      </c>
      <c r="AO4164">
        <v>7.7737768853193803</v>
      </c>
      <c r="AP4164">
        <v>265.558808367859</v>
      </c>
      <c r="AS4164">
        <v>240.49604185136999</v>
      </c>
      <c r="BA4164" s="40"/>
      <c r="BB4164">
        <v>227.5</v>
      </c>
      <c r="BE4164">
        <v>264.11945836444198</v>
      </c>
      <c r="BG4164">
        <v>7.6499999999999997E-3</v>
      </c>
      <c r="BH4164">
        <v>8.7081436406630903</v>
      </c>
      <c r="BJ4164">
        <v>1137.4411916321401</v>
      </c>
      <c r="BK4164">
        <v>630</v>
      </c>
      <c r="BL4164" s="40"/>
    </row>
    <row r="4165" spans="1:64" x14ac:dyDescent="0.25">
      <c r="A4165" s="68" t="s">
        <v>748</v>
      </c>
      <c r="B4165" s="68" t="s">
        <v>748</v>
      </c>
      <c r="C4165" s="14">
        <v>33574</v>
      </c>
      <c r="D4165" s="14"/>
      <c r="E4165" s="14"/>
      <c r="F4165" s="15"/>
      <c r="H4165">
        <v>392.51</v>
      </c>
      <c r="I4165">
        <v>0.25700000000000001</v>
      </c>
      <c r="J4165">
        <v>0.26315</v>
      </c>
      <c r="K4165">
        <v>0.23205000000000001</v>
      </c>
      <c r="L4165">
        <v>0.24679999999999999</v>
      </c>
      <c r="M4165">
        <v>0.22750000000000001</v>
      </c>
      <c r="N4165">
        <v>0.23995</v>
      </c>
      <c r="O4165">
        <v>0.20635000000000001</v>
      </c>
      <c r="P4165">
        <v>0.28975000000000001</v>
      </c>
      <c r="T4165">
        <v>19.2476396417355</v>
      </c>
      <c r="U4165">
        <v>1647.375</v>
      </c>
      <c r="V4165">
        <v>302.45</v>
      </c>
      <c r="W4165">
        <v>1.7299999999999999E-2</v>
      </c>
      <c r="X4165">
        <v>5.20228</v>
      </c>
      <c r="AD4165">
        <v>38.330541635557999</v>
      </c>
      <c r="AH4165">
        <v>0.89</v>
      </c>
      <c r="AI4165">
        <v>4.2279999999999797E-2</v>
      </c>
      <c r="AJ4165">
        <v>4.7749999999999799</v>
      </c>
      <c r="AM4165">
        <v>4.3860000000000001</v>
      </c>
      <c r="AN4165">
        <v>3.09E-2</v>
      </c>
      <c r="AO4165">
        <v>7.1482068964781504</v>
      </c>
      <c r="AP4165">
        <v>230.77319509325801</v>
      </c>
      <c r="AS4165">
        <v>192.84074910975201</v>
      </c>
      <c r="BA4165" s="40"/>
      <c r="BB4165">
        <v>192.5</v>
      </c>
      <c r="BE4165">
        <v>264.11945836444198</v>
      </c>
      <c r="BG4165">
        <v>6.3E-3</v>
      </c>
      <c r="BH4165">
        <v>6.9355202469848196</v>
      </c>
      <c r="BJ4165">
        <v>1109.3768049067401</v>
      </c>
      <c r="BK4165">
        <v>577.5</v>
      </c>
      <c r="BL4165" s="40"/>
    </row>
    <row r="4166" spans="1:64" x14ac:dyDescent="0.25">
      <c r="A4166" s="68" t="s">
        <v>748</v>
      </c>
      <c r="B4166" s="68" t="s">
        <v>748</v>
      </c>
      <c r="C4166" s="14">
        <v>33581</v>
      </c>
      <c r="D4166" s="14"/>
      <c r="E4166" s="14"/>
      <c r="F4166" s="15"/>
      <c r="H4166">
        <v>402.39</v>
      </c>
      <c r="I4166">
        <v>0.29199999999999998</v>
      </c>
      <c r="J4166">
        <v>0.2707</v>
      </c>
      <c r="K4166">
        <v>0.2407</v>
      </c>
      <c r="L4166">
        <v>0.25314999999999999</v>
      </c>
      <c r="M4166">
        <v>0.22739999999999999</v>
      </c>
      <c r="N4166">
        <v>0.23594999999999999</v>
      </c>
      <c r="O4166">
        <v>0.20699999999999999</v>
      </c>
      <c r="P4166">
        <v>0.28505000000000003</v>
      </c>
      <c r="T4166">
        <v>24.971693497375298</v>
      </c>
      <c r="U4166">
        <v>2025.9749999999999</v>
      </c>
      <c r="V4166">
        <v>459.92500000000001</v>
      </c>
      <c r="W4166">
        <v>1.5650000000000001E-2</v>
      </c>
      <c r="X4166">
        <v>7.2045199999999996</v>
      </c>
      <c r="AD4166">
        <v>195.805541635558</v>
      </c>
      <c r="AH4166">
        <v>1.1299999999999999</v>
      </c>
      <c r="AI4166">
        <v>3.4182499999999699E-2</v>
      </c>
      <c r="AJ4166">
        <v>3.0249999999999799</v>
      </c>
      <c r="AM4166">
        <v>5.1829999999999998</v>
      </c>
      <c r="AN4166">
        <v>3.1449999999999999E-2</v>
      </c>
      <c r="AO4166">
        <v>7.8083759646422397</v>
      </c>
      <c r="AP4166">
        <v>247.74128911554601</v>
      </c>
      <c r="AS4166">
        <v>207.432861483153</v>
      </c>
      <c r="BA4166" s="40"/>
      <c r="BB4166">
        <v>260</v>
      </c>
      <c r="BE4166">
        <v>264.11945836444198</v>
      </c>
      <c r="BG4166">
        <v>7.5500000000000003E-3</v>
      </c>
      <c r="BH4166">
        <v>9.9251242352591493</v>
      </c>
      <c r="BJ4166">
        <v>1315.2837108844501</v>
      </c>
      <c r="BK4166">
        <v>637.5</v>
      </c>
      <c r="BL4166" s="40"/>
    </row>
    <row r="4167" spans="1:64" x14ac:dyDescent="0.25">
      <c r="A4167" s="68" t="s">
        <v>748</v>
      </c>
      <c r="B4167" s="68" t="s">
        <v>748</v>
      </c>
      <c r="C4167" s="14">
        <v>33585</v>
      </c>
      <c r="D4167" s="14"/>
      <c r="E4167" s="14"/>
      <c r="F4167" s="15"/>
      <c r="T4167">
        <v>19.286051434383399</v>
      </c>
      <c r="U4167">
        <v>1656.9749999999999</v>
      </c>
      <c r="V4167">
        <v>413.75</v>
      </c>
      <c r="W4167">
        <v>1.8350000000000002E-2</v>
      </c>
      <c r="X4167">
        <v>7.5866249999999997</v>
      </c>
      <c r="AD4167">
        <v>149.63054163555799</v>
      </c>
      <c r="AH4167">
        <v>0.95499999999999996</v>
      </c>
      <c r="AI4167">
        <v>4.6664999999999797E-2</v>
      </c>
      <c r="AJ4167">
        <v>4.8999999999999799</v>
      </c>
      <c r="AM4167">
        <v>4.3479999999999999</v>
      </c>
      <c r="AN4167">
        <v>2.93E-2</v>
      </c>
      <c r="AO4167">
        <v>5.6507923525217496</v>
      </c>
      <c r="AP4167">
        <v>192.85980725330199</v>
      </c>
      <c r="AS4167">
        <v>224.75238025923201</v>
      </c>
      <c r="BA4167" s="40"/>
      <c r="BB4167">
        <v>205</v>
      </c>
      <c r="BE4167">
        <v>264.11945836444198</v>
      </c>
      <c r="BG4167">
        <v>5.7499999999999999E-3</v>
      </c>
      <c r="BH4167">
        <v>5.9973547713720601</v>
      </c>
      <c r="BJ4167">
        <v>1045.4651927467</v>
      </c>
      <c r="BK4167">
        <v>540</v>
      </c>
      <c r="BL4167" s="40"/>
    </row>
    <row r="4168" spans="1:64" x14ac:dyDescent="0.25">
      <c r="A4168" s="68" t="s">
        <v>748</v>
      </c>
      <c r="B4168" s="68" t="s">
        <v>748</v>
      </c>
      <c r="C4168" s="14">
        <v>33588</v>
      </c>
      <c r="D4168" s="14"/>
      <c r="E4168" s="14"/>
      <c r="F4168" s="15"/>
      <c r="H4168">
        <v>408.15</v>
      </c>
      <c r="I4168">
        <v>0.28199999999999997</v>
      </c>
      <c r="J4168">
        <v>0.27825</v>
      </c>
      <c r="K4168">
        <v>0.24890000000000001</v>
      </c>
      <c r="L4168">
        <v>0.26640000000000003</v>
      </c>
      <c r="M4168">
        <v>0.2336</v>
      </c>
      <c r="N4168">
        <v>0.23715</v>
      </c>
      <c r="O4168">
        <v>0.20910000000000001</v>
      </c>
      <c r="P4168">
        <v>0.28534999999999999</v>
      </c>
      <c r="BA4168" s="40"/>
      <c r="BL4168" s="40"/>
    </row>
    <row r="4169" spans="1:64" x14ac:dyDescent="0.25">
      <c r="A4169" s="68" t="s">
        <v>748</v>
      </c>
      <c r="B4169" s="68" t="s">
        <v>748</v>
      </c>
      <c r="C4169" s="14">
        <v>33590</v>
      </c>
      <c r="D4169" s="14"/>
      <c r="E4169" s="14"/>
      <c r="F4169" s="15"/>
      <c r="T4169">
        <v>23.245946960515798</v>
      </c>
      <c r="U4169">
        <v>2054.35</v>
      </c>
      <c r="V4169">
        <v>610.25</v>
      </c>
      <c r="W4169">
        <v>1.575E-2</v>
      </c>
      <c r="X4169">
        <v>9.6717999999999993</v>
      </c>
      <c r="AD4169">
        <v>346.13054163555802</v>
      </c>
      <c r="AH4169">
        <v>1.1950000000000001</v>
      </c>
      <c r="AI4169">
        <v>4.7117499999999202E-2</v>
      </c>
      <c r="AJ4169">
        <v>3.82499999999993</v>
      </c>
      <c r="AM4169">
        <v>4.5510000000000002</v>
      </c>
      <c r="AN4169">
        <v>2.8000000000000001E-2</v>
      </c>
      <c r="AO4169">
        <v>6.2953610939268199</v>
      </c>
      <c r="AP4169">
        <v>226.340739343644</v>
      </c>
      <c r="AS4169">
        <v>202.114294469128</v>
      </c>
      <c r="BA4169" s="40"/>
      <c r="BE4169">
        <v>264.11945836444198</v>
      </c>
      <c r="BG4169">
        <v>5.8999999999999999E-3</v>
      </c>
      <c r="BH4169">
        <v>7.1267681252357598</v>
      </c>
      <c r="BJ4169">
        <v>1213.93426065636</v>
      </c>
      <c r="BK4169">
        <v>575</v>
      </c>
      <c r="BL4169" s="40"/>
    </row>
    <row r="4170" spans="1:64" x14ac:dyDescent="0.25">
      <c r="A4170" s="68" t="s">
        <v>748</v>
      </c>
      <c r="B4170" s="68" t="s">
        <v>748</v>
      </c>
      <c r="C4170" s="14">
        <v>33595</v>
      </c>
      <c r="D4170" s="14"/>
      <c r="E4170" s="14"/>
      <c r="F4170" s="15"/>
      <c r="H4170">
        <v>391.46</v>
      </c>
      <c r="I4170">
        <v>0.23499999999999999</v>
      </c>
      <c r="J4170">
        <v>0.2591</v>
      </c>
      <c r="K4170">
        <v>0.24049999999999999</v>
      </c>
      <c r="L4170">
        <v>0.26064999999999999</v>
      </c>
      <c r="M4170">
        <v>0.23485</v>
      </c>
      <c r="N4170">
        <v>0.23719999999999999</v>
      </c>
      <c r="O4170">
        <v>0.20610000000000001</v>
      </c>
      <c r="P4170">
        <v>0.28389999999999999</v>
      </c>
      <c r="T4170">
        <v>26.9677214202286</v>
      </c>
      <c r="U4170">
        <v>2337.1999999999998</v>
      </c>
      <c r="V4170">
        <v>799.25</v>
      </c>
      <c r="W4170">
        <v>1.7850000000000001E-2</v>
      </c>
      <c r="X4170">
        <v>14.188650000000001</v>
      </c>
      <c r="AD4170">
        <v>535.13054163555796</v>
      </c>
      <c r="AH4170">
        <v>1.145</v>
      </c>
      <c r="AI4170">
        <v>8.8304999999999495E-2</v>
      </c>
      <c r="AJ4170">
        <v>8.1749999999999492</v>
      </c>
      <c r="AM4170">
        <v>4.1820000000000004</v>
      </c>
      <c r="AN4170">
        <v>2.7050000000000001E-2</v>
      </c>
      <c r="AO4170">
        <v>5.1995652115081299</v>
      </c>
      <c r="AP4170">
        <v>193.64214936309901</v>
      </c>
      <c r="AS4170">
        <v>217.48538011695899</v>
      </c>
      <c r="BA4170" s="40"/>
      <c r="BE4170">
        <v>264.11945836444198</v>
      </c>
      <c r="BG4170">
        <v>5.4000000000000003E-3</v>
      </c>
      <c r="BH4170">
        <v>7.19734169866903</v>
      </c>
      <c r="BJ4170">
        <v>1336.1328506369</v>
      </c>
      <c r="BK4170">
        <v>605</v>
      </c>
      <c r="BL4170" s="40"/>
    </row>
    <row r="4171" spans="1:64" x14ac:dyDescent="0.25">
      <c r="A4171" s="68" t="s">
        <v>748</v>
      </c>
      <c r="B4171" s="68" t="s">
        <v>748</v>
      </c>
      <c r="C4171" s="14">
        <v>33602</v>
      </c>
      <c r="D4171" s="14"/>
      <c r="E4171" s="14"/>
      <c r="F4171" s="15"/>
      <c r="H4171">
        <v>400.39</v>
      </c>
      <c r="I4171">
        <v>0.29749999999999999</v>
      </c>
      <c r="J4171">
        <v>0.26555000000000001</v>
      </c>
      <c r="K4171">
        <v>0.2369</v>
      </c>
      <c r="L4171">
        <v>0.25559999999999999</v>
      </c>
      <c r="M4171">
        <v>0.22689999999999999</v>
      </c>
      <c r="N4171">
        <v>0.23599999999999999</v>
      </c>
      <c r="O4171">
        <v>0.20369999999999999</v>
      </c>
      <c r="P4171">
        <v>0.27979999999999999</v>
      </c>
      <c r="T4171">
        <v>31.731592550041999</v>
      </c>
      <c r="U4171">
        <v>2457.375</v>
      </c>
      <c r="V4171">
        <v>1034</v>
      </c>
      <c r="W4171">
        <v>1.9349999999999999E-2</v>
      </c>
      <c r="X4171">
        <v>20.0321</v>
      </c>
      <c r="AD4171">
        <v>769.88054163555796</v>
      </c>
      <c r="AH4171">
        <v>0.98499999999999999</v>
      </c>
      <c r="AI4171">
        <v>0.141015</v>
      </c>
      <c r="AJ4171">
        <v>14.324999999999999</v>
      </c>
      <c r="AM4171">
        <v>4.3250000000000002</v>
      </c>
      <c r="AN4171">
        <v>2.69E-2</v>
      </c>
      <c r="AO4171">
        <v>5.0520374735514801</v>
      </c>
      <c r="AP4171">
        <v>184.86973214913601</v>
      </c>
      <c r="AS4171">
        <v>234.12543792189999</v>
      </c>
      <c r="BA4171" s="40"/>
      <c r="BE4171">
        <v>264.11945836444198</v>
      </c>
      <c r="BG4171">
        <v>5.0499999999999998E-3</v>
      </c>
      <c r="BH4171">
        <v>6.1852416786894802</v>
      </c>
      <c r="BJ4171">
        <v>1224.18026785086</v>
      </c>
      <c r="BK4171">
        <v>615</v>
      </c>
      <c r="BL4171" s="40"/>
    </row>
    <row r="4172" spans="1:64" x14ac:dyDescent="0.25">
      <c r="A4172" s="68" t="s">
        <v>748</v>
      </c>
      <c r="B4172" s="68" t="s">
        <v>748</v>
      </c>
      <c r="C4172" s="14">
        <v>33609</v>
      </c>
      <c r="D4172" s="14"/>
      <c r="E4172" s="14"/>
      <c r="F4172" s="15"/>
      <c r="H4172">
        <v>408.41</v>
      </c>
      <c r="I4172">
        <v>0.27200000000000002</v>
      </c>
      <c r="J4172">
        <v>0.28110000000000002</v>
      </c>
      <c r="K4172">
        <v>0.25524999999999998</v>
      </c>
      <c r="L4172">
        <v>0.27834999999999999</v>
      </c>
      <c r="M4172">
        <v>0.23624999999999999</v>
      </c>
      <c r="N4172">
        <v>0.2346</v>
      </c>
      <c r="O4172">
        <v>0.20424999999999999</v>
      </c>
      <c r="P4172">
        <v>0.28025</v>
      </c>
      <c r="T4172">
        <v>29.345517664236599</v>
      </c>
      <c r="U4172">
        <v>2505.4499999999998</v>
      </c>
      <c r="V4172">
        <v>1215.5</v>
      </c>
      <c r="W4172">
        <v>1.8550000000000001E-2</v>
      </c>
      <c r="X4172">
        <v>22.411349999999999</v>
      </c>
      <c r="AD4172">
        <v>951.38054163555796</v>
      </c>
      <c r="AH4172">
        <v>1.0149999999999999</v>
      </c>
      <c r="AI4172">
        <v>0.17878249999999901</v>
      </c>
      <c r="AJ4172">
        <v>18.224999999999898</v>
      </c>
      <c r="AM4172">
        <v>1.1870000000000001</v>
      </c>
      <c r="AN4172">
        <v>1.8749999999999999E-2</v>
      </c>
      <c r="AO4172">
        <v>1.28348388458226</v>
      </c>
      <c r="AP4172">
        <v>64.090848406546101</v>
      </c>
      <c r="AS4172">
        <v>190.19943019943</v>
      </c>
      <c r="BA4172" s="40"/>
      <c r="BE4172">
        <v>264.11945836444198</v>
      </c>
      <c r="BG4172">
        <v>3.5000000000000001E-3</v>
      </c>
      <c r="BH4172">
        <v>4.3921430663221397</v>
      </c>
      <c r="BJ4172">
        <v>1207.63415159345</v>
      </c>
      <c r="BK4172">
        <v>587.5</v>
      </c>
      <c r="BL4172" s="40"/>
    </row>
    <row r="4173" spans="1:64" x14ac:dyDescent="0.25">
      <c r="A4173" s="68" t="s">
        <v>748</v>
      </c>
      <c r="B4173" s="68" t="s">
        <v>748</v>
      </c>
      <c r="C4173" s="14">
        <v>33613</v>
      </c>
      <c r="D4173" s="14"/>
      <c r="E4173" s="14"/>
      <c r="F4173" s="15"/>
      <c r="T4173">
        <v>27.1872904814375</v>
      </c>
      <c r="U4173">
        <v>2200.0749999999998</v>
      </c>
      <c r="V4173">
        <v>1170.75</v>
      </c>
      <c r="W4173">
        <v>2.06E-2</v>
      </c>
      <c r="X4173">
        <v>24.057950000000002</v>
      </c>
      <c r="AD4173">
        <v>906.63054163555796</v>
      </c>
      <c r="AJ4173">
        <v>15.8499999999999</v>
      </c>
      <c r="AM4173">
        <v>0.57499999999999996</v>
      </c>
      <c r="AN4173">
        <v>2.35E-2</v>
      </c>
      <c r="AO4173">
        <v>0.68907179784401396</v>
      </c>
      <c r="AP4173">
        <v>31.217008121463</v>
      </c>
      <c r="AS4173">
        <v>188.333333333333</v>
      </c>
      <c r="BA4173" s="40"/>
      <c r="BE4173">
        <v>264.11945836444198</v>
      </c>
      <c r="BG4173">
        <v>3.0000000000000001E-3</v>
      </c>
      <c r="BH4173">
        <v>3.0193956299559299</v>
      </c>
      <c r="BJ4173">
        <v>982.25799187853704</v>
      </c>
      <c r="BK4173">
        <v>575</v>
      </c>
      <c r="BL4173" s="40"/>
    </row>
    <row r="4174" spans="1:64" x14ac:dyDescent="0.25">
      <c r="A4174" s="68" t="s">
        <v>748</v>
      </c>
      <c r="B4174" s="68" t="s">
        <v>748</v>
      </c>
      <c r="C4174" s="14">
        <v>33616</v>
      </c>
      <c r="D4174" s="14"/>
      <c r="E4174" s="14"/>
      <c r="F4174" s="15"/>
      <c r="H4174">
        <v>417.25</v>
      </c>
      <c r="I4174">
        <v>0.28599999999999998</v>
      </c>
      <c r="J4174">
        <v>0.28179999999999999</v>
      </c>
      <c r="K4174">
        <v>0.2591</v>
      </c>
      <c r="L4174">
        <v>0.28725000000000001</v>
      </c>
      <c r="M4174">
        <v>0.24790000000000001</v>
      </c>
      <c r="N4174">
        <v>0.23794999999999999</v>
      </c>
      <c r="O4174">
        <v>0.20715</v>
      </c>
      <c r="P4174">
        <v>0.27910000000000001</v>
      </c>
      <c r="BA4174" s="40"/>
      <c r="BL4174" s="40"/>
    </row>
    <row r="4175" spans="1:64" x14ac:dyDescent="0.25">
      <c r="A4175" s="68" t="s">
        <v>748</v>
      </c>
      <c r="B4175" s="68" t="s">
        <v>748</v>
      </c>
      <c r="C4175" s="14">
        <v>33618</v>
      </c>
      <c r="D4175" s="14"/>
      <c r="E4175" s="14"/>
      <c r="F4175" s="15"/>
      <c r="U4175">
        <v>2680.25</v>
      </c>
      <c r="V4175">
        <v>1410.25</v>
      </c>
      <c r="W4175">
        <v>2.0899999999999998E-2</v>
      </c>
      <c r="X4175">
        <v>29.63505</v>
      </c>
      <c r="AD4175">
        <v>1146.1305416355599</v>
      </c>
      <c r="BA4175" s="40"/>
      <c r="BE4175">
        <v>264.11945836444198</v>
      </c>
      <c r="BL4175" s="40"/>
    </row>
    <row r="4176" spans="1:64" x14ac:dyDescent="0.25">
      <c r="A4176" s="68" t="s">
        <v>748</v>
      </c>
      <c r="B4176" s="68" t="s">
        <v>748</v>
      </c>
      <c r="C4176" s="14">
        <v>33623</v>
      </c>
      <c r="D4176" s="14"/>
      <c r="E4176" s="14"/>
      <c r="F4176" s="15" t="s">
        <v>157</v>
      </c>
      <c r="H4176">
        <v>396.13</v>
      </c>
      <c r="I4176">
        <v>0.25600000000000001</v>
      </c>
      <c r="J4176">
        <v>0.26119999999999999</v>
      </c>
      <c r="K4176">
        <v>0.24195</v>
      </c>
      <c r="L4176">
        <v>0.26600000000000001</v>
      </c>
      <c r="M4176">
        <v>0.23880000000000001</v>
      </c>
      <c r="N4176">
        <v>0.2384</v>
      </c>
      <c r="O4176">
        <v>0.20505000000000001</v>
      </c>
      <c r="P4176">
        <v>0.27324999999999999</v>
      </c>
      <c r="U4176" s="43">
        <v>2266.29021420966</v>
      </c>
      <c r="Z4176">
        <v>3.7764525E-2</v>
      </c>
      <c r="AB4176">
        <v>23279.599261858501</v>
      </c>
      <c r="AD4176">
        <v>879.143008314437</v>
      </c>
      <c r="AT4176" t="s">
        <v>74</v>
      </c>
      <c r="BA4176" s="40"/>
      <c r="BL4176" s="40"/>
    </row>
    <row r="4177" spans="1:64" x14ac:dyDescent="0.25">
      <c r="A4177" s="68" t="s">
        <v>749</v>
      </c>
      <c r="B4177" s="68" t="s">
        <v>749</v>
      </c>
      <c r="C4177" s="14">
        <v>33483</v>
      </c>
      <c r="D4177" s="14"/>
      <c r="E4177" s="14"/>
      <c r="F4177" s="15"/>
      <c r="H4177">
        <v>409.87</v>
      </c>
      <c r="I4177">
        <v>0.27900000000000003</v>
      </c>
      <c r="J4177">
        <v>0.26769999999999999</v>
      </c>
      <c r="K4177">
        <v>0.24909999999999999</v>
      </c>
      <c r="L4177">
        <v>0.27045000000000002</v>
      </c>
      <c r="M4177">
        <v>0.311</v>
      </c>
      <c r="N4177">
        <v>0.25355</v>
      </c>
      <c r="O4177">
        <v>0.27634999999999998</v>
      </c>
      <c r="P4177">
        <v>0.14219999999999999</v>
      </c>
      <c r="BA4177" s="40"/>
      <c r="BL4177" s="40"/>
    </row>
    <row r="4178" spans="1:64" x14ac:dyDescent="0.25">
      <c r="A4178" s="68" t="s">
        <v>749</v>
      </c>
      <c r="B4178" s="68" t="s">
        <v>749</v>
      </c>
      <c r="C4178" s="14">
        <v>33491</v>
      </c>
      <c r="D4178" s="14"/>
      <c r="E4178" s="14"/>
      <c r="F4178" s="15"/>
      <c r="H4178">
        <v>398.62</v>
      </c>
      <c r="I4178">
        <v>0.26050000000000001</v>
      </c>
      <c r="J4178">
        <v>0.25159999999999999</v>
      </c>
      <c r="K4178">
        <v>0.2442</v>
      </c>
      <c r="L4178">
        <v>0.2631</v>
      </c>
      <c r="M4178">
        <v>0.30745</v>
      </c>
      <c r="N4178">
        <v>0.25169999999999998</v>
      </c>
      <c r="O4178">
        <v>0.2722</v>
      </c>
      <c r="P4178">
        <v>0.14235</v>
      </c>
      <c r="BA4178" s="40"/>
      <c r="BL4178" s="40"/>
    </row>
    <row r="4179" spans="1:64" x14ac:dyDescent="0.25">
      <c r="A4179" s="68" t="s">
        <v>749</v>
      </c>
      <c r="B4179" s="68" t="s">
        <v>749</v>
      </c>
      <c r="C4179" s="14">
        <v>33497</v>
      </c>
      <c r="D4179" s="14"/>
      <c r="E4179" s="14"/>
      <c r="F4179" s="15"/>
      <c r="H4179">
        <v>389.06</v>
      </c>
      <c r="I4179">
        <v>0.25</v>
      </c>
      <c r="J4179">
        <v>0.23565</v>
      </c>
      <c r="K4179">
        <v>0.23350000000000001</v>
      </c>
      <c r="L4179">
        <v>0.25669999999999998</v>
      </c>
      <c r="M4179">
        <v>0.30399999999999999</v>
      </c>
      <c r="N4179">
        <v>0.25130000000000002</v>
      </c>
      <c r="O4179">
        <v>0.27310000000000001</v>
      </c>
      <c r="P4179">
        <v>0.14105000000000001</v>
      </c>
      <c r="BA4179" s="40"/>
      <c r="BL4179" s="40"/>
    </row>
    <row r="4180" spans="1:64" x14ac:dyDescent="0.25">
      <c r="A4180" s="68" t="s">
        <v>749</v>
      </c>
      <c r="B4180" s="68" t="s">
        <v>749</v>
      </c>
      <c r="C4180" s="14">
        <v>33504</v>
      </c>
      <c r="D4180" s="14"/>
      <c r="E4180" s="14"/>
      <c r="F4180" s="15"/>
      <c r="H4180">
        <v>385.95</v>
      </c>
      <c r="I4180">
        <v>0.23799999999999999</v>
      </c>
      <c r="J4180">
        <v>0.23515</v>
      </c>
      <c r="K4180">
        <v>0.23300000000000001</v>
      </c>
      <c r="L4180">
        <v>0.25619999999999998</v>
      </c>
      <c r="M4180">
        <v>0.3034</v>
      </c>
      <c r="N4180">
        <v>0.25074999999999997</v>
      </c>
      <c r="O4180">
        <v>0.27255000000000001</v>
      </c>
      <c r="P4180">
        <v>0.14069999999999999</v>
      </c>
      <c r="BA4180" s="40"/>
      <c r="BL4180" s="40"/>
    </row>
    <row r="4181" spans="1:64" x14ac:dyDescent="0.25">
      <c r="A4181" s="68" t="s">
        <v>749</v>
      </c>
      <c r="B4181" s="68" t="s">
        <v>749</v>
      </c>
      <c r="C4181" s="14">
        <v>33505</v>
      </c>
      <c r="D4181" s="14"/>
      <c r="E4181" s="14"/>
      <c r="F4181" s="15"/>
      <c r="U4181">
        <v>216.97499999999999</v>
      </c>
      <c r="AM4181">
        <v>2.9656581260000001</v>
      </c>
      <c r="AP4181">
        <v>132.82012987012999</v>
      </c>
      <c r="AS4181">
        <v>222.77380952381</v>
      </c>
      <c r="BA4181" s="40"/>
      <c r="BB4181">
        <v>217.5</v>
      </c>
      <c r="BJ4181">
        <v>84.154870129870105</v>
      </c>
      <c r="BK4181">
        <v>745</v>
      </c>
      <c r="BL4181" s="40"/>
    </row>
    <row r="4182" spans="1:64" x14ac:dyDescent="0.25">
      <c r="A4182" s="68" t="s">
        <v>749</v>
      </c>
      <c r="B4182" s="68" t="s">
        <v>749</v>
      </c>
      <c r="C4182" s="14">
        <v>33512</v>
      </c>
      <c r="D4182" s="14"/>
      <c r="E4182" s="14"/>
      <c r="F4182" s="15"/>
      <c r="H4182">
        <v>362.2</v>
      </c>
      <c r="I4182">
        <v>0.21099999999999999</v>
      </c>
      <c r="J4182">
        <v>0.20305000000000001</v>
      </c>
      <c r="K4182">
        <v>0.21879999999999999</v>
      </c>
      <c r="L4182">
        <v>0.23494999999999999</v>
      </c>
      <c r="M4182">
        <v>0.28715000000000002</v>
      </c>
      <c r="N4182">
        <v>0.24725</v>
      </c>
      <c r="O4182">
        <v>0.26945000000000002</v>
      </c>
      <c r="P4182">
        <v>0.13935</v>
      </c>
      <c r="BA4182" s="40"/>
      <c r="BL4182" s="40"/>
    </row>
    <row r="4183" spans="1:64" x14ac:dyDescent="0.25">
      <c r="A4183" s="68" t="s">
        <v>749</v>
      </c>
      <c r="B4183" s="68" t="s">
        <v>749</v>
      </c>
      <c r="C4183" s="14">
        <v>33519</v>
      </c>
      <c r="D4183" s="14"/>
      <c r="E4183" s="14"/>
      <c r="F4183" s="15"/>
      <c r="H4183">
        <v>344.49</v>
      </c>
      <c r="I4183">
        <v>0.182</v>
      </c>
      <c r="J4183">
        <v>0.18049999999999999</v>
      </c>
      <c r="K4183">
        <v>0.2039</v>
      </c>
      <c r="L4183">
        <v>0.22595000000000001</v>
      </c>
      <c r="M4183">
        <v>0.28149999999999997</v>
      </c>
      <c r="N4183">
        <v>0.2422</v>
      </c>
      <c r="O4183">
        <v>0.26545000000000002</v>
      </c>
      <c r="P4183">
        <v>0.14094999999999999</v>
      </c>
      <c r="BA4183" s="40"/>
      <c r="BL4183" s="40"/>
    </row>
    <row r="4184" spans="1:64" x14ac:dyDescent="0.25">
      <c r="A4184" s="68" t="s">
        <v>749</v>
      </c>
      <c r="B4184" s="68" t="s">
        <v>749</v>
      </c>
      <c r="C4184" s="14">
        <v>33521</v>
      </c>
      <c r="D4184" s="14"/>
      <c r="E4184" s="14"/>
      <c r="F4184" s="15"/>
      <c r="U4184">
        <v>497.47500000000002</v>
      </c>
      <c r="AM4184">
        <v>6.4143086829999998</v>
      </c>
      <c r="AP4184">
        <v>250.58668067226901</v>
      </c>
      <c r="AS4184">
        <v>257.07803873742699</v>
      </c>
      <c r="BA4184" s="40"/>
      <c r="BB4184">
        <v>302.5</v>
      </c>
      <c r="BJ4184">
        <v>246.88831932773101</v>
      </c>
      <c r="BK4184">
        <v>852.5</v>
      </c>
      <c r="BL4184" s="40"/>
    </row>
    <row r="4185" spans="1:64" x14ac:dyDescent="0.25">
      <c r="A4185" s="68" t="s">
        <v>749</v>
      </c>
      <c r="B4185" s="68" t="s">
        <v>749</v>
      </c>
      <c r="C4185" s="14">
        <v>33525</v>
      </c>
      <c r="D4185" s="14"/>
      <c r="E4185" s="14"/>
      <c r="F4185" s="15"/>
      <c r="H4185">
        <v>326.23</v>
      </c>
      <c r="I4185">
        <v>0.14699999999999999</v>
      </c>
      <c r="J4185">
        <v>0.15654999999999999</v>
      </c>
      <c r="K4185">
        <v>0.1895</v>
      </c>
      <c r="L4185">
        <v>0.21395</v>
      </c>
      <c r="M4185">
        <v>0.27265</v>
      </c>
      <c r="N4185">
        <v>0.23945</v>
      </c>
      <c r="O4185">
        <v>0.27150000000000002</v>
      </c>
      <c r="P4185">
        <v>0.14055000000000001</v>
      </c>
      <c r="U4185" s="40"/>
      <c r="BA4185" s="40"/>
      <c r="BL4185" s="40"/>
    </row>
    <row r="4186" spans="1:64" x14ac:dyDescent="0.25">
      <c r="A4186" s="68" t="s">
        <v>749</v>
      </c>
      <c r="B4186" s="68" t="s">
        <v>749</v>
      </c>
      <c r="C4186" s="14">
        <v>33532</v>
      </c>
      <c r="D4186" s="14"/>
      <c r="E4186" s="14"/>
      <c r="F4186" s="15"/>
      <c r="H4186">
        <v>298.58999999999997</v>
      </c>
      <c r="I4186">
        <v>9.5500000000000002E-2</v>
      </c>
      <c r="J4186">
        <v>0.13425000000000001</v>
      </c>
      <c r="K4186">
        <v>0.1663</v>
      </c>
      <c r="L4186">
        <v>0.19450000000000001</v>
      </c>
      <c r="M4186">
        <v>0.25945000000000001</v>
      </c>
      <c r="N4186">
        <v>0.2366</v>
      </c>
      <c r="O4186">
        <v>0.26679999999999998</v>
      </c>
      <c r="P4186">
        <v>0.13955000000000001</v>
      </c>
      <c r="U4186" s="40"/>
      <c r="BA4186" s="40"/>
      <c r="BL4186" s="40"/>
    </row>
    <row r="4187" spans="1:64" x14ac:dyDescent="0.25">
      <c r="A4187" s="68" t="s">
        <v>749</v>
      </c>
      <c r="B4187" s="68" t="s">
        <v>749</v>
      </c>
      <c r="C4187" s="14">
        <v>33533</v>
      </c>
      <c r="D4187" s="14"/>
      <c r="E4187" s="14"/>
      <c r="F4187" s="15"/>
      <c r="U4187" s="40">
        <v>781.45</v>
      </c>
      <c r="AM4187">
        <v>6.3268816770000003</v>
      </c>
      <c r="AP4187">
        <v>304.78339933674602</v>
      </c>
      <c r="AS4187">
        <v>207.48566893024099</v>
      </c>
      <c r="BA4187" s="40"/>
      <c r="BB4187">
        <v>305</v>
      </c>
      <c r="BJ4187">
        <v>476.66660066325397</v>
      </c>
      <c r="BK4187">
        <v>812.5</v>
      </c>
      <c r="BL4187" s="40"/>
    </row>
    <row r="4188" spans="1:64" x14ac:dyDescent="0.25">
      <c r="A4188" s="68" t="s">
        <v>749</v>
      </c>
      <c r="B4188" s="68" t="s">
        <v>749</v>
      </c>
      <c r="C4188" s="14">
        <v>33540</v>
      </c>
      <c r="D4188" s="14"/>
      <c r="E4188" s="14"/>
      <c r="F4188" s="15"/>
      <c r="H4188">
        <v>328.12</v>
      </c>
      <c r="I4188">
        <v>0.2145</v>
      </c>
      <c r="J4188">
        <v>0.191</v>
      </c>
      <c r="K4188">
        <v>0.17549999999999999</v>
      </c>
      <c r="L4188">
        <v>0.18260000000000001</v>
      </c>
      <c r="M4188">
        <v>0.24725</v>
      </c>
      <c r="N4188">
        <v>0.23080000000000001</v>
      </c>
      <c r="O4188">
        <v>0.26174999999999998</v>
      </c>
      <c r="P4188">
        <v>0.13719999999999999</v>
      </c>
      <c r="U4188" s="40"/>
      <c r="BA4188" s="40"/>
      <c r="BL4188" s="40"/>
    </row>
    <row r="4189" spans="1:64" x14ac:dyDescent="0.25">
      <c r="A4189" s="68" t="s">
        <v>749</v>
      </c>
      <c r="B4189" s="68" t="s">
        <v>749</v>
      </c>
      <c r="C4189" s="14">
        <v>33546</v>
      </c>
      <c r="D4189" s="14"/>
      <c r="E4189" s="14"/>
      <c r="F4189" s="15"/>
      <c r="H4189">
        <v>344.05</v>
      </c>
      <c r="I4189">
        <v>0.2495</v>
      </c>
      <c r="J4189">
        <v>0.2218</v>
      </c>
      <c r="K4189">
        <v>0.19345000000000001</v>
      </c>
      <c r="L4189">
        <v>0.18475</v>
      </c>
      <c r="M4189">
        <v>0.2432</v>
      </c>
      <c r="N4189">
        <v>0.23244999999999999</v>
      </c>
      <c r="O4189">
        <v>0.25950000000000001</v>
      </c>
      <c r="P4189">
        <v>0.1356</v>
      </c>
      <c r="U4189" s="40"/>
      <c r="BA4189" s="40"/>
      <c r="BL4189" s="40"/>
    </row>
    <row r="4190" spans="1:64" x14ac:dyDescent="0.25">
      <c r="A4190" s="68" t="s">
        <v>749</v>
      </c>
      <c r="B4190" s="68" t="s">
        <v>749</v>
      </c>
      <c r="C4190" s="14">
        <v>33547</v>
      </c>
      <c r="D4190" s="14"/>
      <c r="E4190" s="14"/>
      <c r="F4190" s="15"/>
      <c r="T4190">
        <v>17.982089999999999</v>
      </c>
      <c r="U4190" s="40">
        <v>845.6</v>
      </c>
      <c r="AJ4190">
        <v>4.4750000000000201</v>
      </c>
      <c r="AM4190">
        <v>6.189833148</v>
      </c>
      <c r="AP4190">
        <v>256.90678989331201</v>
      </c>
      <c r="AS4190">
        <v>240.210901244421</v>
      </c>
      <c r="BA4190" s="40"/>
      <c r="BB4190">
        <v>222.5</v>
      </c>
      <c r="BJ4190">
        <v>584.21821010668805</v>
      </c>
      <c r="BK4190">
        <v>652.5</v>
      </c>
      <c r="BL4190" s="40"/>
    </row>
    <row r="4191" spans="1:64" x14ac:dyDescent="0.25">
      <c r="A4191" s="68" t="s">
        <v>749</v>
      </c>
      <c r="B4191" s="68" t="s">
        <v>749</v>
      </c>
      <c r="C4191" s="14">
        <v>33553</v>
      </c>
      <c r="D4191" s="14"/>
      <c r="E4191" s="14"/>
      <c r="F4191" s="15"/>
      <c r="H4191">
        <v>346.33</v>
      </c>
      <c r="I4191">
        <v>0.249</v>
      </c>
      <c r="J4191">
        <v>0.22570000000000001</v>
      </c>
      <c r="K4191">
        <v>0.19855</v>
      </c>
      <c r="L4191">
        <v>0.19405</v>
      </c>
      <c r="M4191">
        <v>0.24595</v>
      </c>
      <c r="N4191">
        <v>0.2253</v>
      </c>
      <c r="O4191">
        <v>0.25924999999999998</v>
      </c>
      <c r="P4191">
        <v>0.13385</v>
      </c>
      <c r="U4191" s="40"/>
      <c r="BA4191" s="40"/>
      <c r="BL4191" s="40"/>
    </row>
    <row r="4192" spans="1:64" x14ac:dyDescent="0.25">
      <c r="A4192" s="68" t="s">
        <v>749</v>
      </c>
      <c r="B4192" s="68" t="s">
        <v>749</v>
      </c>
      <c r="C4192" s="14">
        <v>33560</v>
      </c>
      <c r="D4192" s="14"/>
      <c r="E4192" s="14"/>
      <c r="F4192" s="15"/>
      <c r="H4192">
        <v>346.96</v>
      </c>
      <c r="I4192">
        <v>0.2505</v>
      </c>
      <c r="J4192">
        <v>0.22835</v>
      </c>
      <c r="K4192">
        <v>0.20125000000000001</v>
      </c>
      <c r="L4192">
        <v>0.19234999999999999</v>
      </c>
      <c r="M4192">
        <v>0.24640000000000001</v>
      </c>
      <c r="N4192">
        <v>0.2243</v>
      </c>
      <c r="O4192">
        <v>0.25605</v>
      </c>
      <c r="P4192">
        <v>0.1356</v>
      </c>
      <c r="U4192" s="40"/>
      <c r="BA4192" s="40"/>
      <c r="BL4192" s="40"/>
    </row>
    <row r="4193" spans="1:64" x14ac:dyDescent="0.25">
      <c r="A4193" s="68" t="s">
        <v>749</v>
      </c>
      <c r="B4193" s="68" t="s">
        <v>749</v>
      </c>
      <c r="C4193" s="14">
        <v>33561</v>
      </c>
      <c r="D4193" s="14"/>
      <c r="E4193" s="14"/>
      <c r="F4193" s="15"/>
      <c r="T4193">
        <v>19.166597430053301</v>
      </c>
      <c r="U4193" s="40">
        <v>1520.2</v>
      </c>
      <c r="V4193">
        <v>211.77500000000001</v>
      </c>
      <c r="W4193">
        <v>1.5350000000000001E-2</v>
      </c>
      <c r="X4193">
        <v>3.2490800000000002</v>
      </c>
      <c r="AD4193">
        <v>0</v>
      </c>
      <c r="AH4193">
        <v>0.84</v>
      </c>
      <c r="AI4193">
        <v>4.9612500000000601E-2</v>
      </c>
      <c r="AJ4193">
        <v>5.92500000000007</v>
      </c>
      <c r="AM4193">
        <v>6.6487233720000001</v>
      </c>
      <c r="AN4193">
        <v>2.945E-2</v>
      </c>
      <c r="AO4193">
        <v>8.4321722281314102</v>
      </c>
      <c r="AP4193">
        <v>286.38998585654701</v>
      </c>
      <c r="AS4193">
        <v>232.09825900070001</v>
      </c>
      <c r="BA4193" s="40"/>
      <c r="BB4193">
        <v>262.5</v>
      </c>
      <c r="BE4193">
        <v>264.16992677617702</v>
      </c>
      <c r="BG4193">
        <v>7.6E-3</v>
      </c>
      <c r="BH4193">
        <v>7.7146957013829196</v>
      </c>
      <c r="BJ4193">
        <v>1016.11001414345</v>
      </c>
      <c r="BK4193">
        <v>735</v>
      </c>
      <c r="BL4193" s="40"/>
    </row>
    <row r="4194" spans="1:64" x14ac:dyDescent="0.25">
      <c r="A4194" s="68" t="s">
        <v>749</v>
      </c>
      <c r="B4194" s="68" t="s">
        <v>749</v>
      </c>
      <c r="C4194" s="14">
        <v>33568</v>
      </c>
      <c r="D4194" s="14"/>
      <c r="E4194" s="14"/>
      <c r="F4194" s="15"/>
      <c r="T4194">
        <v>16.9906332805154</v>
      </c>
      <c r="U4194" s="40">
        <v>1418.4</v>
      </c>
      <c r="V4194">
        <v>227.15</v>
      </c>
      <c r="W4194">
        <v>1.495E-2</v>
      </c>
      <c r="X4194">
        <v>3.4957175</v>
      </c>
      <c r="AD4194">
        <v>11.7400366119117</v>
      </c>
      <c r="AH4194">
        <v>0.79</v>
      </c>
      <c r="AI4194">
        <v>3.5104999999999803E-2</v>
      </c>
      <c r="AJ4194">
        <v>4.1499999999999799</v>
      </c>
      <c r="AM4194">
        <v>5.3220000000000001</v>
      </c>
      <c r="AN4194">
        <v>2.7449999999999999E-2</v>
      </c>
      <c r="AO4194">
        <v>6.57504664799528</v>
      </c>
      <c r="AP4194">
        <v>243.51439359579101</v>
      </c>
      <c r="AS4194">
        <v>224.369803310809</v>
      </c>
      <c r="BA4194" s="40"/>
      <c r="BB4194">
        <v>197.5</v>
      </c>
      <c r="BE4194">
        <v>264.16992677617702</v>
      </c>
      <c r="BG4194">
        <v>7.3499999999999998E-3</v>
      </c>
      <c r="BH4194">
        <v>6.9966880939314198</v>
      </c>
      <c r="BJ4194">
        <v>943.58560640420899</v>
      </c>
      <c r="BK4194">
        <v>577.5</v>
      </c>
      <c r="BL4194" s="40"/>
    </row>
    <row r="4195" spans="1:64" x14ac:dyDescent="0.25">
      <c r="A4195" s="68" t="s">
        <v>749</v>
      </c>
      <c r="B4195" s="68" t="s">
        <v>749</v>
      </c>
      <c r="C4195" s="14">
        <v>33574</v>
      </c>
      <c r="D4195" s="14"/>
      <c r="E4195" s="14"/>
      <c r="F4195" s="15"/>
      <c r="H4195">
        <v>357.87</v>
      </c>
      <c r="I4195">
        <v>0.253</v>
      </c>
      <c r="J4195">
        <v>0.2437</v>
      </c>
      <c r="K4195">
        <v>0.22825000000000001</v>
      </c>
      <c r="L4195">
        <v>0.2137</v>
      </c>
      <c r="M4195">
        <v>0.25430000000000003</v>
      </c>
      <c r="N4195">
        <v>0.21940000000000001</v>
      </c>
      <c r="O4195">
        <v>0.24775</v>
      </c>
      <c r="P4195">
        <v>0.12925</v>
      </c>
      <c r="T4195">
        <v>25.615259830980001</v>
      </c>
      <c r="U4195" s="40">
        <v>2095.0250000000001</v>
      </c>
      <c r="V4195">
        <v>389.4</v>
      </c>
      <c r="W4195">
        <v>1.77E-2</v>
      </c>
      <c r="X4195">
        <v>6.87981</v>
      </c>
      <c r="AD4195">
        <v>125.230073223823</v>
      </c>
      <c r="AH4195">
        <v>0.95</v>
      </c>
      <c r="AI4195">
        <v>3.5949999999999101E-2</v>
      </c>
      <c r="AJ4195">
        <v>3.7249999999999099</v>
      </c>
      <c r="AM4195">
        <v>6.9080000000000004</v>
      </c>
      <c r="AN4195">
        <v>3.175E-2</v>
      </c>
      <c r="AO4195">
        <v>9.6879475510967108</v>
      </c>
      <c r="AP4195">
        <v>304.83807328016002</v>
      </c>
      <c r="AS4195">
        <v>226.32359610006799</v>
      </c>
      <c r="BA4195" s="40"/>
      <c r="BB4195">
        <v>247.5</v>
      </c>
      <c r="BE4195">
        <v>264.16992677617702</v>
      </c>
      <c r="BG4195">
        <v>6.4999999999999997E-3</v>
      </c>
      <c r="BH4195">
        <v>9.0809025236789598</v>
      </c>
      <c r="BJ4195">
        <v>1397.0619267198399</v>
      </c>
      <c r="BK4195">
        <v>780</v>
      </c>
      <c r="BL4195" s="40"/>
    </row>
    <row r="4196" spans="1:64" x14ac:dyDescent="0.25">
      <c r="A4196" s="68" t="s">
        <v>749</v>
      </c>
      <c r="B4196" s="68" t="s">
        <v>749</v>
      </c>
      <c r="C4196" s="14">
        <v>33581</v>
      </c>
      <c r="D4196" s="14"/>
      <c r="E4196" s="14"/>
      <c r="F4196" s="15"/>
      <c r="H4196">
        <v>370.17</v>
      </c>
      <c r="I4196">
        <v>0.28499999999999998</v>
      </c>
      <c r="J4196">
        <v>0.25885000000000002</v>
      </c>
      <c r="K4196">
        <v>0.23619999999999999</v>
      </c>
      <c r="L4196">
        <v>0.22589999999999999</v>
      </c>
      <c r="M4196">
        <v>0.25574999999999998</v>
      </c>
      <c r="N4196">
        <v>0.2167</v>
      </c>
      <c r="O4196">
        <v>0.2452</v>
      </c>
      <c r="P4196">
        <v>0.12725</v>
      </c>
      <c r="T4196">
        <v>25.493004004787799</v>
      </c>
      <c r="U4196" s="40">
        <v>1881.5</v>
      </c>
      <c r="V4196">
        <v>400.5</v>
      </c>
      <c r="W4196">
        <v>1.7299999999999999E-2</v>
      </c>
      <c r="X4196">
        <v>6.9089</v>
      </c>
      <c r="AD4196">
        <v>136.33007322382301</v>
      </c>
      <c r="AH4196">
        <v>1.28</v>
      </c>
      <c r="AI4196">
        <v>3.8779999999999898E-2</v>
      </c>
      <c r="AJ4196">
        <v>3.125</v>
      </c>
      <c r="AM4196">
        <v>5.6449999999999996</v>
      </c>
      <c r="AN4196">
        <v>3.2050000000000002E-2</v>
      </c>
      <c r="AO4196">
        <v>8.2076949260042298</v>
      </c>
      <c r="AP4196">
        <v>255.63979915433401</v>
      </c>
      <c r="AS4196">
        <v>220.634920634921</v>
      </c>
      <c r="BA4196" s="40"/>
      <c r="BB4196">
        <v>230</v>
      </c>
      <c r="BE4196">
        <v>264.16992677617702</v>
      </c>
      <c r="BG4196">
        <v>8.5000000000000006E-3</v>
      </c>
      <c r="BH4196">
        <v>10.3454766913319</v>
      </c>
      <c r="BJ4196">
        <v>1222.2352008456701</v>
      </c>
      <c r="BK4196">
        <v>665</v>
      </c>
      <c r="BL4196" s="40"/>
    </row>
    <row r="4197" spans="1:64" x14ac:dyDescent="0.25">
      <c r="A4197" s="68" t="s">
        <v>749</v>
      </c>
      <c r="B4197" s="68" t="s">
        <v>749</v>
      </c>
      <c r="C4197" s="14">
        <v>33585</v>
      </c>
      <c r="D4197" s="14"/>
      <c r="E4197" s="14"/>
      <c r="F4197" s="15"/>
      <c r="T4197">
        <v>30.055352912296598</v>
      </c>
      <c r="U4197">
        <v>2187.5500000000002</v>
      </c>
      <c r="V4197">
        <v>525.5</v>
      </c>
      <c r="W4197">
        <v>1.9099999999999999E-2</v>
      </c>
      <c r="X4197">
        <v>10.037699999999999</v>
      </c>
      <c r="AD4197">
        <v>261.33007322382298</v>
      </c>
      <c r="AH4197">
        <v>1.155</v>
      </c>
      <c r="AI4197">
        <v>6.6457499999998407E-2</v>
      </c>
      <c r="AJ4197">
        <v>5.77499999999986</v>
      </c>
      <c r="AM4197">
        <v>6.2229999999999999</v>
      </c>
      <c r="AN4197">
        <v>3.1850000000000003E-2</v>
      </c>
      <c r="AO4197">
        <v>8.5546781825139693</v>
      </c>
      <c r="AP4197">
        <v>267.86994689442002</v>
      </c>
      <c r="AS4197">
        <v>232.12648099707599</v>
      </c>
      <c r="BA4197" s="40"/>
      <c r="BB4197">
        <v>245</v>
      </c>
      <c r="BE4197">
        <v>264.16992677617702</v>
      </c>
      <c r="BG4197">
        <v>8.2500000000000004E-3</v>
      </c>
      <c r="BH4197">
        <v>11.453946465586201</v>
      </c>
      <c r="BJ4197">
        <v>1388.40505310558</v>
      </c>
      <c r="BK4197">
        <v>702.5</v>
      </c>
      <c r="BL4197" s="40"/>
    </row>
    <row r="4198" spans="1:64" x14ac:dyDescent="0.25">
      <c r="A4198" s="68" t="s">
        <v>749</v>
      </c>
      <c r="B4198" s="68" t="s">
        <v>749</v>
      </c>
      <c r="C4198" s="14">
        <v>33588</v>
      </c>
      <c r="D4198" s="14"/>
      <c r="E4198" s="14"/>
      <c r="F4198" s="15"/>
      <c r="H4198">
        <v>379.67</v>
      </c>
      <c r="I4198">
        <v>0.27850000000000003</v>
      </c>
      <c r="J4198">
        <v>0.26365</v>
      </c>
      <c r="K4198">
        <v>0.24990000000000001</v>
      </c>
      <c r="L4198">
        <v>0.24660000000000001</v>
      </c>
      <c r="M4198">
        <v>0.26965</v>
      </c>
      <c r="N4198">
        <v>0.21754999999999999</v>
      </c>
      <c r="O4198">
        <v>0.24429999999999999</v>
      </c>
      <c r="P4198">
        <v>0.12820000000000001</v>
      </c>
      <c r="BA4198" s="40"/>
      <c r="BL4198" s="40"/>
    </row>
    <row r="4199" spans="1:64" x14ac:dyDescent="0.25">
      <c r="A4199" s="68" t="s">
        <v>749</v>
      </c>
      <c r="B4199" s="68" t="s">
        <v>749</v>
      </c>
      <c r="C4199" s="14">
        <v>33590</v>
      </c>
      <c r="D4199" s="14"/>
      <c r="E4199" s="14"/>
      <c r="F4199" s="15"/>
      <c r="T4199">
        <v>24.848066285779801</v>
      </c>
      <c r="U4199">
        <v>2122.0500000000002</v>
      </c>
      <c r="V4199">
        <v>604.75</v>
      </c>
      <c r="W4199">
        <v>1.635E-2</v>
      </c>
      <c r="X4199">
        <v>9.9024000000000001</v>
      </c>
      <c r="AD4199">
        <v>340.58007322382298</v>
      </c>
      <c r="AH4199">
        <v>1.2949999999999999</v>
      </c>
      <c r="AI4199">
        <v>8.4764999999999396E-2</v>
      </c>
      <c r="AJ4199">
        <v>6.5499999999999501</v>
      </c>
      <c r="AM4199">
        <v>4.88</v>
      </c>
      <c r="AN4199">
        <v>2.725E-2</v>
      </c>
      <c r="AO4199">
        <v>6.0687459395063303</v>
      </c>
      <c r="AP4199">
        <v>222.62039844698899</v>
      </c>
      <c r="AS4199">
        <v>219.62488247331399</v>
      </c>
      <c r="BA4199" s="40"/>
      <c r="BE4199">
        <v>264.16992677617702</v>
      </c>
      <c r="BG4199">
        <v>6.6499999999999997E-3</v>
      </c>
      <c r="BH4199">
        <v>8.5721493230522299</v>
      </c>
      <c r="BJ4199">
        <v>1288.1296015530099</v>
      </c>
      <c r="BK4199">
        <v>587.5</v>
      </c>
      <c r="BL4199" s="40"/>
    </row>
    <row r="4200" spans="1:64" x14ac:dyDescent="0.25">
      <c r="A4200" s="68" t="s">
        <v>749</v>
      </c>
      <c r="B4200" s="68" t="s">
        <v>749</v>
      </c>
      <c r="C4200" s="14">
        <v>33595</v>
      </c>
      <c r="D4200" s="14"/>
      <c r="E4200" s="14"/>
      <c r="F4200" s="15"/>
      <c r="H4200">
        <v>367.4</v>
      </c>
      <c r="I4200">
        <v>0.23799999999999999</v>
      </c>
      <c r="J4200">
        <v>0.24654999999999999</v>
      </c>
      <c r="K4200">
        <v>0.24460000000000001</v>
      </c>
      <c r="L4200">
        <v>0.24354999999999999</v>
      </c>
      <c r="M4200">
        <v>0.27350000000000002</v>
      </c>
      <c r="N4200">
        <v>0.21920000000000001</v>
      </c>
      <c r="O4200">
        <v>0.245</v>
      </c>
      <c r="P4200">
        <v>0.12659999999999999</v>
      </c>
      <c r="T4200">
        <v>26.768563708631198</v>
      </c>
      <c r="U4200">
        <v>2228</v>
      </c>
      <c r="V4200">
        <v>728.25</v>
      </c>
      <c r="W4200">
        <v>1.6750000000000001E-2</v>
      </c>
      <c r="X4200">
        <v>12.36985</v>
      </c>
      <c r="AD4200">
        <v>464.08007322382298</v>
      </c>
      <c r="AH4200">
        <v>1.4950000000000001</v>
      </c>
      <c r="AI4200">
        <v>9.4657499999998701E-2</v>
      </c>
      <c r="AJ4200">
        <v>6.3499999999999099</v>
      </c>
      <c r="AM4200">
        <v>4.9050000000000002</v>
      </c>
      <c r="AN4200">
        <v>2.8049999999999999E-2</v>
      </c>
      <c r="AO4200">
        <v>6.4391392448139504</v>
      </c>
      <c r="AP4200">
        <v>230.327964496058</v>
      </c>
      <c r="AS4200">
        <v>215.565005646527</v>
      </c>
      <c r="BA4200" s="40"/>
      <c r="BE4200">
        <v>264.16992677617702</v>
      </c>
      <c r="BG4200">
        <v>5.9500000000000004E-3</v>
      </c>
      <c r="BH4200">
        <v>7.44084932783284</v>
      </c>
      <c r="BJ4200">
        <v>1263.07203550394</v>
      </c>
      <c r="BK4200">
        <v>605</v>
      </c>
      <c r="BL4200" s="40"/>
    </row>
    <row r="4201" spans="1:64" x14ac:dyDescent="0.25">
      <c r="A4201" s="68" t="s">
        <v>749</v>
      </c>
      <c r="B4201" s="68" t="s">
        <v>749</v>
      </c>
      <c r="C4201" s="14">
        <v>33602</v>
      </c>
      <c r="D4201" s="14"/>
      <c r="E4201" s="14"/>
      <c r="F4201" s="15"/>
      <c r="H4201">
        <v>377.55</v>
      </c>
      <c r="I4201">
        <v>0.28699999999999998</v>
      </c>
      <c r="J4201">
        <v>0.25769999999999998</v>
      </c>
      <c r="K4201">
        <v>0.24660000000000001</v>
      </c>
      <c r="L4201">
        <v>0.24124999999999999</v>
      </c>
      <c r="M4201">
        <v>0.2681</v>
      </c>
      <c r="N4201">
        <v>0.21790000000000001</v>
      </c>
      <c r="O4201">
        <v>0.2417</v>
      </c>
      <c r="P4201">
        <v>0.1275</v>
      </c>
      <c r="T4201">
        <v>21.879045210062699</v>
      </c>
      <c r="U4201">
        <v>1634.625</v>
      </c>
      <c r="V4201">
        <v>660.5</v>
      </c>
      <c r="W4201">
        <v>2.0899999999999998E-2</v>
      </c>
      <c r="X4201">
        <v>13.72185</v>
      </c>
      <c r="AD4201">
        <v>396.33007322382298</v>
      </c>
      <c r="AH4201">
        <v>1.1399999999999999</v>
      </c>
      <c r="AI4201">
        <v>0.1472</v>
      </c>
      <c r="AJ4201">
        <v>13</v>
      </c>
      <c r="AM4201">
        <v>2.3340000000000001</v>
      </c>
      <c r="AN4201">
        <v>2.895E-2</v>
      </c>
      <c r="AO4201">
        <v>3.20597377490262</v>
      </c>
      <c r="AP4201">
        <v>104.736476296902</v>
      </c>
      <c r="AS4201">
        <v>216.09538002980599</v>
      </c>
      <c r="BA4201" s="40"/>
      <c r="BE4201">
        <v>264.16992677617702</v>
      </c>
      <c r="BG4201">
        <v>5.1999999999999998E-3</v>
      </c>
      <c r="BH4201">
        <v>4.4784209037613003</v>
      </c>
      <c r="BJ4201">
        <v>856.38852370309803</v>
      </c>
      <c r="BK4201">
        <v>437.5</v>
      </c>
      <c r="BL4201" s="40"/>
    </row>
    <row r="4202" spans="1:64" x14ac:dyDescent="0.25">
      <c r="A4202" s="68" t="s">
        <v>749</v>
      </c>
      <c r="B4202" s="68" t="s">
        <v>749</v>
      </c>
      <c r="C4202" s="14">
        <v>33609</v>
      </c>
      <c r="D4202" s="14"/>
      <c r="E4202" s="14"/>
      <c r="F4202" s="15"/>
      <c r="H4202">
        <v>384.52</v>
      </c>
      <c r="I4202">
        <v>0.26800000000000002</v>
      </c>
      <c r="J4202">
        <v>0.26515</v>
      </c>
      <c r="K4202">
        <v>0.25724999999999998</v>
      </c>
      <c r="L4202">
        <v>0.26450000000000001</v>
      </c>
      <c r="M4202">
        <v>0.27905000000000002</v>
      </c>
      <c r="N4202">
        <v>0.21515000000000001</v>
      </c>
      <c r="O4202">
        <v>0.24510000000000001</v>
      </c>
      <c r="P4202">
        <v>0.12839999999999999</v>
      </c>
      <c r="T4202">
        <v>27.761822879919301</v>
      </c>
      <c r="U4202">
        <v>1955.8</v>
      </c>
      <c r="V4202">
        <v>876.5</v>
      </c>
      <c r="W4202">
        <v>2.1749999999999999E-2</v>
      </c>
      <c r="X4202">
        <v>18.469725</v>
      </c>
      <c r="AD4202">
        <v>612.33007322382298</v>
      </c>
      <c r="AH4202">
        <v>1.2</v>
      </c>
      <c r="AI4202">
        <v>0.14218500000000001</v>
      </c>
      <c r="AJ4202">
        <v>12.225</v>
      </c>
      <c r="AM4202">
        <v>1.8180000000000001</v>
      </c>
      <c r="AN4202">
        <v>2.64E-2</v>
      </c>
      <c r="AO4202">
        <v>2.2716076595744701</v>
      </c>
      <c r="AP4202">
        <v>100.274899199801</v>
      </c>
      <c r="AS4202">
        <v>127.44354566902599</v>
      </c>
      <c r="BA4202" s="40"/>
      <c r="BE4202">
        <v>264.16992677617702</v>
      </c>
      <c r="BG4202">
        <v>6.6E-3</v>
      </c>
      <c r="BH4202">
        <v>6.2197764144593997</v>
      </c>
      <c r="BJ4202">
        <v>966.80010080019895</v>
      </c>
      <c r="BK4202">
        <v>522.5</v>
      </c>
      <c r="BL4202" s="40"/>
    </row>
    <row r="4203" spans="1:64" x14ac:dyDescent="0.25">
      <c r="A4203" s="68" t="s">
        <v>749</v>
      </c>
      <c r="B4203" s="68" t="s">
        <v>749</v>
      </c>
      <c r="C4203" s="14">
        <v>33613</v>
      </c>
      <c r="D4203" s="14"/>
      <c r="E4203" s="14"/>
      <c r="F4203" s="15"/>
      <c r="T4203">
        <v>30.388009430512</v>
      </c>
      <c r="U4203">
        <v>2316.5749999999998</v>
      </c>
      <c r="V4203">
        <v>1159.25</v>
      </c>
      <c r="W4203">
        <v>2.1749999999999999E-2</v>
      </c>
      <c r="X4203">
        <v>25.229775</v>
      </c>
      <c r="AD4203">
        <v>895.08007322382298</v>
      </c>
      <c r="AJ4203">
        <v>19.074999999999999</v>
      </c>
      <c r="AM4203">
        <v>1.042</v>
      </c>
      <c r="AN4203">
        <v>2.3300000000000001E-2</v>
      </c>
      <c r="AO4203">
        <v>1.39059367521368</v>
      </c>
      <c r="AP4203">
        <v>58.729594017094001</v>
      </c>
      <c r="AS4203">
        <v>178.21428571428601</v>
      </c>
      <c r="BA4203" s="40"/>
      <c r="BE4203">
        <v>264.16992677617702</v>
      </c>
      <c r="BG4203">
        <v>4.3499999999999997E-3</v>
      </c>
      <c r="BH4203">
        <v>4.6957022435897402</v>
      </c>
      <c r="BJ4203">
        <v>1079.52040598291</v>
      </c>
      <c r="BK4203">
        <v>540</v>
      </c>
      <c r="BL4203" s="40"/>
    </row>
    <row r="4204" spans="1:64" x14ac:dyDescent="0.25">
      <c r="A4204" s="68" t="s">
        <v>749</v>
      </c>
      <c r="B4204" s="68" t="s">
        <v>749</v>
      </c>
      <c r="C4204" s="14">
        <v>33616</v>
      </c>
      <c r="D4204" s="14"/>
      <c r="E4204" s="14"/>
      <c r="F4204" s="15"/>
      <c r="H4204">
        <v>389.64</v>
      </c>
      <c r="I4204">
        <v>0.27700000000000002</v>
      </c>
      <c r="J4204">
        <v>0.26500000000000001</v>
      </c>
      <c r="K4204">
        <v>0.26145000000000002</v>
      </c>
      <c r="L4204">
        <v>0.27089999999999997</v>
      </c>
      <c r="M4204">
        <v>0.28839999999999999</v>
      </c>
      <c r="N4204">
        <v>0.21959999999999999</v>
      </c>
      <c r="O4204">
        <v>0.2409</v>
      </c>
      <c r="P4204">
        <v>0.12495000000000001</v>
      </c>
      <c r="BA4204" s="40"/>
      <c r="BL4204" s="40"/>
    </row>
    <row r="4205" spans="1:64" x14ac:dyDescent="0.25">
      <c r="A4205" s="68" t="s">
        <v>749</v>
      </c>
      <c r="B4205" s="68" t="s">
        <v>749</v>
      </c>
      <c r="C4205" s="14">
        <v>33618</v>
      </c>
      <c r="D4205" s="14"/>
      <c r="E4205" s="14"/>
      <c r="F4205" s="15"/>
      <c r="U4205">
        <v>2708.25</v>
      </c>
      <c r="V4205">
        <v>1428</v>
      </c>
      <c r="W4205">
        <v>2.4150000000000001E-2</v>
      </c>
      <c r="X4205">
        <v>34.467775000000003</v>
      </c>
      <c r="AD4205">
        <v>1163.8300732238199</v>
      </c>
      <c r="BA4205" s="40"/>
      <c r="BE4205">
        <v>264.16992677617702</v>
      </c>
      <c r="BL4205" s="40"/>
    </row>
    <row r="4206" spans="1:64" x14ac:dyDescent="0.25">
      <c r="A4206" s="68" t="s">
        <v>749</v>
      </c>
      <c r="B4206" s="68" t="s">
        <v>749</v>
      </c>
      <c r="C4206" s="14">
        <v>33623</v>
      </c>
      <c r="D4206" s="14"/>
      <c r="E4206" s="14"/>
      <c r="F4206" s="15" t="s">
        <v>157</v>
      </c>
      <c r="H4206">
        <v>372.1</v>
      </c>
      <c r="I4206">
        <v>0.26950000000000002</v>
      </c>
      <c r="J4206">
        <v>0.24545</v>
      </c>
      <c r="K4206">
        <v>0.23935000000000001</v>
      </c>
      <c r="L4206">
        <v>0.24504999999999999</v>
      </c>
      <c r="M4206">
        <v>0.27805000000000002</v>
      </c>
      <c r="N4206">
        <v>0.218</v>
      </c>
      <c r="O4206">
        <v>0.23955000000000001</v>
      </c>
      <c r="P4206">
        <v>0.12554999999999999</v>
      </c>
      <c r="U4206" s="43">
        <v>2145.84171279161</v>
      </c>
      <c r="Z4206">
        <v>3.7456835000000001E-2</v>
      </c>
      <c r="AB4206">
        <v>21549.6344940124</v>
      </c>
      <c r="AD4206">
        <v>807.18110355253202</v>
      </c>
      <c r="AT4206" t="s">
        <v>74</v>
      </c>
      <c r="BA4206" s="40"/>
      <c r="BL4206" s="40"/>
    </row>
    <row r="4207" spans="1:64" x14ac:dyDescent="0.25">
      <c r="A4207" s="68" t="s">
        <v>750</v>
      </c>
      <c r="B4207" s="68" t="s">
        <v>750</v>
      </c>
      <c r="C4207" s="14">
        <v>33483</v>
      </c>
      <c r="D4207" s="14"/>
      <c r="E4207" s="14"/>
      <c r="F4207" s="15"/>
      <c r="H4207">
        <v>419.57</v>
      </c>
      <c r="I4207">
        <v>0.26600000000000001</v>
      </c>
      <c r="J4207">
        <v>0.27989999999999998</v>
      </c>
      <c r="K4207">
        <v>0.26050000000000001</v>
      </c>
      <c r="L4207">
        <v>0.24435000000000001</v>
      </c>
      <c r="M4207">
        <v>0.27784999999999999</v>
      </c>
      <c r="N4207">
        <v>0.28129999999999999</v>
      </c>
      <c r="O4207">
        <v>0.23705000000000001</v>
      </c>
      <c r="P4207">
        <v>0.25090000000000001</v>
      </c>
      <c r="BA4207" s="40"/>
      <c r="BL4207" s="40"/>
    </row>
    <row r="4208" spans="1:64" x14ac:dyDescent="0.25">
      <c r="A4208" s="68" t="s">
        <v>750</v>
      </c>
      <c r="B4208" s="68" t="s">
        <v>750</v>
      </c>
      <c r="C4208" s="14">
        <v>33491</v>
      </c>
      <c r="D4208" s="14"/>
      <c r="E4208" s="14"/>
      <c r="F4208" s="15"/>
      <c r="H4208">
        <v>408.16</v>
      </c>
      <c r="I4208">
        <v>0.24399999999999999</v>
      </c>
      <c r="J4208">
        <v>0.26085000000000003</v>
      </c>
      <c r="K4208">
        <v>0.25330000000000003</v>
      </c>
      <c r="L4208">
        <v>0.24285000000000001</v>
      </c>
      <c r="M4208">
        <v>0.27844999999999998</v>
      </c>
      <c r="N4208">
        <v>0.28075</v>
      </c>
      <c r="O4208">
        <v>0.23815</v>
      </c>
      <c r="P4208">
        <v>0.24245</v>
      </c>
      <c r="BA4208" s="40"/>
      <c r="BL4208" s="40"/>
    </row>
    <row r="4209" spans="1:64" x14ac:dyDescent="0.25">
      <c r="A4209" s="68" t="s">
        <v>750</v>
      </c>
      <c r="B4209" s="68" t="s">
        <v>750</v>
      </c>
      <c r="C4209" s="14">
        <v>33497</v>
      </c>
      <c r="D4209" s="14"/>
      <c r="E4209" s="14"/>
      <c r="F4209" s="15"/>
      <c r="H4209">
        <v>398.56</v>
      </c>
      <c r="I4209">
        <v>0.22550000000000001</v>
      </c>
      <c r="J4209">
        <v>0.2409</v>
      </c>
      <c r="K4209">
        <v>0.25069999999999998</v>
      </c>
      <c r="L4209">
        <v>0.23674999999999999</v>
      </c>
      <c r="M4209">
        <v>0.27779999999999999</v>
      </c>
      <c r="N4209">
        <v>0.27889999999999998</v>
      </c>
      <c r="O4209">
        <v>0.23865</v>
      </c>
      <c r="P4209">
        <v>0.24360000000000001</v>
      </c>
      <c r="BA4209" s="40"/>
      <c r="BL4209" s="40"/>
    </row>
    <row r="4210" spans="1:64" x14ac:dyDescent="0.25">
      <c r="A4210" s="68" t="s">
        <v>750</v>
      </c>
      <c r="B4210" s="68" t="s">
        <v>750</v>
      </c>
      <c r="C4210" s="14">
        <v>33504</v>
      </c>
      <c r="D4210" s="14"/>
      <c r="E4210" s="14"/>
      <c r="F4210" s="15"/>
      <c r="H4210">
        <v>394.43</v>
      </c>
      <c r="I4210">
        <v>0.20849999999999999</v>
      </c>
      <c r="J4210">
        <v>0.2404</v>
      </c>
      <c r="K4210">
        <v>0.25014999999999998</v>
      </c>
      <c r="L4210">
        <v>0.23624999999999999</v>
      </c>
      <c r="M4210">
        <v>0.27729999999999999</v>
      </c>
      <c r="N4210">
        <v>0.27834999999999999</v>
      </c>
      <c r="O4210">
        <v>0.23815</v>
      </c>
      <c r="P4210">
        <v>0.24304999999999999</v>
      </c>
      <c r="BA4210" s="40"/>
      <c r="BL4210" s="40"/>
    </row>
    <row r="4211" spans="1:64" x14ac:dyDescent="0.25">
      <c r="A4211" s="68" t="s">
        <v>750</v>
      </c>
      <c r="B4211" s="68" t="s">
        <v>750</v>
      </c>
      <c r="C4211" s="14">
        <v>33505</v>
      </c>
      <c r="D4211" s="14"/>
      <c r="E4211" s="14"/>
      <c r="F4211" s="15"/>
      <c r="U4211">
        <v>231.05</v>
      </c>
      <c r="AM4211">
        <v>3.1245683460000002</v>
      </c>
      <c r="AP4211">
        <v>134.38346458802101</v>
      </c>
      <c r="AS4211">
        <v>231.857142857143</v>
      </c>
      <c r="BA4211" s="40"/>
      <c r="BB4211">
        <v>252.5</v>
      </c>
      <c r="BJ4211">
        <v>96.666535411978998</v>
      </c>
      <c r="BK4211">
        <v>807.5</v>
      </c>
      <c r="BL4211" s="40"/>
    </row>
    <row r="4212" spans="1:64" x14ac:dyDescent="0.25">
      <c r="A4212" s="68" t="s">
        <v>750</v>
      </c>
      <c r="B4212" s="68" t="s">
        <v>750</v>
      </c>
      <c r="C4212" s="14">
        <v>33512</v>
      </c>
      <c r="D4212" s="14"/>
      <c r="E4212" s="14"/>
      <c r="F4212" s="15"/>
      <c r="H4212">
        <v>373.22</v>
      </c>
      <c r="I4212">
        <v>0.18149999999999999</v>
      </c>
      <c r="J4212">
        <v>0.20835000000000001</v>
      </c>
      <c r="K4212">
        <v>0.22620000000000001</v>
      </c>
      <c r="L4212">
        <v>0.22445000000000001</v>
      </c>
      <c r="M4212">
        <v>0.26874999999999999</v>
      </c>
      <c r="N4212">
        <v>0.27775</v>
      </c>
      <c r="O4212">
        <v>0.23425000000000001</v>
      </c>
      <c r="P4212">
        <v>0.24485000000000001</v>
      </c>
      <c r="BA4212" s="40"/>
      <c r="BL4212" s="40"/>
    </row>
    <row r="4213" spans="1:64" x14ac:dyDescent="0.25">
      <c r="A4213" s="68" t="s">
        <v>750</v>
      </c>
      <c r="B4213" s="68" t="s">
        <v>750</v>
      </c>
      <c r="C4213" s="14">
        <v>33519</v>
      </c>
      <c r="D4213" s="14"/>
      <c r="E4213" s="14"/>
      <c r="F4213" s="15"/>
      <c r="H4213">
        <v>356.28</v>
      </c>
      <c r="I4213">
        <v>0.14499999999999999</v>
      </c>
      <c r="J4213">
        <v>0.1888</v>
      </c>
      <c r="K4213">
        <v>0.21199999999999999</v>
      </c>
      <c r="L4213">
        <v>0.218</v>
      </c>
      <c r="M4213">
        <v>0.26634999999999998</v>
      </c>
      <c r="N4213">
        <v>0.2717</v>
      </c>
      <c r="O4213">
        <v>0.23580000000000001</v>
      </c>
      <c r="P4213">
        <v>0.24374999999999999</v>
      </c>
      <c r="BA4213" s="40"/>
      <c r="BL4213" s="40"/>
    </row>
    <row r="4214" spans="1:64" x14ac:dyDescent="0.25">
      <c r="A4214" s="68" t="s">
        <v>750</v>
      </c>
      <c r="B4214" s="68" t="s">
        <v>750</v>
      </c>
      <c r="C4214" s="14">
        <v>33521</v>
      </c>
      <c r="D4214" s="14"/>
      <c r="E4214" s="14"/>
      <c r="F4214" s="15"/>
      <c r="U4214">
        <v>516.85</v>
      </c>
      <c r="AM4214">
        <v>5.9993366950000002</v>
      </c>
      <c r="AP4214">
        <v>251.757540826129</v>
      </c>
      <c r="AS4214">
        <v>236.732558139535</v>
      </c>
      <c r="BA4214" s="40"/>
      <c r="BB4214">
        <v>250</v>
      </c>
      <c r="BJ4214">
        <v>265.09245917387102</v>
      </c>
      <c r="BK4214">
        <v>865</v>
      </c>
      <c r="BL4214" s="40"/>
    </row>
    <row r="4215" spans="1:64" x14ac:dyDescent="0.25">
      <c r="A4215" s="68" t="s">
        <v>750</v>
      </c>
      <c r="B4215" s="68" t="s">
        <v>750</v>
      </c>
      <c r="C4215" s="14">
        <v>33525</v>
      </c>
      <c r="D4215" s="14"/>
      <c r="E4215" s="14"/>
      <c r="F4215" s="15"/>
      <c r="H4215">
        <v>338.9</v>
      </c>
      <c r="I4215">
        <v>0.11600000000000001</v>
      </c>
      <c r="J4215">
        <v>0.1701</v>
      </c>
      <c r="K4215">
        <v>0.18834999999999999</v>
      </c>
      <c r="L4215">
        <v>0.20835000000000001</v>
      </c>
      <c r="M4215">
        <v>0.25805</v>
      </c>
      <c r="N4215">
        <v>0.27305000000000001</v>
      </c>
      <c r="O4215">
        <v>0.23615</v>
      </c>
      <c r="P4215">
        <v>0.24445</v>
      </c>
      <c r="U4215" s="40"/>
      <c r="BA4215" s="40"/>
      <c r="BL4215" s="40"/>
    </row>
    <row r="4216" spans="1:64" x14ac:dyDescent="0.25">
      <c r="A4216" s="68" t="s">
        <v>750</v>
      </c>
      <c r="B4216" s="68" t="s">
        <v>750</v>
      </c>
      <c r="C4216" s="14">
        <v>33532</v>
      </c>
      <c r="D4216" s="14"/>
      <c r="E4216" s="14"/>
      <c r="F4216" s="15"/>
      <c r="H4216">
        <v>317.44</v>
      </c>
      <c r="I4216">
        <v>8.7499999999999994E-2</v>
      </c>
      <c r="J4216">
        <v>0.15104999999999999</v>
      </c>
      <c r="K4216">
        <v>0.16095000000000001</v>
      </c>
      <c r="L4216">
        <v>0.19719999999999999</v>
      </c>
      <c r="M4216">
        <v>0.24895</v>
      </c>
      <c r="N4216">
        <v>0.26669999999999999</v>
      </c>
      <c r="O4216">
        <v>0.23080000000000001</v>
      </c>
      <c r="P4216">
        <v>0.24404999999999999</v>
      </c>
      <c r="BA4216" s="40"/>
      <c r="BL4216" s="40"/>
    </row>
    <row r="4217" spans="1:64" x14ac:dyDescent="0.25">
      <c r="A4217" s="68" t="s">
        <v>750</v>
      </c>
      <c r="B4217" s="68" t="s">
        <v>750</v>
      </c>
      <c r="C4217" s="14">
        <v>33533</v>
      </c>
      <c r="D4217" s="14"/>
      <c r="E4217" s="14"/>
      <c r="F4217" s="15"/>
      <c r="U4217">
        <v>814.3</v>
      </c>
      <c r="AM4217">
        <v>7.5132408909999997</v>
      </c>
      <c r="AP4217">
        <v>317.62364060666903</v>
      </c>
      <c r="AS4217">
        <v>237.400903542495</v>
      </c>
      <c r="BA4217" s="40"/>
      <c r="BB4217">
        <v>277.5</v>
      </c>
      <c r="BJ4217">
        <v>496.67635939333098</v>
      </c>
      <c r="BK4217">
        <v>822.5</v>
      </c>
      <c r="BL4217" s="40"/>
    </row>
    <row r="4218" spans="1:64" x14ac:dyDescent="0.25">
      <c r="A4218" s="68" t="s">
        <v>750</v>
      </c>
      <c r="B4218" s="68" t="s">
        <v>750</v>
      </c>
      <c r="C4218" s="14">
        <v>33540</v>
      </c>
      <c r="D4218" s="14"/>
      <c r="E4218" s="14"/>
      <c r="F4218" s="15"/>
      <c r="H4218">
        <v>301.87</v>
      </c>
      <c r="I4218">
        <v>7.8E-2</v>
      </c>
      <c r="J4218">
        <v>0.13475000000000001</v>
      </c>
      <c r="K4218">
        <v>0.1426</v>
      </c>
      <c r="L4218">
        <v>0.18515000000000001</v>
      </c>
      <c r="M4218">
        <v>0.23744999999999999</v>
      </c>
      <c r="N4218">
        <v>0.26340000000000002</v>
      </c>
      <c r="O4218">
        <v>0.22775000000000001</v>
      </c>
      <c r="P4218">
        <v>0.24024999999999999</v>
      </c>
      <c r="BA4218" s="40"/>
      <c r="BL4218" s="40"/>
    </row>
    <row r="4219" spans="1:64" x14ac:dyDescent="0.25">
      <c r="A4219" s="68" t="s">
        <v>750</v>
      </c>
      <c r="B4219" s="68" t="s">
        <v>750</v>
      </c>
      <c r="C4219" s="14">
        <v>33546</v>
      </c>
      <c r="D4219" s="14"/>
      <c r="E4219" s="14"/>
      <c r="F4219" s="15"/>
      <c r="H4219">
        <v>292.52</v>
      </c>
      <c r="I4219">
        <v>7.6999999999999999E-2</v>
      </c>
      <c r="J4219">
        <v>0.12905</v>
      </c>
      <c r="K4219">
        <v>0.13535</v>
      </c>
      <c r="L4219">
        <v>0.17730000000000001</v>
      </c>
      <c r="M4219">
        <v>0.22614999999999999</v>
      </c>
      <c r="N4219">
        <v>0.25424999999999998</v>
      </c>
      <c r="O4219">
        <v>0.22545000000000001</v>
      </c>
      <c r="P4219">
        <v>0.23805000000000001</v>
      </c>
      <c r="BA4219" s="40"/>
      <c r="BL4219" s="40"/>
    </row>
    <row r="4220" spans="1:64" x14ac:dyDescent="0.25">
      <c r="A4220" s="68" t="s">
        <v>750</v>
      </c>
      <c r="B4220" s="68" t="s">
        <v>750</v>
      </c>
      <c r="C4220" s="14">
        <v>33547</v>
      </c>
      <c r="D4220" s="14"/>
      <c r="E4220" s="14"/>
      <c r="F4220" s="15"/>
      <c r="T4220">
        <v>18.953444999999999</v>
      </c>
      <c r="U4220">
        <v>1106.95</v>
      </c>
      <c r="AJ4220">
        <v>6.2749999999999799</v>
      </c>
      <c r="AM4220">
        <v>6.7970510669999999</v>
      </c>
      <c r="AP4220">
        <v>295.06286429287599</v>
      </c>
      <c r="AS4220">
        <v>230.233788987644</v>
      </c>
      <c r="BA4220" s="40"/>
      <c r="BB4220">
        <v>270</v>
      </c>
      <c r="BJ4220">
        <v>805.61213570712403</v>
      </c>
      <c r="BK4220">
        <v>740</v>
      </c>
      <c r="BL4220" s="40"/>
    </row>
    <row r="4221" spans="1:64" x14ac:dyDescent="0.25">
      <c r="A4221" s="68" t="s">
        <v>750</v>
      </c>
      <c r="B4221" s="68" t="s">
        <v>750</v>
      </c>
      <c r="C4221" s="14">
        <v>33553</v>
      </c>
      <c r="D4221" s="14"/>
      <c r="E4221" s="14"/>
      <c r="F4221" s="15"/>
      <c r="H4221">
        <v>285.97000000000003</v>
      </c>
      <c r="I4221">
        <v>8.6499999999999994E-2</v>
      </c>
      <c r="J4221">
        <v>0.1216</v>
      </c>
      <c r="K4221">
        <v>0.12809999999999999</v>
      </c>
      <c r="L4221">
        <v>0.17005000000000001</v>
      </c>
      <c r="M4221">
        <v>0.22040000000000001</v>
      </c>
      <c r="N4221">
        <v>0.24685000000000001</v>
      </c>
      <c r="O4221">
        <v>0.2195</v>
      </c>
      <c r="P4221">
        <v>0.23685</v>
      </c>
      <c r="BA4221" s="40"/>
      <c r="BL4221" s="40"/>
    </row>
    <row r="4222" spans="1:64" x14ac:dyDescent="0.25">
      <c r="A4222" s="68" t="s">
        <v>750</v>
      </c>
      <c r="B4222" s="68" t="s">
        <v>750</v>
      </c>
      <c r="C4222" s="14">
        <v>33560</v>
      </c>
      <c r="D4222" s="14"/>
      <c r="E4222" s="14"/>
      <c r="F4222" s="15"/>
      <c r="H4222">
        <v>277.77999999999997</v>
      </c>
      <c r="I4222">
        <v>8.0500000000000002E-2</v>
      </c>
      <c r="J4222">
        <v>0.11465</v>
      </c>
      <c r="K4222">
        <v>0.1244</v>
      </c>
      <c r="L4222">
        <v>0.16020000000000001</v>
      </c>
      <c r="M4222">
        <v>0.21135000000000001</v>
      </c>
      <c r="N4222">
        <v>0.24365000000000001</v>
      </c>
      <c r="O4222">
        <v>0.22084999999999999</v>
      </c>
      <c r="P4222">
        <v>0.23330000000000001</v>
      </c>
      <c r="BA4222" s="40"/>
      <c r="BL4222" s="40"/>
    </row>
    <row r="4223" spans="1:64" x14ac:dyDescent="0.25">
      <c r="A4223" s="68" t="s">
        <v>750</v>
      </c>
      <c r="B4223" s="68" t="s">
        <v>750</v>
      </c>
      <c r="C4223" s="14">
        <v>33561</v>
      </c>
      <c r="D4223" s="14"/>
      <c r="E4223" s="14"/>
      <c r="F4223" s="15"/>
      <c r="T4223">
        <v>13.150071577152699</v>
      </c>
      <c r="U4223">
        <v>1228.05</v>
      </c>
      <c r="V4223">
        <v>204.52500000000001</v>
      </c>
      <c r="W4223">
        <v>1.6449999999999999E-2</v>
      </c>
      <c r="X4223">
        <v>3.3367499999999999</v>
      </c>
      <c r="AD4223">
        <v>0</v>
      </c>
      <c r="AH4223">
        <v>0.71</v>
      </c>
      <c r="AI4223">
        <v>7.7762499999999804E-2</v>
      </c>
      <c r="AJ4223">
        <v>11.025</v>
      </c>
      <c r="AM4223">
        <v>4.2750636330000003</v>
      </c>
      <c r="AN4223">
        <v>2.4549999999999999E-2</v>
      </c>
      <c r="AO4223">
        <v>4.8921577388423998</v>
      </c>
      <c r="AP4223">
        <v>201.414661785216</v>
      </c>
      <c r="AS4223">
        <v>211.37259086581099</v>
      </c>
      <c r="BA4223" s="40"/>
      <c r="BB4223">
        <v>257.5</v>
      </c>
      <c r="BE4223">
        <v>232.389364482378</v>
      </c>
      <c r="BG4223">
        <v>6.4999999999999997E-3</v>
      </c>
      <c r="BH4223">
        <v>5.2610105631101796</v>
      </c>
      <c r="BJ4223">
        <v>811.08533821478397</v>
      </c>
      <c r="BK4223">
        <v>605</v>
      </c>
      <c r="BL4223" s="40"/>
    </row>
    <row r="4224" spans="1:64" x14ac:dyDescent="0.25">
      <c r="A4224" s="68" t="s">
        <v>750</v>
      </c>
      <c r="B4224" s="68" t="s">
        <v>750</v>
      </c>
      <c r="C4224" s="14">
        <v>33568</v>
      </c>
      <c r="D4224" s="14"/>
      <c r="E4224" s="14"/>
      <c r="F4224" s="15"/>
      <c r="T4224">
        <v>19.535057966461</v>
      </c>
      <c r="U4224">
        <v>1706.625</v>
      </c>
      <c r="V4224">
        <v>278.45</v>
      </c>
      <c r="W4224">
        <v>1.7299999999999999E-2</v>
      </c>
      <c r="X4224">
        <v>4.8303450000000003</v>
      </c>
      <c r="AD4224">
        <v>46.060635517621897</v>
      </c>
      <c r="AH4224">
        <v>0.875</v>
      </c>
      <c r="AI4224">
        <v>0.105062499999999</v>
      </c>
      <c r="AJ4224">
        <v>12.0999999999999</v>
      </c>
      <c r="AM4224">
        <v>5.2919999999999998</v>
      </c>
      <c r="AN4224">
        <v>2.5649999999999999E-2</v>
      </c>
      <c r="AO4224">
        <v>7.3635003286454097</v>
      </c>
      <c r="AP4224">
        <v>286.14064869105403</v>
      </c>
      <c r="AS4224">
        <v>184.697993796726</v>
      </c>
      <c r="BA4224" s="40"/>
      <c r="BB4224">
        <v>295</v>
      </c>
      <c r="BE4224">
        <v>232.389364482378</v>
      </c>
      <c r="BG4224">
        <v>6.7999999999999996E-3</v>
      </c>
      <c r="BH4224">
        <v>7.5903396079793604</v>
      </c>
      <c r="BJ4224">
        <v>1129.93435130895</v>
      </c>
      <c r="BK4224">
        <v>610</v>
      </c>
      <c r="BL4224" s="40"/>
    </row>
    <row r="4225" spans="1:64" x14ac:dyDescent="0.25">
      <c r="A4225" s="68" t="s">
        <v>750</v>
      </c>
      <c r="B4225" s="68" t="s">
        <v>750</v>
      </c>
      <c r="C4225" s="14">
        <v>33574</v>
      </c>
      <c r="D4225" s="14"/>
      <c r="E4225" s="14"/>
      <c r="F4225" s="15"/>
      <c r="H4225">
        <v>327.56</v>
      </c>
      <c r="I4225">
        <v>0.22600000000000001</v>
      </c>
      <c r="J4225">
        <v>0.23899999999999999</v>
      </c>
      <c r="K4225">
        <v>0.1535</v>
      </c>
      <c r="L4225">
        <v>0.15484999999999999</v>
      </c>
      <c r="M4225">
        <v>0.20225000000000001</v>
      </c>
      <c r="N4225">
        <v>0.23335</v>
      </c>
      <c r="O4225">
        <v>0.20795</v>
      </c>
      <c r="P4225">
        <v>0.22090000000000001</v>
      </c>
      <c r="T4225">
        <v>15.5807225531887</v>
      </c>
      <c r="U4225">
        <v>1282.25</v>
      </c>
      <c r="V4225">
        <v>236.47499999999999</v>
      </c>
      <c r="W4225">
        <v>1.8350000000000002E-2</v>
      </c>
      <c r="X4225">
        <v>4.2738075000000002</v>
      </c>
      <c r="AD4225">
        <v>26.305317758811</v>
      </c>
      <c r="AH4225">
        <v>0.89</v>
      </c>
      <c r="AI4225">
        <v>7.3842499999999797E-2</v>
      </c>
      <c r="AJ4225">
        <v>8.2749999999999808</v>
      </c>
      <c r="AM4225">
        <v>3.444</v>
      </c>
      <c r="AN4225">
        <v>3.1150000000000001E-2</v>
      </c>
      <c r="AO4225">
        <v>5.5655465488833897</v>
      </c>
      <c r="AP4225">
        <v>178.637068361102</v>
      </c>
      <c r="AS4225">
        <v>192.78007578606301</v>
      </c>
      <c r="BA4225" s="40"/>
      <c r="BB4225">
        <v>237.5</v>
      </c>
      <c r="BE4225">
        <v>232.389364482378</v>
      </c>
      <c r="BG4225">
        <v>6.7499999999999999E-3</v>
      </c>
      <c r="BH4225">
        <v>5.8015708550663803</v>
      </c>
      <c r="BJ4225">
        <v>858.86293163889798</v>
      </c>
      <c r="BK4225">
        <v>615</v>
      </c>
      <c r="BL4225" s="40"/>
    </row>
    <row r="4226" spans="1:64" x14ac:dyDescent="0.25">
      <c r="A4226" s="68" t="s">
        <v>750</v>
      </c>
      <c r="B4226" s="68" t="s">
        <v>750</v>
      </c>
      <c r="C4226" s="14">
        <v>33581</v>
      </c>
      <c r="D4226" s="14"/>
      <c r="E4226" s="14"/>
      <c r="F4226" s="15"/>
      <c r="H4226">
        <v>346.75</v>
      </c>
      <c r="I4226">
        <v>0.25600000000000001</v>
      </c>
      <c r="J4226">
        <v>0.27210000000000001</v>
      </c>
      <c r="K4226">
        <v>0.184</v>
      </c>
      <c r="L4226">
        <v>0.16245000000000001</v>
      </c>
      <c r="M4226">
        <v>0.20935000000000001</v>
      </c>
      <c r="N4226">
        <v>0.22714999999999999</v>
      </c>
      <c r="O4226">
        <v>0.20280000000000001</v>
      </c>
      <c r="P4226">
        <v>0.21990000000000001</v>
      </c>
      <c r="T4226">
        <v>21.956498272062799</v>
      </c>
      <c r="U4226">
        <v>1769.4749999999999</v>
      </c>
      <c r="V4226">
        <v>386.75</v>
      </c>
      <c r="W4226">
        <v>1.8849999999999999E-2</v>
      </c>
      <c r="X4226">
        <v>7.3925000000000001</v>
      </c>
      <c r="AD4226">
        <v>154.360635517622</v>
      </c>
      <c r="AH4226">
        <v>1.23</v>
      </c>
      <c r="AI4226">
        <v>0.13589499999999899</v>
      </c>
      <c r="AJ4226">
        <v>10.675000000000001</v>
      </c>
      <c r="AM4226">
        <v>3.766</v>
      </c>
      <c r="AN4226">
        <v>3.3399999999999999E-2</v>
      </c>
      <c r="AO4226">
        <v>6.5374608578363098</v>
      </c>
      <c r="AP4226">
        <v>195.83436915608999</v>
      </c>
      <c r="AS4226">
        <v>192.49904324531201</v>
      </c>
      <c r="BA4226" s="40"/>
      <c r="BB4226">
        <v>317.5</v>
      </c>
      <c r="BE4226">
        <v>232.389364482378</v>
      </c>
      <c r="BG4226">
        <v>6.4999999999999997E-3</v>
      </c>
      <c r="BH4226">
        <v>7.5100547371981099</v>
      </c>
      <c r="BJ4226">
        <v>1176.21563084391</v>
      </c>
      <c r="BK4226">
        <v>592.5</v>
      </c>
      <c r="BL4226" s="40"/>
    </row>
    <row r="4227" spans="1:64" x14ac:dyDescent="0.25">
      <c r="A4227" s="68" t="s">
        <v>750</v>
      </c>
      <c r="B4227" s="68" t="s">
        <v>750</v>
      </c>
      <c r="C4227" s="14">
        <v>33585</v>
      </c>
      <c r="D4227" s="14"/>
      <c r="E4227" s="14"/>
      <c r="F4227" s="15"/>
      <c r="T4227">
        <v>22.652616671530499</v>
      </c>
      <c r="U4227">
        <v>1650.3</v>
      </c>
      <c r="V4227">
        <v>411.5</v>
      </c>
      <c r="W4227">
        <v>2.07E-2</v>
      </c>
      <c r="X4227">
        <v>8.4955499999999997</v>
      </c>
      <c r="AD4227">
        <v>179.110635517622</v>
      </c>
      <c r="AH4227">
        <v>1.125</v>
      </c>
      <c r="AI4227">
        <v>0.12770500000000001</v>
      </c>
      <c r="AJ4227">
        <v>11.275</v>
      </c>
      <c r="AM4227">
        <v>4.0010000000000003</v>
      </c>
      <c r="AN4227">
        <v>3.4950000000000002E-2</v>
      </c>
      <c r="AO4227">
        <v>6.97920065749285</v>
      </c>
      <c r="AP4227">
        <v>199.634708341324</v>
      </c>
      <c r="AS4227">
        <v>200.39502756265799</v>
      </c>
      <c r="BA4227" s="40"/>
      <c r="BB4227">
        <v>272.5</v>
      </c>
      <c r="BE4227">
        <v>232.389364482378</v>
      </c>
      <c r="BG4227">
        <v>6.8999999999999999E-3</v>
      </c>
      <c r="BH4227">
        <v>7.0858839633189099</v>
      </c>
      <c r="BJ4227">
        <v>1027.8902916586801</v>
      </c>
      <c r="BK4227">
        <v>647.5</v>
      </c>
      <c r="BL4227" s="40"/>
    </row>
    <row r="4228" spans="1:64" x14ac:dyDescent="0.25">
      <c r="A4228" s="68" t="s">
        <v>750</v>
      </c>
      <c r="B4228" s="68" t="s">
        <v>750</v>
      </c>
      <c r="C4228" s="14">
        <v>33588</v>
      </c>
      <c r="D4228" s="14"/>
      <c r="E4228" s="14"/>
      <c r="F4228" s="15"/>
      <c r="H4228">
        <v>368.99</v>
      </c>
      <c r="I4228">
        <v>0.26400000000000001</v>
      </c>
      <c r="J4228">
        <v>0.28034999999999999</v>
      </c>
      <c r="K4228">
        <v>0.23544999999999999</v>
      </c>
      <c r="L4228">
        <v>0.18834999999999999</v>
      </c>
      <c r="M4228">
        <v>0.21734999999999999</v>
      </c>
      <c r="N4228">
        <v>0.2341</v>
      </c>
      <c r="O4228">
        <v>0.20705000000000001</v>
      </c>
      <c r="P4228">
        <v>0.21829999999999999</v>
      </c>
      <c r="BA4228" s="40"/>
      <c r="BL4228" s="40"/>
    </row>
    <row r="4229" spans="1:64" x14ac:dyDescent="0.25">
      <c r="A4229" s="68" t="s">
        <v>750</v>
      </c>
      <c r="B4229" s="68" t="s">
        <v>750</v>
      </c>
      <c r="C4229" s="14">
        <v>33590</v>
      </c>
      <c r="D4229" s="14"/>
      <c r="E4229" s="14"/>
      <c r="F4229" s="15"/>
      <c r="T4229">
        <v>22.960595265224601</v>
      </c>
      <c r="U4229">
        <v>1663.3</v>
      </c>
      <c r="V4229">
        <v>449</v>
      </c>
      <c r="W4229">
        <v>1.83E-2</v>
      </c>
      <c r="X4229">
        <v>8.1804000000000006</v>
      </c>
      <c r="AD4229">
        <v>216.610635517622</v>
      </c>
      <c r="AH4229">
        <v>1.46</v>
      </c>
      <c r="AI4229">
        <v>0.17665</v>
      </c>
      <c r="AJ4229">
        <v>11.875</v>
      </c>
      <c r="AM4229">
        <v>3.806</v>
      </c>
      <c r="AN4229">
        <v>3.3149999999999999E-2</v>
      </c>
      <c r="AO4229">
        <v>6.6345276915619698</v>
      </c>
      <c r="AP4229">
        <v>200.412532961067</v>
      </c>
      <c r="AS4229">
        <v>188.273363524084</v>
      </c>
      <c r="BA4229" s="40"/>
      <c r="BE4229">
        <v>232.389364482378</v>
      </c>
      <c r="BG4229">
        <v>7.4999999999999997E-3</v>
      </c>
      <c r="BH4229">
        <v>7.4921928280595598</v>
      </c>
      <c r="BJ4229">
        <v>1002.01246703893</v>
      </c>
      <c r="BK4229">
        <v>782.5</v>
      </c>
      <c r="BL4229" s="40"/>
    </row>
    <row r="4230" spans="1:64" x14ac:dyDescent="0.25">
      <c r="A4230" s="68" t="s">
        <v>750</v>
      </c>
      <c r="B4230" s="68" t="s">
        <v>750</v>
      </c>
      <c r="C4230" s="14">
        <v>33595</v>
      </c>
      <c r="D4230" s="14"/>
      <c r="E4230" s="14"/>
      <c r="F4230" s="15"/>
      <c r="H4230">
        <v>370.16</v>
      </c>
      <c r="I4230">
        <v>0.23200000000000001</v>
      </c>
      <c r="J4230">
        <v>0.27224999999999999</v>
      </c>
      <c r="K4230">
        <v>0.24915000000000001</v>
      </c>
      <c r="L4230">
        <v>0.20774999999999999</v>
      </c>
      <c r="M4230">
        <v>0.22539999999999999</v>
      </c>
      <c r="N4230">
        <v>0.23605000000000001</v>
      </c>
      <c r="O4230">
        <v>0.20899999999999999</v>
      </c>
      <c r="P4230">
        <v>0.21920000000000001</v>
      </c>
      <c r="T4230">
        <v>24.229463076335399</v>
      </c>
      <c r="U4230">
        <v>1784</v>
      </c>
      <c r="V4230">
        <v>551.5</v>
      </c>
      <c r="W4230">
        <v>2.1299999999999999E-2</v>
      </c>
      <c r="X4230">
        <v>11.66595</v>
      </c>
      <c r="AD4230">
        <v>319.11063551762197</v>
      </c>
      <c r="AH4230">
        <v>1.175</v>
      </c>
      <c r="AI4230">
        <v>0.13976250000000101</v>
      </c>
      <c r="AJ4230">
        <v>12.4000000000001</v>
      </c>
      <c r="AM4230">
        <v>3.8180000000000001</v>
      </c>
      <c r="AN4230">
        <v>3.015E-2</v>
      </c>
      <c r="AO4230">
        <v>6.0048827853219002</v>
      </c>
      <c r="AP4230">
        <v>199.67078118083899</v>
      </c>
      <c r="AS4230">
        <v>191.00967427835499</v>
      </c>
      <c r="BA4230" s="40"/>
      <c r="BE4230">
        <v>232.389364482378</v>
      </c>
      <c r="BG4230">
        <v>6.3499999999999997E-3</v>
      </c>
      <c r="BH4230">
        <v>6.3760021688621604</v>
      </c>
      <c r="BJ4230">
        <v>1020.42921881916</v>
      </c>
      <c r="BK4230">
        <v>757.5</v>
      </c>
      <c r="BL4230" s="40"/>
    </row>
    <row r="4231" spans="1:64" x14ac:dyDescent="0.25">
      <c r="A4231" s="68" t="s">
        <v>750</v>
      </c>
      <c r="B4231" s="68" t="s">
        <v>750</v>
      </c>
      <c r="C4231" s="14">
        <v>33602</v>
      </c>
      <c r="D4231" s="14"/>
      <c r="E4231" s="14"/>
      <c r="F4231" s="15"/>
      <c r="H4231">
        <v>386.53</v>
      </c>
      <c r="I4231">
        <v>0.27900000000000003</v>
      </c>
      <c r="J4231">
        <v>0.28439999999999999</v>
      </c>
      <c r="K4231">
        <v>0.26</v>
      </c>
      <c r="L4231">
        <v>0.21645</v>
      </c>
      <c r="M4231">
        <v>0.23215</v>
      </c>
      <c r="N4231">
        <v>0.23515</v>
      </c>
      <c r="O4231">
        <v>0.20774999999999999</v>
      </c>
      <c r="P4231">
        <v>0.21775</v>
      </c>
      <c r="T4231">
        <v>27.520685398554001</v>
      </c>
      <c r="U4231">
        <v>1668</v>
      </c>
      <c r="V4231">
        <v>568.5</v>
      </c>
      <c r="W4231">
        <v>2.3800000000000002E-2</v>
      </c>
      <c r="X4231">
        <v>13.619400000000001</v>
      </c>
      <c r="AD4231">
        <v>336.11063551762197</v>
      </c>
      <c r="AH4231">
        <v>1.18</v>
      </c>
      <c r="AI4231">
        <v>0.109045</v>
      </c>
      <c r="AJ4231">
        <v>9.5</v>
      </c>
      <c r="AM4231">
        <v>4.1150000000000002</v>
      </c>
      <c r="AN4231">
        <v>3.5450000000000002E-2</v>
      </c>
      <c r="AO4231">
        <v>6.8422092148170002</v>
      </c>
      <c r="AP4231">
        <v>192.60173513620001</v>
      </c>
      <c r="AS4231">
        <v>214.198885976409</v>
      </c>
      <c r="BA4231" s="40"/>
      <c r="BE4231">
        <v>232.389364482378</v>
      </c>
      <c r="BG4231">
        <v>8.0000000000000002E-3</v>
      </c>
      <c r="BH4231">
        <v>7.0920054528102101</v>
      </c>
      <c r="BJ4231">
        <v>897.39826486380002</v>
      </c>
      <c r="BK4231">
        <v>757.5</v>
      </c>
      <c r="BL4231" s="40"/>
    </row>
    <row r="4232" spans="1:64" x14ac:dyDescent="0.25">
      <c r="A4232" s="68" t="s">
        <v>750</v>
      </c>
      <c r="B4232" s="68" t="s">
        <v>750</v>
      </c>
      <c r="C4232" s="14">
        <v>33609</v>
      </c>
      <c r="D4232" s="14"/>
      <c r="E4232" s="14"/>
      <c r="F4232" s="15"/>
      <c r="H4232">
        <v>397.21</v>
      </c>
      <c r="I4232">
        <v>0.26550000000000001</v>
      </c>
      <c r="J4232">
        <v>0.28954999999999997</v>
      </c>
      <c r="K4232">
        <v>0.27045000000000002</v>
      </c>
      <c r="L4232">
        <v>0.2409</v>
      </c>
      <c r="M4232">
        <v>0.24424999999999999</v>
      </c>
      <c r="N4232">
        <v>0.24245</v>
      </c>
      <c r="O4232">
        <v>0.21190000000000001</v>
      </c>
      <c r="P4232">
        <v>0.22105</v>
      </c>
      <c r="T4232">
        <v>30.287112130784099</v>
      </c>
      <c r="U4232">
        <v>1854.05</v>
      </c>
      <c r="V4232">
        <v>751</v>
      </c>
      <c r="W4232">
        <v>2.3099999999999999E-2</v>
      </c>
      <c r="X4232">
        <v>17.254999999999999</v>
      </c>
      <c r="AD4232">
        <v>518.61063551762197</v>
      </c>
      <c r="AH4232">
        <v>1.4450000000000001</v>
      </c>
      <c r="AI4232">
        <v>0.174235</v>
      </c>
      <c r="AJ4232">
        <v>11.975</v>
      </c>
      <c r="AM4232">
        <v>2.86</v>
      </c>
      <c r="AN4232">
        <v>3.3099999999999997E-2</v>
      </c>
      <c r="AO4232">
        <v>4.5887708619219598</v>
      </c>
      <c r="AP4232">
        <v>141.108207636381</v>
      </c>
      <c r="AS4232">
        <v>201.831743933528</v>
      </c>
      <c r="BA4232" s="40"/>
      <c r="BE4232">
        <v>232.389364482378</v>
      </c>
      <c r="BG4232">
        <v>8.2500000000000004E-3</v>
      </c>
      <c r="BH4232">
        <v>7.7816583417303598</v>
      </c>
      <c r="BJ4232">
        <v>949.96679236362002</v>
      </c>
      <c r="BK4232">
        <v>810</v>
      </c>
      <c r="BL4232" s="40"/>
    </row>
    <row r="4233" spans="1:64" x14ac:dyDescent="0.25">
      <c r="A4233" s="68" t="s">
        <v>750</v>
      </c>
      <c r="B4233" s="68" t="s">
        <v>750</v>
      </c>
      <c r="C4233" s="14">
        <v>33613</v>
      </c>
      <c r="D4233" s="14"/>
      <c r="E4233" s="14"/>
      <c r="F4233" s="15"/>
      <c r="T4233">
        <v>21.367117783634399</v>
      </c>
      <c r="U4233">
        <v>1700.2750000000001</v>
      </c>
      <c r="V4233">
        <v>625</v>
      </c>
      <c r="W4233">
        <v>2.46E-2</v>
      </c>
      <c r="X4233">
        <v>15.36975</v>
      </c>
      <c r="AD4233">
        <v>392.61063551762197</v>
      </c>
      <c r="AJ4233">
        <v>12.975</v>
      </c>
      <c r="AM4233">
        <v>1.073</v>
      </c>
      <c r="AN4233">
        <v>3.1649999999999998E-2</v>
      </c>
      <c r="AO4233">
        <v>1.8900901335367599</v>
      </c>
      <c r="AP4233">
        <v>59.491498614568599</v>
      </c>
      <c r="AS4233">
        <v>179.834810636583</v>
      </c>
      <c r="BA4233" s="40"/>
      <c r="BE4233">
        <v>232.389364482378</v>
      </c>
      <c r="BG4233">
        <v>5.2500000000000003E-3</v>
      </c>
      <c r="BH4233">
        <v>5.2683803661313897</v>
      </c>
      <c r="BJ4233">
        <v>1002.80850138543</v>
      </c>
      <c r="BK4233">
        <v>712.5</v>
      </c>
      <c r="BL4233" s="40"/>
    </row>
    <row r="4234" spans="1:64" x14ac:dyDescent="0.25">
      <c r="A4234" s="68" t="s">
        <v>750</v>
      </c>
      <c r="B4234" s="68" t="s">
        <v>750</v>
      </c>
      <c r="C4234" s="14">
        <v>33616</v>
      </c>
      <c r="D4234" s="14"/>
      <c r="E4234" s="14"/>
      <c r="F4234" s="15"/>
      <c r="H4234">
        <v>401.68</v>
      </c>
      <c r="I4234">
        <v>0.26400000000000001</v>
      </c>
      <c r="J4234">
        <v>0.28784999999999999</v>
      </c>
      <c r="K4234">
        <v>0.2722</v>
      </c>
      <c r="L4234">
        <v>0.24709999999999999</v>
      </c>
      <c r="M4234">
        <v>0.25679999999999997</v>
      </c>
      <c r="N4234">
        <v>0.24610000000000001</v>
      </c>
      <c r="O4234">
        <v>0.21485000000000001</v>
      </c>
      <c r="P4234">
        <v>0.2195</v>
      </c>
      <c r="BA4234" s="40"/>
      <c r="BL4234" s="40"/>
    </row>
    <row r="4235" spans="1:64" x14ac:dyDescent="0.25">
      <c r="A4235" s="68" t="s">
        <v>750</v>
      </c>
      <c r="B4235" s="68" t="s">
        <v>750</v>
      </c>
      <c r="C4235" s="14">
        <v>33618</v>
      </c>
      <c r="D4235" s="14"/>
      <c r="E4235" s="14"/>
      <c r="F4235" s="15"/>
      <c r="U4235">
        <v>1603</v>
      </c>
      <c r="V4235">
        <v>615.75</v>
      </c>
      <c r="W4235">
        <v>2.8199999999999999E-2</v>
      </c>
      <c r="X4235">
        <v>17.016175</v>
      </c>
      <c r="AD4235">
        <v>383.36063551762197</v>
      </c>
      <c r="BA4235" s="40"/>
      <c r="BE4235">
        <v>232.389364482378</v>
      </c>
      <c r="BL4235" s="40"/>
    </row>
    <row r="4236" spans="1:64" x14ac:dyDescent="0.25">
      <c r="A4236" s="68" t="s">
        <v>750</v>
      </c>
      <c r="B4236" s="68" t="s">
        <v>750</v>
      </c>
      <c r="C4236" s="14">
        <v>33623</v>
      </c>
      <c r="D4236" s="14"/>
      <c r="E4236" s="14"/>
      <c r="F4236" s="15" t="s">
        <v>157</v>
      </c>
      <c r="H4236">
        <v>379.17</v>
      </c>
      <c r="I4236">
        <v>0.23400000000000001</v>
      </c>
      <c r="J4236">
        <v>0.25259999999999999</v>
      </c>
      <c r="K4236">
        <v>0.25530000000000003</v>
      </c>
      <c r="L4236">
        <v>0.23375000000000001</v>
      </c>
      <c r="M4236">
        <v>0.24779999999999999</v>
      </c>
      <c r="N4236">
        <v>0.24435000000000001</v>
      </c>
      <c r="O4236">
        <v>0.20880000000000001</v>
      </c>
      <c r="P4236">
        <v>0.21925</v>
      </c>
      <c r="U4236" s="43">
        <v>1620.1078994237</v>
      </c>
      <c r="Z4236">
        <v>3.7500947499999999E-2</v>
      </c>
      <c r="AB4236">
        <v>15154.036881244099</v>
      </c>
      <c r="AD4236">
        <v>568.29074149659903</v>
      </c>
      <c r="AT4236" t="s">
        <v>74</v>
      </c>
      <c r="BA4236" s="40"/>
      <c r="BL4236" s="40"/>
    </row>
    <row r="4237" spans="1:64" x14ac:dyDescent="0.25">
      <c r="A4237" s="68" t="s">
        <v>751</v>
      </c>
      <c r="B4237" s="68" t="s">
        <v>751</v>
      </c>
      <c r="C4237" s="14">
        <v>33483</v>
      </c>
      <c r="D4237" s="14"/>
      <c r="E4237" s="14"/>
      <c r="F4237" s="15"/>
      <c r="H4237">
        <v>452.66</v>
      </c>
      <c r="I4237">
        <v>0.26550000000000001</v>
      </c>
      <c r="J4237">
        <v>0.27</v>
      </c>
      <c r="K4237">
        <v>0.20899999999999999</v>
      </c>
      <c r="L4237">
        <v>0.31145</v>
      </c>
      <c r="M4237">
        <v>0.30790000000000001</v>
      </c>
      <c r="N4237">
        <v>0.30070000000000002</v>
      </c>
      <c r="O4237">
        <v>0.28705000000000003</v>
      </c>
      <c r="P4237">
        <v>0.31169999999999998</v>
      </c>
      <c r="BA4237" s="40"/>
      <c r="BL4237" s="40"/>
    </row>
    <row r="4238" spans="1:64" x14ac:dyDescent="0.25">
      <c r="A4238" s="68" t="s">
        <v>751</v>
      </c>
      <c r="B4238" s="68" t="s">
        <v>751</v>
      </c>
      <c r="C4238" s="14">
        <v>33491</v>
      </c>
      <c r="D4238" s="14"/>
      <c r="E4238" s="14"/>
      <c r="F4238" s="15"/>
      <c r="H4238">
        <v>436.61</v>
      </c>
      <c r="I4238">
        <v>0.24149999999999999</v>
      </c>
      <c r="J4238">
        <v>0.24765000000000001</v>
      </c>
      <c r="K4238">
        <v>0.192</v>
      </c>
      <c r="L4238">
        <v>0.30649999999999999</v>
      </c>
      <c r="M4238">
        <v>0.30075000000000002</v>
      </c>
      <c r="N4238">
        <v>0.2969</v>
      </c>
      <c r="O4238">
        <v>0.28625</v>
      </c>
      <c r="P4238">
        <v>0.3115</v>
      </c>
      <c r="BA4238" s="40"/>
      <c r="BL4238" s="40"/>
    </row>
    <row r="4239" spans="1:64" x14ac:dyDescent="0.25">
      <c r="A4239" s="68" t="s">
        <v>751</v>
      </c>
      <c r="B4239" s="68" t="s">
        <v>751</v>
      </c>
      <c r="C4239" s="14">
        <v>33497</v>
      </c>
      <c r="D4239" s="14"/>
      <c r="E4239" s="14"/>
      <c r="F4239" s="15"/>
      <c r="H4239">
        <v>425.77</v>
      </c>
      <c r="I4239">
        <v>0.224</v>
      </c>
      <c r="J4239">
        <v>0.23435</v>
      </c>
      <c r="K4239">
        <v>0.17530000000000001</v>
      </c>
      <c r="L4239">
        <v>0.30549999999999999</v>
      </c>
      <c r="M4239">
        <v>0.2984</v>
      </c>
      <c r="N4239">
        <v>0.29494999999999999</v>
      </c>
      <c r="O4239">
        <v>0.2873</v>
      </c>
      <c r="P4239">
        <v>0.30904999999999999</v>
      </c>
      <c r="BA4239" s="40"/>
      <c r="BL4239" s="40"/>
    </row>
    <row r="4240" spans="1:64" x14ac:dyDescent="0.25">
      <c r="A4240" s="68" t="s">
        <v>751</v>
      </c>
      <c r="B4240" s="68" t="s">
        <v>751</v>
      </c>
      <c r="C4240" s="14">
        <v>33504</v>
      </c>
      <c r="D4240" s="14"/>
      <c r="E4240" s="14"/>
      <c r="F4240" s="15"/>
      <c r="H4240">
        <v>422.8</v>
      </c>
      <c r="I4240">
        <v>0.21299999999999999</v>
      </c>
      <c r="J4240">
        <v>0.23385</v>
      </c>
      <c r="K4240">
        <v>0.1749</v>
      </c>
      <c r="L4240">
        <v>0.30495</v>
      </c>
      <c r="M4240">
        <v>0.29780000000000001</v>
      </c>
      <c r="N4240">
        <v>0.29435</v>
      </c>
      <c r="O4240">
        <v>0.28670000000000001</v>
      </c>
      <c r="P4240">
        <v>0.30845</v>
      </c>
      <c r="BA4240" s="40"/>
      <c r="BL4240" s="40"/>
    </row>
    <row r="4241" spans="1:64" x14ac:dyDescent="0.25">
      <c r="A4241" s="68" t="s">
        <v>751</v>
      </c>
      <c r="B4241" s="68" t="s">
        <v>751</v>
      </c>
      <c r="C4241" s="14">
        <v>33505</v>
      </c>
      <c r="D4241" s="14"/>
      <c r="E4241" s="14"/>
      <c r="F4241" s="15"/>
      <c r="U4241">
        <v>249.6</v>
      </c>
      <c r="AM4241">
        <v>3.4097023809999998</v>
      </c>
      <c r="AP4241">
        <v>149.59523809523799</v>
      </c>
      <c r="AS4241">
        <v>228.228070175439</v>
      </c>
      <c r="BA4241" s="40"/>
      <c r="BB4241">
        <v>262.5</v>
      </c>
      <c r="BJ4241">
        <v>100.00476190476201</v>
      </c>
      <c r="BK4241">
        <v>912.5</v>
      </c>
      <c r="BL4241" s="40"/>
    </row>
    <row r="4242" spans="1:64" x14ac:dyDescent="0.25">
      <c r="A4242" s="68" t="s">
        <v>751</v>
      </c>
      <c r="B4242" s="68" t="s">
        <v>751</v>
      </c>
      <c r="C4242" s="14">
        <v>33512</v>
      </c>
      <c r="D4242" s="14"/>
      <c r="E4242" s="14"/>
      <c r="F4242" s="15"/>
      <c r="H4242">
        <v>400.57</v>
      </c>
      <c r="I4242">
        <v>0.1885</v>
      </c>
      <c r="J4242">
        <v>0.19805</v>
      </c>
      <c r="K4242">
        <v>0.1447</v>
      </c>
      <c r="L4242">
        <v>0.2944</v>
      </c>
      <c r="M4242">
        <v>0.2949</v>
      </c>
      <c r="N4242">
        <v>0.29265000000000002</v>
      </c>
      <c r="O4242">
        <v>0.28179999999999999</v>
      </c>
      <c r="P4242">
        <v>0.30785000000000001</v>
      </c>
      <c r="BA4242" s="40"/>
      <c r="BL4242" s="40"/>
    </row>
    <row r="4243" spans="1:64" x14ac:dyDescent="0.25">
      <c r="A4243" s="68" t="s">
        <v>751</v>
      </c>
      <c r="B4243" s="68" t="s">
        <v>751</v>
      </c>
      <c r="C4243" s="14">
        <v>33519</v>
      </c>
      <c r="D4243" s="14"/>
      <c r="E4243" s="14"/>
      <c r="F4243" s="15"/>
      <c r="H4243">
        <v>386.56</v>
      </c>
      <c r="I4243">
        <v>0.17100000000000001</v>
      </c>
      <c r="J4243">
        <v>0.17055000000000001</v>
      </c>
      <c r="K4243">
        <v>0.12984999999999999</v>
      </c>
      <c r="L4243">
        <v>0.29165000000000002</v>
      </c>
      <c r="M4243">
        <v>0.29370000000000002</v>
      </c>
      <c r="N4243">
        <v>0.28684999999999999</v>
      </c>
      <c r="O4243">
        <v>0.28065000000000001</v>
      </c>
      <c r="P4243">
        <v>0.30854999999999999</v>
      </c>
      <c r="BA4243" s="40"/>
      <c r="BL4243" s="40"/>
    </row>
    <row r="4244" spans="1:64" x14ac:dyDescent="0.25">
      <c r="A4244" s="68" t="s">
        <v>751</v>
      </c>
      <c r="B4244" s="68" t="s">
        <v>751</v>
      </c>
      <c r="C4244" s="14">
        <v>33521</v>
      </c>
      <c r="D4244" s="14"/>
      <c r="E4244" s="14"/>
      <c r="F4244" s="15"/>
      <c r="U4244">
        <v>467.07499999999999</v>
      </c>
      <c r="AM4244">
        <v>6.0289473559999998</v>
      </c>
      <c r="AP4244">
        <v>227.48808068459701</v>
      </c>
      <c r="AS4244">
        <v>264.984230632552</v>
      </c>
      <c r="BA4244" s="40"/>
      <c r="BB4244">
        <v>250</v>
      </c>
      <c r="BJ4244">
        <v>239.58691931540301</v>
      </c>
      <c r="BK4244">
        <v>800</v>
      </c>
      <c r="BL4244" s="40"/>
    </row>
    <row r="4245" spans="1:64" x14ac:dyDescent="0.25">
      <c r="A4245" s="68" t="s">
        <v>751</v>
      </c>
      <c r="B4245" s="68" t="s">
        <v>751</v>
      </c>
      <c r="C4245" s="14">
        <v>33525</v>
      </c>
      <c r="D4245" s="14"/>
      <c r="E4245" s="14"/>
      <c r="F4245" s="15"/>
      <c r="H4245">
        <v>368.04</v>
      </c>
      <c r="I4245">
        <v>0.129</v>
      </c>
      <c r="J4245">
        <v>0.14065</v>
      </c>
      <c r="K4245">
        <v>0.11685</v>
      </c>
      <c r="L4245">
        <v>0.2858</v>
      </c>
      <c r="M4245">
        <v>0.28660000000000002</v>
      </c>
      <c r="N4245">
        <v>0.28789999999999999</v>
      </c>
      <c r="O4245">
        <v>0.28249999999999997</v>
      </c>
      <c r="P4245">
        <v>0.31090000000000001</v>
      </c>
      <c r="U4245" s="40"/>
      <c r="BA4245" s="40"/>
      <c r="BL4245" s="40"/>
    </row>
    <row r="4246" spans="1:64" x14ac:dyDescent="0.25">
      <c r="A4246" s="68" t="s">
        <v>751</v>
      </c>
      <c r="B4246" s="68" t="s">
        <v>751</v>
      </c>
      <c r="C4246" s="14">
        <v>33532</v>
      </c>
      <c r="D4246" s="14"/>
      <c r="E4246" s="14"/>
      <c r="F4246" s="15"/>
      <c r="H4246">
        <v>346.76</v>
      </c>
      <c r="I4246">
        <v>0.10100000000000001</v>
      </c>
      <c r="J4246">
        <v>0.1201</v>
      </c>
      <c r="K4246">
        <v>9.7750000000000004E-2</v>
      </c>
      <c r="L4246">
        <v>0.26979999999999998</v>
      </c>
      <c r="M4246">
        <v>0.27910000000000001</v>
      </c>
      <c r="N4246">
        <v>0.28349999999999997</v>
      </c>
      <c r="O4246">
        <v>0.2767</v>
      </c>
      <c r="P4246">
        <v>0.30585000000000001</v>
      </c>
      <c r="BA4246" s="40"/>
      <c r="BL4246" s="40"/>
    </row>
    <row r="4247" spans="1:64" x14ac:dyDescent="0.25">
      <c r="A4247" s="68" t="s">
        <v>751</v>
      </c>
      <c r="B4247" s="68" t="s">
        <v>751</v>
      </c>
      <c r="C4247" s="14">
        <v>33533</v>
      </c>
      <c r="D4247" s="14"/>
      <c r="E4247" s="14"/>
      <c r="F4247" s="15"/>
      <c r="U4247">
        <v>679.57500000000005</v>
      </c>
      <c r="AM4247">
        <v>6.7987147490000002</v>
      </c>
      <c r="AP4247">
        <v>275.62307872194498</v>
      </c>
      <c r="AS4247">
        <v>246.64642026363401</v>
      </c>
      <c r="BA4247" s="40"/>
      <c r="BB4247">
        <v>257.5</v>
      </c>
      <c r="BJ4247">
        <v>403.95192127805501</v>
      </c>
      <c r="BK4247">
        <v>737.5</v>
      </c>
      <c r="BL4247" s="40"/>
    </row>
    <row r="4248" spans="1:64" x14ac:dyDescent="0.25">
      <c r="A4248" s="68" t="s">
        <v>751</v>
      </c>
      <c r="B4248" s="68" t="s">
        <v>751</v>
      </c>
      <c r="C4248" s="14">
        <v>33540</v>
      </c>
      <c r="D4248" s="14"/>
      <c r="E4248" s="14"/>
      <c r="F4248" s="15"/>
      <c r="H4248">
        <v>330.07</v>
      </c>
      <c r="I4248">
        <v>7.3999999999999996E-2</v>
      </c>
      <c r="J4248">
        <v>0.1065</v>
      </c>
      <c r="K4248">
        <v>9.0950000000000003E-2</v>
      </c>
      <c r="L4248">
        <v>0.25180000000000002</v>
      </c>
      <c r="M4248">
        <v>0.26795000000000002</v>
      </c>
      <c r="N4248">
        <v>0.27400000000000002</v>
      </c>
      <c r="O4248">
        <v>0.27584999999999998</v>
      </c>
      <c r="P4248">
        <v>0.30930000000000002</v>
      </c>
      <c r="BA4248" s="40"/>
      <c r="BL4248" s="40"/>
    </row>
    <row r="4249" spans="1:64" x14ac:dyDescent="0.25">
      <c r="A4249" s="68" t="s">
        <v>751</v>
      </c>
      <c r="B4249" s="68" t="s">
        <v>751</v>
      </c>
      <c r="C4249" s="14">
        <v>33546</v>
      </c>
      <c r="D4249" s="14"/>
      <c r="E4249" s="14"/>
      <c r="F4249" s="15"/>
      <c r="H4249">
        <v>318.97000000000003</v>
      </c>
      <c r="I4249">
        <v>7.2499999999999995E-2</v>
      </c>
      <c r="J4249">
        <v>0.10174999999999999</v>
      </c>
      <c r="K4249">
        <v>8.5349999999999995E-2</v>
      </c>
      <c r="L4249">
        <v>0.24099999999999999</v>
      </c>
      <c r="M4249">
        <v>0.25559999999999999</v>
      </c>
      <c r="N4249">
        <v>0.26619999999999999</v>
      </c>
      <c r="O4249">
        <v>0.26974999999999999</v>
      </c>
      <c r="P4249">
        <v>0.30270000000000002</v>
      </c>
      <c r="BA4249" s="40"/>
      <c r="BL4249" s="40"/>
    </row>
    <row r="4250" spans="1:64" x14ac:dyDescent="0.25">
      <c r="A4250" s="68" t="s">
        <v>751</v>
      </c>
      <c r="B4250" s="68" t="s">
        <v>751</v>
      </c>
      <c r="C4250" s="14">
        <v>33547</v>
      </c>
      <c r="D4250" s="14"/>
      <c r="E4250" s="14"/>
      <c r="F4250" s="15"/>
      <c r="T4250">
        <v>14.141920000000001</v>
      </c>
      <c r="U4250">
        <v>887.9</v>
      </c>
      <c r="AJ4250">
        <v>6.0999999999999703</v>
      </c>
      <c r="AM4250">
        <v>5.1999119970000001</v>
      </c>
      <c r="AP4250">
        <v>254.66424859350701</v>
      </c>
      <c r="AS4250">
        <v>206.162955621251</v>
      </c>
      <c r="BA4250" s="40"/>
      <c r="BB4250">
        <v>220</v>
      </c>
      <c r="BJ4250">
        <v>627.135751406493</v>
      </c>
      <c r="BK4250">
        <v>627.5</v>
      </c>
      <c r="BL4250" s="40"/>
    </row>
    <row r="4251" spans="1:64" x14ac:dyDescent="0.25">
      <c r="A4251" s="68" t="s">
        <v>751</v>
      </c>
      <c r="B4251" s="68" t="s">
        <v>751</v>
      </c>
      <c r="C4251" s="14">
        <v>33553</v>
      </c>
      <c r="D4251" s="14"/>
      <c r="E4251" s="14"/>
      <c r="F4251" s="15"/>
      <c r="H4251">
        <v>314.56</v>
      </c>
      <c r="I4251">
        <v>8.5500000000000007E-2</v>
      </c>
      <c r="J4251">
        <v>9.9750000000000005E-2</v>
      </c>
      <c r="K4251">
        <v>8.3349999999999994E-2</v>
      </c>
      <c r="L4251">
        <v>0.2253</v>
      </c>
      <c r="M4251">
        <v>0.25109999999999999</v>
      </c>
      <c r="N4251">
        <v>0.25595000000000001</v>
      </c>
      <c r="O4251">
        <v>0.26729999999999998</v>
      </c>
      <c r="P4251">
        <v>0.30454999999999999</v>
      </c>
      <c r="BA4251" s="40"/>
      <c r="BL4251" s="40"/>
    </row>
    <row r="4252" spans="1:64" x14ac:dyDescent="0.25">
      <c r="A4252" s="68" t="s">
        <v>751</v>
      </c>
      <c r="B4252" s="68" t="s">
        <v>751</v>
      </c>
      <c r="C4252" s="14">
        <v>33560</v>
      </c>
      <c r="D4252" s="14"/>
      <c r="E4252" s="14"/>
      <c r="F4252" s="15"/>
      <c r="H4252">
        <v>303.92</v>
      </c>
      <c r="I4252">
        <v>7.7499999999999999E-2</v>
      </c>
      <c r="J4252">
        <v>9.715E-2</v>
      </c>
      <c r="K4252">
        <v>7.8299999999999995E-2</v>
      </c>
      <c r="L4252">
        <v>0.21525</v>
      </c>
      <c r="M4252">
        <v>0.2407</v>
      </c>
      <c r="N4252">
        <v>0.25019999999999998</v>
      </c>
      <c r="O4252">
        <v>0.26500000000000001</v>
      </c>
      <c r="P4252">
        <v>0.29549999999999998</v>
      </c>
      <c r="BA4252" s="40"/>
      <c r="BL4252" s="40"/>
    </row>
    <row r="4253" spans="1:64" x14ac:dyDescent="0.25">
      <c r="A4253" s="68" t="s">
        <v>751</v>
      </c>
      <c r="B4253" s="68" t="s">
        <v>751</v>
      </c>
      <c r="C4253" s="14">
        <v>33561</v>
      </c>
      <c r="D4253" s="14"/>
      <c r="E4253" s="14"/>
      <c r="F4253" s="15"/>
      <c r="T4253">
        <v>12.9821991085061</v>
      </c>
      <c r="U4253">
        <v>1151.825</v>
      </c>
      <c r="V4253">
        <v>184.32499999999999</v>
      </c>
      <c r="W4253">
        <v>1.6650000000000002E-2</v>
      </c>
      <c r="X4253">
        <v>3.0701200000000002</v>
      </c>
      <c r="AD4253">
        <v>0</v>
      </c>
      <c r="AH4253">
        <v>0.93</v>
      </c>
      <c r="AI4253">
        <v>9.7219999999999807E-2</v>
      </c>
      <c r="AJ4253">
        <v>10.525</v>
      </c>
      <c r="AM4253">
        <v>3.9909390220000001</v>
      </c>
      <c r="AN4253">
        <v>2.8000000000000001E-2</v>
      </c>
      <c r="AO4253">
        <v>5.3648383259325101</v>
      </c>
      <c r="AP4253">
        <v>192.12982428317699</v>
      </c>
      <c r="AS4253">
        <v>207.28840125391801</v>
      </c>
      <c r="BA4253" s="40"/>
      <c r="BB4253">
        <v>265</v>
      </c>
      <c r="BE4253">
        <v>207.260552270842</v>
      </c>
      <c r="BG4253">
        <v>5.9500000000000004E-3</v>
      </c>
      <c r="BH4253">
        <v>4.5613146790154797</v>
      </c>
      <c r="BJ4253">
        <v>764.84517571682295</v>
      </c>
      <c r="BK4253">
        <v>570</v>
      </c>
      <c r="BL4253" s="40"/>
    </row>
    <row r="4254" spans="1:64" x14ac:dyDescent="0.25">
      <c r="A4254" s="68" t="s">
        <v>751</v>
      </c>
      <c r="B4254" s="68" t="s">
        <v>751</v>
      </c>
      <c r="C4254" s="14">
        <v>33568</v>
      </c>
      <c r="D4254" s="14"/>
      <c r="E4254" s="14"/>
      <c r="F4254" s="15"/>
      <c r="T4254">
        <v>17.2029530957963</v>
      </c>
      <c r="U4254">
        <v>1281.5999999999999</v>
      </c>
      <c r="V4254">
        <v>204.97499999999999</v>
      </c>
      <c r="W4254">
        <v>1.6650000000000002E-2</v>
      </c>
      <c r="X4254">
        <v>3.4026475</v>
      </c>
      <c r="AD4254">
        <v>2.3697238645788601</v>
      </c>
      <c r="AH4254">
        <v>1.0149999999999999</v>
      </c>
      <c r="AI4254">
        <v>0.129025</v>
      </c>
      <c r="AJ4254">
        <v>12.875</v>
      </c>
      <c r="AM4254">
        <v>3.6680000000000001</v>
      </c>
      <c r="AN4254">
        <v>2.8750000000000001E-2</v>
      </c>
      <c r="AO4254">
        <v>5.7846049756993798</v>
      </c>
      <c r="AP4254">
        <v>202.20798956851601</v>
      </c>
      <c r="AS4254">
        <v>179.84895944372499</v>
      </c>
      <c r="BA4254" s="40"/>
      <c r="BB4254">
        <v>307.5</v>
      </c>
      <c r="BE4254">
        <v>207.260552270842</v>
      </c>
      <c r="BG4254">
        <v>9.9500000000000005E-3</v>
      </c>
      <c r="BH4254">
        <v>8.4337917383831194</v>
      </c>
      <c r="BJ4254">
        <v>861.54201043148396</v>
      </c>
      <c r="BK4254">
        <v>605</v>
      </c>
      <c r="BL4254" s="40"/>
    </row>
    <row r="4255" spans="1:64" x14ac:dyDescent="0.25">
      <c r="A4255" s="68" t="s">
        <v>751</v>
      </c>
      <c r="B4255" s="68" t="s">
        <v>751</v>
      </c>
      <c r="C4255" s="14">
        <v>33574</v>
      </c>
      <c r="D4255" s="14"/>
      <c r="E4255" s="14"/>
      <c r="F4255" s="15"/>
      <c r="H4255">
        <v>287.52</v>
      </c>
      <c r="I4255">
        <v>8.3500000000000005E-2</v>
      </c>
      <c r="J4255">
        <v>8.7749999999999995E-2</v>
      </c>
      <c r="K4255">
        <v>7.2300000000000003E-2</v>
      </c>
      <c r="L4255">
        <v>0.19209999999999999</v>
      </c>
      <c r="M4255">
        <v>0.22550000000000001</v>
      </c>
      <c r="N4255">
        <v>0.23315</v>
      </c>
      <c r="O4255">
        <v>0.25530000000000003</v>
      </c>
      <c r="P4255">
        <v>0.28799999999999998</v>
      </c>
      <c r="T4255">
        <v>17.7272884840724</v>
      </c>
      <c r="U4255">
        <v>1377.55</v>
      </c>
      <c r="V4255">
        <v>252.05</v>
      </c>
      <c r="W4255">
        <v>1.8700000000000001E-2</v>
      </c>
      <c r="X4255">
        <v>4.706385</v>
      </c>
      <c r="AD4255">
        <v>44.7894477291577</v>
      </c>
      <c r="AH4255">
        <v>1.04</v>
      </c>
      <c r="AI4255">
        <v>0.16911000000000001</v>
      </c>
      <c r="AJ4255">
        <v>15.775</v>
      </c>
      <c r="AM4255">
        <v>2.9</v>
      </c>
      <c r="AN4255">
        <v>3.125E-2</v>
      </c>
      <c r="AO4255">
        <v>4.6078482120787703</v>
      </c>
      <c r="AP4255">
        <v>147.26542297311701</v>
      </c>
      <c r="AS4255">
        <v>194.760677466863</v>
      </c>
      <c r="BA4255" s="40"/>
      <c r="BB4255">
        <v>267.5</v>
      </c>
      <c r="BE4255">
        <v>207.260552270842</v>
      </c>
      <c r="BG4255">
        <v>8.9499999999999996E-3</v>
      </c>
      <c r="BH4255">
        <v>8.5461431502480494</v>
      </c>
      <c r="BJ4255">
        <v>962.45957702688304</v>
      </c>
      <c r="BK4255">
        <v>527.5</v>
      </c>
      <c r="BL4255" s="40"/>
    </row>
    <row r="4256" spans="1:64" x14ac:dyDescent="0.25">
      <c r="A4256" s="68" t="s">
        <v>751</v>
      </c>
      <c r="B4256" s="68" t="s">
        <v>751</v>
      </c>
      <c r="C4256" s="14">
        <v>33581</v>
      </c>
      <c r="D4256" s="14"/>
      <c r="E4256" s="14"/>
      <c r="F4256" s="15"/>
      <c r="H4256">
        <v>276.20999999999998</v>
      </c>
      <c r="I4256">
        <v>6.9500000000000006E-2</v>
      </c>
      <c r="J4256">
        <v>8.7050000000000002E-2</v>
      </c>
      <c r="K4256">
        <v>7.0949999999999999E-2</v>
      </c>
      <c r="L4256">
        <v>0.1845</v>
      </c>
      <c r="M4256">
        <v>0.21895000000000001</v>
      </c>
      <c r="N4256">
        <v>0.21854999999999999</v>
      </c>
      <c r="O4256">
        <v>0.24335000000000001</v>
      </c>
      <c r="P4256">
        <v>0.28820000000000001</v>
      </c>
      <c r="T4256">
        <v>16.8577855525877</v>
      </c>
      <c r="U4256">
        <v>1525.7750000000001</v>
      </c>
      <c r="V4256">
        <v>353</v>
      </c>
      <c r="W4256">
        <v>1.7399999999999999E-2</v>
      </c>
      <c r="X4256">
        <v>6.2</v>
      </c>
      <c r="AD4256">
        <v>145.739447729158</v>
      </c>
      <c r="AH4256">
        <v>0.9</v>
      </c>
      <c r="AI4256">
        <v>0.16064999999999999</v>
      </c>
      <c r="AJ4256">
        <v>18</v>
      </c>
      <c r="AM4256">
        <v>2.0270000000000001</v>
      </c>
      <c r="AN4256">
        <v>2.6349999999999998E-2</v>
      </c>
      <c r="AO4256">
        <v>3.5966990851413199</v>
      </c>
      <c r="AP4256">
        <v>136.50810219829501</v>
      </c>
      <c r="AS4256">
        <v>148.60393229958399</v>
      </c>
      <c r="BA4256" s="40"/>
      <c r="BB4256">
        <v>342.5</v>
      </c>
      <c r="BE4256">
        <v>207.260552270842</v>
      </c>
      <c r="BG4256">
        <v>6.7999999999999996E-3</v>
      </c>
      <c r="BH4256">
        <v>6.9242149050515902</v>
      </c>
      <c r="BJ4256">
        <v>1018.2668978017</v>
      </c>
      <c r="BK4256">
        <v>550</v>
      </c>
      <c r="BL4256" s="40"/>
    </row>
    <row r="4257" spans="1:64" x14ac:dyDescent="0.25">
      <c r="A4257" s="68" t="s">
        <v>751</v>
      </c>
      <c r="B4257" s="68" t="s">
        <v>751</v>
      </c>
      <c r="C4257" s="14">
        <v>33585</v>
      </c>
      <c r="D4257" s="14"/>
      <c r="E4257" s="14"/>
      <c r="F4257" s="15"/>
      <c r="T4257">
        <v>15.603155116564</v>
      </c>
      <c r="U4257">
        <v>1350.4749999999999</v>
      </c>
      <c r="V4257">
        <v>341</v>
      </c>
      <c r="W4257">
        <v>2.035E-2</v>
      </c>
      <c r="X4257">
        <v>7.04</v>
      </c>
      <c r="AD4257">
        <v>133.739447729158</v>
      </c>
      <c r="AH4257">
        <v>0.98499999999999999</v>
      </c>
      <c r="AI4257">
        <v>0.189775</v>
      </c>
      <c r="AJ4257">
        <v>19.574999999999999</v>
      </c>
      <c r="AM4257">
        <v>2.0489999999999999</v>
      </c>
      <c r="AN4257">
        <v>2.7050000000000001E-2</v>
      </c>
      <c r="AO4257">
        <v>3.1285876285857999</v>
      </c>
      <c r="AP4257">
        <v>116.039808919644</v>
      </c>
      <c r="AS4257">
        <v>178.461977520197</v>
      </c>
      <c r="BA4257" s="40"/>
      <c r="BB4257">
        <v>210</v>
      </c>
      <c r="BE4257">
        <v>207.260552270842</v>
      </c>
      <c r="BG4257">
        <v>5.7000000000000002E-3</v>
      </c>
      <c r="BH4257">
        <v>5.0399046281187401</v>
      </c>
      <c r="BJ4257">
        <v>873.860191080356</v>
      </c>
      <c r="BK4257">
        <v>452.5</v>
      </c>
      <c r="BL4257" s="40"/>
    </row>
    <row r="4258" spans="1:64" x14ac:dyDescent="0.25">
      <c r="A4258" s="68" t="s">
        <v>751</v>
      </c>
      <c r="B4258" s="68" t="s">
        <v>751</v>
      </c>
      <c r="C4258" s="14">
        <v>33588</v>
      </c>
      <c r="D4258" s="14"/>
      <c r="E4258" s="14"/>
      <c r="F4258" s="15"/>
      <c r="H4258">
        <v>320.79000000000002</v>
      </c>
      <c r="I4258">
        <v>0.21149999999999999</v>
      </c>
      <c r="J4258">
        <v>0.15310000000000001</v>
      </c>
      <c r="K4258">
        <v>8.2049999999999998E-2</v>
      </c>
      <c r="L4258">
        <v>0.18925</v>
      </c>
      <c r="M4258">
        <v>0.21834999999999999</v>
      </c>
      <c r="N4258">
        <v>0.21990000000000001</v>
      </c>
      <c r="O4258">
        <v>0.24404999999999999</v>
      </c>
      <c r="P4258">
        <v>0.28575</v>
      </c>
      <c r="BA4258" s="40"/>
      <c r="BL4258" s="40"/>
    </row>
    <row r="4259" spans="1:64" x14ac:dyDescent="0.25">
      <c r="A4259" s="68" t="s">
        <v>751</v>
      </c>
      <c r="B4259" s="68" t="s">
        <v>751</v>
      </c>
      <c r="C4259" s="14">
        <v>33590</v>
      </c>
      <c r="D4259" s="14"/>
      <c r="E4259" s="14"/>
      <c r="F4259" s="15"/>
      <c r="T4259">
        <v>17.131733208200899</v>
      </c>
      <c r="U4259">
        <v>1502.85</v>
      </c>
      <c r="V4259">
        <v>463.25</v>
      </c>
      <c r="W4259">
        <v>1.8700000000000001E-2</v>
      </c>
      <c r="X4259">
        <v>8.5634750000000004</v>
      </c>
      <c r="AD4259">
        <v>255.989447729158</v>
      </c>
      <c r="AH4259">
        <v>1.0549999999999999</v>
      </c>
      <c r="AI4259">
        <v>0.211095</v>
      </c>
      <c r="AJ4259">
        <v>20.024999999999999</v>
      </c>
      <c r="AM4259">
        <v>1.306</v>
      </c>
      <c r="AN4259">
        <v>2.3949999999999999E-2</v>
      </c>
      <c r="AO4259">
        <v>1.94663374676298</v>
      </c>
      <c r="AP4259">
        <v>81.263132070328496</v>
      </c>
      <c r="AS4259">
        <v>160.338541666667</v>
      </c>
      <c r="BA4259" s="40"/>
      <c r="BE4259">
        <v>207.260552270842</v>
      </c>
      <c r="BG4259">
        <v>6.3E-3</v>
      </c>
      <c r="BH4259">
        <v>5.8549865394575402</v>
      </c>
      <c r="BJ4259">
        <v>938.31186792967105</v>
      </c>
      <c r="BK4259">
        <v>540</v>
      </c>
      <c r="BL4259" s="40"/>
    </row>
    <row r="4260" spans="1:64" x14ac:dyDescent="0.25">
      <c r="A4260" s="68" t="s">
        <v>751</v>
      </c>
      <c r="B4260" s="68" t="s">
        <v>751</v>
      </c>
      <c r="C4260" s="14">
        <v>33595</v>
      </c>
      <c r="D4260" s="14"/>
      <c r="E4260" s="14"/>
      <c r="F4260" s="15"/>
      <c r="H4260">
        <v>336.52</v>
      </c>
      <c r="I4260">
        <v>0.216</v>
      </c>
      <c r="J4260">
        <v>0.20044999999999999</v>
      </c>
      <c r="K4260">
        <v>0.11125</v>
      </c>
      <c r="L4260">
        <v>0.19455</v>
      </c>
      <c r="M4260">
        <v>0.21879999999999999</v>
      </c>
      <c r="N4260">
        <v>0.21495</v>
      </c>
      <c r="O4260">
        <v>0.24224999999999999</v>
      </c>
      <c r="P4260">
        <v>0.28434999999999999</v>
      </c>
      <c r="T4260">
        <v>15.9963605917519</v>
      </c>
      <c r="U4260">
        <v>1362.0250000000001</v>
      </c>
      <c r="V4260">
        <v>459.75</v>
      </c>
      <c r="W4260">
        <v>1.9699999999999999E-2</v>
      </c>
      <c r="X4260">
        <v>9.0570749999999993</v>
      </c>
      <c r="AD4260">
        <v>252.489447729158</v>
      </c>
      <c r="AH4260">
        <v>1.0900000000000001</v>
      </c>
      <c r="AI4260">
        <v>0.228405</v>
      </c>
      <c r="AJ4260">
        <v>20.925000000000001</v>
      </c>
      <c r="AM4260">
        <v>0.73599999999999999</v>
      </c>
      <c r="AN4260">
        <v>2.29E-2</v>
      </c>
      <c r="AO4260">
        <v>1.0363012775048199</v>
      </c>
      <c r="AP4260">
        <v>45.350690876071702</v>
      </c>
      <c r="AS4260">
        <v>162.5</v>
      </c>
      <c r="BA4260" s="40"/>
      <c r="BE4260">
        <v>207.260552270842</v>
      </c>
      <c r="BG4260">
        <v>5.9500000000000004E-3</v>
      </c>
      <c r="BH4260">
        <v>4.9981131275604298</v>
      </c>
      <c r="BJ4260">
        <v>835.99930912392801</v>
      </c>
      <c r="BK4260">
        <v>457.5</v>
      </c>
      <c r="BL4260" s="40"/>
    </row>
    <row r="4261" spans="1:64" x14ac:dyDescent="0.25">
      <c r="A4261" s="68" t="s">
        <v>751</v>
      </c>
      <c r="B4261" s="68" t="s">
        <v>751</v>
      </c>
      <c r="C4261" s="14">
        <v>33602</v>
      </c>
      <c r="D4261" s="14"/>
      <c r="E4261" s="14"/>
      <c r="F4261" s="15"/>
      <c r="H4261">
        <v>367.75</v>
      </c>
      <c r="I4261">
        <v>0.246</v>
      </c>
      <c r="J4261">
        <v>0.24475</v>
      </c>
      <c r="K4261">
        <v>0.17415</v>
      </c>
      <c r="L4261">
        <v>0.217</v>
      </c>
      <c r="M4261">
        <v>0.22405</v>
      </c>
      <c r="N4261">
        <v>0.21584999999999999</v>
      </c>
      <c r="O4261">
        <v>0.23855000000000001</v>
      </c>
      <c r="P4261">
        <v>0.27839999999999998</v>
      </c>
      <c r="T4261">
        <v>14.3013629706145</v>
      </c>
      <c r="U4261">
        <v>1835.2750000000001</v>
      </c>
      <c r="V4261">
        <v>811.25</v>
      </c>
      <c r="W4261">
        <v>1.83E-2</v>
      </c>
      <c r="X4261">
        <v>7.62195</v>
      </c>
      <c r="AD4261">
        <v>603.98944772915797</v>
      </c>
      <c r="AH4261">
        <v>0.81499999999999995</v>
      </c>
      <c r="AI4261">
        <v>0.2486525</v>
      </c>
      <c r="AJ4261">
        <v>31.25</v>
      </c>
      <c r="AM4261">
        <v>0.26200000000000001</v>
      </c>
      <c r="AN4261">
        <v>2.76E-2</v>
      </c>
      <c r="AO4261">
        <v>0.35185642105263099</v>
      </c>
      <c r="AP4261">
        <v>12.748421052631601</v>
      </c>
      <c r="BA4261" s="40"/>
      <c r="BE4261">
        <v>207.260552270842</v>
      </c>
      <c r="BG4261">
        <v>5.45E-3</v>
      </c>
      <c r="BH4261">
        <v>5.3353686578947404</v>
      </c>
      <c r="BJ4261">
        <v>980.02657894736797</v>
      </c>
      <c r="BK4261">
        <v>580</v>
      </c>
      <c r="BL4261" s="40"/>
    </row>
    <row r="4262" spans="1:64" x14ac:dyDescent="0.25">
      <c r="A4262" s="68" t="s">
        <v>751</v>
      </c>
      <c r="B4262" s="68" t="s">
        <v>751</v>
      </c>
      <c r="C4262" s="14">
        <v>33609</v>
      </c>
      <c r="D4262" s="14"/>
      <c r="E4262" s="14"/>
      <c r="F4262" s="15"/>
      <c r="H4262">
        <v>404.92</v>
      </c>
      <c r="I4262">
        <v>0.26500000000000001</v>
      </c>
      <c r="J4262">
        <v>0.26910000000000001</v>
      </c>
      <c r="K4262">
        <v>0.23485</v>
      </c>
      <c r="L4262">
        <v>0.27145000000000002</v>
      </c>
      <c r="M4262">
        <v>0.2397</v>
      </c>
      <c r="N4262">
        <v>0.223</v>
      </c>
      <c r="O4262">
        <v>0.23935000000000001</v>
      </c>
      <c r="P4262">
        <v>0.28215000000000001</v>
      </c>
      <c r="U4262">
        <v>1669.8</v>
      </c>
      <c r="V4262">
        <v>742</v>
      </c>
      <c r="W4262">
        <v>2.3199999999999998E-2</v>
      </c>
      <c r="X4262">
        <v>17.008800000000001</v>
      </c>
      <c r="AD4262">
        <v>534.73944772915797</v>
      </c>
      <c r="AH4262">
        <v>1.39</v>
      </c>
      <c r="AI4262">
        <v>9.8342500000000596E-2</v>
      </c>
      <c r="AJ4262">
        <v>7.0750000000000499</v>
      </c>
      <c r="AN4262">
        <v>2.6700000000000002E-2</v>
      </c>
      <c r="AS4262">
        <v>106.76691729323301</v>
      </c>
      <c r="BA4262" s="40"/>
      <c r="BE4262">
        <v>207.260552270842</v>
      </c>
      <c r="BG4262">
        <v>4.7000000000000002E-3</v>
      </c>
      <c r="BK4262">
        <v>495</v>
      </c>
      <c r="BL4262" s="40"/>
    </row>
    <row r="4263" spans="1:64" x14ac:dyDescent="0.25">
      <c r="A4263" s="68" t="s">
        <v>751</v>
      </c>
      <c r="B4263" s="68" t="s">
        <v>751</v>
      </c>
      <c r="C4263" s="14">
        <v>33613</v>
      </c>
      <c r="D4263" s="14"/>
      <c r="E4263" s="14"/>
      <c r="F4263" s="15"/>
      <c r="AD4263">
        <v>0</v>
      </c>
      <c r="BA4263" s="40"/>
      <c r="BE4263">
        <v>207.260552270842</v>
      </c>
      <c r="BG4263">
        <v>0</v>
      </c>
      <c r="BL4263" s="40"/>
    </row>
    <row r="4264" spans="1:64" x14ac:dyDescent="0.25">
      <c r="A4264" s="68" t="s">
        <v>751</v>
      </c>
      <c r="B4264" s="68" t="s">
        <v>751</v>
      </c>
      <c r="C4264" s="14">
        <v>33616</v>
      </c>
      <c r="D4264" s="14"/>
      <c r="E4264" s="14"/>
      <c r="F4264" s="15"/>
      <c r="H4264">
        <v>387.45</v>
      </c>
      <c r="I4264">
        <v>0.23250000000000001</v>
      </c>
      <c r="J4264">
        <v>0.246</v>
      </c>
      <c r="K4264">
        <v>0.19070000000000001</v>
      </c>
      <c r="L4264">
        <v>0.27565000000000001</v>
      </c>
      <c r="M4264">
        <v>0.24904999999999999</v>
      </c>
      <c r="N4264">
        <v>0.22735</v>
      </c>
      <c r="O4264">
        <v>0.23760000000000001</v>
      </c>
      <c r="P4264">
        <v>0.27839999999999998</v>
      </c>
      <c r="BA4264" s="40"/>
      <c r="BL4264" s="40"/>
    </row>
    <row r="4265" spans="1:64" x14ac:dyDescent="0.25">
      <c r="A4265" s="68" t="s">
        <v>751</v>
      </c>
      <c r="B4265" s="68" t="s">
        <v>751</v>
      </c>
      <c r="C4265" s="14">
        <v>33618</v>
      </c>
      <c r="D4265" s="14"/>
      <c r="E4265" s="14"/>
      <c r="F4265" s="15"/>
      <c r="AD4265">
        <v>0</v>
      </c>
      <c r="BA4265" s="40"/>
      <c r="BE4265">
        <v>207.260552270842</v>
      </c>
      <c r="BL4265" s="40"/>
    </row>
    <row r="4266" spans="1:64" x14ac:dyDescent="0.25">
      <c r="A4266" s="68" t="s">
        <v>751</v>
      </c>
      <c r="B4266" s="68" t="s">
        <v>751</v>
      </c>
      <c r="C4266" s="14">
        <v>33623</v>
      </c>
      <c r="D4266" s="14"/>
      <c r="E4266" s="14"/>
      <c r="F4266" s="15" t="s">
        <v>157</v>
      </c>
      <c r="H4266">
        <v>384.02</v>
      </c>
      <c r="I4266">
        <v>0.2535</v>
      </c>
      <c r="J4266">
        <v>0.2324</v>
      </c>
      <c r="K4266">
        <v>0.17230000000000001</v>
      </c>
      <c r="L4266">
        <v>0.26865</v>
      </c>
      <c r="M4266">
        <v>0.25124999999999997</v>
      </c>
      <c r="N4266">
        <v>0.2288</v>
      </c>
      <c r="O4266">
        <v>0.23619999999999999</v>
      </c>
      <c r="P4266">
        <v>0.27700000000000002</v>
      </c>
      <c r="U4266" s="43">
        <v>1243.8978697201401</v>
      </c>
      <c r="Z4266">
        <v>3.4193895000000002E-2</v>
      </c>
      <c r="AB4266">
        <v>12136.671161177899</v>
      </c>
      <c r="AD4266">
        <v>415.00005933484499</v>
      </c>
      <c r="AT4266" t="s">
        <v>74</v>
      </c>
      <c r="BA4266" s="40"/>
      <c r="BL4266" s="40"/>
    </row>
    <row r="4267" spans="1:64" x14ac:dyDescent="0.25">
      <c r="A4267" s="68" t="s">
        <v>752</v>
      </c>
      <c r="B4267" s="68" t="s">
        <v>752</v>
      </c>
      <c r="C4267" s="14">
        <v>33483</v>
      </c>
      <c r="D4267" s="14"/>
      <c r="E4267" s="14"/>
      <c r="F4267" s="15"/>
      <c r="H4267">
        <v>392.55</v>
      </c>
      <c r="I4267">
        <v>0.28050000000000003</v>
      </c>
      <c r="J4267">
        <v>0.27965000000000001</v>
      </c>
      <c r="K4267">
        <v>0.27</v>
      </c>
      <c r="L4267">
        <v>0.29599999999999999</v>
      </c>
      <c r="M4267">
        <v>0.23105000000000001</v>
      </c>
      <c r="N4267">
        <v>0.24529999999999999</v>
      </c>
      <c r="O4267">
        <v>0.20419999999999999</v>
      </c>
      <c r="P4267">
        <v>0.15604999999999999</v>
      </c>
      <c r="BA4267" s="40"/>
      <c r="BL4267" s="40"/>
    </row>
    <row r="4268" spans="1:64" x14ac:dyDescent="0.25">
      <c r="A4268" s="68" t="s">
        <v>752</v>
      </c>
      <c r="B4268" s="68" t="s">
        <v>752</v>
      </c>
      <c r="C4268" s="14">
        <v>33491</v>
      </c>
      <c r="D4268" s="14"/>
      <c r="E4268" s="14"/>
      <c r="F4268" s="15"/>
      <c r="H4268">
        <v>388.84</v>
      </c>
      <c r="I4268">
        <v>0.27350000000000002</v>
      </c>
      <c r="J4268">
        <v>0.27045000000000002</v>
      </c>
      <c r="K4268">
        <v>0.26829999999999998</v>
      </c>
      <c r="L4268">
        <v>0.29444999999999999</v>
      </c>
      <c r="M4268">
        <v>0.23180000000000001</v>
      </c>
      <c r="N4268">
        <v>0.24445</v>
      </c>
      <c r="O4268">
        <v>0.20549999999999999</v>
      </c>
      <c r="P4268">
        <v>0.15575</v>
      </c>
      <c r="BA4268" s="40"/>
      <c r="BL4268" s="40"/>
    </row>
    <row r="4269" spans="1:64" x14ac:dyDescent="0.25">
      <c r="A4269" s="68" t="s">
        <v>752</v>
      </c>
      <c r="B4269" s="68" t="s">
        <v>752</v>
      </c>
      <c r="C4269" s="14">
        <v>33497</v>
      </c>
      <c r="D4269" s="14"/>
      <c r="E4269" s="14"/>
      <c r="F4269" s="15"/>
      <c r="H4269">
        <v>385.75</v>
      </c>
      <c r="I4269">
        <v>0.27650000000000002</v>
      </c>
      <c r="J4269">
        <v>0.25805</v>
      </c>
      <c r="K4269">
        <v>0.26284999999999997</v>
      </c>
      <c r="L4269">
        <v>0.29189999999999999</v>
      </c>
      <c r="M4269">
        <v>0.23044999999999999</v>
      </c>
      <c r="N4269">
        <v>0.24675</v>
      </c>
      <c r="O4269">
        <v>0.20660000000000001</v>
      </c>
      <c r="P4269">
        <v>0.15565000000000001</v>
      </c>
      <c r="BA4269" s="40"/>
      <c r="BL4269" s="40"/>
    </row>
    <row r="4270" spans="1:64" x14ac:dyDescent="0.25">
      <c r="A4270" s="68" t="s">
        <v>752</v>
      </c>
      <c r="B4270" s="68" t="s">
        <v>752</v>
      </c>
      <c r="C4270" s="14">
        <v>33504</v>
      </c>
      <c r="D4270" s="14"/>
      <c r="E4270" s="14"/>
      <c r="F4270" s="15"/>
      <c r="H4270">
        <v>384.06</v>
      </c>
      <c r="I4270">
        <v>0.27150000000000002</v>
      </c>
      <c r="J4270">
        <v>0.25755</v>
      </c>
      <c r="K4270">
        <v>0.26229999999999998</v>
      </c>
      <c r="L4270">
        <v>0.29125000000000001</v>
      </c>
      <c r="M4270">
        <v>0.22994999999999999</v>
      </c>
      <c r="N4270">
        <v>0.24625</v>
      </c>
      <c r="O4270">
        <v>0.20619999999999999</v>
      </c>
      <c r="P4270">
        <v>0.15529999999999999</v>
      </c>
      <c r="BA4270" s="40"/>
      <c r="BL4270" s="40"/>
    </row>
    <row r="4271" spans="1:64" x14ac:dyDescent="0.25">
      <c r="A4271" s="68" t="s">
        <v>752</v>
      </c>
      <c r="B4271" s="68" t="s">
        <v>752</v>
      </c>
      <c r="C4271" s="14">
        <v>33505</v>
      </c>
      <c r="D4271" s="14"/>
      <c r="E4271" s="14"/>
      <c r="F4271" s="15"/>
      <c r="U4271">
        <v>230.42500000000001</v>
      </c>
      <c r="AM4271">
        <v>3.54459825</v>
      </c>
      <c r="AP4271">
        <v>144.216716769253</v>
      </c>
      <c r="AS4271">
        <v>242.98124054702501</v>
      </c>
      <c r="BA4271" s="40"/>
      <c r="BB4271">
        <v>232.5</v>
      </c>
      <c r="BJ4271">
        <v>86.208283230747199</v>
      </c>
      <c r="BK4271">
        <v>820</v>
      </c>
      <c r="BL4271" s="40"/>
    </row>
    <row r="4272" spans="1:64" x14ac:dyDescent="0.25">
      <c r="A4272" s="68" t="s">
        <v>752</v>
      </c>
      <c r="B4272" s="68" t="s">
        <v>752</v>
      </c>
      <c r="C4272" s="14">
        <v>33512</v>
      </c>
      <c r="D4272" s="14"/>
      <c r="E4272" s="14"/>
      <c r="F4272" s="15"/>
      <c r="H4272">
        <v>361.94</v>
      </c>
      <c r="I4272">
        <v>0.23649999999999999</v>
      </c>
      <c r="J4272">
        <v>0.22925000000000001</v>
      </c>
      <c r="K4272">
        <v>0.24854999999999999</v>
      </c>
      <c r="L4272">
        <v>0.28520000000000001</v>
      </c>
      <c r="M4272">
        <v>0.22005</v>
      </c>
      <c r="N4272">
        <v>0.23574999999999999</v>
      </c>
      <c r="O4272">
        <v>0.20035</v>
      </c>
      <c r="P4272">
        <v>0.15404999999999999</v>
      </c>
      <c r="BA4272" s="40"/>
      <c r="BL4272" s="40"/>
    </row>
    <row r="4273" spans="1:83" x14ac:dyDescent="0.25">
      <c r="A4273" s="68" t="s">
        <v>752</v>
      </c>
      <c r="B4273" s="68" t="s">
        <v>752</v>
      </c>
      <c r="C4273" s="14">
        <v>33519</v>
      </c>
      <c r="D4273" s="14"/>
      <c r="E4273" s="14"/>
      <c r="F4273" s="15"/>
      <c r="H4273">
        <v>344.43</v>
      </c>
      <c r="I4273">
        <v>0.215</v>
      </c>
      <c r="J4273">
        <v>0.19764999999999999</v>
      </c>
      <c r="K4273">
        <v>0.22745000000000001</v>
      </c>
      <c r="L4273">
        <v>0.28029999999999999</v>
      </c>
      <c r="M4273">
        <v>0.2162</v>
      </c>
      <c r="N4273">
        <v>0.23344999999999999</v>
      </c>
      <c r="O4273">
        <v>0.1993</v>
      </c>
      <c r="P4273">
        <v>0.15279999999999999</v>
      </c>
      <c r="BA4273" s="40"/>
      <c r="BL4273" s="40"/>
    </row>
    <row r="4274" spans="1:83" x14ac:dyDescent="0.25">
      <c r="A4274" s="5" t="s">
        <v>752</v>
      </c>
      <c r="B4274" s="5" t="s">
        <v>752</v>
      </c>
      <c r="C4274" s="6">
        <v>33521</v>
      </c>
      <c r="D4274" s="14"/>
      <c r="E4274" s="14"/>
      <c r="F4274" s="15"/>
      <c r="G4274" s="40"/>
      <c r="H4274" s="40"/>
      <c r="I4274" s="40"/>
      <c r="J4274" s="40"/>
      <c r="K4274" s="40"/>
      <c r="L4274" s="40"/>
      <c r="M4274" s="40"/>
      <c r="N4274" s="40"/>
      <c r="O4274" s="40"/>
      <c r="P4274" s="40"/>
      <c r="Q4274" s="40"/>
      <c r="R4274" s="40"/>
      <c r="S4274" s="40"/>
      <c r="T4274" s="40"/>
      <c r="U4274" s="40">
        <v>457.67500000000001</v>
      </c>
      <c r="V4274" s="40"/>
      <c r="W4274" s="40"/>
      <c r="X4274" s="40"/>
      <c r="Z4274" s="40"/>
      <c r="AA4274" s="40"/>
      <c r="AB4274" s="40"/>
      <c r="AC4274" s="40"/>
      <c r="AD4274" s="40"/>
      <c r="AE4274" s="40"/>
      <c r="AF4274" s="40"/>
      <c r="AG4274" s="40"/>
      <c r="AH4274" s="40"/>
      <c r="AI4274" s="40"/>
      <c r="AJ4274" s="40"/>
      <c r="AK4274" s="40"/>
      <c r="AL4274" s="40"/>
      <c r="AM4274" s="40">
        <v>6.8376998589999998</v>
      </c>
      <c r="AN4274" s="40"/>
      <c r="AO4274" s="40"/>
      <c r="AP4274" s="40">
        <v>241.83710757327799</v>
      </c>
      <c r="AQ4274" s="40"/>
      <c r="AR4274" s="40"/>
      <c r="AS4274" s="40">
        <v>283.043710021322</v>
      </c>
      <c r="AT4274" s="40"/>
      <c r="AU4274" s="40"/>
      <c r="AV4274" s="40"/>
      <c r="AZ4274" s="40"/>
      <c r="BA4274" s="40"/>
      <c r="BB4274" s="40">
        <v>245</v>
      </c>
      <c r="BC4274" s="40"/>
      <c r="BD4274" s="40"/>
      <c r="BE4274" s="40"/>
      <c r="BF4274" s="40"/>
      <c r="BG4274" s="40"/>
      <c r="BH4274" s="40"/>
      <c r="BI4274" s="40"/>
      <c r="BJ4274" s="40">
        <v>215.83789242672199</v>
      </c>
      <c r="BK4274" s="40">
        <v>807.5</v>
      </c>
      <c r="BL4274" s="40"/>
      <c r="BM4274" s="40"/>
      <c r="BN4274" s="40"/>
      <c r="BO4274" s="40"/>
      <c r="BP4274" s="40"/>
      <c r="BQ4274" s="40"/>
      <c r="BR4274" s="40"/>
      <c r="BS4274" s="40"/>
      <c r="BT4274" s="40"/>
      <c r="BU4274" s="40"/>
      <c r="BV4274" s="40"/>
      <c r="BW4274" s="40"/>
      <c r="BX4274" s="40"/>
      <c r="BY4274" s="40"/>
      <c r="BZ4274" s="40"/>
      <c r="CA4274" s="40"/>
      <c r="CB4274" s="40"/>
      <c r="CC4274" s="40"/>
      <c r="CD4274" s="40"/>
      <c r="CE4274" s="40"/>
    </row>
    <row r="4275" spans="1:83" x14ac:dyDescent="0.25">
      <c r="A4275" s="5" t="s">
        <v>752</v>
      </c>
      <c r="B4275" s="5" t="s">
        <v>752</v>
      </c>
      <c r="C4275" s="6">
        <v>33525</v>
      </c>
      <c r="D4275" s="14"/>
      <c r="E4275" s="14"/>
      <c r="F4275" s="15"/>
      <c r="G4275" s="40"/>
      <c r="H4275" s="40">
        <v>323.02</v>
      </c>
      <c r="I4275" s="40">
        <v>0.17399999999999999</v>
      </c>
      <c r="J4275" s="40">
        <v>0.1636</v>
      </c>
      <c r="K4275" s="40">
        <v>0.20085</v>
      </c>
      <c r="L4275" s="40">
        <v>0.27324999999999999</v>
      </c>
      <c r="M4275" s="40">
        <v>0.21174999999999999</v>
      </c>
      <c r="N4275" s="40">
        <v>0.23724999999999999</v>
      </c>
      <c r="O4275" s="40">
        <v>0.2009</v>
      </c>
      <c r="P4275" s="40">
        <v>0.1535</v>
      </c>
      <c r="Q4275" s="40"/>
      <c r="R4275" s="40"/>
      <c r="S4275" s="40"/>
      <c r="T4275" s="40"/>
      <c r="U4275" s="40"/>
      <c r="V4275" s="40"/>
      <c r="W4275" s="40"/>
      <c r="X4275" s="40"/>
      <c r="Z4275" s="40"/>
      <c r="AA4275" s="40"/>
      <c r="AB4275" s="40"/>
      <c r="AC4275" s="40"/>
      <c r="AD4275" s="40"/>
      <c r="AE4275" s="40"/>
      <c r="AF4275" s="40"/>
      <c r="AG4275" s="40"/>
      <c r="AH4275" s="40"/>
      <c r="AI4275" s="40"/>
      <c r="AJ4275" s="40"/>
      <c r="AK4275" s="40"/>
      <c r="AL4275" s="40"/>
      <c r="AM4275" s="40"/>
      <c r="AN4275" s="40"/>
      <c r="AO4275" s="40"/>
      <c r="AP4275" s="40"/>
      <c r="AQ4275" s="40"/>
      <c r="AR4275" s="40"/>
      <c r="AS4275" s="40"/>
      <c r="AT4275" s="40"/>
      <c r="AU4275" s="40"/>
      <c r="AV4275" s="40"/>
      <c r="AZ4275" s="40"/>
      <c r="BA4275" s="40"/>
      <c r="BB4275" s="40"/>
      <c r="BC4275" s="40"/>
      <c r="BD4275" s="40"/>
      <c r="BE4275" s="40"/>
      <c r="BF4275" s="40"/>
      <c r="BG4275" s="40"/>
      <c r="BH4275" s="40"/>
      <c r="BI4275" s="40"/>
      <c r="BJ4275" s="40"/>
      <c r="BK4275" s="40"/>
      <c r="BL4275" s="40"/>
      <c r="BM4275" s="40"/>
      <c r="BN4275" s="40"/>
      <c r="BO4275" s="40"/>
      <c r="BP4275" s="40"/>
      <c r="BQ4275" s="40"/>
      <c r="BR4275" s="40"/>
      <c r="BS4275" s="40"/>
      <c r="BT4275" s="40"/>
      <c r="BU4275" s="40"/>
      <c r="BV4275" s="40"/>
      <c r="BW4275" s="40"/>
      <c r="BX4275" s="40"/>
      <c r="BY4275" s="40"/>
      <c r="BZ4275" s="40"/>
      <c r="CA4275" s="40"/>
      <c r="CB4275" s="40"/>
      <c r="CC4275" s="40"/>
      <c r="CD4275" s="40"/>
      <c r="CE4275" s="40"/>
    </row>
    <row r="4276" spans="1:83" x14ac:dyDescent="0.25">
      <c r="A4276" s="5" t="s">
        <v>752</v>
      </c>
      <c r="B4276" s="5" t="s">
        <v>752</v>
      </c>
      <c r="C4276" s="6">
        <v>33532</v>
      </c>
      <c r="D4276" s="14"/>
      <c r="E4276" s="14"/>
      <c r="F4276" s="15"/>
      <c r="G4276" s="40"/>
      <c r="H4276" s="40">
        <v>293.39</v>
      </c>
      <c r="I4276" s="40">
        <v>0.1285</v>
      </c>
      <c r="J4276" s="40">
        <v>0.13355</v>
      </c>
      <c r="K4276" s="40">
        <v>0.16594999999999999</v>
      </c>
      <c r="L4276" s="40">
        <v>0.2571</v>
      </c>
      <c r="M4276" s="40">
        <v>0.20150000000000001</v>
      </c>
      <c r="N4276" s="40">
        <v>0.23230000000000001</v>
      </c>
      <c r="O4276" s="40">
        <v>0.19639999999999999</v>
      </c>
      <c r="P4276" s="40">
        <v>0.15165000000000001</v>
      </c>
      <c r="Q4276" s="40"/>
      <c r="R4276" s="40"/>
      <c r="S4276" s="40"/>
      <c r="T4276" s="40"/>
      <c r="U4276" s="40"/>
      <c r="V4276" s="40"/>
      <c r="W4276" s="40"/>
      <c r="X4276" s="40"/>
      <c r="Z4276" s="40"/>
      <c r="AA4276" s="40"/>
      <c r="AB4276" s="40"/>
      <c r="AC4276" s="40"/>
      <c r="AD4276" s="40"/>
      <c r="AE4276" s="40"/>
      <c r="AF4276" s="40"/>
      <c r="AG4276" s="40"/>
      <c r="AH4276" s="40"/>
      <c r="AI4276" s="40"/>
      <c r="AJ4276" s="40"/>
      <c r="AK4276" s="40"/>
      <c r="AL4276" s="40"/>
      <c r="AM4276" s="40"/>
      <c r="AN4276" s="40"/>
      <c r="AO4276" s="40"/>
      <c r="AP4276" s="40"/>
      <c r="AQ4276" s="40"/>
      <c r="AR4276" s="40"/>
      <c r="AS4276" s="40"/>
      <c r="AT4276" s="40"/>
      <c r="AU4276" s="40"/>
      <c r="AV4276" s="40"/>
      <c r="AZ4276" s="40"/>
      <c r="BA4276" s="40"/>
      <c r="BB4276" s="40"/>
      <c r="BC4276" s="40"/>
      <c r="BD4276" s="40"/>
      <c r="BE4276" s="40"/>
      <c r="BF4276" s="40"/>
      <c r="BG4276" s="40"/>
      <c r="BH4276" s="40"/>
      <c r="BI4276" s="40"/>
      <c r="BJ4276" s="40"/>
      <c r="BK4276" s="40"/>
      <c r="BL4276" s="40"/>
      <c r="BM4276" s="40"/>
      <c r="BN4276" s="40"/>
      <c r="BO4276" s="40"/>
      <c r="BP4276" s="40"/>
      <c r="BQ4276" s="40"/>
      <c r="BR4276" s="40"/>
      <c r="BS4276" s="40"/>
      <c r="BT4276" s="40"/>
      <c r="BU4276" s="40"/>
      <c r="BV4276" s="40"/>
      <c r="BW4276" s="40"/>
      <c r="BX4276" s="40"/>
      <c r="BY4276" s="40"/>
      <c r="BZ4276" s="40"/>
      <c r="CA4276" s="40"/>
      <c r="CB4276" s="40"/>
      <c r="CC4276" s="40"/>
      <c r="CD4276" s="40"/>
      <c r="CE4276" s="40"/>
    </row>
    <row r="4277" spans="1:83" x14ac:dyDescent="0.25">
      <c r="A4277" s="5" t="s">
        <v>752</v>
      </c>
      <c r="B4277" s="5" t="s">
        <v>752</v>
      </c>
      <c r="C4277" s="6">
        <v>33533</v>
      </c>
      <c r="D4277" s="14"/>
      <c r="E4277" s="14"/>
      <c r="F4277" s="15"/>
      <c r="G4277" s="40"/>
      <c r="H4277" s="40"/>
      <c r="I4277" s="40"/>
      <c r="J4277" s="40"/>
      <c r="K4277" s="40"/>
      <c r="L4277" s="40"/>
      <c r="M4277" s="40"/>
      <c r="N4277" s="40"/>
      <c r="O4277" s="40"/>
      <c r="P4277" s="40"/>
      <c r="Q4277" s="40"/>
      <c r="R4277" s="40"/>
      <c r="S4277" s="40"/>
      <c r="T4277" s="40"/>
      <c r="U4277" s="40">
        <v>623.20000000000005</v>
      </c>
      <c r="V4277" s="40"/>
      <c r="W4277" s="40"/>
      <c r="X4277" s="40"/>
      <c r="Z4277" s="40"/>
      <c r="AA4277" s="40"/>
      <c r="AB4277" s="40"/>
      <c r="AC4277" s="40"/>
      <c r="AD4277" s="40"/>
      <c r="AE4277" s="40"/>
      <c r="AF4277" s="40"/>
      <c r="AG4277" s="40"/>
      <c r="AH4277" s="40"/>
      <c r="AI4277" s="40"/>
      <c r="AJ4277" s="40"/>
      <c r="AK4277" s="40"/>
      <c r="AL4277" s="40"/>
      <c r="AM4277" s="40">
        <v>6.4818234959999996</v>
      </c>
      <c r="AN4277" s="40"/>
      <c r="AO4277" s="40"/>
      <c r="AP4277" s="40">
        <v>268.49568352326003</v>
      </c>
      <c r="AQ4277" s="40"/>
      <c r="AR4277" s="40"/>
      <c r="AS4277" s="40">
        <v>241.66260424693201</v>
      </c>
      <c r="AT4277" s="40"/>
      <c r="AU4277" s="40"/>
      <c r="AV4277" s="40"/>
      <c r="AZ4277" s="40"/>
      <c r="BA4277" s="40"/>
      <c r="BB4277" s="40">
        <v>245</v>
      </c>
      <c r="BC4277" s="40"/>
      <c r="BD4277" s="40"/>
      <c r="BE4277" s="40"/>
      <c r="BF4277" s="40"/>
      <c r="BG4277" s="40"/>
      <c r="BH4277" s="40"/>
      <c r="BI4277" s="40"/>
      <c r="BJ4277" s="40">
        <v>354.70431647674002</v>
      </c>
      <c r="BK4277" s="40">
        <v>695</v>
      </c>
      <c r="BL4277" s="40"/>
      <c r="BM4277" s="40"/>
      <c r="BN4277" s="40"/>
      <c r="BO4277" s="40"/>
      <c r="BP4277" s="40"/>
      <c r="BQ4277" s="40"/>
      <c r="BR4277" s="40"/>
      <c r="BS4277" s="40"/>
      <c r="BT4277" s="40"/>
      <c r="BU4277" s="40"/>
      <c r="BV4277" s="40"/>
      <c r="BW4277" s="40"/>
      <c r="BX4277" s="40"/>
      <c r="BY4277" s="40"/>
      <c r="BZ4277" s="40"/>
      <c r="CA4277" s="40"/>
      <c r="CB4277" s="40"/>
      <c r="CC4277" s="40"/>
      <c r="CD4277" s="40"/>
      <c r="CE4277" s="40"/>
    </row>
    <row r="4278" spans="1:83" x14ac:dyDescent="0.25">
      <c r="A4278" s="5" t="s">
        <v>752</v>
      </c>
      <c r="B4278" s="5" t="s">
        <v>752</v>
      </c>
      <c r="C4278" s="6">
        <v>33540</v>
      </c>
      <c r="D4278" s="14"/>
      <c r="E4278" s="14"/>
      <c r="F4278" s="15"/>
      <c r="G4278" s="40"/>
      <c r="H4278" s="40">
        <v>268.55</v>
      </c>
      <c r="I4278" s="40">
        <v>0.10100000000000001</v>
      </c>
      <c r="J4278" s="40">
        <v>0.1177</v>
      </c>
      <c r="K4278" s="40">
        <v>0.14615</v>
      </c>
      <c r="L4278" s="40">
        <v>0.23005</v>
      </c>
      <c r="M4278" s="40">
        <v>0.18404999999999999</v>
      </c>
      <c r="N4278" s="40">
        <v>0.22339999999999999</v>
      </c>
      <c r="O4278" s="40">
        <v>0.19359999999999999</v>
      </c>
      <c r="P4278" s="40">
        <v>0.14680000000000001</v>
      </c>
      <c r="Q4278" s="40"/>
      <c r="R4278" s="40"/>
      <c r="S4278" s="40"/>
      <c r="T4278" s="40"/>
      <c r="U4278" s="40"/>
      <c r="V4278" s="40"/>
      <c r="W4278" s="40"/>
      <c r="X4278" s="40"/>
      <c r="Z4278" s="40"/>
      <c r="AA4278" s="40"/>
      <c r="AB4278" s="40"/>
      <c r="AC4278" s="40"/>
      <c r="AD4278" s="40"/>
      <c r="AE4278" s="40"/>
      <c r="AF4278" s="40"/>
      <c r="AG4278" s="40"/>
      <c r="AH4278" s="40"/>
      <c r="AI4278" s="40"/>
      <c r="AJ4278" s="40"/>
      <c r="AK4278" s="40"/>
      <c r="AL4278" s="40"/>
      <c r="AM4278" s="40"/>
      <c r="AN4278" s="40"/>
      <c r="AO4278" s="40"/>
      <c r="AP4278" s="40"/>
      <c r="AQ4278" s="40"/>
      <c r="AR4278" s="40"/>
      <c r="AS4278" s="40"/>
      <c r="AT4278" s="40"/>
      <c r="AU4278" s="40"/>
      <c r="AV4278" s="40"/>
      <c r="AZ4278" s="40"/>
      <c r="BA4278" s="40"/>
      <c r="BB4278" s="40"/>
      <c r="BC4278" s="40"/>
      <c r="BD4278" s="40"/>
      <c r="BE4278" s="40"/>
      <c r="BF4278" s="40"/>
      <c r="BG4278" s="40"/>
      <c r="BH4278" s="40"/>
      <c r="BI4278" s="40"/>
      <c r="BJ4278" s="40"/>
      <c r="BK4278" s="40"/>
      <c r="BL4278" s="40"/>
      <c r="BM4278" s="40"/>
      <c r="BN4278" s="40"/>
      <c r="BO4278" s="40"/>
      <c r="BP4278" s="40"/>
      <c r="BQ4278" s="40"/>
      <c r="BR4278" s="40"/>
      <c r="BS4278" s="40"/>
      <c r="BT4278" s="40"/>
      <c r="BU4278" s="40"/>
      <c r="BV4278" s="40"/>
      <c r="BW4278" s="40"/>
      <c r="BX4278" s="40"/>
      <c r="BY4278" s="40"/>
      <c r="BZ4278" s="40"/>
      <c r="CA4278" s="40"/>
      <c r="CB4278" s="40"/>
      <c r="CC4278" s="40"/>
      <c r="CD4278" s="40"/>
      <c r="CE4278" s="40"/>
    </row>
    <row r="4279" spans="1:83" x14ac:dyDescent="0.25">
      <c r="A4279" s="5" t="s">
        <v>752</v>
      </c>
      <c r="B4279" s="5" t="s">
        <v>752</v>
      </c>
      <c r="C4279" s="6">
        <v>33546</v>
      </c>
      <c r="D4279" s="14"/>
      <c r="E4279" s="14"/>
      <c r="F4279" s="15"/>
      <c r="G4279" s="40"/>
      <c r="H4279" s="40">
        <v>258.86</v>
      </c>
      <c r="I4279" s="40">
        <v>0.10299999999999999</v>
      </c>
      <c r="J4279" s="40">
        <v>0.11325</v>
      </c>
      <c r="K4279" s="40">
        <v>0.13830000000000001</v>
      </c>
      <c r="L4279" s="40">
        <v>0.2157</v>
      </c>
      <c r="M4279" s="40">
        <v>0.1714</v>
      </c>
      <c r="N4279" s="40">
        <v>0.21625</v>
      </c>
      <c r="O4279" s="40">
        <v>0.18925</v>
      </c>
      <c r="P4279" s="40">
        <v>0.14715</v>
      </c>
      <c r="Q4279" s="40"/>
      <c r="R4279" s="40"/>
      <c r="S4279" s="40"/>
      <c r="T4279" s="40"/>
      <c r="U4279" s="40"/>
      <c r="V4279" s="40"/>
      <c r="W4279" s="40"/>
      <c r="X4279" s="40"/>
      <c r="Z4279" s="40"/>
      <c r="AA4279" s="40"/>
      <c r="AB4279" s="40"/>
      <c r="AC4279" s="40"/>
      <c r="AD4279" s="40"/>
      <c r="AE4279" s="40"/>
      <c r="AF4279" s="40"/>
      <c r="AG4279" s="40"/>
      <c r="AH4279" s="40"/>
      <c r="AI4279" s="40"/>
      <c r="AJ4279" s="40"/>
      <c r="AK4279" s="40"/>
      <c r="AL4279" s="40"/>
      <c r="AM4279" s="40"/>
      <c r="AN4279" s="40"/>
      <c r="AO4279" s="40"/>
      <c r="AP4279" s="40"/>
      <c r="AQ4279" s="40"/>
      <c r="AR4279" s="40"/>
      <c r="AS4279" s="40"/>
      <c r="AT4279" s="40"/>
      <c r="AU4279" s="40"/>
      <c r="AV4279" s="40"/>
      <c r="AZ4279" s="40"/>
      <c r="BA4279" s="40"/>
      <c r="BB4279" s="40"/>
      <c r="BC4279" s="40"/>
      <c r="BD4279" s="40"/>
      <c r="BE4279" s="40"/>
      <c r="BF4279" s="40"/>
      <c r="BG4279" s="40"/>
      <c r="BH4279" s="40"/>
      <c r="BI4279" s="40"/>
      <c r="BJ4279" s="40"/>
      <c r="BK4279" s="40"/>
      <c r="BL4279" s="40"/>
      <c r="BM4279" s="40"/>
      <c r="BN4279" s="40"/>
      <c r="BO4279" s="40"/>
      <c r="BP4279" s="40"/>
      <c r="BQ4279" s="40"/>
      <c r="BR4279" s="40"/>
      <c r="BS4279" s="40"/>
      <c r="BT4279" s="40"/>
      <c r="BU4279" s="40"/>
      <c r="BV4279" s="40"/>
      <c r="BW4279" s="40"/>
      <c r="BX4279" s="40"/>
      <c r="BY4279" s="40"/>
      <c r="BZ4279" s="40"/>
      <c r="CA4279" s="40"/>
      <c r="CB4279" s="40"/>
      <c r="CC4279" s="40"/>
      <c r="CD4279" s="40"/>
      <c r="CE4279" s="40"/>
    </row>
    <row r="4280" spans="1:83" x14ac:dyDescent="0.25">
      <c r="A4280" s="5" t="s">
        <v>752</v>
      </c>
      <c r="B4280" s="5" t="s">
        <v>752</v>
      </c>
      <c r="C4280" s="6">
        <v>33547</v>
      </c>
      <c r="D4280" s="14"/>
      <c r="E4280" s="14"/>
      <c r="F4280" s="15"/>
      <c r="G4280" s="40"/>
      <c r="H4280" s="40"/>
      <c r="I4280" s="40"/>
      <c r="J4280" s="40"/>
      <c r="K4280" s="40"/>
      <c r="L4280" s="40"/>
      <c r="M4280" s="40"/>
      <c r="N4280" s="40"/>
      <c r="O4280" s="40"/>
      <c r="P4280" s="40"/>
      <c r="Q4280" s="40"/>
      <c r="R4280" s="40"/>
      <c r="S4280" s="40"/>
      <c r="T4280" s="40">
        <v>14.447685</v>
      </c>
      <c r="U4280" s="40">
        <v>750.125</v>
      </c>
      <c r="V4280" s="40"/>
      <c r="W4280" s="40"/>
      <c r="X4280" s="40"/>
      <c r="Z4280" s="40"/>
      <c r="AA4280" s="40"/>
      <c r="AB4280" s="40"/>
      <c r="AC4280" s="40"/>
      <c r="AD4280" s="40"/>
      <c r="AE4280" s="40"/>
      <c r="AF4280" s="40"/>
      <c r="AG4280" s="40"/>
      <c r="AH4280" s="40"/>
      <c r="AI4280" s="40"/>
      <c r="AJ4280" s="40">
        <v>5.375</v>
      </c>
      <c r="AK4280" s="40"/>
      <c r="AL4280" s="40"/>
      <c r="AM4280" s="40">
        <v>5.700381492</v>
      </c>
      <c r="AN4280" s="40"/>
      <c r="AO4280" s="40"/>
      <c r="AP4280" s="40">
        <v>240.55948098855001</v>
      </c>
      <c r="AQ4280" s="40"/>
      <c r="AR4280" s="40"/>
      <c r="AS4280" s="40">
        <v>236.95712954333601</v>
      </c>
      <c r="AT4280" s="40"/>
      <c r="AU4280" s="40"/>
      <c r="AV4280" s="40"/>
      <c r="AZ4280" s="40"/>
      <c r="BA4280" s="40"/>
      <c r="BB4280" s="40">
        <v>220</v>
      </c>
      <c r="BC4280" s="40"/>
      <c r="BD4280" s="40"/>
      <c r="BE4280" s="40"/>
      <c r="BF4280" s="40"/>
      <c r="BG4280" s="40"/>
      <c r="BH4280" s="40"/>
      <c r="BI4280" s="40"/>
      <c r="BJ4280" s="40">
        <v>504.19051901145002</v>
      </c>
      <c r="BK4280" s="40">
        <v>620</v>
      </c>
      <c r="BL4280" s="40"/>
      <c r="BM4280" s="40"/>
      <c r="BN4280" s="40"/>
      <c r="BO4280" s="40"/>
      <c r="BP4280" s="40"/>
      <c r="BQ4280" s="40"/>
      <c r="BR4280" s="40"/>
      <c r="BS4280" s="40"/>
      <c r="BT4280" s="40"/>
      <c r="BU4280" s="40"/>
      <c r="BV4280" s="40"/>
      <c r="BW4280" s="40"/>
      <c r="BX4280" s="40"/>
      <c r="BY4280" s="40"/>
      <c r="BZ4280" s="40"/>
      <c r="CA4280" s="40"/>
      <c r="CB4280" s="40"/>
      <c r="CC4280" s="40"/>
      <c r="CD4280" s="40"/>
      <c r="CE4280" s="40"/>
    </row>
    <row r="4281" spans="1:83" x14ac:dyDescent="0.25">
      <c r="A4281" s="5" t="s">
        <v>752</v>
      </c>
      <c r="B4281" s="5" t="s">
        <v>752</v>
      </c>
      <c r="C4281" s="6">
        <v>33553</v>
      </c>
      <c r="D4281" s="14"/>
      <c r="E4281" s="14"/>
      <c r="F4281" s="15"/>
      <c r="G4281" s="40"/>
      <c r="H4281" s="40">
        <v>246.33</v>
      </c>
      <c r="I4281" s="40">
        <v>0.10150000000000001</v>
      </c>
      <c r="J4281" s="40">
        <v>0.1061</v>
      </c>
      <c r="K4281" s="40">
        <v>0.12759999999999999</v>
      </c>
      <c r="L4281" s="40">
        <v>0.19420000000000001</v>
      </c>
      <c r="M4281" s="40">
        <v>0.16189999999999999</v>
      </c>
      <c r="N4281" s="40">
        <v>0.21015</v>
      </c>
      <c r="O4281" s="40">
        <v>0.18385000000000001</v>
      </c>
      <c r="P4281" s="40">
        <v>0.14635000000000001</v>
      </c>
      <c r="Q4281" s="40"/>
      <c r="R4281" s="40"/>
      <c r="S4281" s="40"/>
      <c r="T4281" s="40"/>
      <c r="U4281" s="40"/>
      <c r="V4281" s="40"/>
      <c r="W4281" s="40"/>
      <c r="X4281" s="40"/>
      <c r="Z4281" s="40"/>
      <c r="AA4281" s="40"/>
      <c r="AB4281" s="40"/>
      <c r="AC4281" s="40"/>
      <c r="AD4281" s="40"/>
      <c r="AE4281" s="40"/>
      <c r="AF4281" s="40"/>
      <c r="AG4281" s="40"/>
      <c r="AH4281" s="40"/>
      <c r="AI4281" s="40"/>
      <c r="AJ4281" s="40"/>
      <c r="AK4281" s="40"/>
      <c r="AL4281" s="40"/>
      <c r="AM4281" s="40"/>
      <c r="AN4281" s="40"/>
      <c r="AO4281" s="40"/>
      <c r="AP4281" s="40"/>
      <c r="AQ4281" s="40"/>
      <c r="AR4281" s="40"/>
      <c r="AS4281" s="40"/>
      <c r="AT4281" s="40"/>
      <c r="AU4281" s="40"/>
      <c r="AV4281" s="40"/>
      <c r="AZ4281" s="40"/>
      <c r="BA4281" s="40"/>
      <c r="BB4281" s="40"/>
      <c r="BC4281" s="40"/>
      <c r="BD4281" s="40"/>
      <c r="BE4281" s="40"/>
      <c r="BF4281" s="40"/>
      <c r="BG4281" s="40"/>
      <c r="BH4281" s="40"/>
      <c r="BI4281" s="40"/>
      <c r="BJ4281" s="40"/>
      <c r="BK4281" s="40"/>
      <c r="BL4281" s="40"/>
      <c r="BM4281" s="40"/>
      <c r="BN4281" s="40"/>
      <c r="BO4281" s="40"/>
      <c r="BP4281" s="40"/>
      <c r="BQ4281" s="40"/>
      <c r="BR4281" s="40"/>
      <c r="BS4281" s="40"/>
      <c r="BT4281" s="40"/>
      <c r="BU4281" s="40"/>
      <c r="BV4281" s="40"/>
      <c r="BW4281" s="40"/>
      <c r="BX4281" s="40"/>
      <c r="BY4281" s="40"/>
      <c r="BZ4281" s="40"/>
      <c r="CA4281" s="40"/>
      <c r="CB4281" s="40"/>
      <c r="CC4281" s="40"/>
      <c r="CD4281" s="40"/>
      <c r="CE4281" s="40"/>
    </row>
    <row r="4282" spans="1:83" x14ac:dyDescent="0.25">
      <c r="A4282" s="5" t="s">
        <v>752</v>
      </c>
      <c r="B4282" s="5" t="s">
        <v>752</v>
      </c>
      <c r="C4282" s="6">
        <v>33560</v>
      </c>
      <c r="D4282" s="14"/>
      <c r="E4282" s="14"/>
      <c r="F4282" s="15"/>
      <c r="G4282" s="40"/>
      <c r="H4282" s="40">
        <v>230.52</v>
      </c>
      <c r="I4282" s="40">
        <v>9.1499999999999998E-2</v>
      </c>
      <c r="J4282" s="40">
        <v>9.7949999999999995E-2</v>
      </c>
      <c r="K4282" s="40">
        <v>0.11745</v>
      </c>
      <c r="L4282" s="40">
        <v>0.1668</v>
      </c>
      <c r="M4282" s="40">
        <v>0.14779999999999999</v>
      </c>
      <c r="N4282" s="40">
        <v>0.20319999999999999</v>
      </c>
      <c r="O4282" s="40">
        <v>0.18245</v>
      </c>
      <c r="P4282" s="40">
        <v>0.14545</v>
      </c>
      <c r="Q4282" s="40"/>
      <c r="R4282" s="40"/>
      <c r="S4282" s="40"/>
      <c r="T4282" s="40"/>
      <c r="U4282" s="40"/>
      <c r="V4282" s="40"/>
      <c r="W4282" s="40"/>
      <c r="X4282" s="40"/>
      <c r="Z4282" s="40"/>
      <c r="AA4282" s="40"/>
      <c r="AB4282" s="40"/>
      <c r="AC4282" s="40"/>
      <c r="AD4282" s="40"/>
      <c r="AE4282" s="40"/>
      <c r="AF4282" s="40"/>
      <c r="AG4282" s="40"/>
      <c r="AH4282" s="40"/>
      <c r="AI4282" s="40"/>
      <c r="AJ4282" s="40"/>
      <c r="AK4282" s="40"/>
      <c r="AL4282" s="40"/>
      <c r="AM4282" s="40"/>
      <c r="AN4282" s="40"/>
      <c r="AO4282" s="40"/>
      <c r="AP4282" s="40"/>
      <c r="AQ4282" s="40"/>
      <c r="AR4282" s="40"/>
      <c r="AS4282" s="40"/>
      <c r="AT4282" s="40"/>
      <c r="AU4282" s="40"/>
      <c r="AV4282" s="40"/>
      <c r="AZ4282" s="40"/>
      <c r="BA4282" s="40"/>
      <c r="BB4282" s="40"/>
      <c r="BC4282" s="40"/>
      <c r="BD4282" s="40"/>
      <c r="BE4282" s="40"/>
      <c r="BF4282" s="40"/>
      <c r="BG4282" s="40"/>
      <c r="BH4282" s="40"/>
      <c r="BI4282" s="40"/>
      <c r="BJ4282" s="40"/>
      <c r="BK4282" s="40"/>
      <c r="BL4282" s="40"/>
      <c r="BM4282" s="40"/>
      <c r="BN4282" s="40"/>
      <c r="BO4282" s="40"/>
      <c r="BP4282" s="40"/>
      <c r="BQ4282" s="40"/>
      <c r="BR4282" s="40"/>
      <c r="BS4282" s="40"/>
      <c r="BT4282" s="40"/>
      <c r="BU4282" s="40"/>
      <c r="BV4282" s="40"/>
      <c r="BW4282" s="40"/>
      <c r="BX4282" s="40"/>
      <c r="BY4282" s="40"/>
      <c r="BZ4282" s="40"/>
      <c r="CA4282" s="40"/>
      <c r="CB4282" s="40"/>
      <c r="CC4282" s="40"/>
      <c r="CD4282" s="40"/>
      <c r="CE4282" s="40"/>
    </row>
    <row r="4283" spans="1:83" x14ac:dyDescent="0.25">
      <c r="A4283" s="5" t="s">
        <v>752</v>
      </c>
      <c r="B4283" s="5" t="s">
        <v>752</v>
      </c>
      <c r="C4283" s="6">
        <v>33561</v>
      </c>
      <c r="D4283" s="14"/>
      <c r="E4283" s="14"/>
      <c r="F4283" s="15"/>
      <c r="G4283" s="40"/>
      <c r="H4283" s="40"/>
      <c r="I4283" s="40"/>
      <c r="J4283" s="40"/>
      <c r="K4283" s="40"/>
      <c r="L4283" s="40"/>
      <c r="M4283" s="40"/>
      <c r="N4283" s="40"/>
      <c r="O4283" s="40"/>
      <c r="P4283" s="40"/>
      <c r="Q4283" s="40"/>
      <c r="R4283" s="40"/>
      <c r="S4283" s="40"/>
      <c r="T4283" s="40">
        <v>15.3475214857424</v>
      </c>
      <c r="U4283" s="40">
        <v>1325</v>
      </c>
      <c r="V4283" s="40">
        <v>230.25</v>
      </c>
      <c r="W4283" s="40">
        <v>1.49E-2</v>
      </c>
      <c r="X4283" s="40">
        <v>3.4116499999999998</v>
      </c>
      <c r="Z4283" s="40"/>
      <c r="AA4283" s="40"/>
      <c r="AB4283" s="40"/>
      <c r="AC4283" s="40"/>
      <c r="AD4283" s="40">
        <v>26.438453032155302</v>
      </c>
      <c r="AE4283" s="40"/>
      <c r="AF4283" s="40"/>
      <c r="AG4283" s="40"/>
      <c r="AH4283" s="40">
        <v>0.92500000000000004</v>
      </c>
      <c r="AI4283" s="40">
        <v>8.7482500000000393E-2</v>
      </c>
      <c r="AJ4283" s="40">
        <v>9.4500000000000508</v>
      </c>
      <c r="AK4283" s="40"/>
      <c r="AL4283" s="40"/>
      <c r="AM4283" s="40">
        <v>5.2039999999999997</v>
      </c>
      <c r="AN4283" s="40">
        <v>2.7699999999999999E-2</v>
      </c>
      <c r="AO4283" s="40">
        <v>6.4802274876957204</v>
      </c>
      <c r="AP4283" s="40">
        <v>233.077376477923</v>
      </c>
      <c r="AQ4283" s="40"/>
      <c r="AR4283" s="40"/>
      <c r="AS4283" s="40">
        <v>223.01736765013601</v>
      </c>
      <c r="AT4283" s="40"/>
      <c r="AU4283" s="40"/>
      <c r="AV4283" s="40"/>
      <c r="AZ4283" s="40"/>
      <c r="BA4283" s="40"/>
      <c r="BB4283" s="40">
        <v>230</v>
      </c>
      <c r="BC4283" s="40"/>
      <c r="BD4283" s="40"/>
      <c r="BE4283" s="40">
        <v>204.62309393568901</v>
      </c>
      <c r="BF4283" s="40"/>
      <c r="BG4283" s="40">
        <v>6.5500000000000003E-3</v>
      </c>
      <c r="BH4283" s="40">
        <v>5.5741919574235697</v>
      </c>
      <c r="BI4283" s="40"/>
      <c r="BJ4283" s="40">
        <v>852.22262352207701</v>
      </c>
      <c r="BK4283" s="40">
        <v>710</v>
      </c>
      <c r="BL4283" s="40"/>
      <c r="BM4283" s="40"/>
      <c r="BN4283" s="40"/>
      <c r="BO4283" s="40"/>
      <c r="BP4283" s="40"/>
      <c r="BQ4283" s="40"/>
      <c r="BR4283" s="40"/>
      <c r="BS4283" s="40"/>
      <c r="BT4283" s="40"/>
      <c r="BU4283" s="40"/>
      <c r="BV4283" s="40"/>
      <c r="BW4283" s="40"/>
      <c r="BX4283" s="40"/>
      <c r="BY4283" s="40"/>
      <c r="BZ4283" s="40"/>
      <c r="CA4283" s="40"/>
      <c r="CB4283" s="40"/>
      <c r="CC4283" s="40"/>
      <c r="CD4283" s="40"/>
      <c r="CE4283" s="40"/>
    </row>
    <row r="4284" spans="1:83" x14ac:dyDescent="0.25">
      <c r="A4284" s="5" t="s">
        <v>752</v>
      </c>
      <c r="B4284" s="5" t="s">
        <v>752</v>
      </c>
      <c r="C4284" s="6">
        <v>33568</v>
      </c>
      <c r="D4284" s="14"/>
      <c r="E4284" s="14"/>
      <c r="F4284" s="15"/>
      <c r="G4284" s="40"/>
      <c r="H4284" s="40"/>
      <c r="I4284" s="40"/>
      <c r="J4284" s="40"/>
      <c r="K4284" s="40"/>
      <c r="L4284" s="40"/>
      <c r="M4284" s="40"/>
      <c r="N4284" s="40"/>
      <c r="O4284" s="40"/>
      <c r="P4284" s="40"/>
      <c r="Q4284" s="40"/>
      <c r="R4284" s="40"/>
      <c r="S4284" s="40"/>
      <c r="T4284" s="40">
        <v>14.9710192055141</v>
      </c>
      <c r="U4284" s="40">
        <v>1341.55</v>
      </c>
      <c r="V4284" s="40">
        <v>232.97499999999999</v>
      </c>
      <c r="W4284" s="40">
        <v>1.5949999999999999E-2</v>
      </c>
      <c r="X4284" s="40">
        <v>3.7474075</v>
      </c>
      <c r="Z4284" s="40"/>
      <c r="AA4284" s="40"/>
      <c r="AB4284" s="40"/>
      <c r="AC4284" s="40"/>
      <c r="AD4284" s="40">
        <v>28.351906064310601</v>
      </c>
      <c r="AE4284" s="40"/>
      <c r="AF4284" s="40"/>
      <c r="AG4284" s="40"/>
      <c r="AH4284" s="40">
        <v>1</v>
      </c>
      <c r="AI4284" s="40">
        <v>0.16208</v>
      </c>
      <c r="AJ4284" s="40">
        <v>16</v>
      </c>
      <c r="AK4284" s="40"/>
      <c r="AL4284" s="40"/>
      <c r="AM4284" s="40">
        <v>3.94</v>
      </c>
      <c r="AN4284" s="40">
        <v>2.8000000000000001E-2</v>
      </c>
      <c r="AO4284" s="40">
        <v>5.6458864123547299</v>
      </c>
      <c r="AP4284" s="40">
        <v>198.505410260068</v>
      </c>
      <c r="AQ4284" s="40"/>
      <c r="AR4284" s="40"/>
      <c r="AS4284" s="40">
        <v>199.02035529541001</v>
      </c>
      <c r="AT4284" s="40"/>
      <c r="AU4284" s="40"/>
      <c r="AV4284" s="40"/>
      <c r="AZ4284" s="40"/>
      <c r="BA4284" s="40"/>
      <c r="BB4284" s="40">
        <v>247.5</v>
      </c>
      <c r="BC4284" s="40"/>
      <c r="BD4284" s="40"/>
      <c r="BE4284" s="40">
        <v>204.62309393568901</v>
      </c>
      <c r="BF4284" s="40"/>
      <c r="BG4284" s="40">
        <v>6.1000000000000004E-3</v>
      </c>
      <c r="BH4284" s="40">
        <v>5.4469607661453798</v>
      </c>
      <c r="BI4284" s="40"/>
      <c r="BJ4284" s="40">
        <v>894.06958973993198</v>
      </c>
      <c r="BK4284" s="40">
        <v>487.5</v>
      </c>
      <c r="BL4284" s="40"/>
      <c r="BM4284" s="40"/>
      <c r="BN4284" s="40"/>
      <c r="BO4284" s="40"/>
      <c r="BP4284" s="40"/>
      <c r="BQ4284" s="40"/>
      <c r="BR4284" s="40"/>
      <c r="BS4284" s="40"/>
      <c r="BT4284" s="40"/>
      <c r="BU4284" s="40"/>
      <c r="BV4284" s="40"/>
      <c r="BW4284" s="40"/>
      <c r="BX4284" s="40"/>
      <c r="BY4284" s="40"/>
      <c r="BZ4284" s="40"/>
      <c r="CA4284" s="40"/>
      <c r="CB4284" s="40"/>
      <c r="CC4284" s="40"/>
      <c r="CD4284" s="40"/>
      <c r="CE4284" s="40"/>
    </row>
    <row r="4285" spans="1:83" x14ac:dyDescent="0.25">
      <c r="A4285" s="5" t="s">
        <v>752</v>
      </c>
      <c r="B4285" s="5" t="s">
        <v>752</v>
      </c>
      <c r="C4285" s="6">
        <v>33574</v>
      </c>
      <c r="D4285" s="14"/>
      <c r="E4285" s="14"/>
      <c r="F4285" s="15"/>
      <c r="G4285" s="40"/>
      <c r="H4285" s="40">
        <v>203.04</v>
      </c>
      <c r="I4285" s="40">
        <v>7.6499999999999999E-2</v>
      </c>
      <c r="J4285" s="40">
        <v>8.8950000000000001E-2</v>
      </c>
      <c r="K4285" s="40">
        <v>0.1042</v>
      </c>
      <c r="L4285" s="40">
        <v>0.13095000000000001</v>
      </c>
      <c r="M4285" s="40">
        <v>0.1236</v>
      </c>
      <c r="N4285" s="40">
        <v>0.18490000000000001</v>
      </c>
      <c r="O4285" s="40">
        <v>0.16855000000000001</v>
      </c>
      <c r="P4285" s="40">
        <v>0.13755000000000001</v>
      </c>
      <c r="Q4285" s="40"/>
      <c r="R4285" s="40"/>
      <c r="S4285" s="40"/>
      <c r="T4285" s="40">
        <v>17.096926636977699</v>
      </c>
      <c r="U4285" s="40">
        <v>1476.575</v>
      </c>
      <c r="V4285" s="40">
        <v>319.375</v>
      </c>
      <c r="W4285" s="40">
        <v>1.8700000000000001E-2</v>
      </c>
      <c r="X4285" s="40">
        <v>5.9583325</v>
      </c>
      <c r="Z4285" s="40"/>
      <c r="AA4285" s="40"/>
      <c r="AB4285" s="40"/>
      <c r="AC4285" s="40"/>
      <c r="AD4285" s="40">
        <v>114.751906064311</v>
      </c>
      <c r="AE4285" s="40"/>
      <c r="AF4285" s="40"/>
      <c r="AG4285" s="40"/>
      <c r="AH4285" s="40">
        <v>0.79500000000000004</v>
      </c>
      <c r="AI4285" s="40">
        <v>9.4692500000000304E-2</v>
      </c>
      <c r="AJ4285" s="40">
        <v>11.7</v>
      </c>
      <c r="AK4285" s="40"/>
      <c r="AL4285" s="40"/>
      <c r="AM4285" s="40">
        <v>2.2320000000000002</v>
      </c>
      <c r="AN4285" s="40">
        <v>2.725E-2</v>
      </c>
      <c r="AO4285" s="40">
        <v>4.69673719410609</v>
      </c>
      <c r="AP4285" s="40">
        <v>168.237616442263</v>
      </c>
      <c r="AQ4285" s="40"/>
      <c r="AR4285" s="40"/>
      <c r="AS4285" s="40">
        <v>140.59531554977201</v>
      </c>
      <c r="AT4285" s="40"/>
      <c r="AU4285" s="40"/>
      <c r="AV4285" s="40"/>
      <c r="AZ4285" s="40"/>
      <c r="BA4285" s="40"/>
      <c r="BB4285" s="40">
        <v>247.5</v>
      </c>
      <c r="BC4285" s="40"/>
      <c r="BD4285" s="40"/>
      <c r="BE4285" s="40">
        <v>204.62309393568901</v>
      </c>
      <c r="BF4285" s="40"/>
      <c r="BG4285" s="40">
        <v>6.7000000000000002E-3</v>
      </c>
      <c r="BH4285" s="40">
        <v>6.6357332327678398</v>
      </c>
      <c r="BI4285" s="40"/>
      <c r="BJ4285" s="40">
        <v>977.26238355773705</v>
      </c>
      <c r="BK4285" s="40">
        <v>507.5</v>
      </c>
      <c r="BL4285" s="40"/>
      <c r="BM4285" s="40"/>
      <c r="BN4285" s="40"/>
      <c r="BO4285" s="40"/>
      <c r="BP4285" s="40"/>
      <c r="BQ4285" s="40"/>
      <c r="BR4285" s="40"/>
      <c r="BS4285" s="40"/>
      <c r="BT4285" s="40"/>
      <c r="BU4285" s="40"/>
      <c r="BV4285" s="40"/>
      <c r="BW4285" s="40"/>
      <c r="BX4285" s="40"/>
      <c r="BY4285" s="40"/>
      <c r="BZ4285" s="40"/>
      <c r="CA4285" s="40"/>
      <c r="CB4285" s="40"/>
      <c r="CC4285" s="40"/>
      <c r="CD4285" s="40"/>
      <c r="CE4285" s="40"/>
    </row>
    <row r="4286" spans="1:83" x14ac:dyDescent="0.25">
      <c r="A4286" s="5" t="s">
        <v>752</v>
      </c>
      <c r="B4286" s="5" t="s">
        <v>752</v>
      </c>
      <c r="C4286" s="6">
        <v>33581</v>
      </c>
      <c r="D4286" s="14"/>
      <c r="E4286" s="14"/>
      <c r="F4286" s="15"/>
      <c r="G4286" s="40"/>
      <c r="H4286" s="40">
        <v>198.04</v>
      </c>
      <c r="I4286" s="40">
        <v>8.2000000000000003E-2</v>
      </c>
      <c r="J4286" s="40">
        <v>8.6050000000000001E-2</v>
      </c>
      <c r="K4286" s="40">
        <v>0.10015</v>
      </c>
      <c r="L4286" s="40">
        <v>0.12385</v>
      </c>
      <c r="M4286" s="40">
        <v>0.12230000000000001</v>
      </c>
      <c r="N4286" s="40">
        <v>0.17699999999999999</v>
      </c>
      <c r="O4286" s="40">
        <v>0.16339999999999999</v>
      </c>
      <c r="P4286" s="40">
        <v>0.13544999999999999</v>
      </c>
      <c r="Q4286" s="40"/>
      <c r="R4286" s="40"/>
      <c r="S4286" s="40"/>
      <c r="T4286" s="40">
        <v>19.6118379040241</v>
      </c>
      <c r="U4286" s="40">
        <v>1651.0250000000001</v>
      </c>
      <c r="V4286" s="40">
        <v>383.25</v>
      </c>
      <c r="W4286" s="40">
        <v>1.6500000000000001E-2</v>
      </c>
      <c r="X4286" s="40">
        <v>6.3283500000000004</v>
      </c>
      <c r="Z4286" s="40"/>
      <c r="AA4286" s="40"/>
      <c r="AB4286" s="40"/>
      <c r="AC4286" s="40"/>
      <c r="AD4286" s="40">
        <v>178.62690606431099</v>
      </c>
      <c r="AE4286" s="40"/>
      <c r="AF4286" s="40"/>
      <c r="AG4286" s="40"/>
      <c r="AH4286" s="40">
        <v>1.03</v>
      </c>
      <c r="AI4286" s="40">
        <v>0.14657500000000001</v>
      </c>
      <c r="AJ4286" s="40">
        <v>14.375</v>
      </c>
      <c r="AK4286" s="40"/>
      <c r="AL4286" s="40"/>
      <c r="AM4286" s="40">
        <v>3.6160000000000001</v>
      </c>
      <c r="AN4286" s="40">
        <v>3.2500000000000001E-2</v>
      </c>
      <c r="AO4286" s="40">
        <v>6.3163269230769199</v>
      </c>
      <c r="AP4286" s="40">
        <v>184.466783216783</v>
      </c>
      <c r="AQ4286" s="40"/>
      <c r="AR4286" s="40"/>
      <c r="AS4286" s="40">
        <v>185.28148148148099</v>
      </c>
      <c r="AT4286" s="40"/>
      <c r="AU4286" s="40"/>
      <c r="AV4286" s="40"/>
      <c r="AZ4286" s="40"/>
      <c r="BA4286" s="40"/>
      <c r="BB4286" s="40">
        <v>240</v>
      </c>
      <c r="BC4286" s="40"/>
      <c r="BD4286" s="40"/>
      <c r="BE4286" s="40">
        <v>204.62309393568901</v>
      </c>
      <c r="BF4286" s="40"/>
      <c r="BG4286" s="40">
        <v>6.3499999999999997E-3</v>
      </c>
      <c r="BH4286" s="40">
        <v>6.8356894755244797</v>
      </c>
      <c r="BI4286" s="40"/>
      <c r="BJ4286" s="40">
        <v>1068.9332167832199</v>
      </c>
      <c r="BK4286" s="40">
        <v>547.5</v>
      </c>
      <c r="BL4286" s="40"/>
      <c r="BM4286" s="40"/>
      <c r="BN4286" s="40"/>
      <c r="BO4286" s="40"/>
      <c r="BP4286" s="40"/>
      <c r="BQ4286" s="40"/>
      <c r="BR4286" s="40"/>
      <c r="BS4286" s="40"/>
      <c r="BT4286" s="40"/>
      <c r="BU4286" s="40"/>
      <c r="BV4286" s="40"/>
      <c r="BW4286" s="40"/>
      <c r="BX4286" s="40"/>
      <c r="BY4286" s="40"/>
      <c r="BZ4286" s="40"/>
      <c r="CA4286" s="40"/>
      <c r="CB4286" s="40"/>
      <c r="CC4286" s="40"/>
      <c r="CD4286" s="40"/>
      <c r="CE4286" s="40"/>
    </row>
    <row r="4287" spans="1:83" x14ac:dyDescent="0.25">
      <c r="A4287" s="5" t="s">
        <v>752</v>
      </c>
      <c r="B4287" s="5" t="s">
        <v>752</v>
      </c>
      <c r="C4287" s="6">
        <v>33585</v>
      </c>
      <c r="D4287" s="14"/>
      <c r="E4287" s="14"/>
      <c r="F4287" s="15"/>
      <c r="G4287" s="40"/>
      <c r="H4287" s="40"/>
      <c r="I4287" s="40"/>
      <c r="J4287" s="40"/>
      <c r="K4287" s="40"/>
      <c r="L4287" s="40"/>
      <c r="M4287" s="40"/>
      <c r="N4287" s="40"/>
      <c r="O4287" s="40"/>
      <c r="P4287" s="40"/>
      <c r="Q4287" s="40"/>
      <c r="R4287" s="40"/>
      <c r="S4287" s="40"/>
      <c r="T4287" s="40">
        <v>19.7814101081341</v>
      </c>
      <c r="U4287" s="40">
        <v>1632.25</v>
      </c>
      <c r="V4287" s="40">
        <v>428.25</v>
      </c>
      <c r="W4287" s="40">
        <v>1.8800000000000001E-2</v>
      </c>
      <c r="X4287" s="40">
        <v>8.0377500000000008</v>
      </c>
      <c r="Z4287" s="40"/>
      <c r="AA4287" s="40"/>
      <c r="AB4287" s="40"/>
      <c r="AC4287" s="40"/>
      <c r="AD4287" s="40">
        <v>223.62690606431099</v>
      </c>
      <c r="AE4287" s="40"/>
      <c r="AF4287" s="40"/>
      <c r="AG4287" s="40"/>
      <c r="AH4287" s="40">
        <v>0.95499999999999996</v>
      </c>
      <c r="AI4287" s="40">
        <v>0.18288750000000001</v>
      </c>
      <c r="AJ4287" s="40">
        <v>19.125</v>
      </c>
      <c r="AK4287" s="40"/>
      <c r="AL4287" s="40"/>
      <c r="AM4287" s="40">
        <v>2.8330000000000002</v>
      </c>
      <c r="AN4287" s="40">
        <v>2.8750000000000001E-2</v>
      </c>
      <c r="AO4287" s="40">
        <v>4.5487344670320402</v>
      </c>
      <c r="AP4287" s="40">
        <v>152.811904187674</v>
      </c>
      <c r="AQ4287" s="40"/>
      <c r="AR4287" s="40"/>
      <c r="AS4287" s="40">
        <v>182.31284150605299</v>
      </c>
      <c r="AT4287" s="40"/>
      <c r="AU4287" s="40"/>
      <c r="AV4287" s="40"/>
      <c r="AZ4287" s="40"/>
      <c r="BA4287" s="40"/>
      <c r="BB4287" s="40">
        <v>250</v>
      </c>
      <c r="BC4287" s="40"/>
      <c r="BD4287" s="40"/>
      <c r="BE4287" s="40">
        <v>204.62309393568901</v>
      </c>
      <c r="BF4287" s="40"/>
      <c r="BG4287" s="40">
        <v>6.7999999999999996E-3</v>
      </c>
      <c r="BH4287" s="40">
        <v>7.0375067059191903</v>
      </c>
      <c r="BI4287" s="40"/>
      <c r="BJ4287" s="40">
        <v>1032.0630958123299</v>
      </c>
      <c r="BK4287" s="40">
        <v>550</v>
      </c>
      <c r="BL4287" s="40"/>
      <c r="BM4287" s="40"/>
      <c r="BN4287" s="40"/>
      <c r="BO4287" s="40"/>
      <c r="BP4287" s="40"/>
      <c r="BQ4287" s="40"/>
      <c r="BR4287" s="40"/>
      <c r="BS4287" s="40"/>
      <c r="BT4287" s="40"/>
      <c r="BU4287" s="40"/>
      <c r="BV4287" s="40"/>
      <c r="BW4287" s="40"/>
      <c r="BX4287" s="40"/>
      <c r="BY4287" s="40"/>
      <c r="BZ4287" s="40"/>
      <c r="CA4287" s="40"/>
      <c r="CB4287" s="40"/>
      <c r="CC4287" s="40"/>
      <c r="CD4287" s="40"/>
      <c r="CE4287" s="40"/>
    </row>
    <row r="4288" spans="1:83" x14ac:dyDescent="0.25">
      <c r="A4288" s="5" t="s">
        <v>752</v>
      </c>
      <c r="B4288" s="5" t="s">
        <v>752</v>
      </c>
      <c r="C4288" s="6">
        <v>33588</v>
      </c>
      <c r="D4288" s="14"/>
      <c r="E4288" s="14"/>
      <c r="F4288" s="15"/>
      <c r="G4288" s="40"/>
      <c r="H4288" s="40">
        <v>191.99</v>
      </c>
      <c r="I4288" s="40">
        <v>0.08</v>
      </c>
      <c r="J4288" s="40">
        <v>8.5500000000000007E-2</v>
      </c>
      <c r="K4288" s="40">
        <v>9.7949999999999995E-2</v>
      </c>
      <c r="L4288" s="40">
        <v>0.11849999999999999</v>
      </c>
      <c r="M4288" s="40">
        <v>0.1125</v>
      </c>
      <c r="N4288" s="40">
        <v>0.17224999999999999</v>
      </c>
      <c r="O4288" s="40">
        <v>0.16184999999999999</v>
      </c>
      <c r="P4288" s="40">
        <v>0.13139999999999999</v>
      </c>
      <c r="Q4288" s="40"/>
      <c r="R4288" s="40"/>
      <c r="S4288" s="40"/>
      <c r="T4288" s="40"/>
      <c r="U4288" s="40"/>
      <c r="V4288" s="40"/>
      <c r="W4288" s="40"/>
      <c r="X4288" s="40"/>
      <c r="Z4288" s="40"/>
      <c r="AA4288" s="40"/>
      <c r="AB4288" s="40"/>
      <c r="AC4288" s="40"/>
      <c r="AD4288" s="40"/>
      <c r="AE4288" s="40"/>
      <c r="AF4288" s="40"/>
      <c r="AG4288" s="40"/>
      <c r="AH4288" s="40"/>
      <c r="AI4288" s="40"/>
      <c r="AJ4288" s="40"/>
      <c r="AK4288" s="40"/>
      <c r="AL4288" s="40"/>
      <c r="AM4288" s="40"/>
      <c r="AN4288" s="40"/>
      <c r="AO4288" s="40"/>
      <c r="AP4288" s="40"/>
      <c r="AQ4288" s="40"/>
      <c r="AR4288" s="40"/>
      <c r="AS4288" s="40"/>
      <c r="AT4288" s="40"/>
      <c r="AU4288" s="40"/>
      <c r="AV4288" s="40"/>
      <c r="AZ4288" s="40"/>
      <c r="BA4288" s="40"/>
      <c r="BB4288" s="40"/>
      <c r="BC4288" s="40"/>
      <c r="BD4288" s="40"/>
      <c r="BE4288" s="40"/>
      <c r="BF4288" s="40"/>
      <c r="BG4288" s="40"/>
      <c r="BH4288" s="40"/>
      <c r="BI4288" s="40"/>
      <c r="BJ4288" s="40"/>
      <c r="BK4288" s="40"/>
      <c r="BL4288" s="40"/>
      <c r="BM4288" s="40"/>
      <c r="BN4288" s="40"/>
      <c r="BO4288" s="40"/>
      <c r="BP4288" s="40"/>
      <c r="BQ4288" s="40"/>
      <c r="BR4288" s="40"/>
      <c r="BS4288" s="40"/>
      <c r="BT4288" s="40"/>
      <c r="BU4288" s="40"/>
      <c r="BV4288" s="40"/>
      <c r="BW4288" s="40"/>
      <c r="BX4288" s="40"/>
      <c r="BY4288" s="40"/>
      <c r="BZ4288" s="40"/>
      <c r="CA4288" s="40"/>
      <c r="CB4288" s="40"/>
      <c r="CC4288" s="40"/>
      <c r="CD4288" s="40"/>
      <c r="CE4288" s="40"/>
    </row>
    <row r="4289" spans="1:83" x14ac:dyDescent="0.25">
      <c r="A4289" s="5" t="s">
        <v>752</v>
      </c>
      <c r="B4289" s="5" t="s">
        <v>752</v>
      </c>
      <c r="C4289" s="6">
        <v>33590</v>
      </c>
      <c r="D4289" s="14"/>
      <c r="E4289" s="14"/>
      <c r="F4289" s="15"/>
      <c r="G4289" s="40"/>
      <c r="H4289" s="40"/>
      <c r="I4289" s="40"/>
      <c r="J4289" s="40"/>
      <c r="K4289" s="40"/>
      <c r="L4289" s="40"/>
      <c r="M4289" s="40"/>
      <c r="N4289" s="40"/>
      <c r="O4289" s="40"/>
      <c r="P4289" s="40"/>
      <c r="Q4289" s="40"/>
      <c r="R4289" s="40"/>
      <c r="S4289" s="40"/>
      <c r="T4289" s="40">
        <v>16.551963113103099</v>
      </c>
      <c r="U4289" s="40">
        <v>1452.425</v>
      </c>
      <c r="V4289" s="40">
        <v>464.25</v>
      </c>
      <c r="W4289" s="40">
        <v>1.7500000000000002E-2</v>
      </c>
      <c r="X4289" s="40">
        <v>8.0902750000000001</v>
      </c>
      <c r="Z4289" s="40"/>
      <c r="AA4289" s="40"/>
      <c r="AB4289" s="40"/>
      <c r="AC4289" s="40"/>
      <c r="AD4289" s="40">
        <v>259.62690606431102</v>
      </c>
      <c r="AE4289" s="40"/>
      <c r="AF4289" s="40"/>
      <c r="AG4289" s="40"/>
      <c r="AH4289" s="40">
        <v>1.0049999999999999</v>
      </c>
      <c r="AI4289" s="40">
        <v>0.21238499999999999</v>
      </c>
      <c r="AJ4289" s="40">
        <v>21.5</v>
      </c>
      <c r="AK4289" s="40"/>
      <c r="AL4289" s="40"/>
      <c r="AM4289" s="40">
        <v>1.0780000000000001</v>
      </c>
      <c r="AN4289" s="40">
        <v>2.375E-2</v>
      </c>
      <c r="AO4289" s="40">
        <v>1.88143627342424</v>
      </c>
      <c r="AP4289" s="40">
        <v>67.948457338921699</v>
      </c>
      <c r="AQ4289" s="40"/>
      <c r="AR4289" s="40"/>
      <c r="AS4289" s="40">
        <v>158.41759352881701</v>
      </c>
      <c r="AT4289" s="40"/>
      <c r="AU4289" s="40"/>
      <c r="AV4289" s="40"/>
      <c r="AZ4289" s="40"/>
      <c r="BA4289" s="40"/>
      <c r="BB4289" s="40"/>
      <c r="BC4289" s="40"/>
      <c r="BD4289" s="40"/>
      <c r="BE4289" s="40">
        <v>204.62309393568901</v>
      </c>
      <c r="BF4289" s="40"/>
      <c r="BG4289" s="40">
        <v>6.6499999999999997E-3</v>
      </c>
      <c r="BH4289" s="40">
        <v>5.9753502045495699</v>
      </c>
      <c r="BI4289" s="40"/>
      <c r="BJ4289" s="40">
        <v>898.72654266107804</v>
      </c>
      <c r="BK4289" s="40">
        <v>437.5</v>
      </c>
      <c r="BL4289" s="40"/>
      <c r="BM4289" s="40"/>
      <c r="BN4289" s="40"/>
      <c r="BO4289" s="40"/>
      <c r="BP4289" s="40"/>
      <c r="BQ4289" s="40"/>
      <c r="BR4289" s="40"/>
      <c r="BS4289" s="40"/>
      <c r="BT4289" s="40"/>
      <c r="BU4289" s="40"/>
      <c r="BV4289" s="40"/>
      <c r="BW4289" s="40"/>
      <c r="BX4289" s="40"/>
      <c r="BY4289" s="40"/>
      <c r="BZ4289" s="40"/>
      <c r="CA4289" s="40"/>
      <c r="CB4289" s="40"/>
      <c r="CC4289" s="40"/>
      <c r="CD4289" s="40"/>
      <c r="CE4289" s="40"/>
    </row>
    <row r="4290" spans="1:83" x14ac:dyDescent="0.25">
      <c r="A4290" s="5" t="s">
        <v>752</v>
      </c>
      <c r="B4290" s="5" t="s">
        <v>752</v>
      </c>
      <c r="C4290" s="6">
        <v>33595</v>
      </c>
      <c r="D4290" s="14"/>
      <c r="E4290" s="14"/>
      <c r="F4290" s="15"/>
      <c r="G4290" s="40"/>
      <c r="H4290" s="40">
        <v>187.27</v>
      </c>
      <c r="I4290" s="40">
        <v>8.3000000000000004E-2</v>
      </c>
      <c r="J4290" s="40">
        <v>8.3299999999999999E-2</v>
      </c>
      <c r="K4290" s="40">
        <v>9.425E-2</v>
      </c>
      <c r="L4290" s="40">
        <v>0.11075</v>
      </c>
      <c r="M4290" s="40">
        <v>0.1119</v>
      </c>
      <c r="N4290" s="40">
        <v>0.16930000000000001</v>
      </c>
      <c r="O4290" s="40">
        <v>0.15565000000000001</v>
      </c>
      <c r="P4290" s="40">
        <v>0.12820000000000001</v>
      </c>
      <c r="Q4290" s="40"/>
      <c r="R4290" s="40"/>
      <c r="S4290" s="40"/>
      <c r="T4290" s="40"/>
      <c r="U4290" s="40">
        <v>1699.325</v>
      </c>
      <c r="V4290" s="40">
        <v>666.25</v>
      </c>
      <c r="W4290" s="40">
        <v>1.89E-2</v>
      </c>
      <c r="X4290" s="40">
        <v>12.686249999999999</v>
      </c>
      <c r="Z4290" s="40"/>
      <c r="AA4290" s="40"/>
      <c r="AB4290" s="40"/>
      <c r="AC4290" s="40"/>
      <c r="AD4290" s="40">
        <v>461.62690606431102</v>
      </c>
      <c r="AE4290" s="40"/>
      <c r="AF4290" s="40"/>
      <c r="AG4290" s="40"/>
      <c r="AH4290" s="40">
        <v>1.2</v>
      </c>
      <c r="AI4290" s="40">
        <v>0.171599999999999</v>
      </c>
      <c r="AJ4290" s="40">
        <v>14.3</v>
      </c>
      <c r="AK4290" s="40"/>
      <c r="AL4290" s="40"/>
      <c r="AM4290" s="40">
        <v>0.47</v>
      </c>
      <c r="AN4290" s="40">
        <v>2.5899999999999999E-2</v>
      </c>
      <c r="AO4290" s="40"/>
      <c r="AP4290" s="40"/>
      <c r="AQ4290" s="40"/>
      <c r="AR4290" s="40"/>
      <c r="AS4290" s="40">
        <v>75</v>
      </c>
      <c r="AT4290" s="40"/>
      <c r="AU4290" s="40"/>
      <c r="AV4290" s="40"/>
      <c r="AZ4290" s="40"/>
      <c r="BA4290" s="40"/>
      <c r="BB4290" s="40"/>
      <c r="BC4290" s="40"/>
      <c r="BD4290" s="40"/>
      <c r="BE4290" s="40">
        <v>204.62309393568901</v>
      </c>
      <c r="BF4290" s="40"/>
      <c r="BG4290" s="40">
        <v>7.7000000000000002E-3</v>
      </c>
      <c r="BH4290" s="40"/>
      <c r="BI4290" s="40"/>
      <c r="BJ4290" s="40"/>
      <c r="BK4290" s="40">
        <v>530</v>
      </c>
      <c r="BL4290" s="40"/>
      <c r="BM4290" s="40"/>
      <c r="BN4290" s="40"/>
      <c r="BO4290" s="40"/>
      <c r="BP4290" s="40"/>
      <c r="BQ4290" s="40"/>
      <c r="BR4290" s="40"/>
      <c r="BS4290" s="40"/>
      <c r="BT4290" s="40"/>
      <c r="BU4290" s="40"/>
      <c r="BV4290" s="40"/>
      <c r="BW4290" s="40"/>
      <c r="BX4290" s="40"/>
      <c r="BY4290" s="40"/>
      <c r="BZ4290" s="40"/>
      <c r="CA4290" s="40"/>
      <c r="CB4290" s="40"/>
      <c r="CC4290" s="40"/>
      <c r="CD4290" s="40"/>
      <c r="CE4290" s="40"/>
    </row>
    <row r="4291" spans="1:83" x14ac:dyDescent="0.25">
      <c r="A4291" s="5" t="s">
        <v>752</v>
      </c>
      <c r="B4291" s="5" t="s">
        <v>752</v>
      </c>
      <c r="C4291" s="6">
        <v>33602</v>
      </c>
      <c r="D4291" s="14"/>
      <c r="E4291" s="14"/>
      <c r="F4291" s="15"/>
      <c r="G4291" s="40"/>
      <c r="H4291" s="40">
        <v>186.2</v>
      </c>
      <c r="I4291" s="40">
        <v>8.7499999999999994E-2</v>
      </c>
      <c r="J4291" s="40">
        <v>8.2400000000000001E-2</v>
      </c>
      <c r="K4291" s="40">
        <v>9.3299999999999994E-2</v>
      </c>
      <c r="L4291" s="40">
        <v>0.11144999999999999</v>
      </c>
      <c r="M4291" s="40">
        <v>0.109</v>
      </c>
      <c r="N4291" s="40">
        <v>0.16655</v>
      </c>
      <c r="O4291" s="40">
        <v>0.15429999999999999</v>
      </c>
      <c r="P4291" s="40">
        <v>0.1265</v>
      </c>
      <c r="Q4291" s="40"/>
      <c r="R4291" s="40"/>
      <c r="S4291" s="40"/>
      <c r="T4291" s="40"/>
      <c r="U4291" s="40">
        <v>1772.25</v>
      </c>
      <c r="V4291" s="40">
        <v>772</v>
      </c>
      <c r="W4291" s="40">
        <v>2.1049999999999999E-2</v>
      </c>
      <c r="X4291" s="40">
        <v>16.226974999999999</v>
      </c>
      <c r="Z4291" s="40"/>
      <c r="AA4291" s="40"/>
      <c r="AB4291" s="40"/>
      <c r="AC4291" s="40"/>
      <c r="AD4291" s="40">
        <v>567.37690606431102</v>
      </c>
      <c r="AE4291" s="40"/>
      <c r="AF4291" s="40"/>
      <c r="AG4291" s="40"/>
      <c r="AH4291" s="40"/>
      <c r="AI4291" s="40"/>
      <c r="AJ4291" s="40"/>
      <c r="AK4291" s="40"/>
      <c r="AL4291" s="40"/>
      <c r="AM4291" s="40"/>
      <c r="AN4291" s="40"/>
      <c r="AO4291" s="40"/>
      <c r="AP4291" s="40"/>
      <c r="AQ4291" s="40"/>
      <c r="AR4291" s="40"/>
      <c r="AS4291" s="40"/>
      <c r="AT4291" s="40"/>
      <c r="AU4291" s="40"/>
      <c r="AV4291" s="40"/>
      <c r="AZ4291" s="40"/>
      <c r="BA4291" s="40"/>
      <c r="BB4291" s="40"/>
      <c r="BC4291" s="40"/>
      <c r="BD4291" s="40"/>
      <c r="BE4291" s="40">
        <v>204.62309393568901</v>
      </c>
      <c r="BF4291" s="40"/>
      <c r="BG4291" s="40">
        <v>0</v>
      </c>
      <c r="BH4291" s="40"/>
      <c r="BI4291" s="40"/>
      <c r="BJ4291" s="40"/>
      <c r="BK4291" s="40">
        <v>542.5</v>
      </c>
      <c r="BL4291" s="40"/>
      <c r="BM4291" s="40"/>
      <c r="BN4291" s="40"/>
      <c r="BO4291" s="40"/>
      <c r="BP4291" s="40"/>
      <c r="BQ4291" s="40"/>
      <c r="BR4291" s="40"/>
      <c r="BS4291" s="40"/>
      <c r="BT4291" s="40"/>
      <c r="BU4291" s="40"/>
      <c r="BV4291" s="40"/>
      <c r="BW4291" s="40"/>
      <c r="BX4291" s="40"/>
      <c r="BY4291" s="40"/>
      <c r="BZ4291" s="40"/>
      <c r="CA4291" s="40"/>
      <c r="CB4291" s="40"/>
      <c r="CC4291" s="40"/>
      <c r="CD4291" s="40"/>
      <c r="CE4291" s="40"/>
    </row>
    <row r="4292" spans="1:83" x14ac:dyDescent="0.25">
      <c r="A4292" s="5" t="s">
        <v>752</v>
      </c>
      <c r="B4292" s="5" t="s">
        <v>752</v>
      </c>
      <c r="C4292" s="6">
        <v>33609</v>
      </c>
      <c r="D4292" s="14"/>
      <c r="E4292" s="14"/>
      <c r="F4292" s="15"/>
      <c r="G4292" s="40"/>
      <c r="H4292" s="40">
        <v>185.6</v>
      </c>
      <c r="I4292" s="40">
        <v>8.4500000000000006E-2</v>
      </c>
      <c r="J4292" s="40">
        <v>8.2400000000000001E-2</v>
      </c>
      <c r="K4292" s="40">
        <v>9.3299999999999994E-2</v>
      </c>
      <c r="L4292" s="40">
        <v>0.11144999999999999</v>
      </c>
      <c r="M4292" s="40">
        <v>0.109</v>
      </c>
      <c r="N4292" s="40">
        <v>0.16655</v>
      </c>
      <c r="O4292" s="40">
        <v>0.15429999999999999</v>
      </c>
      <c r="P4292" s="40">
        <v>0.1265</v>
      </c>
      <c r="Q4292" s="40"/>
      <c r="R4292" s="40"/>
      <c r="S4292" s="40"/>
      <c r="T4292" s="40"/>
      <c r="U4292" s="40">
        <v>2016.5</v>
      </c>
      <c r="V4292" s="40">
        <v>960.25</v>
      </c>
      <c r="W4292" s="40">
        <v>2.0150000000000001E-2</v>
      </c>
      <c r="X4292" s="40">
        <v>19.2986</v>
      </c>
      <c r="Z4292" s="40"/>
      <c r="AA4292" s="40"/>
      <c r="AB4292" s="40"/>
      <c r="AC4292" s="40"/>
      <c r="AD4292" s="40">
        <v>755.62690606431102</v>
      </c>
      <c r="AE4292" s="40"/>
      <c r="AF4292" s="40"/>
      <c r="AG4292" s="40"/>
      <c r="AH4292" s="40"/>
      <c r="AI4292" s="40"/>
      <c r="AJ4292" s="40"/>
      <c r="AK4292" s="40"/>
      <c r="AL4292" s="40"/>
      <c r="AM4292" s="40"/>
      <c r="AN4292" s="40"/>
      <c r="AO4292" s="40"/>
      <c r="AP4292" s="40"/>
      <c r="AQ4292" s="40"/>
      <c r="AR4292" s="40"/>
      <c r="AS4292" s="40">
        <v>0</v>
      </c>
      <c r="AT4292" s="40"/>
      <c r="AU4292" s="40"/>
      <c r="AV4292" s="40"/>
      <c r="AZ4292" s="40"/>
      <c r="BA4292" s="40"/>
      <c r="BB4292" s="40"/>
      <c r="BC4292" s="40"/>
      <c r="BD4292" s="40"/>
      <c r="BE4292" s="40">
        <v>204.62309393568901</v>
      </c>
      <c r="BF4292" s="40"/>
      <c r="BG4292" s="40">
        <v>0</v>
      </c>
      <c r="BH4292" s="40"/>
      <c r="BI4292" s="40"/>
      <c r="BJ4292" s="40"/>
      <c r="BK4292" s="40">
        <v>577.5</v>
      </c>
      <c r="BL4292" s="40"/>
      <c r="BM4292" s="40"/>
      <c r="BN4292" s="40"/>
      <c r="BO4292" s="40"/>
      <c r="BP4292" s="40"/>
      <c r="BQ4292" s="40"/>
      <c r="BR4292" s="40"/>
      <c r="BS4292" s="40"/>
      <c r="BT4292" s="40"/>
      <c r="BU4292" s="40"/>
      <c r="BV4292" s="40"/>
      <c r="BW4292" s="40"/>
      <c r="BX4292" s="40"/>
      <c r="BY4292" s="40"/>
      <c r="BZ4292" s="40"/>
      <c r="CA4292" s="40"/>
      <c r="CB4292" s="40"/>
      <c r="CC4292" s="40"/>
      <c r="CD4292" s="40"/>
      <c r="CE4292" s="40"/>
    </row>
    <row r="4293" spans="1:83" x14ac:dyDescent="0.25">
      <c r="A4293" s="5" t="s">
        <v>752</v>
      </c>
      <c r="B4293" s="5" t="s">
        <v>752</v>
      </c>
      <c r="C4293" s="6">
        <v>33613</v>
      </c>
      <c r="D4293" s="14"/>
      <c r="E4293" s="14"/>
      <c r="F4293" s="15"/>
      <c r="G4293" s="40"/>
      <c r="H4293" s="40"/>
      <c r="I4293" s="40"/>
      <c r="J4293" s="40"/>
      <c r="K4293" s="40"/>
      <c r="L4293" s="40"/>
      <c r="M4293" s="40"/>
      <c r="N4293" s="40"/>
      <c r="O4293" s="40"/>
      <c r="P4293" s="40"/>
      <c r="Q4293" s="40"/>
      <c r="R4293" s="40"/>
      <c r="S4293" s="40"/>
      <c r="T4293" s="40"/>
      <c r="U4293" s="40"/>
      <c r="V4293" s="40"/>
      <c r="W4293" s="40"/>
      <c r="X4293" s="40"/>
      <c r="Z4293" s="40"/>
      <c r="AA4293" s="40"/>
      <c r="AB4293" s="40"/>
      <c r="AC4293" s="40"/>
      <c r="AD4293" s="40">
        <v>0</v>
      </c>
      <c r="AE4293" s="40"/>
      <c r="AF4293" s="40"/>
      <c r="AG4293" s="40"/>
      <c r="AH4293" s="40"/>
      <c r="AI4293" s="40"/>
      <c r="AJ4293" s="40"/>
      <c r="AK4293" s="40"/>
      <c r="AL4293" s="40"/>
      <c r="AM4293" s="40"/>
      <c r="AN4293" s="40"/>
      <c r="AO4293" s="40"/>
      <c r="AP4293" s="40"/>
      <c r="AQ4293" s="40"/>
      <c r="AR4293" s="40"/>
      <c r="AS4293" s="40"/>
      <c r="AT4293" s="40"/>
      <c r="AU4293" s="40"/>
      <c r="AV4293" s="40"/>
      <c r="AZ4293" s="40"/>
      <c r="BA4293" s="40"/>
      <c r="BB4293" s="40"/>
      <c r="BC4293" s="40"/>
      <c r="BD4293" s="40"/>
      <c r="BE4293" s="40">
        <v>204.62309393568901</v>
      </c>
      <c r="BF4293" s="40"/>
      <c r="BG4293" s="40">
        <v>0</v>
      </c>
      <c r="BH4293" s="40"/>
      <c r="BI4293" s="40"/>
      <c r="BJ4293" s="40"/>
      <c r="BK4293" s="40"/>
      <c r="BL4293" s="40"/>
      <c r="BM4293" s="40"/>
      <c r="BN4293" s="40"/>
      <c r="BO4293" s="40"/>
      <c r="BP4293" s="40"/>
      <c r="BQ4293" s="40"/>
      <c r="BR4293" s="40"/>
      <c r="BS4293" s="40"/>
      <c r="BT4293" s="40"/>
      <c r="BU4293" s="40"/>
      <c r="BV4293" s="40"/>
      <c r="BW4293" s="40"/>
      <c r="BX4293" s="40"/>
      <c r="BY4293" s="40"/>
      <c r="BZ4293" s="40"/>
      <c r="CA4293" s="40"/>
      <c r="CB4293" s="40"/>
      <c r="CC4293" s="40"/>
      <c r="CD4293" s="40"/>
      <c r="CE4293" s="40"/>
    </row>
    <row r="4294" spans="1:83" x14ac:dyDescent="0.25">
      <c r="A4294" s="5" t="s">
        <v>752</v>
      </c>
      <c r="B4294" s="5" t="s">
        <v>752</v>
      </c>
      <c r="C4294" s="6">
        <v>33616</v>
      </c>
      <c r="D4294" s="14"/>
      <c r="E4294" s="14"/>
      <c r="F4294" s="15"/>
      <c r="G4294" s="40"/>
      <c r="H4294" s="40">
        <v>187.85</v>
      </c>
      <c r="I4294" s="40">
        <v>7.9000000000000001E-2</v>
      </c>
      <c r="J4294" s="40">
        <v>8.7300000000000003E-2</v>
      </c>
      <c r="K4294" s="40">
        <v>9.8849999999999993E-2</v>
      </c>
      <c r="L4294" s="40">
        <v>0.11845</v>
      </c>
      <c r="M4294" s="40">
        <v>0.1135</v>
      </c>
      <c r="N4294" s="40">
        <v>0.16539999999999999</v>
      </c>
      <c r="O4294" s="40">
        <v>0.15145</v>
      </c>
      <c r="P4294" s="40">
        <v>0.12529999999999999</v>
      </c>
      <c r="Q4294" s="40"/>
      <c r="R4294" s="40"/>
      <c r="S4294" s="40"/>
      <c r="T4294" s="40"/>
      <c r="U4294" s="40"/>
      <c r="V4294" s="40"/>
      <c r="W4294" s="40"/>
      <c r="X4294" s="40"/>
      <c r="Z4294" s="40"/>
      <c r="AA4294" s="40"/>
      <c r="AB4294" s="40"/>
      <c r="AC4294" s="40"/>
      <c r="AD4294" s="40"/>
      <c r="AE4294" s="40"/>
      <c r="AF4294" s="40"/>
      <c r="AG4294" s="40"/>
      <c r="AH4294" s="40"/>
      <c r="AI4294" s="40"/>
      <c r="AJ4294" s="40"/>
      <c r="AK4294" s="40"/>
      <c r="AL4294" s="40"/>
      <c r="AM4294" s="40"/>
      <c r="AN4294" s="40"/>
      <c r="AO4294" s="40"/>
      <c r="AP4294" s="40"/>
      <c r="AQ4294" s="40"/>
      <c r="AR4294" s="40"/>
      <c r="AS4294" s="40"/>
      <c r="AT4294" s="40"/>
      <c r="AU4294" s="40"/>
      <c r="AV4294" s="40"/>
      <c r="AZ4294" s="40"/>
      <c r="BA4294" s="40"/>
      <c r="BB4294" s="40"/>
      <c r="BC4294" s="40"/>
      <c r="BD4294" s="40"/>
      <c r="BE4294" s="40"/>
      <c r="BF4294" s="40"/>
      <c r="BG4294" s="40"/>
      <c r="BH4294" s="40"/>
      <c r="BI4294" s="40"/>
      <c r="BJ4294" s="40"/>
      <c r="BK4294" s="40"/>
      <c r="BL4294" s="40"/>
      <c r="BM4294" s="40"/>
      <c r="BN4294" s="40"/>
      <c r="BO4294" s="40"/>
      <c r="BP4294" s="40"/>
      <c r="BQ4294" s="40"/>
      <c r="BR4294" s="40"/>
      <c r="BS4294" s="40"/>
      <c r="BT4294" s="40"/>
      <c r="BU4294" s="40"/>
      <c r="BV4294" s="40"/>
      <c r="BW4294" s="40"/>
      <c r="BX4294" s="40"/>
      <c r="BY4294" s="40"/>
      <c r="BZ4294" s="40"/>
      <c r="CA4294" s="40"/>
      <c r="CB4294" s="40"/>
      <c r="CC4294" s="40"/>
      <c r="CD4294" s="40"/>
      <c r="CE4294" s="40"/>
    </row>
    <row r="4295" spans="1:83" x14ac:dyDescent="0.25">
      <c r="A4295" s="5" t="s">
        <v>752</v>
      </c>
      <c r="B4295" s="5" t="s">
        <v>752</v>
      </c>
      <c r="C4295" s="6">
        <v>33618</v>
      </c>
      <c r="D4295" s="14"/>
      <c r="E4295" s="14"/>
      <c r="F4295" s="15"/>
      <c r="G4295" s="40"/>
      <c r="H4295" s="40"/>
      <c r="I4295" s="40"/>
      <c r="J4295" s="40"/>
      <c r="K4295" s="40"/>
      <c r="L4295" s="40"/>
      <c r="M4295" s="40"/>
      <c r="N4295" s="40"/>
      <c r="O4295" s="40"/>
      <c r="P4295" s="40"/>
      <c r="Q4295" s="40"/>
      <c r="R4295" s="40"/>
      <c r="S4295" s="40"/>
      <c r="T4295" s="40"/>
      <c r="U4295" s="40"/>
      <c r="V4295" s="40"/>
      <c r="W4295" s="40"/>
      <c r="X4295" s="40"/>
      <c r="Z4295" s="40"/>
      <c r="AA4295" s="40"/>
      <c r="AB4295" s="40"/>
      <c r="AC4295" s="40"/>
      <c r="AD4295" s="40">
        <v>0</v>
      </c>
      <c r="AE4295" s="40"/>
      <c r="AF4295" s="40"/>
      <c r="AG4295" s="40"/>
      <c r="AH4295" s="40"/>
      <c r="AI4295" s="40"/>
      <c r="AJ4295" s="40"/>
      <c r="AK4295" s="40"/>
      <c r="AL4295" s="40"/>
      <c r="AM4295" s="40"/>
      <c r="AN4295" s="40"/>
      <c r="AO4295" s="40"/>
      <c r="AP4295" s="40"/>
      <c r="AQ4295" s="40"/>
      <c r="AR4295" s="40"/>
      <c r="AS4295" s="40"/>
      <c r="AT4295" s="40"/>
      <c r="AU4295" s="40"/>
      <c r="AV4295" s="40"/>
      <c r="AZ4295" s="40"/>
      <c r="BA4295" s="40"/>
      <c r="BB4295" s="40"/>
      <c r="BC4295" s="40"/>
      <c r="BD4295" s="40"/>
      <c r="BE4295" s="40">
        <v>204.62309393568901</v>
      </c>
      <c r="BF4295" s="40"/>
      <c r="BG4295" s="40"/>
      <c r="BH4295" s="40"/>
      <c r="BI4295" s="40"/>
      <c r="BJ4295" s="40"/>
      <c r="BK4295" s="40"/>
      <c r="BL4295" s="40"/>
      <c r="BM4295" s="40"/>
      <c r="BN4295" s="40"/>
      <c r="BO4295" s="40"/>
      <c r="BP4295" s="40"/>
      <c r="BQ4295" s="40"/>
      <c r="BR4295" s="40"/>
      <c r="BS4295" s="40"/>
      <c r="BT4295" s="40"/>
      <c r="BU4295" s="40"/>
      <c r="BV4295" s="40"/>
      <c r="BW4295" s="40"/>
      <c r="BX4295" s="40"/>
      <c r="BY4295" s="40"/>
      <c r="BZ4295" s="40"/>
      <c r="CA4295" s="40"/>
      <c r="CB4295" s="40"/>
      <c r="CC4295" s="40"/>
      <c r="CD4295" s="40"/>
      <c r="CE4295" s="40"/>
    </row>
    <row r="4296" spans="1:83" x14ac:dyDescent="0.25">
      <c r="A4296" s="5" t="s">
        <v>752</v>
      </c>
      <c r="B4296" s="5" t="s">
        <v>752</v>
      </c>
      <c r="C4296" s="6">
        <v>33623</v>
      </c>
      <c r="D4296" s="14"/>
      <c r="E4296" s="14"/>
      <c r="F4296" s="15" t="s">
        <v>157</v>
      </c>
      <c r="G4296" s="40"/>
      <c r="H4296" s="40">
        <v>190.1</v>
      </c>
      <c r="I4296" s="40">
        <v>9.2999999999999999E-2</v>
      </c>
      <c r="J4296" s="40">
        <v>8.5500000000000007E-2</v>
      </c>
      <c r="K4296" s="40">
        <v>0.10105</v>
      </c>
      <c r="L4296" s="40">
        <v>0.12085</v>
      </c>
      <c r="M4296" s="40">
        <v>0.1153</v>
      </c>
      <c r="N4296" s="40">
        <v>0.16175</v>
      </c>
      <c r="O4296" s="40">
        <v>0.14954999999999999</v>
      </c>
      <c r="P4296" s="40">
        <v>0.1235</v>
      </c>
      <c r="Q4296" s="40"/>
      <c r="R4296" s="40"/>
      <c r="S4296" s="40"/>
      <c r="T4296" s="40"/>
      <c r="U4296" s="43">
        <v>1338.90722831635</v>
      </c>
      <c r="V4296" s="40"/>
      <c r="W4296" s="40"/>
      <c r="X4296" s="40"/>
      <c r="Z4296" s="40">
        <v>3.3933999999999999E-2</v>
      </c>
      <c r="AA4296" s="40"/>
      <c r="AB4296" s="40">
        <v>14078.779219329401</v>
      </c>
      <c r="AC4296" s="40"/>
      <c r="AD4296" s="40">
        <v>477.749294028723</v>
      </c>
      <c r="AE4296" s="40"/>
      <c r="AF4296" s="40"/>
      <c r="AG4296" s="40"/>
      <c r="AH4296" s="40"/>
      <c r="AI4296" s="40"/>
      <c r="AJ4296" s="40"/>
      <c r="AK4296" s="40"/>
      <c r="AL4296" s="40"/>
      <c r="AM4296" s="40"/>
      <c r="AN4296" s="40"/>
      <c r="AO4296" s="40"/>
      <c r="AP4296" s="40"/>
      <c r="AQ4296" s="40"/>
      <c r="AR4296" s="40"/>
      <c r="AS4296" s="40"/>
      <c r="AT4296" s="40" t="s">
        <v>74</v>
      </c>
      <c r="AU4296" s="40"/>
      <c r="AV4296" s="40"/>
      <c r="AZ4296" s="40"/>
      <c r="BA4296" s="40"/>
      <c r="BB4296" s="40"/>
      <c r="BC4296" s="40"/>
      <c r="BD4296" s="40"/>
      <c r="BE4296" s="40"/>
      <c r="BF4296" s="40"/>
      <c r="BG4296" s="40"/>
      <c r="BH4296" s="40"/>
      <c r="BI4296" s="40"/>
      <c r="BJ4296" s="40"/>
      <c r="BK4296" s="40"/>
      <c r="BL4296" s="40"/>
      <c r="BM4296" s="40"/>
      <c r="BN4296" s="40"/>
      <c r="BO4296" s="40"/>
      <c r="BP4296" s="40"/>
      <c r="BQ4296" s="40"/>
      <c r="BR4296" s="40"/>
      <c r="BS4296" s="40"/>
      <c r="BT4296" s="40"/>
      <c r="BU4296" s="40"/>
      <c r="BV4296" s="40"/>
      <c r="BW4296" s="40"/>
      <c r="BX4296" s="40"/>
      <c r="BY4296" s="40"/>
      <c r="BZ4296" s="40"/>
      <c r="CA4296" s="40"/>
      <c r="CB4296" s="40"/>
      <c r="CC4296" s="40"/>
      <c r="CD4296" s="40"/>
      <c r="CE4296" s="40"/>
    </row>
    <row r="4297" spans="1:83" x14ac:dyDescent="0.25">
      <c r="A4297" s="5" t="s">
        <v>753</v>
      </c>
      <c r="B4297" s="5" t="s">
        <v>753</v>
      </c>
      <c r="C4297" s="6">
        <v>33483</v>
      </c>
      <c r="D4297" s="14"/>
      <c r="E4297" s="14"/>
      <c r="F4297" s="15"/>
      <c r="G4297" s="40"/>
      <c r="H4297" s="40">
        <v>426.51</v>
      </c>
      <c r="I4297" s="40">
        <v>0.27800000000000002</v>
      </c>
      <c r="J4297" s="40">
        <v>0.26824999999999999</v>
      </c>
      <c r="K4297" s="40">
        <v>0.25355</v>
      </c>
      <c r="L4297" s="40">
        <v>0.2364</v>
      </c>
      <c r="M4297" s="40">
        <v>0.26350000000000001</v>
      </c>
      <c r="N4297" s="40">
        <v>0.27705000000000002</v>
      </c>
      <c r="O4297" s="40">
        <v>0.3392</v>
      </c>
      <c r="P4297" s="40">
        <v>0.21659999999999999</v>
      </c>
      <c r="Q4297" s="40"/>
      <c r="R4297" s="40"/>
      <c r="S4297" s="40"/>
      <c r="T4297" s="40"/>
      <c r="U4297" s="40"/>
      <c r="V4297" s="40"/>
      <c r="W4297" s="40"/>
      <c r="X4297" s="40"/>
      <c r="Z4297" s="40"/>
      <c r="AA4297" s="40"/>
      <c r="AB4297" s="40"/>
      <c r="AC4297" s="40"/>
      <c r="AD4297" s="40"/>
      <c r="AE4297" s="40"/>
      <c r="AF4297" s="40"/>
      <c r="AG4297" s="40"/>
      <c r="AH4297" s="40"/>
      <c r="AI4297" s="40"/>
      <c r="AJ4297" s="40"/>
      <c r="AK4297" s="40"/>
      <c r="AL4297" s="40"/>
      <c r="AM4297" s="40"/>
      <c r="AN4297" s="40"/>
      <c r="AO4297" s="40"/>
      <c r="AP4297" s="40"/>
      <c r="AQ4297" s="40"/>
      <c r="AR4297" s="40"/>
      <c r="AS4297" s="40"/>
      <c r="AT4297" s="40"/>
      <c r="AU4297" s="40"/>
      <c r="AV4297" s="40"/>
      <c r="AZ4297" s="40"/>
      <c r="BA4297" s="40"/>
      <c r="BB4297" s="40"/>
      <c r="BC4297" s="40"/>
      <c r="BD4297" s="40"/>
      <c r="BE4297" s="40"/>
      <c r="BF4297" s="40"/>
      <c r="BG4297" s="40"/>
      <c r="BH4297" s="40"/>
      <c r="BI4297" s="40"/>
      <c r="BJ4297" s="40"/>
      <c r="BK4297" s="40"/>
      <c r="BL4297" s="40"/>
      <c r="BM4297" s="40"/>
      <c r="BN4297" s="40"/>
      <c r="BO4297" s="40"/>
      <c r="BP4297" s="40"/>
      <c r="BQ4297" s="40"/>
      <c r="BR4297" s="40"/>
      <c r="BS4297" s="40"/>
      <c r="BT4297" s="40"/>
      <c r="BU4297" s="40"/>
      <c r="BV4297" s="40"/>
      <c r="BW4297" s="40"/>
      <c r="BX4297" s="40"/>
      <c r="BY4297" s="40"/>
      <c r="BZ4297" s="40"/>
      <c r="CA4297" s="40"/>
      <c r="CB4297" s="40"/>
      <c r="CC4297" s="40"/>
      <c r="CD4297" s="40"/>
      <c r="CE4297" s="40"/>
    </row>
    <row r="4298" spans="1:83" x14ac:dyDescent="0.25">
      <c r="A4298" s="5" t="s">
        <v>753</v>
      </c>
      <c r="B4298" s="5" t="s">
        <v>753</v>
      </c>
      <c r="C4298" s="6">
        <v>33491</v>
      </c>
      <c r="D4298" s="14"/>
      <c r="E4298" s="14"/>
      <c r="F4298" s="15"/>
      <c r="G4298" s="40"/>
      <c r="H4298" s="40">
        <v>421.1</v>
      </c>
      <c r="I4298" s="40">
        <v>0.27700000000000002</v>
      </c>
      <c r="J4298" s="40">
        <v>0.26315</v>
      </c>
      <c r="K4298" s="40">
        <v>0.25685000000000002</v>
      </c>
      <c r="L4298" s="40">
        <v>0.23280000000000001</v>
      </c>
      <c r="M4298" s="40">
        <v>0.26229999999999998</v>
      </c>
      <c r="N4298" s="40">
        <v>0.27424999999999999</v>
      </c>
      <c r="O4298" s="40">
        <v>0.33700000000000002</v>
      </c>
      <c r="P4298" s="40">
        <v>0.20215</v>
      </c>
      <c r="Q4298" s="40"/>
      <c r="R4298" s="40"/>
      <c r="S4298" s="40"/>
      <c r="T4298" s="40"/>
      <c r="U4298" s="40"/>
      <c r="V4298" s="40"/>
      <c r="W4298" s="40"/>
      <c r="X4298" s="40"/>
      <c r="Z4298" s="40"/>
      <c r="AA4298" s="40"/>
      <c r="AB4298" s="40"/>
      <c r="AC4298" s="40"/>
      <c r="AD4298" s="40"/>
      <c r="AE4298" s="40"/>
      <c r="AF4298" s="40"/>
      <c r="AG4298" s="40"/>
      <c r="AH4298" s="40"/>
      <c r="AI4298" s="40"/>
      <c r="AJ4298" s="40"/>
      <c r="AK4298" s="40"/>
      <c r="AL4298" s="40"/>
      <c r="AM4298" s="40"/>
      <c r="AN4298" s="40"/>
      <c r="AO4298" s="40"/>
      <c r="AP4298" s="40"/>
      <c r="AQ4298" s="40"/>
      <c r="AR4298" s="40"/>
      <c r="AS4298" s="40"/>
      <c r="AT4298" s="40"/>
      <c r="AU4298" s="40"/>
      <c r="AV4298" s="40"/>
      <c r="AZ4298" s="40"/>
      <c r="BA4298" s="40"/>
      <c r="BB4298" s="40"/>
      <c r="BC4298" s="40"/>
      <c r="BD4298" s="40"/>
      <c r="BE4298" s="40"/>
      <c r="BF4298" s="40"/>
      <c r="BG4298" s="40"/>
      <c r="BH4298" s="40"/>
      <c r="BI4298" s="40"/>
      <c r="BJ4298" s="40"/>
      <c r="BK4298" s="40"/>
      <c r="BL4298" s="40"/>
      <c r="BM4298" s="40"/>
      <c r="BN4298" s="40"/>
      <c r="BO4298" s="40"/>
      <c r="BP4298" s="40"/>
      <c r="BQ4298" s="40"/>
      <c r="BR4298" s="40"/>
      <c r="BS4298" s="40"/>
      <c r="BT4298" s="40"/>
      <c r="BU4298" s="40"/>
      <c r="BV4298" s="40"/>
      <c r="BW4298" s="40"/>
      <c r="BX4298" s="40"/>
      <c r="BY4298" s="40"/>
      <c r="BZ4298" s="40"/>
      <c r="CA4298" s="40"/>
      <c r="CB4298" s="40"/>
      <c r="CC4298" s="40"/>
      <c r="CD4298" s="40"/>
      <c r="CE4298" s="40"/>
    </row>
    <row r="4299" spans="1:83" x14ac:dyDescent="0.25">
      <c r="A4299" s="5" t="s">
        <v>753</v>
      </c>
      <c r="B4299" s="5" t="s">
        <v>753</v>
      </c>
      <c r="C4299" s="6">
        <v>33497</v>
      </c>
      <c r="D4299" s="14"/>
      <c r="E4299" s="14"/>
      <c r="F4299" s="15"/>
      <c r="G4299" s="40"/>
      <c r="H4299" s="40">
        <v>424.27</v>
      </c>
      <c r="I4299" s="40">
        <v>0.28649999999999998</v>
      </c>
      <c r="J4299" s="40">
        <v>0.26769999999999999</v>
      </c>
      <c r="K4299" s="40">
        <v>0.25464999999999999</v>
      </c>
      <c r="L4299" s="40">
        <v>0.23574999999999999</v>
      </c>
      <c r="M4299" s="40">
        <v>0.26200000000000001</v>
      </c>
      <c r="N4299" s="40">
        <v>0.27474999999999999</v>
      </c>
      <c r="O4299" s="40">
        <v>0.33944999999999997</v>
      </c>
      <c r="P4299" s="40">
        <v>0.20055000000000001</v>
      </c>
      <c r="Q4299" s="40"/>
      <c r="R4299" s="40"/>
      <c r="S4299" s="40"/>
      <c r="T4299" s="40"/>
      <c r="U4299" s="40"/>
      <c r="V4299" s="40"/>
      <c r="W4299" s="40"/>
      <c r="X4299" s="40"/>
      <c r="Z4299" s="40"/>
      <c r="AA4299" s="40"/>
      <c r="AB4299" s="40"/>
      <c r="AC4299" s="40"/>
      <c r="AD4299" s="40"/>
      <c r="AE4299" s="40"/>
      <c r="AF4299" s="40"/>
      <c r="AG4299" s="40"/>
      <c r="AH4299" s="40"/>
      <c r="AI4299" s="40"/>
      <c r="AJ4299" s="40"/>
      <c r="AK4299" s="40"/>
      <c r="AL4299" s="40"/>
      <c r="AM4299" s="40"/>
      <c r="AN4299" s="40"/>
      <c r="AO4299" s="40"/>
      <c r="AP4299" s="40"/>
      <c r="AQ4299" s="40"/>
      <c r="AR4299" s="40"/>
      <c r="AS4299" s="40"/>
      <c r="AT4299" s="40"/>
      <c r="AU4299" s="40"/>
      <c r="AV4299" s="40"/>
      <c r="AZ4299" s="40"/>
      <c r="BA4299" s="40"/>
      <c r="BB4299" s="40"/>
      <c r="BC4299" s="40"/>
      <c r="BD4299" s="40"/>
      <c r="BE4299" s="40"/>
      <c r="BF4299" s="40"/>
      <c r="BG4299" s="40"/>
      <c r="BH4299" s="40"/>
      <c r="BI4299" s="40"/>
      <c r="BJ4299" s="40"/>
      <c r="BK4299" s="40"/>
      <c r="BL4299" s="40"/>
      <c r="BM4299" s="40"/>
      <c r="BN4299" s="40"/>
      <c r="BO4299" s="40"/>
      <c r="BP4299" s="40"/>
      <c r="BQ4299" s="40"/>
      <c r="BR4299" s="40"/>
      <c r="BS4299" s="40"/>
      <c r="BT4299" s="40"/>
      <c r="BU4299" s="40"/>
      <c r="BV4299" s="40"/>
      <c r="BW4299" s="40"/>
      <c r="BX4299" s="40"/>
      <c r="BY4299" s="40"/>
      <c r="BZ4299" s="40"/>
      <c r="CA4299" s="40"/>
      <c r="CB4299" s="40"/>
      <c r="CC4299" s="40"/>
      <c r="CD4299" s="40"/>
      <c r="CE4299" s="40"/>
    </row>
    <row r="4300" spans="1:83" x14ac:dyDescent="0.25">
      <c r="A4300" s="5" t="s">
        <v>753</v>
      </c>
      <c r="B4300" s="5" t="s">
        <v>753</v>
      </c>
      <c r="C4300" s="6">
        <v>33504</v>
      </c>
      <c r="D4300" s="14"/>
      <c r="E4300" s="14"/>
      <c r="F4300" s="15"/>
      <c r="G4300" s="40"/>
      <c r="H4300" s="40">
        <v>424.33</v>
      </c>
      <c r="I4300" s="40">
        <v>0.29049999999999998</v>
      </c>
      <c r="J4300" s="40">
        <v>0.26719999999999999</v>
      </c>
      <c r="K4300" s="40">
        <v>0.25409999999999999</v>
      </c>
      <c r="L4300" s="40">
        <v>0.23524999999999999</v>
      </c>
      <c r="M4300" s="40">
        <v>0.26150000000000001</v>
      </c>
      <c r="N4300" s="40">
        <v>0.2742</v>
      </c>
      <c r="O4300" s="40">
        <v>0.33879999999999999</v>
      </c>
      <c r="P4300" s="40">
        <v>0.2001</v>
      </c>
      <c r="Q4300" s="40"/>
      <c r="R4300" s="40"/>
      <c r="S4300" s="40"/>
      <c r="T4300" s="40"/>
      <c r="U4300" s="40"/>
      <c r="V4300" s="40"/>
      <c r="W4300" s="40"/>
      <c r="X4300" s="40"/>
      <c r="Z4300" s="40"/>
      <c r="AA4300" s="40"/>
      <c r="AB4300" s="40"/>
      <c r="AC4300" s="40"/>
      <c r="AD4300" s="40"/>
      <c r="AE4300" s="40"/>
      <c r="AF4300" s="40"/>
      <c r="AG4300" s="40"/>
      <c r="AH4300" s="40"/>
      <c r="AI4300" s="40"/>
      <c r="AJ4300" s="40"/>
      <c r="AK4300" s="40"/>
      <c r="AL4300" s="40"/>
      <c r="AM4300" s="40"/>
      <c r="AN4300" s="40"/>
      <c r="AO4300" s="40"/>
      <c r="AP4300" s="40"/>
      <c r="AQ4300" s="40"/>
      <c r="AR4300" s="40"/>
      <c r="AS4300" s="40"/>
      <c r="AT4300" s="40"/>
      <c r="AU4300" s="40"/>
      <c r="AV4300" s="40"/>
      <c r="AZ4300" s="40"/>
      <c r="BA4300" s="40"/>
      <c r="BB4300" s="40"/>
      <c r="BC4300" s="40"/>
      <c r="BD4300" s="40"/>
      <c r="BE4300" s="40"/>
      <c r="BF4300" s="40"/>
      <c r="BG4300" s="40"/>
      <c r="BH4300" s="40"/>
      <c r="BI4300" s="40"/>
      <c r="BJ4300" s="40"/>
      <c r="BK4300" s="40"/>
      <c r="BL4300" s="40"/>
      <c r="BM4300" s="40"/>
      <c r="BN4300" s="40"/>
      <c r="BO4300" s="40"/>
      <c r="BP4300" s="40"/>
      <c r="BQ4300" s="40"/>
      <c r="BR4300" s="40"/>
      <c r="BS4300" s="40"/>
      <c r="BT4300" s="40"/>
      <c r="BU4300" s="40"/>
      <c r="BV4300" s="40"/>
      <c r="BW4300" s="40"/>
      <c r="BX4300" s="40"/>
      <c r="BY4300" s="40"/>
      <c r="BZ4300" s="40"/>
      <c r="CA4300" s="40"/>
      <c r="CB4300" s="40"/>
      <c r="CC4300" s="40"/>
      <c r="CD4300" s="40"/>
      <c r="CE4300" s="40"/>
    </row>
    <row r="4301" spans="1:83" x14ac:dyDescent="0.25">
      <c r="A4301" s="5" t="s">
        <v>753</v>
      </c>
      <c r="B4301" s="5" t="s">
        <v>753</v>
      </c>
      <c r="C4301" s="6">
        <v>33505</v>
      </c>
      <c r="D4301" s="14"/>
      <c r="E4301" s="14"/>
      <c r="F4301" s="15"/>
      <c r="G4301" s="40"/>
      <c r="H4301" s="40"/>
      <c r="I4301" s="40"/>
      <c r="J4301" s="40"/>
      <c r="K4301" s="40"/>
      <c r="L4301" s="40"/>
      <c r="M4301" s="40"/>
      <c r="N4301" s="40"/>
      <c r="O4301" s="40"/>
      <c r="P4301" s="40"/>
      <c r="Q4301" s="40"/>
      <c r="R4301" s="40"/>
      <c r="S4301" s="40"/>
      <c r="T4301" s="40"/>
      <c r="U4301" s="40">
        <v>202.2</v>
      </c>
      <c r="V4301" s="40"/>
      <c r="W4301" s="40"/>
      <c r="X4301" s="40"/>
      <c r="Z4301" s="40"/>
      <c r="AA4301" s="40"/>
      <c r="AB4301" s="40"/>
      <c r="AC4301" s="40"/>
      <c r="AD4301" s="40"/>
      <c r="AE4301" s="40"/>
      <c r="AF4301" s="40"/>
      <c r="AG4301" s="40"/>
      <c r="AH4301" s="40"/>
      <c r="AI4301" s="40"/>
      <c r="AJ4301" s="40"/>
      <c r="AK4301" s="40"/>
      <c r="AL4301" s="40"/>
      <c r="AM4301" s="40">
        <v>2.8306359589999999</v>
      </c>
      <c r="AN4301" s="40"/>
      <c r="AO4301" s="40"/>
      <c r="AP4301" s="40">
        <v>122.990820525335</v>
      </c>
      <c r="AQ4301" s="40"/>
      <c r="AR4301" s="40"/>
      <c r="AS4301" s="40">
        <v>228.61408601074299</v>
      </c>
      <c r="AT4301" s="40"/>
      <c r="AU4301" s="40"/>
      <c r="AV4301" s="40"/>
      <c r="AZ4301" s="40"/>
      <c r="BA4301" s="40"/>
      <c r="BB4301" s="40">
        <v>210</v>
      </c>
      <c r="BC4301" s="40"/>
      <c r="BD4301" s="40"/>
      <c r="BE4301" s="40"/>
      <c r="BF4301" s="40"/>
      <c r="BG4301" s="40"/>
      <c r="BH4301" s="40"/>
      <c r="BI4301" s="40"/>
      <c r="BJ4301" s="40">
        <v>79.209179474665206</v>
      </c>
      <c r="BK4301" s="40">
        <v>777.5</v>
      </c>
      <c r="BL4301" s="40"/>
      <c r="BM4301" s="40"/>
      <c r="BN4301" s="40"/>
      <c r="BO4301" s="40"/>
      <c r="BP4301" s="40"/>
      <c r="BQ4301" s="40"/>
      <c r="BR4301" s="40"/>
      <c r="BS4301" s="40"/>
      <c r="BT4301" s="40"/>
      <c r="BU4301" s="40"/>
      <c r="BV4301" s="40"/>
      <c r="BW4301" s="40"/>
      <c r="BX4301" s="40"/>
      <c r="BY4301" s="40"/>
      <c r="BZ4301" s="40"/>
      <c r="CA4301" s="40"/>
      <c r="CB4301" s="40"/>
      <c r="CC4301" s="40"/>
      <c r="CD4301" s="40"/>
      <c r="CE4301" s="40"/>
    </row>
    <row r="4302" spans="1:83" x14ac:dyDescent="0.25">
      <c r="A4302" s="5" t="s">
        <v>753</v>
      </c>
      <c r="B4302" s="5" t="s">
        <v>753</v>
      </c>
      <c r="C4302" s="6">
        <v>33512</v>
      </c>
      <c r="D4302" s="14"/>
      <c r="E4302" s="14"/>
      <c r="F4302" s="15"/>
      <c r="G4302" s="40"/>
      <c r="H4302" s="40">
        <v>400.19</v>
      </c>
      <c r="I4302" s="40">
        <v>0.24199999999999999</v>
      </c>
      <c r="J4302" s="40">
        <v>0.23619999999999999</v>
      </c>
      <c r="K4302" s="40">
        <v>0.23300000000000001</v>
      </c>
      <c r="L4302" s="40">
        <v>0.22514999999999999</v>
      </c>
      <c r="M4302" s="40">
        <v>0.25745000000000001</v>
      </c>
      <c r="N4302" s="40">
        <v>0.27195000000000003</v>
      </c>
      <c r="O4302" s="40">
        <v>0.33455000000000001</v>
      </c>
      <c r="P4302" s="40">
        <v>0.20065</v>
      </c>
      <c r="Q4302" s="40"/>
      <c r="R4302" s="40"/>
      <c r="S4302" s="40"/>
      <c r="T4302" s="40"/>
      <c r="U4302" s="40"/>
      <c r="V4302" s="40"/>
      <c r="W4302" s="40"/>
      <c r="X4302" s="40"/>
      <c r="Z4302" s="40"/>
      <c r="AA4302" s="40"/>
      <c r="AB4302" s="40"/>
      <c r="AC4302" s="40"/>
      <c r="AD4302" s="40"/>
      <c r="AE4302" s="40"/>
      <c r="AF4302" s="40"/>
      <c r="AG4302" s="40"/>
      <c r="AH4302" s="40"/>
      <c r="AI4302" s="40"/>
      <c r="AJ4302" s="40"/>
      <c r="AK4302" s="40"/>
      <c r="AL4302" s="40"/>
      <c r="AM4302" s="40"/>
      <c r="AN4302" s="40"/>
      <c r="AO4302" s="40"/>
      <c r="AP4302" s="40"/>
      <c r="AQ4302" s="40"/>
      <c r="AR4302" s="40"/>
      <c r="AS4302" s="40"/>
      <c r="AT4302" s="40"/>
      <c r="AU4302" s="40"/>
      <c r="AV4302" s="40"/>
      <c r="AZ4302" s="40"/>
      <c r="BA4302" s="40"/>
      <c r="BB4302" s="40"/>
      <c r="BC4302" s="40"/>
      <c r="BD4302" s="40"/>
      <c r="BE4302" s="40"/>
      <c r="BF4302" s="40"/>
      <c r="BG4302" s="40"/>
      <c r="BH4302" s="40"/>
      <c r="BI4302" s="40"/>
      <c r="BJ4302" s="40"/>
      <c r="BK4302" s="40"/>
      <c r="BL4302" s="40"/>
      <c r="BM4302" s="40"/>
      <c r="BN4302" s="40"/>
      <c r="BO4302" s="40"/>
      <c r="BP4302" s="40"/>
      <c r="BQ4302" s="40"/>
      <c r="BR4302" s="40"/>
      <c r="BS4302" s="40"/>
      <c r="BT4302" s="40"/>
      <c r="BU4302" s="40"/>
      <c r="BV4302" s="40"/>
      <c r="BW4302" s="40"/>
      <c r="BX4302" s="40"/>
      <c r="BY4302" s="40"/>
      <c r="BZ4302" s="40"/>
      <c r="CA4302" s="40"/>
      <c r="CB4302" s="40"/>
      <c r="CC4302" s="40"/>
      <c r="CD4302" s="40"/>
      <c r="CE4302" s="40"/>
    </row>
    <row r="4303" spans="1:83" x14ac:dyDescent="0.25">
      <c r="A4303" s="5" t="s">
        <v>753</v>
      </c>
      <c r="B4303" s="5" t="s">
        <v>753</v>
      </c>
      <c r="C4303" s="6">
        <v>33519</v>
      </c>
      <c r="D4303" s="14"/>
      <c r="E4303" s="14"/>
      <c r="F4303" s="15"/>
      <c r="G4303" s="40"/>
      <c r="H4303" s="40">
        <v>407.89</v>
      </c>
      <c r="I4303" s="40">
        <v>0.26850000000000002</v>
      </c>
      <c r="J4303" s="40">
        <v>0.25180000000000002</v>
      </c>
      <c r="K4303" s="40">
        <v>0.23874999999999999</v>
      </c>
      <c r="L4303" s="40">
        <v>0.2263</v>
      </c>
      <c r="M4303" s="40">
        <v>0.25459999999999999</v>
      </c>
      <c r="N4303" s="40">
        <v>0.26500000000000001</v>
      </c>
      <c r="O4303" s="40">
        <v>0.33500000000000002</v>
      </c>
      <c r="P4303" s="40">
        <v>0.19950000000000001</v>
      </c>
      <c r="Q4303" s="40"/>
      <c r="R4303" s="40"/>
      <c r="S4303" s="40"/>
      <c r="T4303" s="40"/>
      <c r="U4303" s="40"/>
      <c r="V4303" s="40"/>
      <c r="W4303" s="40"/>
      <c r="X4303" s="40"/>
      <c r="Z4303" s="40"/>
      <c r="AA4303" s="40"/>
      <c r="AB4303" s="40"/>
      <c r="AC4303" s="40"/>
      <c r="AD4303" s="40"/>
      <c r="AE4303" s="40"/>
      <c r="AF4303" s="40"/>
      <c r="AG4303" s="40"/>
      <c r="AH4303" s="40"/>
      <c r="AI4303" s="40"/>
      <c r="AJ4303" s="40"/>
      <c r="AK4303" s="40"/>
      <c r="AL4303" s="40"/>
      <c r="AM4303" s="40"/>
      <c r="AN4303" s="40"/>
      <c r="AO4303" s="40"/>
      <c r="AP4303" s="40"/>
      <c r="AQ4303" s="40"/>
      <c r="AR4303" s="40"/>
      <c r="AS4303" s="40"/>
      <c r="AT4303" s="40"/>
      <c r="AU4303" s="40"/>
      <c r="AV4303" s="40"/>
      <c r="AZ4303" s="40"/>
      <c r="BA4303" s="40"/>
      <c r="BB4303" s="40"/>
      <c r="BC4303" s="40"/>
      <c r="BD4303" s="40"/>
      <c r="BE4303" s="40"/>
      <c r="BF4303" s="40"/>
      <c r="BG4303" s="40"/>
      <c r="BH4303" s="40"/>
      <c r="BI4303" s="40"/>
      <c r="BJ4303" s="40"/>
      <c r="BK4303" s="40"/>
      <c r="BL4303" s="40"/>
      <c r="BM4303" s="40"/>
      <c r="BN4303" s="40"/>
      <c r="BO4303" s="40"/>
      <c r="BP4303" s="40"/>
      <c r="BQ4303" s="40"/>
      <c r="BR4303" s="40"/>
      <c r="BS4303" s="40"/>
      <c r="BT4303" s="40"/>
      <c r="BU4303" s="40"/>
      <c r="BV4303" s="40"/>
      <c r="BW4303" s="40"/>
      <c r="BX4303" s="40"/>
      <c r="BY4303" s="40"/>
      <c r="BZ4303" s="40"/>
      <c r="CA4303" s="40"/>
      <c r="CB4303" s="40"/>
      <c r="CC4303" s="40"/>
      <c r="CD4303" s="40"/>
      <c r="CE4303" s="40"/>
    </row>
    <row r="4304" spans="1:83" x14ac:dyDescent="0.25">
      <c r="A4304" s="5" t="s">
        <v>753</v>
      </c>
      <c r="B4304" s="5" t="s">
        <v>753</v>
      </c>
      <c r="C4304" s="6">
        <v>33521</v>
      </c>
      <c r="D4304" s="14"/>
      <c r="E4304" s="14"/>
      <c r="F4304" s="15"/>
      <c r="G4304" s="40"/>
      <c r="H4304" s="40"/>
      <c r="I4304" s="40"/>
      <c r="J4304" s="40"/>
      <c r="K4304" s="40"/>
      <c r="L4304" s="40"/>
      <c r="M4304" s="40"/>
      <c r="N4304" s="40"/>
      <c r="O4304" s="40"/>
      <c r="P4304" s="40"/>
      <c r="Q4304" s="40"/>
      <c r="R4304" s="40"/>
      <c r="S4304" s="40"/>
      <c r="T4304" s="40"/>
      <c r="U4304" s="40">
        <v>401.82499999999999</v>
      </c>
      <c r="V4304" s="40"/>
      <c r="W4304" s="40"/>
      <c r="X4304" s="40"/>
      <c r="Z4304" s="40"/>
      <c r="AA4304" s="40"/>
      <c r="AB4304" s="40"/>
      <c r="AC4304" s="40"/>
      <c r="AD4304" s="40"/>
      <c r="AE4304" s="40"/>
      <c r="AF4304" s="40"/>
      <c r="AG4304" s="40"/>
      <c r="AH4304" s="40"/>
      <c r="AI4304" s="40"/>
      <c r="AJ4304" s="40"/>
      <c r="AK4304" s="40"/>
      <c r="AL4304" s="40"/>
      <c r="AM4304" s="40">
        <v>6.884600571</v>
      </c>
      <c r="AN4304" s="40"/>
      <c r="AO4304" s="40"/>
      <c r="AP4304" s="40">
        <v>217.685047396442</v>
      </c>
      <c r="AQ4304" s="40"/>
      <c r="AR4304" s="40"/>
      <c r="AS4304" s="40">
        <v>316.114226682408</v>
      </c>
      <c r="AT4304" s="40"/>
      <c r="AU4304" s="40"/>
      <c r="AV4304" s="40"/>
      <c r="AZ4304" s="40"/>
      <c r="BA4304" s="40"/>
      <c r="BB4304" s="40">
        <v>265</v>
      </c>
      <c r="BC4304" s="40"/>
      <c r="BD4304" s="40"/>
      <c r="BE4304" s="40"/>
      <c r="BF4304" s="40"/>
      <c r="BG4304" s="40"/>
      <c r="BH4304" s="40"/>
      <c r="BI4304" s="40"/>
      <c r="BJ4304" s="40">
        <v>184.13995260355799</v>
      </c>
      <c r="BK4304" s="40">
        <v>840</v>
      </c>
      <c r="BL4304" s="40"/>
      <c r="BM4304" s="40"/>
      <c r="BN4304" s="40"/>
      <c r="BO4304" s="40"/>
      <c r="BP4304" s="40"/>
      <c r="BQ4304" s="40"/>
      <c r="BR4304" s="40"/>
      <c r="BS4304" s="40"/>
      <c r="BT4304" s="40"/>
      <c r="BU4304" s="40"/>
      <c r="BV4304" s="40"/>
      <c r="BW4304" s="40"/>
      <c r="BX4304" s="40"/>
      <c r="BY4304" s="40"/>
      <c r="BZ4304" s="40"/>
      <c r="CA4304" s="40"/>
      <c r="CB4304" s="40"/>
      <c r="CC4304" s="40"/>
      <c r="CD4304" s="40"/>
      <c r="CE4304" s="40"/>
    </row>
    <row r="4305" spans="1:83" x14ac:dyDescent="0.25">
      <c r="A4305" s="5" t="s">
        <v>753</v>
      </c>
      <c r="B4305" s="5" t="s">
        <v>753</v>
      </c>
      <c r="C4305" s="6">
        <v>33525</v>
      </c>
      <c r="D4305" s="14"/>
      <c r="E4305" s="14"/>
      <c r="F4305" s="15"/>
      <c r="G4305" s="40"/>
      <c r="H4305" s="40">
        <v>399.27</v>
      </c>
      <c r="I4305" s="40">
        <v>0.2555</v>
      </c>
      <c r="J4305" s="40">
        <v>0.2382</v>
      </c>
      <c r="K4305" s="40">
        <v>0.2281</v>
      </c>
      <c r="L4305" s="40">
        <v>0.22165000000000001</v>
      </c>
      <c r="M4305" s="40">
        <v>0.25624999999999998</v>
      </c>
      <c r="N4305" s="40">
        <v>0.26574999999999999</v>
      </c>
      <c r="O4305" s="40">
        <v>0.33345000000000002</v>
      </c>
      <c r="P4305" s="40">
        <v>0.19744999999999999</v>
      </c>
      <c r="Q4305" s="40"/>
      <c r="R4305" s="40"/>
      <c r="S4305" s="40"/>
      <c r="T4305" s="40"/>
      <c r="U4305" s="40"/>
      <c r="V4305" s="40"/>
      <c r="W4305" s="40"/>
      <c r="X4305" s="40"/>
      <c r="Z4305" s="40"/>
      <c r="AA4305" s="40"/>
      <c r="AB4305" s="40"/>
      <c r="AC4305" s="40"/>
      <c r="AD4305" s="40"/>
      <c r="AE4305" s="40"/>
      <c r="AF4305" s="40"/>
      <c r="AG4305" s="40"/>
      <c r="AH4305" s="40"/>
      <c r="AI4305" s="40"/>
      <c r="AJ4305" s="40"/>
      <c r="AK4305" s="40"/>
      <c r="AL4305" s="40"/>
      <c r="AM4305" s="40"/>
      <c r="AN4305" s="40"/>
      <c r="AO4305" s="40"/>
      <c r="AP4305" s="40"/>
      <c r="AQ4305" s="40"/>
      <c r="AR4305" s="40"/>
      <c r="AS4305" s="40"/>
      <c r="AT4305" s="40"/>
      <c r="AU4305" s="40"/>
      <c r="AV4305" s="40"/>
      <c r="AZ4305" s="40"/>
      <c r="BA4305" s="40"/>
      <c r="BB4305" s="40"/>
      <c r="BC4305" s="40"/>
      <c r="BD4305" s="40"/>
      <c r="BE4305" s="40"/>
      <c r="BF4305" s="40"/>
      <c r="BG4305" s="40"/>
      <c r="BH4305" s="40"/>
      <c r="BI4305" s="40"/>
      <c r="BJ4305" s="40"/>
      <c r="BK4305" s="40"/>
      <c r="BL4305" s="40"/>
      <c r="BM4305" s="40"/>
      <c r="BN4305" s="40"/>
      <c r="BO4305" s="40"/>
      <c r="BP4305" s="40"/>
      <c r="BQ4305" s="40"/>
      <c r="BR4305" s="40"/>
      <c r="BS4305" s="40"/>
      <c r="BT4305" s="40"/>
      <c r="BU4305" s="40"/>
      <c r="BV4305" s="40"/>
      <c r="BW4305" s="40"/>
      <c r="BX4305" s="40"/>
      <c r="BY4305" s="40"/>
      <c r="BZ4305" s="40"/>
      <c r="CA4305" s="40"/>
      <c r="CB4305" s="40"/>
      <c r="CC4305" s="40"/>
      <c r="CD4305" s="40"/>
      <c r="CE4305" s="40"/>
    </row>
    <row r="4306" spans="1:83" x14ac:dyDescent="0.25">
      <c r="A4306" s="5" t="s">
        <v>753</v>
      </c>
      <c r="B4306" s="5" t="s">
        <v>753</v>
      </c>
      <c r="C4306" s="6">
        <v>33532</v>
      </c>
      <c r="D4306" s="14"/>
      <c r="E4306" s="14"/>
      <c r="F4306" s="15"/>
      <c r="G4306" s="40"/>
      <c r="H4306" s="40">
        <v>386.69</v>
      </c>
      <c r="I4306" s="40">
        <v>0.23949999999999999</v>
      </c>
      <c r="J4306" s="40">
        <v>0.22600000000000001</v>
      </c>
      <c r="K4306" s="40">
        <v>0.21129999999999999</v>
      </c>
      <c r="L4306" s="40">
        <v>0.21379999999999999</v>
      </c>
      <c r="M4306" s="40">
        <v>0.25054999999999999</v>
      </c>
      <c r="N4306" s="40">
        <v>0.26069999999999999</v>
      </c>
      <c r="O4306" s="40">
        <v>0.3332</v>
      </c>
      <c r="P4306" s="40">
        <v>0.19839999999999999</v>
      </c>
      <c r="Q4306" s="40"/>
      <c r="R4306" s="40"/>
      <c r="S4306" s="40"/>
      <c r="T4306" s="40"/>
      <c r="U4306" s="40"/>
      <c r="V4306" s="40"/>
      <c r="W4306" s="40"/>
      <c r="X4306" s="40"/>
      <c r="Z4306" s="40"/>
      <c r="AA4306" s="40"/>
      <c r="AB4306" s="40"/>
      <c r="AC4306" s="40"/>
      <c r="AD4306" s="40"/>
      <c r="AE4306" s="40"/>
      <c r="AF4306" s="40"/>
      <c r="AG4306" s="40"/>
      <c r="AH4306" s="40"/>
      <c r="AI4306" s="40"/>
      <c r="AJ4306" s="40"/>
      <c r="AK4306" s="40"/>
      <c r="AL4306" s="40"/>
      <c r="AM4306" s="40"/>
      <c r="AN4306" s="40"/>
      <c r="AO4306" s="40"/>
      <c r="AP4306" s="40"/>
      <c r="AQ4306" s="40"/>
      <c r="AR4306" s="40"/>
      <c r="AS4306" s="40"/>
      <c r="AT4306" s="40"/>
      <c r="AU4306" s="40"/>
      <c r="AV4306" s="40"/>
      <c r="AZ4306" s="40"/>
      <c r="BA4306" s="40"/>
      <c r="BB4306" s="40"/>
      <c r="BC4306" s="40"/>
      <c r="BD4306" s="40"/>
      <c r="BE4306" s="40"/>
      <c r="BF4306" s="40"/>
      <c r="BG4306" s="40"/>
      <c r="BH4306" s="40"/>
      <c r="BI4306" s="40"/>
      <c r="BJ4306" s="40"/>
      <c r="BK4306" s="40"/>
      <c r="BL4306" s="40"/>
      <c r="BM4306" s="40"/>
      <c r="BN4306" s="40"/>
      <c r="BO4306" s="40"/>
      <c r="BP4306" s="40"/>
      <c r="BQ4306" s="40"/>
      <c r="BR4306" s="40"/>
      <c r="BS4306" s="40"/>
      <c r="BT4306" s="40"/>
      <c r="BU4306" s="40"/>
      <c r="BV4306" s="40"/>
      <c r="BW4306" s="40"/>
      <c r="BX4306" s="40"/>
      <c r="BY4306" s="40"/>
      <c r="BZ4306" s="40"/>
      <c r="CA4306" s="40"/>
      <c r="CB4306" s="40"/>
      <c r="CC4306" s="40"/>
      <c r="CD4306" s="40"/>
      <c r="CE4306" s="40"/>
    </row>
    <row r="4307" spans="1:83" x14ac:dyDescent="0.25">
      <c r="A4307" s="5" t="s">
        <v>753</v>
      </c>
      <c r="B4307" s="5" t="s">
        <v>753</v>
      </c>
      <c r="C4307" s="6">
        <v>33533</v>
      </c>
      <c r="D4307" s="14"/>
      <c r="E4307" s="14"/>
      <c r="F4307" s="15"/>
      <c r="G4307" s="40"/>
      <c r="H4307" s="40"/>
      <c r="I4307" s="40"/>
      <c r="J4307" s="40"/>
      <c r="K4307" s="40"/>
      <c r="L4307" s="40"/>
      <c r="M4307" s="40"/>
      <c r="N4307" s="40"/>
      <c r="O4307" s="40"/>
      <c r="P4307" s="40"/>
      <c r="Q4307" s="40"/>
      <c r="R4307" s="40"/>
      <c r="S4307" s="40"/>
      <c r="T4307" s="40"/>
      <c r="U4307" s="40">
        <v>771.52499999999998</v>
      </c>
      <c r="V4307" s="40"/>
      <c r="W4307" s="40"/>
      <c r="X4307" s="40"/>
      <c r="Z4307" s="40"/>
      <c r="AA4307" s="40"/>
      <c r="AB4307" s="40"/>
      <c r="AC4307" s="40"/>
      <c r="AD4307" s="40"/>
      <c r="AE4307" s="40"/>
      <c r="AF4307" s="40"/>
      <c r="AG4307" s="40"/>
      <c r="AH4307" s="40"/>
      <c r="AI4307" s="40"/>
      <c r="AJ4307" s="40"/>
      <c r="AK4307" s="40"/>
      <c r="AL4307" s="40"/>
      <c r="AM4307" s="40">
        <v>10.251551839999999</v>
      </c>
      <c r="AN4307" s="40"/>
      <c r="AO4307" s="40"/>
      <c r="AP4307" s="40">
        <v>369.72787274453901</v>
      </c>
      <c r="AQ4307" s="40"/>
      <c r="AR4307" s="40"/>
      <c r="AS4307" s="40">
        <v>275.58659056843101</v>
      </c>
      <c r="AT4307" s="40"/>
      <c r="AU4307" s="40"/>
      <c r="AV4307" s="40"/>
      <c r="AZ4307" s="40"/>
      <c r="BA4307" s="40"/>
      <c r="BB4307" s="40">
        <v>295</v>
      </c>
      <c r="BC4307" s="40"/>
      <c r="BD4307" s="40"/>
      <c r="BE4307" s="40"/>
      <c r="BF4307" s="40"/>
      <c r="BG4307" s="40"/>
      <c r="BH4307" s="40"/>
      <c r="BI4307" s="40"/>
      <c r="BJ4307" s="40">
        <v>401.79712725546102</v>
      </c>
      <c r="BK4307" s="40">
        <v>917.5</v>
      </c>
      <c r="BL4307" s="40"/>
      <c r="BM4307" s="40"/>
      <c r="BN4307" s="40"/>
      <c r="BO4307" s="40"/>
      <c r="BP4307" s="40"/>
      <c r="BQ4307" s="40"/>
      <c r="BR4307" s="40"/>
      <c r="BS4307" s="40"/>
      <c r="BT4307" s="40"/>
      <c r="BU4307" s="40"/>
      <c r="BV4307" s="40"/>
      <c r="BW4307" s="40"/>
      <c r="BX4307" s="40"/>
      <c r="BY4307" s="40"/>
      <c r="BZ4307" s="40"/>
      <c r="CA4307" s="40"/>
      <c r="CB4307" s="40"/>
      <c r="CC4307" s="40"/>
      <c r="CD4307" s="40"/>
      <c r="CE4307" s="40"/>
    </row>
    <row r="4308" spans="1:83" x14ac:dyDescent="0.25">
      <c r="A4308" s="5" t="s">
        <v>753</v>
      </c>
      <c r="B4308" s="5" t="s">
        <v>753</v>
      </c>
      <c r="C4308" s="6">
        <v>33540</v>
      </c>
      <c r="D4308" s="14"/>
      <c r="E4308" s="14"/>
      <c r="F4308" s="15"/>
      <c r="G4308" s="40"/>
      <c r="H4308" s="40">
        <v>344.68</v>
      </c>
      <c r="I4308" s="40">
        <v>0.17949999999999999</v>
      </c>
      <c r="J4308" s="40">
        <v>0.16735</v>
      </c>
      <c r="K4308" s="40">
        <v>0.15390000000000001</v>
      </c>
      <c r="L4308" s="40">
        <v>0.19964999999999999</v>
      </c>
      <c r="M4308" s="40">
        <v>0.24215</v>
      </c>
      <c r="N4308" s="40">
        <v>0.254</v>
      </c>
      <c r="O4308" s="40">
        <v>0.33040000000000003</v>
      </c>
      <c r="P4308" s="40">
        <v>0.19645000000000001</v>
      </c>
      <c r="Q4308" s="40"/>
      <c r="R4308" s="40"/>
      <c r="S4308" s="40"/>
      <c r="T4308" s="40"/>
      <c r="U4308" s="40"/>
      <c r="V4308" s="40"/>
      <c r="W4308" s="40"/>
      <c r="X4308" s="40"/>
      <c r="Z4308" s="40"/>
      <c r="AA4308" s="40"/>
      <c r="AB4308" s="40"/>
      <c r="AC4308" s="40"/>
      <c r="AD4308" s="40"/>
      <c r="AE4308" s="40"/>
      <c r="AF4308" s="40"/>
      <c r="AG4308" s="40"/>
      <c r="AH4308" s="40"/>
      <c r="AI4308" s="40"/>
      <c r="AJ4308" s="40"/>
      <c r="AK4308" s="40"/>
      <c r="AL4308" s="40"/>
      <c r="AM4308" s="40"/>
      <c r="AN4308" s="40"/>
      <c r="AO4308" s="40"/>
      <c r="AP4308" s="40"/>
      <c r="AQ4308" s="40"/>
      <c r="AR4308" s="40"/>
      <c r="AS4308" s="40"/>
      <c r="AT4308" s="40"/>
      <c r="AU4308" s="40"/>
      <c r="AV4308" s="40"/>
      <c r="AZ4308" s="40"/>
      <c r="BA4308" s="40"/>
      <c r="BB4308" s="40"/>
      <c r="BC4308" s="40"/>
      <c r="BD4308" s="40"/>
      <c r="BE4308" s="40"/>
      <c r="BF4308" s="40"/>
      <c r="BG4308" s="40"/>
      <c r="BH4308" s="40"/>
      <c r="BI4308" s="40"/>
      <c r="BJ4308" s="40"/>
      <c r="BK4308" s="40"/>
      <c r="BL4308" s="40"/>
      <c r="BM4308" s="40"/>
      <c r="BN4308" s="40"/>
      <c r="BO4308" s="40"/>
      <c r="BP4308" s="40"/>
      <c r="BQ4308" s="40"/>
      <c r="BR4308" s="40"/>
      <c r="BS4308" s="40"/>
      <c r="BT4308" s="40"/>
      <c r="BU4308" s="40"/>
      <c r="BV4308" s="40"/>
      <c r="BW4308" s="40"/>
      <c r="BX4308" s="40"/>
      <c r="BY4308" s="40"/>
      <c r="BZ4308" s="40"/>
      <c r="CA4308" s="40"/>
      <c r="CB4308" s="40"/>
      <c r="CC4308" s="40"/>
      <c r="CD4308" s="40"/>
      <c r="CE4308" s="40"/>
    </row>
    <row r="4309" spans="1:83" x14ac:dyDescent="0.25">
      <c r="A4309" s="5" t="s">
        <v>753</v>
      </c>
      <c r="B4309" s="5" t="s">
        <v>753</v>
      </c>
      <c r="C4309" s="6">
        <v>33546</v>
      </c>
      <c r="D4309" s="14"/>
      <c r="E4309" s="14"/>
      <c r="F4309" s="15"/>
      <c r="G4309" s="40"/>
      <c r="H4309" s="40">
        <v>322.76</v>
      </c>
      <c r="I4309" s="40">
        <v>0.159</v>
      </c>
      <c r="J4309" s="40">
        <v>0.14065</v>
      </c>
      <c r="K4309" s="40">
        <v>0.13189999999999999</v>
      </c>
      <c r="L4309" s="40">
        <v>0.18575</v>
      </c>
      <c r="M4309" s="40">
        <v>0.23315</v>
      </c>
      <c r="N4309" s="40">
        <v>0.24529999999999999</v>
      </c>
      <c r="O4309" s="40">
        <v>0.32450000000000001</v>
      </c>
      <c r="P4309" s="40">
        <v>0.19355</v>
      </c>
      <c r="Q4309" s="40"/>
      <c r="R4309" s="40"/>
      <c r="S4309" s="40"/>
      <c r="T4309" s="40"/>
      <c r="U4309" s="40"/>
      <c r="V4309" s="40"/>
      <c r="W4309" s="40"/>
      <c r="X4309" s="40"/>
      <c r="Z4309" s="40"/>
      <c r="AA4309" s="40"/>
      <c r="AB4309" s="40"/>
      <c r="AC4309" s="40"/>
      <c r="AD4309" s="40"/>
      <c r="AE4309" s="40"/>
      <c r="AF4309" s="40"/>
      <c r="AG4309" s="40"/>
      <c r="AH4309" s="40"/>
      <c r="AI4309" s="40"/>
      <c r="AJ4309" s="40"/>
      <c r="AK4309" s="40"/>
      <c r="AL4309" s="40"/>
      <c r="AM4309" s="40"/>
      <c r="AN4309" s="40"/>
      <c r="AO4309" s="40"/>
      <c r="AP4309" s="40"/>
      <c r="AQ4309" s="40"/>
      <c r="AR4309" s="40"/>
      <c r="AS4309" s="40"/>
      <c r="AT4309" s="40"/>
      <c r="AU4309" s="40"/>
      <c r="AV4309" s="40"/>
      <c r="AZ4309" s="40"/>
      <c r="BA4309" s="40"/>
      <c r="BB4309" s="40"/>
      <c r="BC4309" s="40"/>
      <c r="BD4309" s="40"/>
      <c r="BE4309" s="40"/>
      <c r="BF4309" s="40"/>
      <c r="BG4309" s="40"/>
      <c r="BH4309" s="40"/>
      <c r="BI4309" s="40"/>
      <c r="BJ4309" s="40"/>
      <c r="BK4309" s="40"/>
      <c r="BL4309" s="40"/>
      <c r="BM4309" s="40"/>
      <c r="BN4309" s="40"/>
      <c r="BO4309" s="40"/>
      <c r="BP4309" s="40"/>
      <c r="BQ4309" s="40"/>
      <c r="BR4309" s="40"/>
      <c r="BS4309" s="40"/>
      <c r="BT4309" s="40"/>
      <c r="BU4309" s="40"/>
      <c r="BV4309" s="40"/>
      <c r="BW4309" s="40"/>
      <c r="BX4309" s="40"/>
      <c r="BY4309" s="40"/>
      <c r="BZ4309" s="40"/>
      <c r="CA4309" s="40"/>
      <c r="CB4309" s="40"/>
      <c r="CC4309" s="40"/>
      <c r="CD4309" s="40"/>
      <c r="CE4309" s="40"/>
    </row>
    <row r="4310" spans="1:83" x14ac:dyDescent="0.25">
      <c r="A4310" s="5" t="s">
        <v>753</v>
      </c>
      <c r="B4310" s="5" t="s">
        <v>753</v>
      </c>
      <c r="C4310" s="6">
        <v>33547</v>
      </c>
      <c r="D4310" s="14"/>
      <c r="E4310" s="14"/>
      <c r="F4310" s="15"/>
      <c r="G4310" s="40"/>
      <c r="H4310" s="40"/>
      <c r="I4310" s="40"/>
      <c r="J4310" s="40"/>
      <c r="K4310" s="40"/>
      <c r="L4310" s="40"/>
      <c r="M4310" s="40"/>
      <c r="N4310" s="40"/>
      <c r="O4310" s="40"/>
      <c r="P4310" s="40"/>
      <c r="Q4310" s="40"/>
      <c r="R4310" s="40"/>
      <c r="S4310" s="40"/>
      <c r="T4310" s="40">
        <v>24.520205000000001</v>
      </c>
      <c r="U4310" s="40">
        <v>1092.8</v>
      </c>
      <c r="V4310" s="40"/>
      <c r="W4310" s="40"/>
      <c r="X4310" s="40"/>
      <c r="Z4310" s="40"/>
      <c r="AA4310" s="40"/>
      <c r="AB4310" s="40"/>
      <c r="AC4310" s="40"/>
      <c r="AD4310" s="40"/>
      <c r="AE4310" s="40"/>
      <c r="AF4310" s="40"/>
      <c r="AG4310" s="40"/>
      <c r="AH4310" s="40"/>
      <c r="AI4310" s="40"/>
      <c r="AJ4310" s="40">
        <v>5.32499999999993</v>
      </c>
      <c r="AK4310" s="40"/>
      <c r="AL4310" s="40"/>
      <c r="AM4310" s="40">
        <v>9.1126362459999992</v>
      </c>
      <c r="AN4310" s="40"/>
      <c r="AO4310" s="40"/>
      <c r="AP4310" s="40">
        <v>395.61856747233901</v>
      </c>
      <c r="AQ4310" s="40"/>
      <c r="AR4310" s="40"/>
      <c r="AS4310" s="40">
        <v>230.974801810613</v>
      </c>
      <c r="AT4310" s="40"/>
      <c r="AU4310" s="40"/>
      <c r="AV4310" s="40"/>
      <c r="AZ4310" s="40"/>
      <c r="BA4310" s="40"/>
      <c r="BB4310" s="40">
        <v>242.5</v>
      </c>
      <c r="BC4310" s="40"/>
      <c r="BD4310" s="40"/>
      <c r="BE4310" s="40"/>
      <c r="BF4310" s="40"/>
      <c r="BG4310" s="40"/>
      <c r="BH4310" s="40"/>
      <c r="BI4310" s="40"/>
      <c r="BJ4310" s="40">
        <v>691.85643252766101</v>
      </c>
      <c r="BK4310" s="40">
        <v>797.5</v>
      </c>
      <c r="BL4310" s="40"/>
      <c r="BM4310" s="40"/>
      <c r="BN4310" s="40"/>
      <c r="BO4310" s="40"/>
      <c r="BP4310" s="40"/>
      <c r="BQ4310" s="40"/>
      <c r="BR4310" s="40"/>
      <c r="BS4310" s="40"/>
      <c r="BT4310" s="40"/>
      <c r="BU4310" s="40"/>
      <c r="BV4310" s="40"/>
      <c r="BW4310" s="40"/>
      <c r="BX4310" s="40"/>
      <c r="BY4310" s="40"/>
      <c r="BZ4310" s="40"/>
      <c r="CA4310" s="40"/>
      <c r="CB4310" s="40"/>
      <c r="CC4310" s="40"/>
      <c r="CD4310" s="40"/>
      <c r="CE4310" s="40"/>
    </row>
    <row r="4311" spans="1:83" x14ac:dyDescent="0.25">
      <c r="A4311" s="5" t="s">
        <v>753</v>
      </c>
      <c r="B4311" s="5" t="s">
        <v>753</v>
      </c>
      <c r="C4311" s="6">
        <v>33553</v>
      </c>
      <c r="D4311" s="14"/>
      <c r="E4311" s="14"/>
      <c r="F4311" s="15"/>
      <c r="G4311" s="40"/>
      <c r="H4311" s="40">
        <v>301.24</v>
      </c>
      <c r="I4311" s="40">
        <v>0.13200000000000001</v>
      </c>
      <c r="J4311" s="40">
        <v>0.12015000000000001</v>
      </c>
      <c r="K4311" s="40">
        <v>0.1062</v>
      </c>
      <c r="L4311" s="40">
        <v>0.17269999999999999</v>
      </c>
      <c r="M4311" s="40">
        <v>0.2228</v>
      </c>
      <c r="N4311" s="40">
        <v>0.23699999999999999</v>
      </c>
      <c r="O4311" s="40">
        <v>0.32429999999999998</v>
      </c>
      <c r="P4311" s="40">
        <v>0.19105</v>
      </c>
      <c r="Q4311" s="40"/>
      <c r="R4311" s="40"/>
      <c r="S4311" s="40"/>
      <c r="T4311" s="40"/>
      <c r="U4311" s="40"/>
      <c r="V4311" s="40"/>
      <c r="W4311" s="40"/>
      <c r="X4311" s="40"/>
      <c r="Z4311" s="40"/>
      <c r="AA4311" s="40"/>
      <c r="AB4311" s="40"/>
      <c r="AC4311" s="40"/>
      <c r="AD4311" s="40"/>
      <c r="AE4311" s="40"/>
      <c r="AF4311" s="40"/>
      <c r="AG4311" s="40"/>
      <c r="AH4311" s="40"/>
      <c r="AI4311" s="40"/>
      <c r="AJ4311" s="40"/>
      <c r="AK4311" s="40"/>
      <c r="AL4311" s="40"/>
      <c r="AM4311" s="40"/>
      <c r="AN4311" s="40"/>
      <c r="AO4311" s="40"/>
      <c r="AP4311" s="40"/>
      <c r="AQ4311" s="40"/>
      <c r="AR4311" s="40"/>
      <c r="AS4311" s="40"/>
      <c r="AT4311" s="40"/>
      <c r="AU4311" s="40"/>
      <c r="AV4311" s="40"/>
      <c r="AZ4311" s="40"/>
      <c r="BA4311" s="40"/>
      <c r="BB4311" s="40"/>
      <c r="BC4311" s="40"/>
      <c r="BD4311" s="40"/>
      <c r="BE4311" s="40"/>
      <c r="BF4311" s="40"/>
      <c r="BG4311" s="40"/>
      <c r="BH4311" s="40"/>
      <c r="BI4311" s="40"/>
      <c r="BJ4311" s="40"/>
      <c r="BK4311" s="40"/>
      <c r="BL4311" s="40"/>
      <c r="BM4311" s="40"/>
      <c r="BN4311" s="40"/>
      <c r="BO4311" s="40"/>
      <c r="BP4311" s="40"/>
      <c r="BQ4311" s="40"/>
      <c r="BR4311" s="40"/>
      <c r="BS4311" s="40"/>
      <c r="BT4311" s="40"/>
      <c r="BU4311" s="40"/>
      <c r="BV4311" s="40"/>
      <c r="BW4311" s="40"/>
      <c r="BX4311" s="40"/>
      <c r="BY4311" s="40"/>
      <c r="BZ4311" s="40"/>
      <c r="CA4311" s="40"/>
      <c r="CB4311" s="40"/>
      <c r="CC4311" s="40"/>
      <c r="CD4311" s="40"/>
      <c r="CE4311" s="40"/>
    </row>
    <row r="4312" spans="1:83" x14ac:dyDescent="0.25">
      <c r="A4312" s="5" t="s">
        <v>753</v>
      </c>
      <c r="B4312" s="5" t="s">
        <v>753</v>
      </c>
      <c r="C4312" s="6">
        <v>33560</v>
      </c>
      <c r="D4312" s="14"/>
      <c r="E4312" s="14"/>
      <c r="F4312" s="15"/>
      <c r="G4312" s="40"/>
      <c r="H4312" s="40">
        <v>281.60000000000002</v>
      </c>
      <c r="I4312" s="40">
        <v>0.10150000000000001</v>
      </c>
      <c r="J4312" s="40">
        <v>0.10440000000000001</v>
      </c>
      <c r="K4312" s="40">
        <v>8.7550000000000003E-2</v>
      </c>
      <c r="L4312" s="40">
        <v>0.15870000000000001</v>
      </c>
      <c r="M4312" s="40">
        <v>0.21010000000000001</v>
      </c>
      <c r="N4312" s="40">
        <v>0.2311</v>
      </c>
      <c r="O4312" s="40">
        <v>0.32395000000000002</v>
      </c>
      <c r="P4312" s="40">
        <v>0.19070000000000001</v>
      </c>
      <c r="Q4312" s="40"/>
      <c r="R4312" s="40"/>
      <c r="S4312" s="40"/>
      <c r="T4312" s="40"/>
      <c r="U4312" s="40"/>
      <c r="V4312" s="40"/>
      <c r="W4312" s="40"/>
      <c r="X4312" s="40"/>
      <c r="Z4312" s="40"/>
      <c r="AA4312" s="40"/>
      <c r="AB4312" s="40"/>
      <c r="AC4312" s="40"/>
      <c r="AD4312" s="40"/>
      <c r="AE4312" s="40"/>
      <c r="AF4312" s="40"/>
      <c r="AG4312" s="40"/>
      <c r="AH4312" s="40"/>
      <c r="AI4312" s="40"/>
      <c r="AJ4312" s="40"/>
      <c r="AK4312" s="40"/>
      <c r="AL4312" s="40"/>
      <c r="AM4312" s="40"/>
      <c r="AN4312" s="40"/>
      <c r="AO4312" s="40"/>
      <c r="AP4312" s="40"/>
      <c r="AQ4312" s="40"/>
      <c r="AR4312" s="40"/>
      <c r="AS4312" s="40"/>
      <c r="AT4312" s="40"/>
      <c r="AU4312" s="40"/>
      <c r="AV4312" s="40"/>
      <c r="AZ4312" s="40"/>
      <c r="BA4312" s="40"/>
      <c r="BB4312" s="40"/>
      <c r="BC4312" s="40"/>
      <c r="BD4312" s="40"/>
      <c r="BE4312" s="40"/>
      <c r="BF4312" s="40"/>
      <c r="BG4312" s="40"/>
      <c r="BH4312" s="40"/>
      <c r="BI4312" s="40"/>
      <c r="BJ4312" s="40"/>
      <c r="BK4312" s="40"/>
      <c r="BL4312" s="40"/>
      <c r="BM4312" s="40"/>
      <c r="BN4312" s="40"/>
      <c r="BO4312" s="40"/>
      <c r="BP4312" s="40"/>
      <c r="BQ4312" s="40"/>
      <c r="BR4312" s="40"/>
      <c r="BS4312" s="40"/>
      <c r="BT4312" s="40"/>
      <c r="BU4312" s="40"/>
      <c r="BV4312" s="40"/>
      <c r="BW4312" s="40"/>
      <c r="BX4312" s="40"/>
      <c r="BY4312" s="40"/>
      <c r="BZ4312" s="40"/>
      <c r="CA4312" s="40"/>
      <c r="CB4312" s="40"/>
      <c r="CC4312" s="40"/>
      <c r="CD4312" s="40"/>
      <c r="CE4312" s="40"/>
    </row>
    <row r="4313" spans="1:83" x14ac:dyDescent="0.25">
      <c r="A4313" s="5" t="s">
        <v>753</v>
      </c>
      <c r="B4313" s="5" t="s">
        <v>753</v>
      </c>
      <c r="C4313" s="6">
        <v>33561</v>
      </c>
      <c r="D4313" s="14"/>
      <c r="E4313" s="14"/>
      <c r="F4313" s="15"/>
      <c r="G4313" s="40"/>
      <c r="H4313" s="40"/>
      <c r="I4313" s="40"/>
      <c r="J4313" s="40"/>
      <c r="K4313" s="40"/>
      <c r="L4313" s="40"/>
      <c r="M4313" s="40"/>
      <c r="N4313" s="40"/>
      <c r="O4313" s="40"/>
      <c r="P4313" s="40"/>
      <c r="Q4313" s="40"/>
      <c r="R4313" s="40"/>
      <c r="S4313" s="40"/>
      <c r="T4313" s="40">
        <v>19.264616228227201</v>
      </c>
      <c r="U4313" s="40">
        <v>1508.825</v>
      </c>
      <c r="V4313" s="40">
        <v>238.47499999999999</v>
      </c>
      <c r="W4313" s="40">
        <v>1.575E-2</v>
      </c>
      <c r="X4313" s="40">
        <v>3.7657750000000001</v>
      </c>
      <c r="Z4313" s="40"/>
      <c r="AA4313" s="40"/>
      <c r="AB4313" s="40"/>
      <c r="AC4313" s="40"/>
      <c r="AD4313" s="40">
        <v>24.398984253659499</v>
      </c>
      <c r="AE4313" s="40"/>
      <c r="AF4313" s="40"/>
      <c r="AG4313" s="40"/>
      <c r="AH4313" s="40">
        <v>0.78500000000000003</v>
      </c>
      <c r="AI4313" s="40">
        <v>6.6642499999999993E-2</v>
      </c>
      <c r="AJ4313" s="40">
        <v>8.5</v>
      </c>
      <c r="AK4313" s="40"/>
      <c r="AL4313" s="40"/>
      <c r="AM4313" s="40">
        <v>6.8769999999999998</v>
      </c>
      <c r="AN4313" s="40">
        <v>2.9250000000000002E-2</v>
      </c>
      <c r="AO4313" s="40">
        <v>8.8768438059482904</v>
      </c>
      <c r="AP4313" s="40">
        <v>302.70416962657401</v>
      </c>
      <c r="AQ4313" s="40"/>
      <c r="AR4313" s="40"/>
      <c r="AS4313" s="40">
        <v>227.45239225615899</v>
      </c>
      <c r="AT4313" s="40"/>
      <c r="AU4313" s="40"/>
      <c r="AV4313" s="40"/>
      <c r="AZ4313" s="40"/>
      <c r="BA4313" s="40"/>
      <c r="BB4313" s="40">
        <v>250</v>
      </c>
      <c r="BC4313" s="40"/>
      <c r="BD4313" s="40"/>
      <c r="BE4313" s="40">
        <v>228.85203149268099</v>
      </c>
      <c r="BF4313" s="40"/>
      <c r="BG4313" s="40">
        <v>7.3499999999999998E-3</v>
      </c>
      <c r="BH4313" s="40">
        <v>7.0492087221188902</v>
      </c>
      <c r="BI4313" s="40"/>
      <c r="BJ4313" s="40">
        <v>959.14583037342595</v>
      </c>
      <c r="BK4313" s="40">
        <v>675</v>
      </c>
      <c r="BL4313" s="40"/>
      <c r="BM4313" s="40"/>
      <c r="BN4313" s="40"/>
      <c r="BO4313" s="40"/>
      <c r="BP4313" s="40"/>
      <c r="BQ4313" s="40"/>
      <c r="BR4313" s="40"/>
      <c r="BS4313" s="40"/>
      <c r="BT4313" s="40"/>
      <c r="BU4313" s="40"/>
      <c r="BV4313" s="40"/>
      <c r="BW4313" s="40"/>
      <c r="BX4313" s="40"/>
      <c r="BY4313" s="40"/>
      <c r="BZ4313" s="40"/>
      <c r="CA4313" s="40"/>
      <c r="CB4313" s="40"/>
      <c r="CC4313" s="40"/>
      <c r="CD4313" s="40"/>
      <c r="CE4313" s="40"/>
    </row>
    <row r="4314" spans="1:83" x14ac:dyDescent="0.25">
      <c r="A4314" s="5" t="s">
        <v>753</v>
      </c>
      <c r="B4314" s="5" t="s">
        <v>753</v>
      </c>
      <c r="C4314" s="6">
        <v>33568</v>
      </c>
      <c r="D4314" s="14"/>
      <c r="E4314" s="14"/>
      <c r="F4314" s="15"/>
      <c r="G4314" s="40"/>
      <c r="H4314" s="40"/>
      <c r="I4314" s="40"/>
      <c r="J4314" s="40"/>
      <c r="K4314" s="40"/>
      <c r="L4314" s="40"/>
      <c r="M4314" s="40"/>
      <c r="N4314" s="40"/>
      <c r="O4314" s="40"/>
      <c r="P4314" s="40"/>
      <c r="Q4314" s="40"/>
      <c r="R4314" s="40"/>
      <c r="S4314" s="40"/>
      <c r="T4314" s="40">
        <v>18.678859556812299</v>
      </c>
      <c r="U4314" s="40">
        <v>1483.85</v>
      </c>
      <c r="V4314" s="40">
        <v>244.375</v>
      </c>
      <c r="W4314" s="40">
        <v>1.435E-2</v>
      </c>
      <c r="X4314" s="40">
        <v>3.5118125</v>
      </c>
      <c r="Z4314" s="40"/>
      <c r="AA4314" s="40"/>
      <c r="AB4314" s="40"/>
      <c r="AC4314" s="40"/>
      <c r="AD4314" s="40">
        <v>15.522968507319</v>
      </c>
      <c r="AE4314" s="40"/>
      <c r="AF4314" s="40"/>
      <c r="AG4314" s="40"/>
      <c r="AH4314" s="40">
        <v>1.1299999999999999</v>
      </c>
      <c r="AI4314" s="40">
        <v>0.13573500000000099</v>
      </c>
      <c r="AJ4314" s="40">
        <v>11.95</v>
      </c>
      <c r="AK4314" s="40"/>
      <c r="AL4314" s="40"/>
      <c r="AM4314" s="40">
        <v>4.9039999999999999</v>
      </c>
      <c r="AN4314" s="40">
        <v>2.785E-2</v>
      </c>
      <c r="AO4314" s="40">
        <v>6.8937125622876598</v>
      </c>
      <c r="AP4314" s="40">
        <v>250.215373725934</v>
      </c>
      <c r="AQ4314" s="40"/>
      <c r="AR4314" s="40"/>
      <c r="AS4314" s="40">
        <v>195.07363313208799</v>
      </c>
      <c r="AT4314" s="40"/>
      <c r="AU4314" s="40"/>
      <c r="AV4314" s="40"/>
      <c r="AZ4314" s="40"/>
      <c r="BA4314" s="40"/>
      <c r="BB4314" s="40">
        <v>255</v>
      </c>
      <c r="BC4314" s="40"/>
      <c r="BD4314" s="40"/>
      <c r="BE4314" s="40">
        <v>228.85203149268099</v>
      </c>
      <c r="BF4314" s="40"/>
      <c r="BG4314" s="40">
        <v>8.4499999999999992E-3</v>
      </c>
      <c r="BH4314" s="40">
        <v>8.2485418233295604</v>
      </c>
      <c r="BI4314" s="40"/>
      <c r="BJ4314" s="40">
        <v>977.30962627406598</v>
      </c>
      <c r="BK4314" s="40">
        <v>565</v>
      </c>
      <c r="BL4314" s="40"/>
      <c r="BM4314" s="40"/>
      <c r="BN4314" s="40"/>
      <c r="BO4314" s="40"/>
      <c r="BP4314" s="40"/>
      <c r="BQ4314" s="40"/>
      <c r="BR4314" s="40"/>
      <c r="BS4314" s="40"/>
      <c r="BT4314" s="40"/>
      <c r="BU4314" s="40"/>
      <c r="BV4314" s="40"/>
      <c r="BW4314" s="40"/>
      <c r="BX4314" s="40"/>
      <c r="BY4314" s="40"/>
      <c r="BZ4314" s="40"/>
      <c r="CA4314" s="40"/>
      <c r="CB4314" s="40"/>
      <c r="CC4314" s="40"/>
      <c r="CD4314" s="40"/>
      <c r="CE4314" s="40"/>
    </row>
    <row r="4315" spans="1:83" x14ac:dyDescent="0.25">
      <c r="A4315" s="5" t="s">
        <v>753</v>
      </c>
      <c r="B4315" s="5" t="s">
        <v>753</v>
      </c>
      <c r="C4315" s="6">
        <v>33574</v>
      </c>
      <c r="D4315" s="14"/>
      <c r="E4315" s="14"/>
      <c r="F4315" s="15"/>
      <c r="G4315" s="40"/>
      <c r="H4315" s="40">
        <v>249.86</v>
      </c>
      <c r="I4315" s="40">
        <v>8.9499999999999996E-2</v>
      </c>
      <c r="J4315" s="40">
        <v>8.4099999999999994E-2</v>
      </c>
      <c r="K4315" s="40">
        <v>7.2650000000000006E-2</v>
      </c>
      <c r="L4315" s="40">
        <v>0.12645000000000001</v>
      </c>
      <c r="M4315" s="40">
        <v>0.18609999999999999</v>
      </c>
      <c r="N4315" s="40">
        <v>0.20644999999999999</v>
      </c>
      <c r="O4315" s="40">
        <v>0.30354999999999999</v>
      </c>
      <c r="P4315" s="40">
        <v>0.18049999999999999</v>
      </c>
      <c r="Q4315" s="40"/>
      <c r="R4315" s="40"/>
      <c r="S4315" s="40"/>
      <c r="T4315" s="40">
        <v>22.238495327180701</v>
      </c>
      <c r="U4315" s="40">
        <v>1662.7750000000001</v>
      </c>
      <c r="V4315" s="40">
        <v>305.82499999999999</v>
      </c>
      <c r="W4315" s="40">
        <v>1.8100000000000002E-2</v>
      </c>
      <c r="X4315" s="40">
        <v>5.5330649999999997</v>
      </c>
      <c r="Z4315" s="40"/>
      <c r="AA4315" s="40"/>
      <c r="AB4315" s="40"/>
      <c r="AC4315" s="40"/>
      <c r="AD4315" s="40">
        <v>76.972968507318996</v>
      </c>
      <c r="AE4315" s="40"/>
      <c r="AF4315" s="40"/>
      <c r="AG4315" s="40"/>
      <c r="AH4315" s="40">
        <v>0.94</v>
      </c>
      <c r="AI4315" s="40">
        <v>0.10520500000000001</v>
      </c>
      <c r="AJ4315" s="40">
        <v>11.425000000000001</v>
      </c>
      <c r="AK4315" s="40"/>
      <c r="AL4315" s="40"/>
      <c r="AM4315" s="40">
        <v>4.548</v>
      </c>
      <c r="AN4315" s="40">
        <v>3.4599999999999999E-2</v>
      </c>
      <c r="AO4315" s="40">
        <v>8.1465303297823404</v>
      </c>
      <c r="AP4315" s="40">
        <v>235.58210190621401</v>
      </c>
      <c r="AQ4315" s="40"/>
      <c r="AR4315" s="40"/>
      <c r="AS4315" s="40">
        <v>191.84393514848199</v>
      </c>
      <c r="AT4315" s="40"/>
      <c r="AU4315" s="40"/>
      <c r="AV4315" s="40"/>
      <c r="AZ4315" s="40"/>
      <c r="BA4315" s="40"/>
      <c r="BB4315" s="40">
        <v>277.5</v>
      </c>
      <c r="BC4315" s="40"/>
      <c r="BD4315" s="40"/>
      <c r="BE4315" s="40">
        <v>228.85203149268099</v>
      </c>
      <c r="BF4315" s="40"/>
      <c r="BG4315" s="40">
        <v>8.0000000000000002E-3</v>
      </c>
      <c r="BH4315" s="40">
        <v>8.83025667518198</v>
      </c>
      <c r="BI4315" s="40"/>
      <c r="BJ4315" s="40">
        <v>1109.9428980937901</v>
      </c>
      <c r="BK4315" s="40">
        <v>747.5</v>
      </c>
      <c r="BL4315" s="40"/>
      <c r="BM4315" s="40"/>
      <c r="BN4315" s="40"/>
      <c r="BO4315" s="40"/>
      <c r="BP4315" s="40"/>
      <c r="BQ4315" s="40"/>
      <c r="BR4315" s="40"/>
      <c r="BS4315" s="40"/>
      <c r="BT4315" s="40"/>
      <c r="BU4315" s="40"/>
      <c r="BV4315" s="40"/>
      <c r="BW4315" s="40"/>
      <c r="BX4315" s="40"/>
      <c r="BY4315" s="40"/>
      <c r="BZ4315" s="40"/>
      <c r="CA4315" s="40"/>
      <c r="CB4315" s="40"/>
      <c r="CC4315" s="40"/>
      <c r="CD4315" s="40"/>
      <c r="CE4315" s="40"/>
    </row>
    <row r="4316" spans="1:83" x14ac:dyDescent="0.25">
      <c r="A4316" s="5" t="s">
        <v>753</v>
      </c>
      <c r="B4316" s="5" t="s">
        <v>753</v>
      </c>
      <c r="C4316" s="6">
        <v>33581</v>
      </c>
      <c r="D4316" s="14"/>
      <c r="E4316" s="14"/>
      <c r="F4316" s="15"/>
      <c r="G4316" s="40"/>
      <c r="H4316" s="40">
        <v>240.5</v>
      </c>
      <c r="I4316" s="40">
        <v>8.2500000000000004E-2</v>
      </c>
      <c r="J4316" s="40">
        <v>8.3949999999999997E-2</v>
      </c>
      <c r="K4316" s="40">
        <v>7.22E-2</v>
      </c>
      <c r="L4316" s="40">
        <v>0.11584999999999999</v>
      </c>
      <c r="M4316" s="40">
        <v>0.17915</v>
      </c>
      <c r="N4316" s="40">
        <v>0.19675000000000001</v>
      </c>
      <c r="O4316" s="40">
        <v>0.2964</v>
      </c>
      <c r="P4316" s="40">
        <v>0.1757</v>
      </c>
      <c r="Q4316" s="40"/>
      <c r="R4316" s="40"/>
      <c r="S4316" s="40"/>
      <c r="T4316" s="40">
        <v>25.715800415781899</v>
      </c>
      <c r="U4316" s="40">
        <v>2105.9</v>
      </c>
      <c r="V4316" s="40">
        <v>437.5</v>
      </c>
      <c r="W4316" s="40">
        <v>1.6400000000000001E-2</v>
      </c>
      <c r="X4316" s="40">
        <v>7.1521999999999997</v>
      </c>
      <c r="Z4316" s="40"/>
      <c r="AA4316" s="40"/>
      <c r="AB4316" s="40"/>
      <c r="AC4316" s="40"/>
      <c r="AD4316" s="40">
        <v>208.64796850731901</v>
      </c>
      <c r="AE4316" s="40"/>
      <c r="AF4316" s="40"/>
      <c r="AG4316" s="40"/>
      <c r="AH4316" s="40">
        <v>1.0249999999999999</v>
      </c>
      <c r="AI4316" s="40">
        <v>0.11032500000000001</v>
      </c>
      <c r="AJ4316" s="40">
        <v>10.5</v>
      </c>
      <c r="AK4316" s="40"/>
      <c r="AL4316" s="40"/>
      <c r="AM4316" s="40">
        <v>4.9989999999999997</v>
      </c>
      <c r="AN4316" s="40">
        <v>3.1399999999999997E-2</v>
      </c>
      <c r="AO4316" s="40">
        <v>8.3798170311436593</v>
      </c>
      <c r="AP4316" s="40">
        <v>259.57621076416302</v>
      </c>
      <c r="AQ4316" s="40"/>
      <c r="AR4316" s="40"/>
      <c r="AS4316" s="40">
        <v>194.01662844036699</v>
      </c>
      <c r="AT4316" s="40"/>
      <c r="AU4316" s="40"/>
      <c r="AV4316" s="40"/>
      <c r="AZ4316" s="40"/>
      <c r="BA4316" s="40"/>
      <c r="BB4316" s="40">
        <v>287.5</v>
      </c>
      <c r="BC4316" s="40"/>
      <c r="BD4316" s="40"/>
      <c r="BE4316" s="40">
        <v>228.85203149268099</v>
      </c>
      <c r="BF4316" s="40"/>
      <c r="BG4316" s="40">
        <v>7.0499999999999998E-3</v>
      </c>
      <c r="BH4316" s="40">
        <v>10.1326454706939</v>
      </c>
      <c r="BI4316" s="40"/>
      <c r="BJ4316" s="40">
        <v>1398.32378923584</v>
      </c>
      <c r="BK4316" s="40">
        <v>712.5</v>
      </c>
      <c r="BL4316" s="40"/>
      <c r="BM4316" s="40"/>
      <c r="BN4316" s="40"/>
      <c r="BO4316" s="40"/>
      <c r="BP4316" s="40"/>
      <c r="BQ4316" s="40"/>
      <c r="BR4316" s="40"/>
      <c r="BS4316" s="40"/>
      <c r="BT4316" s="40"/>
      <c r="BU4316" s="40"/>
      <c r="BV4316" s="40"/>
      <c r="BW4316" s="40"/>
      <c r="BX4316" s="40"/>
      <c r="BY4316" s="40"/>
      <c r="BZ4316" s="40"/>
      <c r="CA4316" s="40"/>
      <c r="CB4316" s="40"/>
      <c r="CC4316" s="40"/>
      <c r="CD4316" s="40"/>
      <c r="CE4316" s="40"/>
    </row>
    <row r="4317" spans="1:83" x14ac:dyDescent="0.25">
      <c r="A4317" s="5" t="s">
        <v>753</v>
      </c>
      <c r="B4317" s="5" t="s">
        <v>753</v>
      </c>
      <c r="C4317" s="6">
        <v>33585</v>
      </c>
      <c r="D4317" s="14"/>
      <c r="E4317" s="14"/>
      <c r="F4317" s="15"/>
      <c r="G4317" s="40"/>
      <c r="H4317" s="40"/>
      <c r="I4317" s="40"/>
      <c r="J4317" s="40"/>
      <c r="K4317" s="40"/>
      <c r="L4317" s="40"/>
      <c r="M4317" s="40"/>
      <c r="N4317" s="40"/>
      <c r="O4317" s="40"/>
      <c r="P4317" s="40"/>
      <c r="Q4317" s="40"/>
      <c r="R4317" s="40"/>
      <c r="S4317" s="40"/>
      <c r="T4317" s="40">
        <v>23.882085865523301</v>
      </c>
      <c r="U4317" s="40">
        <v>2091.7249999999999</v>
      </c>
      <c r="V4317" s="40">
        <v>493.75</v>
      </c>
      <c r="W4317" s="40">
        <v>1.7600000000000001E-2</v>
      </c>
      <c r="X4317" s="40">
        <v>8.6948749999999997</v>
      </c>
      <c r="Z4317" s="40"/>
      <c r="AA4317" s="40"/>
      <c r="AB4317" s="40"/>
      <c r="AC4317" s="40"/>
      <c r="AD4317" s="40">
        <v>264.89796850731898</v>
      </c>
      <c r="AE4317" s="40"/>
      <c r="AF4317" s="40"/>
      <c r="AG4317" s="40"/>
      <c r="AH4317" s="40">
        <v>1.1299999999999999</v>
      </c>
      <c r="AI4317" s="40">
        <v>0.191585000000001</v>
      </c>
      <c r="AJ4317" s="40">
        <v>16.650000000000102</v>
      </c>
      <c r="AK4317" s="40"/>
      <c r="AL4317" s="40"/>
      <c r="AM4317" s="40">
        <v>4.3730000000000002</v>
      </c>
      <c r="AN4317" s="40">
        <v>2.9049999999999999E-2</v>
      </c>
      <c r="AO4317" s="40">
        <v>6.6815124725295201</v>
      </c>
      <c r="AP4317" s="40">
        <v>229.87821457863899</v>
      </c>
      <c r="AQ4317" s="40"/>
      <c r="AR4317" s="40"/>
      <c r="AS4317" s="40">
        <v>190.589204560555</v>
      </c>
      <c r="AT4317" s="40"/>
      <c r="AU4317" s="40"/>
      <c r="AV4317" s="40"/>
      <c r="AZ4317" s="40"/>
      <c r="BA4317" s="40"/>
      <c r="BB4317" s="40">
        <v>275</v>
      </c>
      <c r="BC4317" s="40"/>
      <c r="BD4317" s="40"/>
      <c r="BE4317" s="40">
        <v>228.85203149268099</v>
      </c>
      <c r="BF4317" s="40"/>
      <c r="BG4317" s="40">
        <v>5.8999999999999999E-3</v>
      </c>
      <c r="BH4317" s="40">
        <v>7.9699835642946599</v>
      </c>
      <c r="BI4317" s="40"/>
      <c r="BJ4317" s="40">
        <v>1351.4467854213599</v>
      </c>
      <c r="BK4317" s="40">
        <v>785</v>
      </c>
      <c r="BL4317" s="40"/>
      <c r="BM4317" s="40"/>
      <c r="BN4317" s="40"/>
      <c r="BO4317" s="40"/>
      <c r="BP4317" s="40"/>
      <c r="BQ4317" s="40"/>
      <c r="BR4317" s="40"/>
      <c r="BS4317" s="40"/>
      <c r="BT4317" s="40"/>
      <c r="BU4317" s="40"/>
      <c r="BV4317" s="40"/>
      <c r="BW4317" s="40"/>
      <c r="BX4317" s="40"/>
      <c r="BY4317" s="40"/>
      <c r="BZ4317" s="40"/>
      <c r="CA4317" s="40"/>
      <c r="CB4317" s="40"/>
      <c r="CC4317" s="40"/>
      <c r="CD4317" s="40"/>
      <c r="CE4317" s="40"/>
    </row>
    <row r="4318" spans="1:83" x14ac:dyDescent="0.25">
      <c r="A4318" s="5" t="s">
        <v>753</v>
      </c>
      <c r="B4318" s="5" t="s">
        <v>753</v>
      </c>
      <c r="C4318" s="6">
        <v>33588</v>
      </c>
      <c r="D4318" s="14"/>
      <c r="E4318" s="14"/>
      <c r="F4318" s="15"/>
      <c r="G4318" s="40"/>
      <c r="H4318" s="40">
        <v>231.38</v>
      </c>
      <c r="I4318" s="40">
        <v>8.3500000000000005E-2</v>
      </c>
      <c r="J4318" s="40">
        <v>8.0100000000000005E-2</v>
      </c>
      <c r="K4318" s="40">
        <v>6.5699999999999995E-2</v>
      </c>
      <c r="L4318" s="40">
        <v>0.10415000000000001</v>
      </c>
      <c r="M4318" s="40">
        <v>0.16975000000000001</v>
      </c>
      <c r="N4318" s="40">
        <v>0.18909999999999999</v>
      </c>
      <c r="O4318" s="40">
        <v>0.2923</v>
      </c>
      <c r="P4318" s="40">
        <v>0.17230000000000001</v>
      </c>
      <c r="Q4318" s="40"/>
      <c r="R4318" s="40"/>
      <c r="S4318" s="40"/>
      <c r="T4318" s="40"/>
      <c r="U4318" s="40"/>
      <c r="V4318" s="40"/>
      <c r="W4318" s="40"/>
      <c r="X4318" s="40"/>
      <c r="Z4318" s="40"/>
      <c r="AA4318" s="40"/>
      <c r="AB4318" s="40"/>
      <c r="AC4318" s="40"/>
      <c r="AD4318" s="40"/>
      <c r="AE4318" s="40"/>
      <c r="AF4318" s="40"/>
      <c r="AG4318" s="40"/>
      <c r="AH4318" s="40"/>
      <c r="AI4318" s="40"/>
      <c r="AJ4318" s="40"/>
      <c r="AK4318" s="40"/>
      <c r="AL4318" s="40"/>
      <c r="AM4318" s="40"/>
      <c r="AN4318" s="40"/>
      <c r="AO4318" s="40"/>
      <c r="AP4318" s="40"/>
      <c r="AQ4318" s="40"/>
      <c r="AR4318" s="40"/>
      <c r="AS4318" s="40"/>
      <c r="AT4318" s="40"/>
      <c r="AU4318" s="40"/>
      <c r="AV4318" s="40"/>
      <c r="AZ4318" s="40"/>
      <c r="BA4318" s="40"/>
      <c r="BB4318" s="40"/>
      <c r="BC4318" s="40"/>
      <c r="BD4318" s="40"/>
      <c r="BE4318" s="40"/>
      <c r="BF4318" s="40"/>
      <c r="BG4318" s="40"/>
      <c r="BH4318" s="40"/>
      <c r="BI4318" s="40"/>
      <c r="BJ4318" s="40"/>
      <c r="BK4318" s="40"/>
      <c r="BL4318" s="40"/>
      <c r="BM4318" s="40"/>
      <c r="BN4318" s="40"/>
      <c r="BO4318" s="40"/>
      <c r="BP4318" s="40"/>
      <c r="BQ4318" s="40"/>
      <c r="BR4318" s="40"/>
      <c r="BS4318" s="40"/>
      <c r="BT4318" s="40"/>
      <c r="BU4318" s="40"/>
      <c r="BV4318" s="40"/>
      <c r="BW4318" s="40"/>
      <c r="BX4318" s="40"/>
      <c r="BY4318" s="40"/>
      <c r="BZ4318" s="40"/>
      <c r="CA4318" s="40"/>
      <c r="CB4318" s="40"/>
      <c r="CC4318" s="40"/>
      <c r="CD4318" s="40"/>
      <c r="CE4318" s="40"/>
    </row>
    <row r="4319" spans="1:83" x14ac:dyDescent="0.25">
      <c r="A4319" s="5" t="s">
        <v>753</v>
      </c>
      <c r="B4319" s="5" t="s">
        <v>753</v>
      </c>
      <c r="C4319" s="6">
        <v>33590</v>
      </c>
      <c r="D4319" s="14"/>
      <c r="E4319" s="14"/>
      <c r="F4319" s="15"/>
      <c r="G4319" s="40"/>
      <c r="H4319" s="40"/>
      <c r="I4319" s="40"/>
      <c r="J4319" s="40"/>
      <c r="K4319" s="40"/>
      <c r="L4319" s="40"/>
      <c r="M4319" s="40"/>
      <c r="N4319" s="40"/>
      <c r="O4319" s="40"/>
      <c r="P4319" s="40"/>
      <c r="Q4319" s="40"/>
      <c r="R4319" s="40"/>
      <c r="S4319" s="40"/>
      <c r="T4319" s="40">
        <v>19.840604271159801</v>
      </c>
      <c r="U4319" s="40">
        <v>1681.9749999999999</v>
      </c>
      <c r="V4319" s="40">
        <v>437.5</v>
      </c>
      <c r="W4319" s="40">
        <v>1.66E-2</v>
      </c>
      <c r="X4319" s="40">
        <v>7.2692500000000004</v>
      </c>
      <c r="Z4319" s="40"/>
      <c r="AA4319" s="40"/>
      <c r="AB4319" s="40"/>
      <c r="AC4319" s="40"/>
      <c r="AD4319" s="40">
        <v>208.64796850731901</v>
      </c>
      <c r="AE4319" s="40"/>
      <c r="AF4319" s="40"/>
      <c r="AG4319" s="40"/>
      <c r="AH4319" s="40">
        <v>1.1599999999999999</v>
      </c>
      <c r="AI4319" s="40">
        <v>0.16764500000000099</v>
      </c>
      <c r="AJ4319" s="40">
        <v>14.2</v>
      </c>
      <c r="AK4319" s="40"/>
      <c r="AL4319" s="40"/>
      <c r="AM4319" s="40">
        <v>2.7109999999999999</v>
      </c>
      <c r="AN4319" s="40">
        <v>3.295E-2</v>
      </c>
      <c r="AO4319" s="40">
        <v>5.6577051321874601</v>
      </c>
      <c r="AP4319" s="40">
        <v>172.684088248107</v>
      </c>
      <c r="AQ4319" s="40"/>
      <c r="AR4319" s="40"/>
      <c r="AS4319" s="40">
        <v>156.06321815032101</v>
      </c>
      <c r="AT4319" s="40"/>
      <c r="AU4319" s="40"/>
      <c r="AV4319" s="40"/>
      <c r="AZ4319" s="40"/>
      <c r="BA4319" s="40"/>
      <c r="BB4319" s="40"/>
      <c r="BC4319" s="40"/>
      <c r="BD4319" s="40"/>
      <c r="BE4319" s="40">
        <v>228.85203149268099</v>
      </c>
      <c r="BF4319" s="40"/>
      <c r="BG4319" s="40">
        <v>6.1000000000000004E-3</v>
      </c>
      <c r="BH4319" s="40">
        <v>6.5246248248718501</v>
      </c>
      <c r="BI4319" s="40"/>
      <c r="BJ4319" s="40">
        <v>1057.59091175189</v>
      </c>
      <c r="BK4319" s="40">
        <v>490</v>
      </c>
      <c r="BL4319" s="40"/>
      <c r="BM4319" s="40"/>
      <c r="BN4319" s="40"/>
      <c r="BO4319" s="40"/>
      <c r="BP4319" s="40"/>
      <c r="BQ4319" s="40"/>
      <c r="BR4319" s="40"/>
      <c r="BS4319" s="40"/>
      <c r="BT4319" s="40"/>
      <c r="BU4319" s="40"/>
      <c r="BV4319" s="40"/>
      <c r="BW4319" s="40"/>
      <c r="BX4319" s="40"/>
      <c r="BY4319" s="40"/>
      <c r="BZ4319" s="40"/>
      <c r="CA4319" s="40"/>
      <c r="CB4319" s="40"/>
      <c r="CC4319" s="40"/>
      <c r="CD4319" s="40"/>
      <c r="CE4319" s="40"/>
    </row>
    <row r="4320" spans="1:83" x14ac:dyDescent="0.25">
      <c r="A4320" s="5" t="s">
        <v>753</v>
      </c>
      <c r="B4320" s="5" t="s">
        <v>753</v>
      </c>
      <c r="C4320" s="6">
        <v>33595</v>
      </c>
      <c r="D4320" s="14"/>
      <c r="E4320" s="14"/>
      <c r="F4320" s="15"/>
      <c r="G4320" s="40"/>
      <c r="H4320" s="40">
        <v>222.56</v>
      </c>
      <c r="I4320" s="40">
        <v>9.1999999999999998E-2</v>
      </c>
      <c r="J4320" s="40">
        <v>7.3800000000000004E-2</v>
      </c>
      <c r="K4320" s="40">
        <v>6.3399999999999998E-2</v>
      </c>
      <c r="L4320" s="40">
        <v>9.3100000000000002E-2</v>
      </c>
      <c r="M4320" s="40">
        <v>0.15765000000000001</v>
      </c>
      <c r="N4320" s="40">
        <v>0.17699999999999999</v>
      </c>
      <c r="O4320" s="40">
        <v>0.28744999999999998</v>
      </c>
      <c r="P4320" s="40">
        <v>0.16839999999999999</v>
      </c>
      <c r="Q4320" s="40"/>
      <c r="R4320" s="40"/>
      <c r="S4320" s="40"/>
      <c r="T4320" s="40">
        <v>22.351865498218999</v>
      </c>
      <c r="U4320" s="40">
        <v>2075.2249999999999</v>
      </c>
      <c r="V4320" s="40">
        <v>670</v>
      </c>
      <c r="W4320" s="40">
        <v>1.685E-2</v>
      </c>
      <c r="X4320" s="40">
        <v>11.273</v>
      </c>
      <c r="Z4320" s="40"/>
      <c r="AA4320" s="40"/>
      <c r="AB4320" s="40"/>
      <c r="AC4320" s="40"/>
      <c r="AD4320" s="40">
        <v>441.14796850731898</v>
      </c>
      <c r="AE4320" s="40"/>
      <c r="AF4320" s="40"/>
      <c r="AG4320" s="40"/>
      <c r="AH4320" s="40">
        <v>0.98499999999999999</v>
      </c>
      <c r="AI4320" s="40">
        <v>0.20707</v>
      </c>
      <c r="AJ4320" s="40">
        <v>21.024999999999999</v>
      </c>
      <c r="AK4320" s="40"/>
      <c r="AL4320" s="40"/>
      <c r="AM4320" s="40">
        <v>1.7250000000000001</v>
      </c>
      <c r="AN4320" s="40">
        <v>2.4899999999999999E-2</v>
      </c>
      <c r="AO4320" s="40">
        <v>2.5303656293604999</v>
      </c>
      <c r="AP4320" s="40">
        <v>98.376147414292802</v>
      </c>
      <c r="AQ4320" s="40"/>
      <c r="AR4320" s="40"/>
      <c r="AS4320" s="40">
        <v>175.910852713178</v>
      </c>
      <c r="AT4320" s="40"/>
      <c r="AU4320" s="40"/>
      <c r="AV4320" s="40"/>
      <c r="AZ4320" s="40"/>
      <c r="BA4320" s="40"/>
      <c r="BB4320" s="40"/>
      <c r="BC4320" s="40"/>
      <c r="BD4320" s="40"/>
      <c r="BE4320" s="40">
        <v>228.85203149268099</v>
      </c>
      <c r="BF4320" s="40"/>
      <c r="BG4320" s="40">
        <v>6.1000000000000004E-3</v>
      </c>
      <c r="BH4320" s="40">
        <v>7.8435255007728202</v>
      </c>
      <c r="BI4320" s="40"/>
      <c r="BJ4320" s="40">
        <v>1285.82385258571</v>
      </c>
      <c r="BK4320" s="40">
        <v>555</v>
      </c>
      <c r="BL4320" s="40"/>
      <c r="BM4320" s="40"/>
      <c r="BN4320" s="40"/>
      <c r="BO4320" s="40"/>
      <c r="BP4320" s="40"/>
      <c r="BQ4320" s="40"/>
      <c r="BR4320" s="40"/>
      <c r="BS4320" s="40"/>
      <c r="BT4320" s="40"/>
      <c r="BU4320" s="40"/>
      <c r="BV4320" s="40"/>
      <c r="BW4320" s="40"/>
      <c r="BX4320" s="40"/>
      <c r="BY4320" s="40"/>
      <c r="BZ4320" s="40"/>
      <c r="CA4320" s="40"/>
      <c r="CB4320" s="40"/>
      <c r="CC4320" s="40"/>
      <c r="CD4320" s="40"/>
      <c r="CE4320" s="40"/>
    </row>
    <row r="4321" spans="1:83" x14ac:dyDescent="0.25">
      <c r="A4321" s="5" t="s">
        <v>753</v>
      </c>
      <c r="B4321" s="5" t="s">
        <v>753</v>
      </c>
      <c r="C4321" s="6">
        <v>33602</v>
      </c>
      <c r="D4321" s="14"/>
      <c r="E4321" s="14"/>
      <c r="F4321" s="15"/>
      <c r="G4321" s="40"/>
      <c r="H4321" s="40">
        <v>216.49</v>
      </c>
      <c r="I4321" s="40">
        <v>8.7499999999999994E-2</v>
      </c>
      <c r="J4321" s="40">
        <v>7.3050000000000004E-2</v>
      </c>
      <c r="K4321" s="40">
        <v>5.9900000000000002E-2</v>
      </c>
      <c r="L4321" s="40">
        <v>8.72E-2</v>
      </c>
      <c r="M4321" s="40">
        <v>0.15379999999999999</v>
      </c>
      <c r="N4321" s="40">
        <v>0.1754</v>
      </c>
      <c r="O4321" s="40">
        <v>0.27984999999999999</v>
      </c>
      <c r="P4321" s="40">
        <v>0.16575000000000001</v>
      </c>
      <c r="Q4321" s="40"/>
      <c r="R4321" s="40"/>
      <c r="S4321" s="40"/>
      <c r="T4321" s="40">
        <v>22.2151378534478</v>
      </c>
      <c r="U4321" s="40">
        <v>1831.075</v>
      </c>
      <c r="V4321" s="40">
        <v>751.5</v>
      </c>
      <c r="W4321" s="40">
        <v>1.8950000000000002E-2</v>
      </c>
      <c r="X4321" s="40">
        <v>14.197050000000001</v>
      </c>
      <c r="Z4321" s="40"/>
      <c r="AA4321" s="40"/>
      <c r="AB4321" s="40"/>
      <c r="AC4321" s="40"/>
      <c r="AD4321" s="40">
        <v>522.64796850731898</v>
      </c>
      <c r="AE4321" s="40"/>
      <c r="AF4321" s="40"/>
      <c r="AG4321" s="40"/>
      <c r="AH4321" s="40">
        <v>0.96499999999999997</v>
      </c>
      <c r="AI4321" s="40">
        <v>0.24553999999999901</v>
      </c>
      <c r="AJ4321" s="40">
        <v>25.4499999999999</v>
      </c>
      <c r="AK4321" s="40"/>
      <c r="AL4321" s="40"/>
      <c r="AM4321" s="40">
        <v>0.80800000000000005</v>
      </c>
      <c r="AN4321" s="40">
        <v>2.5999999999999999E-2</v>
      </c>
      <c r="AO4321" s="40">
        <v>1.0535862559785201</v>
      </c>
      <c r="AP4321" s="40">
        <v>40.106983111113202</v>
      </c>
      <c r="AQ4321" s="40"/>
      <c r="AR4321" s="40"/>
      <c r="AS4321" s="40">
        <v>202.083333333333</v>
      </c>
      <c r="AT4321" s="40"/>
      <c r="AU4321" s="40"/>
      <c r="AV4321" s="40"/>
      <c r="AZ4321" s="40"/>
      <c r="BA4321" s="40"/>
      <c r="BB4321" s="40"/>
      <c r="BC4321" s="40"/>
      <c r="BD4321" s="40"/>
      <c r="BE4321" s="40">
        <v>228.85203149268099</v>
      </c>
      <c r="BF4321" s="40"/>
      <c r="BG4321" s="40">
        <v>6.0499999999999998E-3</v>
      </c>
      <c r="BH4321" s="40">
        <v>6.0190642430039096</v>
      </c>
      <c r="BI4321" s="40"/>
      <c r="BJ4321" s="40">
        <v>1014.01801688889</v>
      </c>
      <c r="BK4321" s="40">
        <v>510</v>
      </c>
      <c r="BL4321" s="40"/>
      <c r="BM4321" s="40"/>
      <c r="BN4321" s="40"/>
      <c r="BO4321" s="40"/>
      <c r="BP4321" s="40"/>
      <c r="BQ4321" s="40"/>
      <c r="BR4321" s="40"/>
      <c r="BS4321" s="40"/>
      <c r="BT4321" s="40"/>
      <c r="BU4321" s="40"/>
      <c r="BV4321" s="40"/>
      <c r="BW4321" s="40"/>
      <c r="BX4321" s="40"/>
      <c r="BY4321" s="40"/>
      <c r="BZ4321" s="40"/>
      <c r="CA4321" s="40"/>
      <c r="CB4321" s="40"/>
      <c r="CC4321" s="40"/>
      <c r="CD4321" s="40"/>
      <c r="CE4321" s="40"/>
    </row>
    <row r="4322" spans="1:83" x14ac:dyDescent="0.25">
      <c r="A4322" s="5" t="s">
        <v>753</v>
      </c>
      <c r="B4322" s="5" t="s">
        <v>753</v>
      </c>
      <c r="C4322" s="6">
        <v>33609</v>
      </c>
      <c r="D4322" s="14"/>
      <c r="E4322" s="14"/>
      <c r="F4322" s="15"/>
      <c r="G4322" s="40"/>
      <c r="H4322" s="40">
        <v>215.29</v>
      </c>
      <c r="I4322" s="40">
        <v>8.5000000000000006E-2</v>
      </c>
      <c r="J4322" s="40">
        <v>7.4550000000000005E-2</v>
      </c>
      <c r="K4322" s="40">
        <v>5.985E-2</v>
      </c>
      <c r="L4322" s="40">
        <v>8.8150000000000006E-2</v>
      </c>
      <c r="M4322" s="40">
        <v>0.15475</v>
      </c>
      <c r="N4322" s="40">
        <v>0.1691</v>
      </c>
      <c r="O4322" s="40">
        <v>0.27905000000000002</v>
      </c>
      <c r="P4322" s="40">
        <v>0.16600000000000001</v>
      </c>
      <c r="Q4322" s="40"/>
      <c r="R4322" s="40"/>
      <c r="S4322" s="40"/>
      <c r="T4322" s="40"/>
      <c r="U4322" s="40">
        <v>1638</v>
      </c>
      <c r="V4322" s="40">
        <v>748.75</v>
      </c>
      <c r="W4322" s="40">
        <v>1.89E-2</v>
      </c>
      <c r="X4322" s="40">
        <v>14.193199999999999</v>
      </c>
      <c r="Z4322" s="40"/>
      <c r="AA4322" s="40"/>
      <c r="AB4322" s="40"/>
      <c r="AC4322" s="40"/>
      <c r="AD4322" s="40">
        <v>519.89796850731898</v>
      </c>
      <c r="AE4322" s="40"/>
      <c r="AF4322" s="40"/>
      <c r="AG4322" s="40"/>
      <c r="AH4322" s="40"/>
      <c r="AI4322" s="40"/>
      <c r="AJ4322" s="40"/>
      <c r="AK4322" s="40"/>
      <c r="AL4322" s="40"/>
      <c r="AM4322" s="40"/>
      <c r="AN4322" s="40"/>
      <c r="AO4322" s="40"/>
      <c r="AP4322" s="40"/>
      <c r="AQ4322" s="40"/>
      <c r="AR4322" s="40"/>
      <c r="AS4322" s="40"/>
      <c r="AT4322" s="40"/>
      <c r="AU4322" s="40"/>
      <c r="AV4322" s="40"/>
      <c r="AZ4322" s="40"/>
      <c r="BA4322" s="40"/>
      <c r="BB4322" s="40"/>
      <c r="BC4322" s="40"/>
      <c r="BD4322" s="40"/>
      <c r="BE4322" s="40">
        <v>228.85203149268099</v>
      </c>
      <c r="BF4322" s="40"/>
      <c r="BG4322" s="40">
        <v>0</v>
      </c>
      <c r="BH4322" s="40"/>
      <c r="BI4322" s="40"/>
      <c r="BJ4322" s="40"/>
      <c r="BK4322" s="40">
        <v>435</v>
      </c>
      <c r="BL4322" s="40"/>
      <c r="BM4322" s="40"/>
      <c r="BN4322" s="40"/>
      <c r="BO4322" s="40"/>
      <c r="BP4322" s="40"/>
      <c r="BQ4322" s="40"/>
      <c r="BR4322" s="40"/>
      <c r="BS4322" s="40"/>
      <c r="BT4322" s="40"/>
      <c r="BU4322" s="40"/>
      <c r="BV4322" s="40"/>
      <c r="BW4322" s="40"/>
      <c r="BX4322" s="40"/>
      <c r="BY4322" s="40"/>
      <c r="BZ4322" s="40"/>
      <c r="CA4322" s="40"/>
      <c r="CB4322" s="40"/>
      <c r="CC4322" s="40"/>
      <c r="CD4322" s="40"/>
      <c r="CE4322" s="40"/>
    </row>
    <row r="4323" spans="1:83" x14ac:dyDescent="0.25">
      <c r="A4323" s="5" t="s">
        <v>753</v>
      </c>
      <c r="B4323" s="5" t="s">
        <v>753</v>
      </c>
      <c r="C4323" s="6">
        <v>33613</v>
      </c>
      <c r="D4323" s="14"/>
      <c r="E4323" s="14"/>
      <c r="F4323" s="15"/>
      <c r="G4323" s="40"/>
      <c r="H4323" s="40"/>
      <c r="I4323" s="40"/>
      <c r="J4323" s="40"/>
      <c r="K4323" s="40"/>
      <c r="L4323" s="40"/>
      <c r="M4323" s="40"/>
      <c r="N4323" s="40"/>
      <c r="O4323" s="40"/>
      <c r="P4323" s="40"/>
      <c r="Q4323" s="40"/>
      <c r="R4323" s="40"/>
      <c r="S4323" s="40"/>
      <c r="T4323" s="40"/>
      <c r="U4323" s="40">
        <v>2084.25</v>
      </c>
      <c r="V4323" s="40">
        <v>985</v>
      </c>
      <c r="W4323" s="40">
        <v>2.0150000000000001E-2</v>
      </c>
      <c r="X4323" s="40">
        <v>19.826074999999999</v>
      </c>
      <c r="Z4323" s="40"/>
      <c r="AA4323" s="40"/>
      <c r="AB4323" s="40"/>
      <c r="AC4323" s="40"/>
      <c r="AD4323" s="40">
        <v>756.14796850731898</v>
      </c>
      <c r="AE4323" s="40"/>
      <c r="AF4323" s="40"/>
      <c r="AG4323" s="40"/>
      <c r="AH4323" s="40"/>
      <c r="AI4323" s="40"/>
      <c r="AJ4323" s="40"/>
      <c r="AK4323" s="40"/>
      <c r="AL4323" s="40"/>
      <c r="AM4323" s="40"/>
      <c r="AN4323" s="40"/>
      <c r="AO4323" s="40"/>
      <c r="AP4323" s="40"/>
      <c r="AQ4323" s="40"/>
      <c r="AR4323" s="40"/>
      <c r="AS4323" s="40"/>
      <c r="AT4323" s="40"/>
      <c r="AU4323" s="40"/>
      <c r="AV4323" s="40"/>
      <c r="AZ4323" s="40"/>
      <c r="BA4323" s="40"/>
      <c r="BB4323" s="40"/>
      <c r="BC4323" s="40"/>
      <c r="BD4323" s="40"/>
      <c r="BE4323" s="40">
        <v>228.85203149268099</v>
      </c>
      <c r="BF4323" s="40"/>
      <c r="BG4323" s="40">
        <v>0</v>
      </c>
      <c r="BH4323" s="40"/>
      <c r="BI4323" s="40"/>
      <c r="BJ4323" s="40"/>
      <c r="BK4323" s="40">
        <v>582.5</v>
      </c>
      <c r="BL4323" s="40"/>
      <c r="BM4323" s="40"/>
      <c r="BN4323" s="40"/>
      <c r="BO4323" s="40"/>
      <c r="BP4323" s="40"/>
      <c r="BQ4323" s="40"/>
      <c r="BR4323" s="40"/>
      <c r="BS4323" s="40"/>
      <c r="BT4323" s="40"/>
      <c r="BU4323" s="40"/>
      <c r="BV4323" s="40"/>
      <c r="BW4323" s="40"/>
      <c r="BX4323" s="40"/>
      <c r="BY4323" s="40"/>
      <c r="BZ4323" s="40"/>
      <c r="CA4323" s="40"/>
      <c r="CB4323" s="40"/>
      <c r="CC4323" s="40"/>
      <c r="CD4323" s="40"/>
      <c r="CE4323" s="40"/>
    </row>
    <row r="4324" spans="1:83" x14ac:dyDescent="0.25">
      <c r="A4324" s="5" t="s">
        <v>753</v>
      </c>
      <c r="B4324" s="5" t="s">
        <v>753</v>
      </c>
      <c r="C4324" s="6">
        <v>33616</v>
      </c>
      <c r="D4324" s="14"/>
      <c r="E4324" s="14"/>
      <c r="F4324" s="15"/>
      <c r="G4324" s="40"/>
      <c r="H4324" s="40">
        <v>214.59</v>
      </c>
      <c r="I4324" s="40">
        <v>7.85E-2</v>
      </c>
      <c r="J4324" s="40">
        <v>7.4300000000000005E-2</v>
      </c>
      <c r="K4324" s="40">
        <v>6.2E-2</v>
      </c>
      <c r="L4324" s="40">
        <v>8.9899999999999994E-2</v>
      </c>
      <c r="M4324" s="40">
        <v>0.15715000000000001</v>
      </c>
      <c r="N4324" s="40">
        <v>0.17105000000000001</v>
      </c>
      <c r="O4324" s="40">
        <v>0.27429999999999999</v>
      </c>
      <c r="P4324" s="40">
        <v>0.16575000000000001</v>
      </c>
      <c r="Q4324" s="40"/>
      <c r="R4324" s="40"/>
      <c r="S4324" s="40"/>
      <c r="T4324" s="40"/>
      <c r="U4324" s="40"/>
      <c r="V4324" s="40"/>
      <c r="W4324" s="40"/>
      <c r="X4324" s="40"/>
      <c r="Z4324" s="40"/>
      <c r="AA4324" s="40"/>
      <c r="AB4324" s="40"/>
      <c r="AC4324" s="40"/>
      <c r="AD4324" s="40"/>
      <c r="AE4324" s="40"/>
      <c r="AF4324" s="40"/>
      <c r="AG4324" s="40"/>
      <c r="AH4324" s="40"/>
      <c r="AI4324" s="40"/>
      <c r="AJ4324" s="40"/>
      <c r="AK4324" s="40"/>
      <c r="AL4324" s="40"/>
      <c r="AM4324" s="40"/>
      <c r="AN4324" s="40"/>
      <c r="AO4324" s="40"/>
      <c r="AP4324" s="40"/>
      <c r="AQ4324" s="40"/>
      <c r="AR4324" s="40"/>
      <c r="AS4324" s="40"/>
      <c r="AT4324" s="40"/>
      <c r="AU4324" s="40"/>
      <c r="AV4324" s="40"/>
      <c r="AZ4324" s="40"/>
      <c r="BA4324" s="40"/>
      <c r="BB4324" s="40"/>
      <c r="BC4324" s="40"/>
      <c r="BD4324" s="40"/>
      <c r="BE4324" s="40"/>
      <c r="BF4324" s="40"/>
      <c r="BG4324" s="40"/>
      <c r="BH4324" s="40"/>
      <c r="BI4324" s="40"/>
      <c r="BJ4324" s="40"/>
      <c r="BK4324" s="40"/>
      <c r="BL4324" s="40"/>
      <c r="BM4324" s="40"/>
      <c r="BN4324" s="40"/>
      <c r="BO4324" s="40"/>
      <c r="BP4324" s="40"/>
      <c r="BQ4324" s="40"/>
      <c r="BR4324" s="40"/>
      <c r="BS4324" s="40"/>
      <c r="BT4324" s="40"/>
      <c r="BU4324" s="40"/>
      <c r="BV4324" s="40"/>
      <c r="BW4324" s="40"/>
      <c r="BX4324" s="40"/>
      <c r="BY4324" s="40"/>
      <c r="BZ4324" s="40"/>
      <c r="CA4324" s="40"/>
      <c r="CB4324" s="40"/>
      <c r="CC4324" s="40"/>
      <c r="CD4324" s="40"/>
      <c r="CE4324" s="40"/>
    </row>
    <row r="4325" spans="1:83" x14ac:dyDescent="0.25">
      <c r="A4325" s="5" t="s">
        <v>753</v>
      </c>
      <c r="B4325" s="5" t="s">
        <v>753</v>
      </c>
      <c r="C4325" s="6">
        <v>33618</v>
      </c>
      <c r="D4325" s="14"/>
      <c r="E4325" s="14"/>
      <c r="F4325" s="15"/>
      <c r="G4325" s="40"/>
      <c r="H4325" s="40"/>
      <c r="I4325" s="40"/>
      <c r="J4325" s="40"/>
      <c r="K4325" s="40"/>
      <c r="L4325" s="40"/>
      <c r="M4325" s="40"/>
      <c r="N4325" s="40"/>
      <c r="O4325" s="40"/>
      <c r="P4325" s="40"/>
      <c r="Q4325" s="40"/>
      <c r="R4325" s="40"/>
      <c r="S4325" s="40"/>
      <c r="T4325" s="40"/>
      <c r="U4325" s="40"/>
      <c r="V4325" s="40"/>
      <c r="W4325" s="40"/>
      <c r="X4325" s="40"/>
      <c r="Z4325" s="40"/>
      <c r="AA4325" s="40"/>
      <c r="AB4325" s="40"/>
      <c r="AC4325" s="40"/>
      <c r="AD4325" s="40">
        <v>0</v>
      </c>
      <c r="AE4325" s="40"/>
      <c r="AF4325" s="40"/>
      <c r="AG4325" s="40"/>
      <c r="AH4325" s="40"/>
      <c r="AI4325" s="40"/>
      <c r="AJ4325" s="40"/>
      <c r="AK4325" s="40"/>
      <c r="AL4325" s="40"/>
      <c r="AM4325" s="40"/>
      <c r="AN4325" s="40"/>
      <c r="AO4325" s="40"/>
      <c r="AP4325" s="40"/>
      <c r="AQ4325" s="40"/>
      <c r="AR4325" s="40"/>
      <c r="AS4325" s="40"/>
      <c r="AT4325" s="40"/>
      <c r="AU4325" s="40"/>
      <c r="AV4325" s="40"/>
      <c r="AZ4325" s="40"/>
      <c r="BA4325" s="40"/>
      <c r="BB4325" s="40"/>
      <c r="BC4325" s="40"/>
      <c r="BD4325" s="40"/>
      <c r="BE4325" s="40">
        <v>228.85203149268099</v>
      </c>
      <c r="BF4325" s="40"/>
      <c r="BG4325" s="40"/>
      <c r="BH4325" s="40"/>
      <c r="BI4325" s="40"/>
      <c r="BJ4325" s="40"/>
      <c r="BK4325" s="40"/>
      <c r="BL4325" s="40"/>
      <c r="BM4325" s="40"/>
      <c r="BN4325" s="40"/>
      <c r="BO4325" s="40"/>
      <c r="BP4325" s="40"/>
      <c r="BQ4325" s="40"/>
      <c r="BR4325" s="40"/>
      <c r="BS4325" s="40"/>
      <c r="BT4325" s="40"/>
      <c r="BU4325" s="40"/>
      <c r="BV4325" s="40"/>
      <c r="BW4325" s="40"/>
      <c r="BX4325" s="40"/>
      <c r="BY4325" s="40"/>
      <c r="BZ4325" s="40"/>
      <c r="CA4325" s="40"/>
      <c r="CB4325" s="40"/>
      <c r="CC4325" s="40"/>
      <c r="CD4325" s="40"/>
      <c r="CE4325" s="40"/>
    </row>
    <row r="4326" spans="1:83" x14ac:dyDescent="0.25">
      <c r="A4326" s="5" t="s">
        <v>753</v>
      </c>
      <c r="B4326" s="5" t="s">
        <v>753</v>
      </c>
      <c r="C4326" s="6">
        <v>33623</v>
      </c>
      <c r="D4326" s="14"/>
      <c r="E4326" s="14"/>
      <c r="F4326" s="15" t="s">
        <v>157</v>
      </c>
      <c r="G4326" s="40"/>
      <c r="H4326" s="40">
        <v>221.83</v>
      </c>
      <c r="I4326" s="40">
        <v>0.1105</v>
      </c>
      <c r="J4326" s="40">
        <v>7.4300000000000005E-2</v>
      </c>
      <c r="K4326" s="40">
        <v>6.3500000000000001E-2</v>
      </c>
      <c r="L4326" s="40">
        <v>9.425E-2</v>
      </c>
      <c r="M4326" s="40">
        <v>0.15909999999999999</v>
      </c>
      <c r="N4326" s="40">
        <v>0.1721</v>
      </c>
      <c r="O4326" s="40">
        <v>0.27434999999999998</v>
      </c>
      <c r="P4326" s="40">
        <v>0.16105</v>
      </c>
      <c r="Q4326" s="40"/>
      <c r="R4326" s="40"/>
      <c r="S4326" s="40"/>
      <c r="T4326" s="40"/>
      <c r="U4326" s="43">
        <v>1569.55312990828</v>
      </c>
      <c r="V4326" s="40"/>
      <c r="W4326" s="40"/>
      <c r="X4326" s="40"/>
      <c r="Z4326" s="40">
        <v>3.2905469999999999E-2</v>
      </c>
      <c r="AA4326" s="40"/>
      <c r="AB4326" s="40">
        <v>16488.840823950301</v>
      </c>
      <c r="AC4326" s="40"/>
      <c r="AD4326" s="40">
        <v>542.57305706727095</v>
      </c>
      <c r="AE4326" s="40"/>
      <c r="AF4326" s="40"/>
      <c r="AG4326" s="40"/>
      <c r="AH4326" s="40"/>
      <c r="AI4326" s="40"/>
      <c r="AJ4326" s="40"/>
      <c r="AK4326" s="40"/>
      <c r="AL4326" s="40"/>
      <c r="AM4326" s="40"/>
      <c r="AN4326" s="40"/>
      <c r="AO4326" s="40"/>
      <c r="AP4326" s="40"/>
      <c r="AQ4326" s="40"/>
      <c r="AR4326" s="40"/>
      <c r="AS4326" s="40"/>
      <c r="AT4326" s="40" t="s">
        <v>74</v>
      </c>
      <c r="AU4326" s="40"/>
      <c r="AV4326" s="40"/>
      <c r="AZ4326" s="40"/>
      <c r="BA4326" s="40"/>
      <c r="BB4326" s="40"/>
      <c r="BC4326" s="40"/>
      <c r="BD4326" s="40"/>
      <c r="BE4326" s="40"/>
      <c r="BF4326" s="40"/>
      <c r="BG4326" s="40"/>
      <c r="BH4326" s="40"/>
      <c r="BI4326" s="40"/>
      <c r="BJ4326" s="40"/>
      <c r="BK4326" s="40"/>
      <c r="BL4326" s="40"/>
      <c r="BM4326" s="40"/>
      <c r="BN4326" s="40"/>
      <c r="BO4326" s="40"/>
      <c r="BP4326" s="40"/>
      <c r="BQ4326" s="40"/>
      <c r="BR4326" s="40"/>
      <c r="BS4326" s="40"/>
      <c r="BT4326" s="40"/>
      <c r="BU4326" s="40"/>
      <c r="BV4326" s="40"/>
      <c r="BW4326" s="40"/>
      <c r="BX4326" s="40"/>
      <c r="BY4326" s="40"/>
      <c r="BZ4326" s="40"/>
      <c r="CA4326" s="40"/>
      <c r="CB4326" s="40"/>
      <c r="CC4326" s="40"/>
      <c r="CD4326" s="40"/>
      <c r="CE4326" s="40"/>
    </row>
    <row r="4327" spans="1:83" x14ac:dyDescent="0.25">
      <c r="A4327" s="5" t="s">
        <v>754</v>
      </c>
      <c r="B4327" s="5" t="s">
        <v>754</v>
      </c>
      <c r="C4327" s="6">
        <v>33483</v>
      </c>
      <c r="D4327" s="14"/>
      <c r="E4327" s="14"/>
      <c r="F4327" s="15"/>
      <c r="G4327" s="40"/>
      <c r="H4327" s="40">
        <v>417.13</v>
      </c>
      <c r="I4327" s="40">
        <v>0.28100000000000003</v>
      </c>
      <c r="J4327" s="40">
        <v>0.27850000000000003</v>
      </c>
      <c r="K4327" s="40">
        <v>0.27539999999999998</v>
      </c>
      <c r="L4327" s="40">
        <v>0.26979999999999998</v>
      </c>
      <c r="M4327" s="40">
        <v>0.252</v>
      </c>
      <c r="N4327" s="40">
        <v>0.26715</v>
      </c>
      <c r="O4327" s="40">
        <v>0.26229999999999998</v>
      </c>
      <c r="P4327" s="40">
        <v>0.19950000000000001</v>
      </c>
      <c r="Q4327" s="40"/>
      <c r="R4327" s="40"/>
      <c r="S4327" s="40"/>
      <c r="T4327" s="40"/>
      <c r="U4327" s="40"/>
      <c r="V4327" s="40"/>
      <c r="W4327" s="40"/>
      <c r="X4327" s="40"/>
      <c r="Z4327" s="40"/>
      <c r="AA4327" s="40"/>
      <c r="AB4327" s="40"/>
      <c r="AC4327" s="40"/>
      <c r="AD4327" s="40"/>
      <c r="AE4327" s="40"/>
      <c r="AF4327" s="40"/>
      <c r="AG4327" s="40"/>
      <c r="AH4327" s="40"/>
      <c r="AI4327" s="40"/>
      <c r="AJ4327" s="40"/>
      <c r="AK4327" s="40"/>
      <c r="AL4327" s="40"/>
      <c r="AM4327" s="40"/>
      <c r="AN4327" s="40"/>
      <c r="AO4327" s="40"/>
      <c r="AP4327" s="40"/>
      <c r="AQ4327" s="40"/>
      <c r="AR4327" s="40"/>
      <c r="AS4327" s="40"/>
      <c r="AT4327" s="40"/>
      <c r="AU4327" s="40"/>
      <c r="AV4327" s="40"/>
      <c r="AZ4327" s="40"/>
      <c r="BA4327" s="40"/>
      <c r="BB4327" s="40"/>
      <c r="BC4327" s="40"/>
      <c r="BD4327" s="40"/>
      <c r="BE4327" s="40"/>
      <c r="BF4327" s="40"/>
      <c r="BG4327" s="40"/>
      <c r="BH4327" s="40"/>
      <c r="BI4327" s="40"/>
      <c r="BJ4327" s="40"/>
      <c r="BK4327" s="40"/>
      <c r="BL4327" s="40"/>
      <c r="BM4327" s="40"/>
      <c r="BN4327" s="40"/>
      <c r="BO4327" s="40"/>
      <c r="BP4327" s="40"/>
      <c r="BQ4327" s="40"/>
      <c r="BR4327" s="40"/>
      <c r="BS4327" s="40"/>
      <c r="BT4327" s="40"/>
      <c r="BU4327" s="40"/>
      <c r="BV4327" s="40"/>
      <c r="BW4327" s="40"/>
      <c r="BX4327" s="40"/>
      <c r="BY4327" s="40"/>
      <c r="BZ4327" s="40"/>
      <c r="CA4327" s="40"/>
      <c r="CB4327" s="40"/>
      <c r="CC4327" s="40"/>
      <c r="CD4327" s="40"/>
      <c r="CE4327" s="40"/>
    </row>
    <row r="4328" spans="1:83" x14ac:dyDescent="0.25">
      <c r="A4328" s="5" t="s">
        <v>754</v>
      </c>
      <c r="B4328" s="5" t="s">
        <v>754</v>
      </c>
      <c r="C4328" s="6">
        <v>33491</v>
      </c>
      <c r="D4328" s="14"/>
      <c r="E4328" s="14"/>
      <c r="F4328" s="15"/>
      <c r="G4328" s="40"/>
      <c r="H4328" s="40">
        <v>419.04</v>
      </c>
      <c r="I4328" s="40">
        <v>0.29049999999999998</v>
      </c>
      <c r="J4328" s="40">
        <v>0.27925</v>
      </c>
      <c r="K4328" s="40">
        <v>0.27729999999999999</v>
      </c>
      <c r="L4328" s="40">
        <v>0.27310000000000001</v>
      </c>
      <c r="M4328" s="40">
        <v>0.25004999999999999</v>
      </c>
      <c r="N4328" s="40">
        <v>0.26315</v>
      </c>
      <c r="O4328" s="40">
        <v>0.26095000000000002</v>
      </c>
      <c r="P4328" s="40">
        <v>0.2009</v>
      </c>
      <c r="Q4328" s="40"/>
      <c r="R4328" s="40"/>
      <c r="S4328" s="40"/>
      <c r="T4328" s="40"/>
      <c r="U4328" s="40"/>
      <c r="V4328" s="40"/>
      <c r="W4328" s="40"/>
      <c r="X4328" s="40"/>
      <c r="Z4328" s="40"/>
      <c r="AA4328" s="40"/>
      <c r="AB4328" s="40"/>
      <c r="AC4328" s="40"/>
      <c r="AD4328" s="40"/>
      <c r="AE4328" s="40"/>
      <c r="AF4328" s="40"/>
      <c r="AG4328" s="40"/>
      <c r="AH4328" s="40"/>
      <c r="AI4328" s="40"/>
      <c r="AJ4328" s="40"/>
      <c r="AK4328" s="40"/>
      <c r="AL4328" s="40"/>
      <c r="AM4328" s="40"/>
      <c r="AN4328" s="40"/>
      <c r="AO4328" s="40"/>
      <c r="AP4328" s="40"/>
      <c r="AQ4328" s="40"/>
      <c r="AR4328" s="40"/>
      <c r="AS4328" s="40"/>
      <c r="AT4328" s="40"/>
      <c r="AU4328" s="40"/>
      <c r="AV4328" s="40"/>
      <c r="AZ4328" s="40"/>
      <c r="BA4328" s="40"/>
      <c r="BB4328" s="40"/>
      <c r="BC4328" s="40"/>
      <c r="BD4328" s="40"/>
      <c r="BE4328" s="40"/>
      <c r="BF4328" s="40"/>
      <c r="BG4328" s="40"/>
      <c r="BH4328" s="40"/>
      <c r="BI4328" s="40"/>
      <c r="BJ4328" s="40"/>
      <c r="BK4328" s="40"/>
      <c r="BL4328" s="40"/>
      <c r="BM4328" s="40"/>
      <c r="BN4328" s="40"/>
      <c r="BO4328" s="40"/>
      <c r="BP4328" s="40"/>
      <c r="BQ4328" s="40"/>
      <c r="BR4328" s="40"/>
      <c r="BS4328" s="40"/>
      <c r="BT4328" s="40"/>
      <c r="BU4328" s="40"/>
      <c r="BV4328" s="40"/>
      <c r="BW4328" s="40"/>
      <c r="BX4328" s="40"/>
      <c r="BY4328" s="40"/>
      <c r="BZ4328" s="40"/>
      <c r="CA4328" s="40"/>
      <c r="CB4328" s="40"/>
      <c r="CC4328" s="40"/>
      <c r="CD4328" s="40"/>
      <c r="CE4328" s="40"/>
    </row>
    <row r="4329" spans="1:83" x14ac:dyDescent="0.25">
      <c r="A4329" s="5" t="s">
        <v>754</v>
      </c>
      <c r="B4329" s="5" t="s">
        <v>754</v>
      </c>
      <c r="C4329" s="6">
        <v>33497</v>
      </c>
      <c r="D4329" s="14"/>
      <c r="E4329" s="14"/>
      <c r="F4329" s="15"/>
      <c r="G4329" s="40"/>
      <c r="H4329" s="40">
        <v>421.91</v>
      </c>
      <c r="I4329" s="40">
        <v>0.29799999999999999</v>
      </c>
      <c r="J4329" s="40">
        <v>0.28075</v>
      </c>
      <c r="K4329" s="40">
        <v>0.28125</v>
      </c>
      <c r="L4329" s="40">
        <v>0.27165</v>
      </c>
      <c r="M4329" s="40">
        <v>0.25195000000000001</v>
      </c>
      <c r="N4329" s="40">
        <v>0.26334999999999997</v>
      </c>
      <c r="O4329" s="40">
        <v>0.26200000000000001</v>
      </c>
      <c r="P4329" s="40">
        <v>0.2006</v>
      </c>
      <c r="Q4329" s="40"/>
      <c r="R4329" s="40"/>
      <c r="S4329" s="40"/>
      <c r="T4329" s="40"/>
      <c r="U4329" s="40"/>
      <c r="V4329" s="40"/>
      <c r="W4329" s="40"/>
      <c r="X4329" s="40"/>
      <c r="Z4329" s="40"/>
      <c r="AA4329" s="40"/>
      <c r="AB4329" s="40"/>
      <c r="AC4329" s="40"/>
      <c r="AD4329" s="40"/>
      <c r="AE4329" s="40"/>
      <c r="AF4329" s="40"/>
      <c r="AG4329" s="40"/>
      <c r="AH4329" s="40"/>
      <c r="AI4329" s="40"/>
      <c r="AJ4329" s="40"/>
      <c r="AK4329" s="40"/>
      <c r="AL4329" s="40"/>
      <c r="AM4329" s="40"/>
      <c r="AN4329" s="40"/>
      <c r="AO4329" s="40"/>
      <c r="AP4329" s="40"/>
      <c r="AQ4329" s="40"/>
      <c r="AR4329" s="40"/>
      <c r="AS4329" s="40"/>
      <c r="AT4329" s="40"/>
      <c r="AU4329" s="40"/>
      <c r="AV4329" s="40"/>
      <c r="AZ4329" s="40"/>
      <c r="BA4329" s="40"/>
      <c r="BB4329" s="40"/>
      <c r="BC4329" s="40"/>
      <c r="BD4329" s="40"/>
      <c r="BE4329" s="40"/>
      <c r="BF4329" s="40"/>
      <c r="BG4329" s="40"/>
      <c r="BH4329" s="40"/>
      <c r="BI4329" s="40"/>
      <c r="BJ4329" s="40"/>
      <c r="BK4329" s="40"/>
      <c r="BL4329" s="40"/>
      <c r="BM4329" s="40"/>
      <c r="BN4329" s="40"/>
      <c r="BO4329" s="40"/>
      <c r="BP4329" s="40"/>
      <c r="BQ4329" s="40"/>
      <c r="BR4329" s="40"/>
      <c r="BS4329" s="40"/>
      <c r="BT4329" s="40"/>
      <c r="BU4329" s="40"/>
      <c r="BV4329" s="40"/>
      <c r="BW4329" s="40"/>
      <c r="BX4329" s="40"/>
      <c r="BY4329" s="40"/>
      <c r="BZ4329" s="40"/>
      <c r="CA4329" s="40"/>
      <c r="CB4329" s="40"/>
      <c r="CC4329" s="40"/>
      <c r="CD4329" s="40"/>
      <c r="CE4329" s="40"/>
    </row>
    <row r="4330" spans="1:83" x14ac:dyDescent="0.25">
      <c r="A4330" s="5" t="s">
        <v>754</v>
      </c>
      <c r="B4330" s="5" t="s">
        <v>754</v>
      </c>
      <c r="C4330" s="6">
        <v>33504</v>
      </c>
      <c r="D4330" s="14"/>
      <c r="E4330" s="14"/>
      <c r="F4330" s="15"/>
      <c r="G4330" s="40"/>
      <c r="H4330" s="40">
        <v>420.97</v>
      </c>
      <c r="I4330" s="40">
        <v>0.29699999999999999</v>
      </c>
      <c r="J4330" s="40">
        <v>0.28015000000000001</v>
      </c>
      <c r="K4330" s="40">
        <v>0.28070000000000001</v>
      </c>
      <c r="L4330" s="40">
        <v>0.27115</v>
      </c>
      <c r="M4330" s="40">
        <v>0.25140000000000001</v>
      </c>
      <c r="N4330" s="40">
        <v>0.26279999999999998</v>
      </c>
      <c r="O4330" s="40">
        <v>0.26145000000000002</v>
      </c>
      <c r="P4330" s="40">
        <v>0.20019999999999999</v>
      </c>
      <c r="Q4330" s="40"/>
      <c r="R4330" s="40"/>
      <c r="S4330" s="40"/>
      <c r="T4330" s="40"/>
      <c r="U4330" s="40"/>
      <c r="V4330" s="40"/>
      <c r="W4330" s="40"/>
      <c r="X4330" s="40"/>
      <c r="Z4330" s="40"/>
      <c r="AA4330" s="40"/>
      <c r="AB4330" s="40"/>
      <c r="AC4330" s="40"/>
      <c r="AD4330" s="40"/>
      <c r="AE4330" s="40"/>
      <c r="AF4330" s="40"/>
      <c r="AG4330" s="40"/>
      <c r="AH4330" s="40"/>
      <c r="AI4330" s="40"/>
      <c r="AJ4330" s="40"/>
      <c r="AK4330" s="40"/>
      <c r="AL4330" s="40"/>
      <c r="AM4330" s="40"/>
      <c r="AN4330" s="40"/>
      <c r="AO4330" s="40"/>
      <c r="AP4330" s="40"/>
      <c r="AQ4330" s="40"/>
      <c r="AR4330" s="40"/>
      <c r="AS4330" s="40"/>
      <c r="AT4330" s="40"/>
      <c r="AU4330" s="40"/>
      <c r="AV4330" s="40"/>
      <c r="AZ4330" s="40"/>
      <c r="BA4330" s="40"/>
      <c r="BB4330" s="40"/>
      <c r="BC4330" s="40"/>
      <c r="BD4330" s="40"/>
      <c r="BE4330" s="40"/>
      <c r="BF4330" s="40"/>
      <c r="BG4330" s="40"/>
      <c r="BH4330" s="40"/>
      <c r="BI4330" s="40"/>
      <c r="BJ4330" s="40"/>
      <c r="BK4330" s="40"/>
      <c r="BL4330" s="40"/>
      <c r="BM4330" s="40"/>
      <c r="BN4330" s="40"/>
      <c r="BO4330" s="40"/>
      <c r="BP4330" s="40"/>
      <c r="BQ4330" s="40"/>
      <c r="BR4330" s="40"/>
      <c r="BS4330" s="40"/>
      <c r="BT4330" s="40"/>
      <c r="BU4330" s="40"/>
      <c r="BV4330" s="40"/>
      <c r="BW4330" s="40"/>
      <c r="BX4330" s="40"/>
      <c r="BY4330" s="40"/>
      <c r="BZ4330" s="40"/>
      <c r="CA4330" s="40"/>
      <c r="CB4330" s="40"/>
      <c r="CC4330" s="40"/>
      <c r="CD4330" s="40"/>
      <c r="CE4330" s="40"/>
    </row>
    <row r="4331" spans="1:83" x14ac:dyDescent="0.25">
      <c r="A4331" s="5" t="s">
        <v>754</v>
      </c>
      <c r="B4331" s="5" t="s">
        <v>754</v>
      </c>
      <c r="C4331" s="6">
        <v>33505</v>
      </c>
      <c r="D4331" s="14"/>
      <c r="E4331" s="14"/>
      <c r="F4331" s="15"/>
      <c r="G4331" s="40"/>
      <c r="H4331" s="40"/>
      <c r="I4331" s="40"/>
      <c r="J4331" s="40"/>
      <c r="K4331" s="40"/>
      <c r="L4331" s="40"/>
      <c r="M4331" s="40"/>
      <c r="N4331" s="40"/>
      <c r="O4331" s="40"/>
      <c r="P4331" s="40"/>
      <c r="Q4331" s="40"/>
      <c r="R4331" s="40"/>
      <c r="S4331" s="40"/>
      <c r="T4331" s="40"/>
      <c r="U4331" s="40">
        <v>182.97499999999999</v>
      </c>
      <c r="V4331" s="40"/>
      <c r="W4331" s="40"/>
      <c r="X4331" s="40"/>
      <c r="Z4331" s="40"/>
      <c r="AA4331" s="40"/>
      <c r="AB4331" s="40"/>
      <c r="AC4331" s="40"/>
      <c r="AD4331" s="40"/>
      <c r="AE4331" s="40"/>
      <c r="AF4331" s="40"/>
      <c r="AG4331" s="40"/>
      <c r="AH4331" s="40"/>
      <c r="AI4331" s="40"/>
      <c r="AJ4331" s="40"/>
      <c r="AK4331" s="40"/>
      <c r="AL4331" s="40"/>
      <c r="AM4331" s="40">
        <v>2.8457006480000002</v>
      </c>
      <c r="AN4331" s="40"/>
      <c r="AO4331" s="40"/>
      <c r="AP4331" s="40">
        <v>114.115453669644</v>
      </c>
      <c r="AQ4331" s="40"/>
      <c r="AR4331" s="40"/>
      <c r="AS4331" s="40">
        <v>249.56660412758001</v>
      </c>
      <c r="AT4331" s="40"/>
      <c r="AU4331" s="40"/>
      <c r="AV4331" s="40"/>
      <c r="AZ4331" s="40"/>
      <c r="BA4331" s="40"/>
      <c r="BB4331" s="40">
        <v>207.5</v>
      </c>
      <c r="BC4331" s="40"/>
      <c r="BD4331" s="40"/>
      <c r="BE4331" s="40"/>
      <c r="BF4331" s="40"/>
      <c r="BG4331" s="40"/>
      <c r="BH4331" s="40"/>
      <c r="BI4331" s="40"/>
      <c r="BJ4331" s="40">
        <v>68.859546330355599</v>
      </c>
      <c r="BK4331" s="40">
        <v>625</v>
      </c>
      <c r="BL4331" s="40"/>
      <c r="BM4331" s="40"/>
      <c r="BN4331" s="40"/>
      <c r="BO4331" s="40"/>
      <c r="BP4331" s="40"/>
      <c r="BQ4331" s="40"/>
      <c r="BR4331" s="40"/>
      <c r="BS4331" s="40"/>
      <c r="BT4331" s="40"/>
      <c r="BU4331" s="40"/>
      <c r="BV4331" s="40"/>
      <c r="BW4331" s="40"/>
      <c r="BX4331" s="40"/>
      <c r="BY4331" s="40"/>
      <c r="BZ4331" s="40"/>
      <c r="CA4331" s="40"/>
      <c r="CB4331" s="40"/>
      <c r="CC4331" s="40"/>
      <c r="CD4331" s="40"/>
      <c r="CE4331" s="40"/>
    </row>
    <row r="4332" spans="1:83" x14ac:dyDescent="0.25">
      <c r="A4332" s="5" t="s">
        <v>754</v>
      </c>
      <c r="B4332" s="5" t="s">
        <v>754</v>
      </c>
      <c r="C4332" s="6">
        <v>33512</v>
      </c>
      <c r="D4332" s="14"/>
      <c r="E4332" s="14"/>
      <c r="F4332" s="15"/>
      <c r="G4332" s="40"/>
      <c r="H4332" s="40">
        <v>397.72</v>
      </c>
      <c r="I4332" s="40">
        <v>0.2445</v>
      </c>
      <c r="J4332" s="40">
        <v>0.25505</v>
      </c>
      <c r="K4332" s="40">
        <v>0.26524999999999999</v>
      </c>
      <c r="L4332" s="40">
        <v>0.26469999999999999</v>
      </c>
      <c r="M4332" s="40">
        <v>0.24390000000000001</v>
      </c>
      <c r="N4332" s="40">
        <v>0.25895000000000001</v>
      </c>
      <c r="O4332" s="40">
        <v>0.25774999999999998</v>
      </c>
      <c r="P4332" s="40">
        <v>0.19850000000000001</v>
      </c>
      <c r="Q4332" s="40"/>
      <c r="R4332" s="40"/>
      <c r="S4332" s="40"/>
      <c r="T4332" s="40"/>
      <c r="U4332" s="40"/>
      <c r="V4332" s="40"/>
      <c r="W4332" s="40"/>
      <c r="X4332" s="40"/>
      <c r="Z4332" s="40"/>
      <c r="AA4332" s="40"/>
      <c r="AB4332" s="40"/>
      <c r="AC4332" s="40"/>
      <c r="AD4332" s="40"/>
      <c r="AE4332" s="40"/>
      <c r="AF4332" s="40"/>
      <c r="AG4332" s="40"/>
      <c r="AH4332" s="40"/>
      <c r="AI4332" s="40"/>
      <c r="AJ4332" s="40"/>
      <c r="AK4332" s="40"/>
      <c r="AL4332" s="40"/>
      <c r="AM4332" s="40"/>
      <c r="AN4332" s="40"/>
      <c r="AO4332" s="40"/>
      <c r="AP4332" s="40"/>
      <c r="AQ4332" s="40"/>
      <c r="AR4332" s="40"/>
      <c r="AS4332" s="40"/>
      <c r="AT4332" s="40"/>
      <c r="AU4332" s="40"/>
      <c r="AV4332" s="40"/>
      <c r="AZ4332" s="40"/>
      <c r="BA4332" s="40"/>
      <c r="BB4332" s="40"/>
      <c r="BC4332" s="40"/>
      <c r="BD4332" s="40"/>
      <c r="BE4332" s="40"/>
      <c r="BF4332" s="40"/>
      <c r="BG4332" s="40"/>
      <c r="BH4332" s="40"/>
      <c r="BI4332" s="40"/>
      <c r="BJ4332" s="40"/>
      <c r="BK4332" s="40"/>
      <c r="BL4332" s="40"/>
      <c r="BM4332" s="40"/>
      <c r="BN4332" s="40"/>
      <c r="BO4332" s="40"/>
      <c r="BP4332" s="40"/>
      <c r="BQ4332" s="40"/>
      <c r="BR4332" s="40"/>
      <c r="BS4332" s="40"/>
      <c r="BT4332" s="40"/>
      <c r="BU4332" s="40"/>
      <c r="BV4332" s="40"/>
      <c r="BW4332" s="40"/>
      <c r="BX4332" s="40"/>
      <c r="BY4332" s="40"/>
      <c r="BZ4332" s="40"/>
      <c r="CA4332" s="40"/>
      <c r="CB4332" s="40"/>
      <c r="CC4332" s="40"/>
      <c r="CD4332" s="40"/>
      <c r="CE4332" s="40"/>
    </row>
    <row r="4333" spans="1:83" x14ac:dyDescent="0.25">
      <c r="A4333" s="5" t="s">
        <v>754</v>
      </c>
      <c r="B4333" s="5" t="s">
        <v>754</v>
      </c>
      <c r="C4333" s="6">
        <v>33519</v>
      </c>
      <c r="D4333" s="14"/>
      <c r="E4333" s="14"/>
      <c r="F4333" s="15"/>
      <c r="G4333" s="40"/>
      <c r="H4333" s="40">
        <v>404.33</v>
      </c>
      <c r="I4333" s="40">
        <v>0.27650000000000002</v>
      </c>
      <c r="J4333" s="40">
        <v>0.26029999999999998</v>
      </c>
      <c r="K4333" s="40">
        <v>0.26679999999999998</v>
      </c>
      <c r="L4333" s="40">
        <v>0.26279999999999998</v>
      </c>
      <c r="M4333" s="40">
        <v>0.24210000000000001</v>
      </c>
      <c r="N4333" s="40">
        <v>0.25985000000000003</v>
      </c>
      <c r="O4333" s="40">
        <v>0.25609999999999999</v>
      </c>
      <c r="P4333" s="40">
        <v>0.19719999999999999</v>
      </c>
      <c r="Q4333" s="40"/>
      <c r="R4333" s="40"/>
      <c r="S4333" s="40"/>
      <c r="T4333" s="40"/>
      <c r="U4333" s="40"/>
      <c r="V4333" s="40"/>
      <c r="W4333" s="40"/>
      <c r="X4333" s="40"/>
      <c r="Z4333" s="40"/>
      <c r="AA4333" s="40"/>
      <c r="AB4333" s="40"/>
      <c r="AC4333" s="40"/>
      <c r="AD4333" s="40"/>
      <c r="AE4333" s="40"/>
      <c r="AF4333" s="40"/>
      <c r="AG4333" s="40"/>
      <c r="AH4333" s="40"/>
      <c r="AI4333" s="40"/>
      <c r="AJ4333" s="40"/>
      <c r="AK4333" s="40"/>
      <c r="AL4333" s="40"/>
      <c r="AM4333" s="40"/>
      <c r="AN4333" s="40"/>
      <c r="AO4333" s="40"/>
      <c r="AP4333" s="40"/>
      <c r="AQ4333" s="40"/>
      <c r="AR4333" s="40"/>
      <c r="AS4333" s="40"/>
      <c r="AT4333" s="40"/>
      <c r="AU4333" s="40"/>
      <c r="AV4333" s="40"/>
      <c r="AZ4333" s="40"/>
      <c r="BA4333" s="40"/>
      <c r="BB4333" s="40"/>
      <c r="BC4333" s="40"/>
      <c r="BD4333" s="40"/>
      <c r="BE4333" s="40"/>
      <c r="BF4333" s="40"/>
      <c r="BG4333" s="40"/>
      <c r="BH4333" s="40"/>
      <c r="BI4333" s="40"/>
      <c r="BJ4333" s="40"/>
      <c r="BK4333" s="40"/>
      <c r="BL4333" s="40"/>
      <c r="BM4333" s="40"/>
      <c r="BN4333" s="40"/>
      <c r="BO4333" s="40"/>
      <c r="BP4333" s="40"/>
      <c r="BQ4333" s="40"/>
      <c r="BR4333" s="40"/>
      <c r="BS4333" s="40"/>
      <c r="BT4333" s="40"/>
      <c r="BU4333" s="40"/>
      <c r="BV4333" s="40"/>
      <c r="BW4333" s="40"/>
      <c r="BX4333" s="40"/>
      <c r="BY4333" s="40"/>
      <c r="BZ4333" s="40"/>
      <c r="CA4333" s="40"/>
      <c r="CB4333" s="40"/>
      <c r="CC4333" s="40"/>
      <c r="CD4333" s="40"/>
      <c r="CE4333" s="40"/>
    </row>
    <row r="4334" spans="1:83" x14ac:dyDescent="0.25">
      <c r="A4334" s="5" t="s">
        <v>754</v>
      </c>
      <c r="B4334" s="5" t="s">
        <v>754</v>
      </c>
      <c r="C4334" s="6">
        <v>33521</v>
      </c>
      <c r="D4334" s="14"/>
      <c r="E4334" s="14"/>
      <c r="F4334" s="15"/>
      <c r="G4334" s="40"/>
      <c r="H4334" s="40"/>
      <c r="I4334" s="40"/>
      <c r="J4334" s="40"/>
      <c r="K4334" s="40"/>
      <c r="L4334" s="40"/>
      <c r="M4334" s="40"/>
      <c r="N4334" s="40"/>
      <c r="O4334" s="40"/>
      <c r="P4334" s="40"/>
      <c r="Q4334" s="40"/>
      <c r="R4334" s="40"/>
      <c r="S4334" s="40"/>
      <c r="T4334" s="40"/>
      <c r="U4334" s="40">
        <v>414.42500000000001</v>
      </c>
      <c r="V4334" s="40"/>
      <c r="W4334" s="40"/>
      <c r="X4334" s="40"/>
      <c r="Z4334" s="40"/>
      <c r="AA4334" s="40"/>
      <c r="AB4334" s="40"/>
      <c r="AC4334" s="40"/>
      <c r="AD4334" s="40"/>
      <c r="AE4334" s="40"/>
      <c r="AF4334" s="40"/>
      <c r="AG4334" s="40"/>
      <c r="AH4334" s="40"/>
      <c r="AI4334" s="40"/>
      <c r="AJ4334" s="40"/>
      <c r="AK4334" s="40"/>
      <c r="AL4334" s="40"/>
      <c r="AM4334" s="40">
        <v>7.1178980440000004</v>
      </c>
      <c r="AN4334" s="40"/>
      <c r="AO4334" s="40"/>
      <c r="AP4334" s="40">
        <v>233.175927766733</v>
      </c>
      <c r="AQ4334" s="40"/>
      <c r="AR4334" s="40"/>
      <c r="AS4334" s="40">
        <v>306.78159777424497</v>
      </c>
      <c r="AT4334" s="40"/>
      <c r="AU4334" s="40"/>
      <c r="AV4334" s="40"/>
      <c r="AZ4334" s="40"/>
      <c r="BA4334" s="40"/>
      <c r="BB4334" s="40">
        <v>275</v>
      </c>
      <c r="BC4334" s="40"/>
      <c r="BD4334" s="40"/>
      <c r="BE4334" s="40"/>
      <c r="BF4334" s="40"/>
      <c r="BG4334" s="40"/>
      <c r="BH4334" s="40"/>
      <c r="BI4334" s="40"/>
      <c r="BJ4334" s="40">
        <v>181.24907223326699</v>
      </c>
      <c r="BK4334" s="40">
        <v>802.5</v>
      </c>
      <c r="BL4334" s="40"/>
      <c r="BM4334" s="40"/>
      <c r="BN4334" s="40"/>
      <c r="BO4334" s="40"/>
      <c r="BP4334" s="40"/>
      <c r="BQ4334" s="40"/>
      <c r="BR4334" s="40"/>
      <c r="BS4334" s="40"/>
      <c r="BT4334" s="40"/>
      <c r="BU4334" s="40"/>
      <c r="BV4334" s="40"/>
      <c r="BW4334" s="40"/>
      <c r="BX4334" s="40"/>
      <c r="BY4334" s="40"/>
      <c r="BZ4334" s="40"/>
      <c r="CA4334" s="40"/>
      <c r="CB4334" s="40"/>
      <c r="CC4334" s="40"/>
      <c r="CD4334" s="40"/>
      <c r="CE4334" s="40"/>
    </row>
    <row r="4335" spans="1:83" x14ac:dyDescent="0.25">
      <c r="A4335" s="5" t="s">
        <v>754</v>
      </c>
      <c r="B4335" s="5" t="s">
        <v>754</v>
      </c>
      <c r="C4335" s="6">
        <v>33525</v>
      </c>
      <c r="D4335" s="14"/>
      <c r="E4335" s="14"/>
      <c r="F4335" s="15"/>
      <c r="G4335" s="40"/>
      <c r="H4335" s="40">
        <v>396.64</v>
      </c>
      <c r="I4335" s="40">
        <v>0.255</v>
      </c>
      <c r="J4335" s="40">
        <v>0.24970000000000001</v>
      </c>
      <c r="K4335" s="40">
        <v>0.25724999999999998</v>
      </c>
      <c r="L4335" s="40">
        <v>0.26114999999999999</v>
      </c>
      <c r="M4335" s="40">
        <v>0.2437</v>
      </c>
      <c r="N4335" s="40">
        <v>0.26155</v>
      </c>
      <c r="O4335" s="40">
        <v>0.25885000000000002</v>
      </c>
      <c r="P4335" s="40">
        <v>0.19600000000000001</v>
      </c>
      <c r="Q4335" s="40"/>
      <c r="R4335" s="40"/>
      <c r="S4335" s="40"/>
      <c r="T4335" s="40"/>
      <c r="U4335" s="40"/>
      <c r="V4335" s="40"/>
      <c r="W4335" s="40"/>
      <c r="X4335" s="40"/>
      <c r="Z4335" s="40"/>
      <c r="AA4335" s="40"/>
      <c r="AB4335" s="40"/>
      <c r="AC4335" s="40"/>
      <c r="AD4335" s="40"/>
      <c r="AE4335" s="40"/>
      <c r="AF4335" s="40"/>
      <c r="AG4335" s="40"/>
      <c r="AH4335" s="40"/>
      <c r="AI4335" s="40"/>
      <c r="AJ4335" s="40"/>
      <c r="AK4335" s="40"/>
      <c r="AL4335" s="40"/>
      <c r="AM4335" s="40"/>
      <c r="AN4335" s="40"/>
      <c r="AO4335" s="40"/>
      <c r="AP4335" s="40"/>
      <c r="AQ4335" s="40"/>
      <c r="AR4335" s="40"/>
      <c r="AS4335" s="40"/>
      <c r="AT4335" s="40"/>
      <c r="AU4335" s="40"/>
      <c r="AV4335" s="40"/>
      <c r="AZ4335" s="40"/>
      <c r="BA4335" s="40"/>
      <c r="BB4335" s="40"/>
      <c r="BC4335" s="40"/>
      <c r="BD4335" s="40"/>
      <c r="BE4335" s="40"/>
      <c r="BF4335" s="40"/>
      <c r="BG4335" s="40"/>
      <c r="BH4335" s="40"/>
      <c r="BI4335" s="40"/>
      <c r="BJ4335" s="40"/>
      <c r="BK4335" s="40"/>
      <c r="BL4335" s="40"/>
      <c r="BM4335" s="40"/>
      <c r="BN4335" s="40"/>
      <c r="BO4335" s="40"/>
      <c r="BP4335" s="40"/>
      <c r="BQ4335" s="40"/>
      <c r="BR4335" s="40"/>
      <c r="BS4335" s="40"/>
      <c r="BT4335" s="40"/>
      <c r="BU4335" s="40"/>
      <c r="BV4335" s="40"/>
      <c r="BW4335" s="40"/>
      <c r="BX4335" s="40"/>
      <c r="BY4335" s="40"/>
      <c r="BZ4335" s="40"/>
      <c r="CA4335" s="40"/>
      <c r="CB4335" s="40"/>
      <c r="CC4335" s="40"/>
      <c r="CD4335" s="40"/>
      <c r="CE4335" s="40"/>
    </row>
    <row r="4336" spans="1:83" x14ac:dyDescent="0.25">
      <c r="A4336" s="5" t="s">
        <v>754</v>
      </c>
      <c r="B4336" s="5" t="s">
        <v>754</v>
      </c>
      <c r="C4336" s="6">
        <v>33532</v>
      </c>
      <c r="D4336" s="14"/>
      <c r="E4336" s="14"/>
      <c r="F4336" s="15"/>
      <c r="G4336" s="40"/>
      <c r="H4336" s="40">
        <v>384.94</v>
      </c>
      <c r="I4336" s="40">
        <v>0.2455</v>
      </c>
      <c r="J4336" s="40">
        <v>0.23330000000000001</v>
      </c>
      <c r="K4336" s="40">
        <v>0.24565000000000001</v>
      </c>
      <c r="L4336" s="40">
        <v>0.25645000000000001</v>
      </c>
      <c r="M4336" s="40">
        <v>0.23644999999999999</v>
      </c>
      <c r="N4336" s="40">
        <v>0.25609999999999999</v>
      </c>
      <c r="O4336" s="40">
        <v>0.25535000000000002</v>
      </c>
      <c r="P4336" s="40">
        <v>0.19589999999999999</v>
      </c>
      <c r="Q4336" s="40"/>
      <c r="R4336" s="40"/>
      <c r="S4336" s="40"/>
      <c r="T4336" s="40"/>
      <c r="U4336" s="40"/>
      <c r="V4336" s="40"/>
      <c r="W4336" s="40"/>
      <c r="X4336" s="40"/>
      <c r="Z4336" s="40"/>
      <c r="AA4336" s="40"/>
      <c r="AB4336" s="40"/>
      <c r="AC4336" s="40"/>
      <c r="AD4336" s="40"/>
      <c r="AE4336" s="40"/>
      <c r="AF4336" s="40"/>
      <c r="AG4336" s="40"/>
      <c r="AH4336" s="40"/>
      <c r="AI4336" s="40"/>
      <c r="AJ4336" s="40"/>
      <c r="AK4336" s="40"/>
      <c r="AL4336" s="40"/>
      <c r="AM4336" s="40"/>
      <c r="AN4336" s="40"/>
      <c r="AO4336" s="40"/>
      <c r="AP4336" s="40"/>
      <c r="AQ4336" s="40"/>
      <c r="AR4336" s="40"/>
      <c r="AS4336" s="40"/>
      <c r="AT4336" s="40"/>
      <c r="AU4336" s="40"/>
      <c r="AV4336" s="40"/>
      <c r="AZ4336" s="40"/>
      <c r="BA4336" s="40"/>
      <c r="BB4336" s="40"/>
      <c r="BC4336" s="40"/>
      <c r="BD4336" s="40"/>
      <c r="BE4336" s="40"/>
      <c r="BF4336" s="40"/>
      <c r="BG4336" s="40"/>
      <c r="BH4336" s="40"/>
      <c r="BI4336" s="40"/>
      <c r="BJ4336" s="40"/>
      <c r="BK4336" s="40"/>
      <c r="BL4336" s="40"/>
      <c r="BM4336" s="40"/>
      <c r="BN4336" s="40"/>
      <c r="BO4336" s="40"/>
      <c r="BP4336" s="40"/>
      <c r="BQ4336" s="40"/>
      <c r="BR4336" s="40"/>
      <c r="BS4336" s="40"/>
      <c r="BT4336" s="40"/>
      <c r="BU4336" s="40"/>
      <c r="BV4336" s="40"/>
      <c r="BW4336" s="40"/>
      <c r="BX4336" s="40"/>
      <c r="BY4336" s="40"/>
      <c r="BZ4336" s="40"/>
      <c r="CA4336" s="40"/>
      <c r="CB4336" s="40"/>
      <c r="CC4336" s="40"/>
      <c r="CD4336" s="40"/>
      <c r="CE4336" s="40"/>
    </row>
    <row r="4337" spans="1:83" x14ac:dyDescent="0.25">
      <c r="A4337" s="5" t="s">
        <v>754</v>
      </c>
      <c r="B4337" s="5" t="s">
        <v>754</v>
      </c>
      <c r="C4337" s="6">
        <v>33533</v>
      </c>
      <c r="D4337" s="14"/>
      <c r="E4337" s="14"/>
      <c r="F4337" s="15"/>
      <c r="G4337" s="40"/>
      <c r="H4337" s="40"/>
      <c r="I4337" s="40"/>
      <c r="J4337" s="40"/>
      <c r="K4337" s="40"/>
      <c r="L4337" s="40"/>
      <c r="M4337" s="40"/>
      <c r="N4337" s="40"/>
      <c r="O4337" s="40"/>
      <c r="P4337" s="40"/>
      <c r="Q4337" s="40"/>
      <c r="R4337" s="40"/>
      <c r="S4337" s="40"/>
      <c r="T4337" s="40"/>
      <c r="U4337" s="40">
        <v>682.15</v>
      </c>
      <c r="V4337" s="40"/>
      <c r="W4337" s="40"/>
      <c r="X4337" s="40"/>
      <c r="Z4337" s="40"/>
      <c r="AA4337" s="40"/>
      <c r="AB4337" s="40"/>
      <c r="AC4337" s="40"/>
      <c r="AD4337" s="40"/>
      <c r="AE4337" s="40"/>
      <c r="AF4337" s="40"/>
      <c r="AG4337" s="40"/>
      <c r="AH4337" s="40"/>
      <c r="AI4337" s="40"/>
      <c r="AJ4337" s="40"/>
      <c r="AK4337" s="40"/>
      <c r="AL4337" s="40"/>
      <c r="AM4337" s="40">
        <v>8.477960199</v>
      </c>
      <c r="AN4337" s="40"/>
      <c r="AO4337" s="40"/>
      <c r="AP4337" s="40">
        <v>318.76368308721197</v>
      </c>
      <c r="AQ4337" s="40"/>
      <c r="AR4337" s="40"/>
      <c r="AS4337" s="40">
        <v>266.20670995670997</v>
      </c>
      <c r="AT4337" s="40"/>
      <c r="AU4337" s="40"/>
      <c r="AV4337" s="40"/>
      <c r="AZ4337" s="40"/>
      <c r="BA4337" s="40"/>
      <c r="BB4337" s="40">
        <v>235</v>
      </c>
      <c r="BC4337" s="40"/>
      <c r="BD4337" s="40"/>
      <c r="BE4337" s="40"/>
      <c r="BF4337" s="40"/>
      <c r="BG4337" s="40"/>
      <c r="BH4337" s="40"/>
      <c r="BI4337" s="40"/>
      <c r="BJ4337" s="40">
        <v>363.386316912788</v>
      </c>
      <c r="BK4337" s="40">
        <v>785</v>
      </c>
      <c r="BL4337" s="40"/>
      <c r="BM4337" s="40"/>
      <c r="BN4337" s="40"/>
      <c r="BO4337" s="40"/>
      <c r="BP4337" s="40"/>
      <c r="BQ4337" s="40"/>
      <c r="BR4337" s="40"/>
      <c r="BS4337" s="40"/>
      <c r="BT4337" s="40"/>
      <c r="BU4337" s="40"/>
      <c r="BV4337" s="40"/>
      <c r="BW4337" s="40"/>
      <c r="BX4337" s="40"/>
      <c r="BY4337" s="40"/>
      <c r="BZ4337" s="40"/>
      <c r="CA4337" s="40"/>
      <c r="CB4337" s="40"/>
      <c r="CC4337" s="40"/>
      <c r="CD4337" s="40"/>
      <c r="CE4337" s="40"/>
    </row>
    <row r="4338" spans="1:83" x14ac:dyDescent="0.25">
      <c r="A4338" s="5" t="s">
        <v>754</v>
      </c>
      <c r="B4338" s="5" t="s">
        <v>754</v>
      </c>
      <c r="C4338" s="6">
        <v>33540</v>
      </c>
      <c r="D4338" s="14"/>
      <c r="E4338" s="14"/>
      <c r="F4338" s="15"/>
      <c r="G4338" s="40"/>
      <c r="H4338" s="40">
        <v>389.72</v>
      </c>
      <c r="I4338" s="40">
        <v>0.26150000000000001</v>
      </c>
      <c r="J4338" s="40">
        <v>0.25535000000000002</v>
      </c>
      <c r="K4338" s="40">
        <v>0.253</v>
      </c>
      <c r="L4338" s="40">
        <v>0.2465</v>
      </c>
      <c r="M4338" s="40">
        <v>0.23194999999999999</v>
      </c>
      <c r="N4338" s="40">
        <v>0.25474999999999998</v>
      </c>
      <c r="O4338" s="40">
        <v>0.25269999999999998</v>
      </c>
      <c r="P4338" s="40">
        <v>0.19284999999999999</v>
      </c>
      <c r="Q4338" s="40"/>
      <c r="R4338" s="40"/>
      <c r="S4338" s="40"/>
      <c r="T4338" s="40"/>
      <c r="U4338" s="40"/>
      <c r="V4338" s="40"/>
      <c r="W4338" s="40"/>
      <c r="X4338" s="40"/>
      <c r="Z4338" s="40"/>
      <c r="AA4338" s="40"/>
      <c r="AB4338" s="40"/>
      <c r="AC4338" s="40"/>
      <c r="AD4338" s="40"/>
      <c r="AE4338" s="40"/>
      <c r="AF4338" s="40"/>
      <c r="AG4338" s="40"/>
      <c r="AH4338" s="40"/>
      <c r="AI4338" s="40"/>
      <c r="AJ4338" s="40"/>
      <c r="AK4338" s="40"/>
      <c r="AL4338" s="40"/>
      <c r="AM4338" s="40"/>
      <c r="AN4338" s="40"/>
      <c r="AO4338" s="40"/>
      <c r="AP4338" s="40"/>
      <c r="AQ4338" s="40"/>
      <c r="AR4338" s="40"/>
      <c r="AS4338" s="40"/>
      <c r="AT4338" s="40"/>
      <c r="AU4338" s="40"/>
      <c r="AV4338" s="40"/>
      <c r="AZ4338" s="40"/>
      <c r="BA4338" s="40"/>
      <c r="BB4338" s="40"/>
      <c r="BC4338" s="40"/>
      <c r="BD4338" s="40"/>
      <c r="BE4338" s="40"/>
      <c r="BF4338" s="40"/>
      <c r="BG4338" s="40"/>
      <c r="BH4338" s="40"/>
      <c r="BI4338" s="40"/>
      <c r="BJ4338" s="40"/>
      <c r="BK4338" s="40"/>
      <c r="BL4338" s="40"/>
      <c r="BM4338" s="40"/>
      <c r="BN4338" s="40"/>
      <c r="BO4338" s="40"/>
      <c r="BP4338" s="40"/>
      <c r="BQ4338" s="40"/>
      <c r="BR4338" s="40"/>
      <c r="BS4338" s="40"/>
      <c r="BT4338" s="40"/>
      <c r="BU4338" s="40"/>
      <c r="BV4338" s="40"/>
      <c r="BW4338" s="40"/>
      <c r="BX4338" s="40"/>
      <c r="BY4338" s="40"/>
      <c r="BZ4338" s="40"/>
      <c r="CA4338" s="40"/>
      <c r="CB4338" s="40"/>
      <c r="CC4338" s="40"/>
      <c r="CD4338" s="40"/>
      <c r="CE4338" s="40"/>
    </row>
    <row r="4339" spans="1:83" x14ac:dyDescent="0.25">
      <c r="A4339" s="5" t="s">
        <v>754</v>
      </c>
      <c r="B4339" s="5" t="s">
        <v>754</v>
      </c>
      <c r="C4339" s="6">
        <v>33546</v>
      </c>
      <c r="D4339" s="14"/>
      <c r="E4339" s="14"/>
      <c r="F4339" s="15"/>
      <c r="G4339" s="40"/>
      <c r="H4339" s="40">
        <v>403.32</v>
      </c>
      <c r="I4339" s="40">
        <v>0.28999999999999998</v>
      </c>
      <c r="J4339" s="40">
        <v>0.27550000000000002</v>
      </c>
      <c r="K4339" s="40">
        <v>0.26869999999999999</v>
      </c>
      <c r="L4339" s="40">
        <v>0.25414999999999999</v>
      </c>
      <c r="M4339" s="40">
        <v>0.22770000000000001</v>
      </c>
      <c r="N4339" s="40">
        <v>0.25045000000000001</v>
      </c>
      <c r="O4339" s="40">
        <v>0.25474999999999998</v>
      </c>
      <c r="P4339" s="40">
        <v>0.19535</v>
      </c>
      <c r="Q4339" s="40"/>
      <c r="R4339" s="40"/>
      <c r="S4339" s="40"/>
      <c r="T4339" s="40"/>
      <c r="U4339" s="40"/>
      <c r="V4339" s="40"/>
      <c r="W4339" s="40"/>
      <c r="X4339" s="40"/>
      <c r="Z4339" s="40"/>
      <c r="AA4339" s="40"/>
      <c r="AB4339" s="40"/>
      <c r="AC4339" s="40"/>
      <c r="AD4339" s="40"/>
      <c r="AE4339" s="40"/>
      <c r="AF4339" s="40"/>
      <c r="AG4339" s="40"/>
      <c r="AH4339" s="40"/>
      <c r="AI4339" s="40"/>
      <c r="AJ4339" s="40"/>
      <c r="AK4339" s="40"/>
      <c r="AL4339" s="40"/>
      <c r="AM4339" s="40"/>
      <c r="AN4339" s="40"/>
      <c r="AO4339" s="40"/>
      <c r="AP4339" s="40"/>
      <c r="AQ4339" s="40"/>
      <c r="AR4339" s="40"/>
      <c r="AS4339" s="40"/>
      <c r="AT4339" s="40"/>
      <c r="AU4339" s="40"/>
      <c r="AV4339" s="40"/>
      <c r="AZ4339" s="40"/>
      <c r="BA4339" s="40"/>
      <c r="BB4339" s="40"/>
      <c r="BC4339" s="40"/>
      <c r="BD4339" s="40"/>
      <c r="BE4339" s="40"/>
      <c r="BF4339" s="40"/>
      <c r="BG4339" s="40"/>
      <c r="BH4339" s="40"/>
      <c r="BI4339" s="40"/>
      <c r="BJ4339" s="40"/>
      <c r="BK4339" s="40"/>
      <c r="BL4339" s="40"/>
      <c r="BM4339" s="40"/>
      <c r="BN4339" s="40"/>
      <c r="BO4339" s="40"/>
      <c r="BP4339" s="40"/>
      <c r="BQ4339" s="40"/>
      <c r="BR4339" s="40"/>
      <c r="BS4339" s="40"/>
      <c r="BT4339" s="40"/>
      <c r="BU4339" s="40"/>
      <c r="BV4339" s="40"/>
      <c r="BW4339" s="40"/>
      <c r="BX4339" s="40"/>
      <c r="BY4339" s="40"/>
      <c r="BZ4339" s="40"/>
      <c r="CA4339" s="40"/>
      <c r="CB4339" s="40"/>
      <c r="CC4339" s="40"/>
      <c r="CD4339" s="40"/>
      <c r="CE4339" s="40"/>
    </row>
    <row r="4340" spans="1:83" x14ac:dyDescent="0.25">
      <c r="A4340" s="5" t="s">
        <v>754</v>
      </c>
      <c r="B4340" s="5" t="s">
        <v>754</v>
      </c>
      <c r="C4340" s="6">
        <v>33547</v>
      </c>
      <c r="D4340" s="14"/>
      <c r="E4340" s="14"/>
      <c r="F4340" s="15"/>
      <c r="G4340" s="40"/>
      <c r="H4340" s="40"/>
      <c r="I4340" s="40"/>
      <c r="J4340" s="40"/>
      <c r="K4340" s="40"/>
      <c r="L4340" s="40"/>
      <c r="M4340" s="40"/>
      <c r="N4340" s="40"/>
      <c r="O4340" s="40"/>
      <c r="P4340" s="40"/>
      <c r="Q4340" s="40"/>
      <c r="R4340" s="40"/>
      <c r="S4340" s="40"/>
      <c r="T4340" s="40">
        <v>20.613440000000001</v>
      </c>
      <c r="U4340" s="40">
        <v>824.57500000000005</v>
      </c>
      <c r="V4340" s="40"/>
      <c r="W4340" s="40"/>
      <c r="X4340" s="40"/>
      <c r="Z4340" s="40"/>
      <c r="AA4340" s="40"/>
      <c r="AB4340" s="40"/>
      <c r="AC4340" s="40"/>
      <c r="AD4340" s="40"/>
      <c r="AE4340" s="40"/>
      <c r="AF4340" s="40"/>
      <c r="AG4340" s="40"/>
      <c r="AH4340" s="40"/>
      <c r="AI4340" s="40"/>
      <c r="AJ4340" s="40">
        <v>4</v>
      </c>
      <c r="AK4340" s="40"/>
      <c r="AL4340" s="40"/>
      <c r="AM4340" s="40">
        <v>7.7585468090000003</v>
      </c>
      <c r="AN4340" s="40"/>
      <c r="AO4340" s="40"/>
      <c r="AP4340" s="40">
        <v>302.11982068583802</v>
      </c>
      <c r="AQ4340" s="40"/>
      <c r="AR4340" s="40"/>
      <c r="AS4340" s="40">
        <v>258.87362436250902</v>
      </c>
      <c r="AT4340" s="40"/>
      <c r="AU4340" s="40"/>
      <c r="AV4340" s="40"/>
      <c r="AZ4340" s="40"/>
      <c r="BA4340" s="40"/>
      <c r="BB4340" s="40">
        <v>190</v>
      </c>
      <c r="BC4340" s="40"/>
      <c r="BD4340" s="40"/>
      <c r="BE4340" s="40"/>
      <c r="BF4340" s="40"/>
      <c r="BG4340" s="40"/>
      <c r="BH4340" s="40"/>
      <c r="BI4340" s="40"/>
      <c r="BJ4340" s="40">
        <v>518.45517931416202</v>
      </c>
      <c r="BK4340" s="40">
        <v>622.5</v>
      </c>
      <c r="BL4340" s="40"/>
      <c r="BM4340" s="40"/>
      <c r="BN4340" s="40"/>
      <c r="BO4340" s="40"/>
      <c r="BP4340" s="40"/>
      <c r="BQ4340" s="40"/>
      <c r="BR4340" s="40"/>
      <c r="BS4340" s="40"/>
      <c r="BT4340" s="40"/>
      <c r="BU4340" s="40"/>
      <c r="BV4340" s="40"/>
      <c r="BW4340" s="40"/>
      <c r="BX4340" s="40"/>
      <c r="BY4340" s="40"/>
      <c r="BZ4340" s="40"/>
      <c r="CA4340" s="40"/>
      <c r="CB4340" s="40"/>
      <c r="CC4340" s="40"/>
      <c r="CD4340" s="40"/>
      <c r="CE4340" s="40"/>
    </row>
    <row r="4341" spans="1:83" x14ac:dyDescent="0.25">
      <c r="A4341" s="5" t="s">
        <v>754</v>
      </c>
      <c r="B4341" s="5" t="s">
        <v>754</v>
      </c>
      <c r="C4341" s="6">
        <v>33553</v>
      </c>
      <c r="D4341" s="14"/>
      <c r="E4341" s="14"/>
      <c r="F4341" s="15"/>
      <c r="G4341" s="40"/>
      <c r="H4341" s="40">
        <v>399.34</v>
      </c>
      <c r="I4341" s="40">
        <v>0.27600000000000002</v>
      </c>
      <c r="J4341" s="40">
        <v>0.26465</v>
      </c>
      <c r="K4341" s="40">
        <v>0.27039999999999997</v>
      </c>
      <c r="L4341" s="40">
        <v>0.25474999999999998</v>
      </c>
      <c r="M4341" s="40">
        <v>0.23430000000000001</v>
      </c>
      <c r="N4341" s="40">
        <v>0.25040000000000001</v>
      </c>
      <c r="O4341" s="40">
        <v>0.25214999999999999</v>
      </c>
      <c r="P4341" s="40">
        <v>0.19405</v>
      </c>
      <c r="Q4341" s="40"/>
      <c r="R4341" s="40"/>
      <c r="S4341" s="40"/>
      <c r="T4341" s="40"/>
      <c r="U4341" s="40"/>
      <c r="V4341" s="40"/>
      <c r="W4341" s="40"/>
      <c r="X4341" s="40"/>
      <c r="Z4341" s="40"/>
      <c r="AA4341" s="40"/>
      <c r="AB4341" s="40"/>
      <c r="AC4341" s="40"/>
      <c r="AD4341" s="40"/>
      <c r="AE4341" s="40"/>
      <c r="AF4341" s="40"/>
      <c r="AG4341" s="40"/>
      <c r="AH4341" s="40"/>
      <c r="AI4341" s="40"/>
      <c r="AJ4341" s="40"/>
      <c r="AK4341" s="40"/>
      <c r="AL4341" s="40"/>
      <c r="AM4341" s="40"/>
      <c r="AN4341" s="40"/>
      <c r="AO4341" s="40"/>
      <c r="AP4341" s="40"/>
      <c r="AQ4341" s="40"/>
      <c r="AR4341" s="40"/>
      <c r="AS4341" s="40"/>
      <c r="AT4341" s="40"/>
      <c r="AU4341" s="40"/>
      <c r="AV4341" s="40"/>
      <c r="AZ4341" s="40"/>
      <c r="BA4341" s="40"/>
      <c r="BB4341" s="40"/>
      <c r="BC4341" s="40"/>
      <c r="BD4341" s="40"/>
      <c r="BE4341" s="40"/>
      <c r="BF4341" s="40"/>
      <c r="BG4341" s="40"/>
      <c r="BH4341" s="40"/>
      <c r="BI4341" s="40"/>
      <c r="BJ4341" s="40"/>
      <c r="BK4341" s="40"/>
      <c r="BL4341" s="40"/>
      <c r="BM4341" s="40"/>
      <c r="BN4341" s="40"/>
      <c r="BO4341" s="40"/>
      <c r="BP4341" s="40"/>
      <c r="BQ4341" s="40"/>
      <c r="BR4341" s="40"/>
      <c r="BS4341" s="40"/>
      <c r="BT4341" s="40"/>
      <c r="BU4341" s="40"/>
      <c r="BV4341" s="40"/>
      <c r="BW4341" s="40"/>
      <c r="BX4341" s="40"/>
      <c r="BY4341" s="40"/>
      <c r="BZ4341" s="40"/>
      <c r="CA4341" s="40"/>
      <c r="CB4341" s="40"/>
      <c r="CC4341" s="40"/>
      <c r="CD4341" s="40"/>
      <c r="CE4341" s="40"/>
    </row>
    <row r="4342" spans="1:83" x14ac:dyDescent="0.25">
      <c r="A4342" s="5" t="s">
        <v>754</v>
      </c>
      <c r="B4342" s="5" t="s">
        <v>754</v>
      </c>
      <c r="C4342" s="6">
        <v>33560</v>
      </c>
      <c r="D4342" s="14"/>
      <c r="E4342" s="14"/>
      <c r="F4342" s="15"/>
      <c r="G4342" s="40"/>
      <c r="H4342" s="40">
        <v>362.86</v>
      </c>
      <c r="I4342" s="40">
        <v>0.19950000000000001</v>
      </c>
      <c r="J4342" s="40">
        <v>0.21049999999999999</v>
      </c>
      <c r="K4342" s="40">
        <v>0.23344999999999999</v>
      </c>
      <c r="L4342" s="40">
        <v>0.24199999999999999</v>
      </c>
      <c r="M4342" s="40">
        <v>0.22764999999999999</v>
      </c>
      <c r="N4342" s="40">
        <v>0.24959999999999999</v>
      </c>
      <c r="O4342" s="40">
        <v>0.25509999999999999</v>
      </c>
      <c r="P4342" s="40">
        <v>0.19650000000000001</v>
      </c>
      <c r="Q4342" s="40"/>
      <c r="R4342" s="40"/>
      <c r="S4342" s="40"/>
      <c r="T4342" s="40"/>
      <c r="U4342" s="40"/>
      <c r="V4342" s="40"/>
      <c r="W4342" s="40"/>
      <c r="X4342" s="40"/>
      <c r="Z4342" s="40"/>
      <c r="AA4342" s="40"/>
      <c r="AB4342" s="40"/>
      <c r="AC4342" s="40"/>
      <c r="AD4342" s="40"/>
      <c r="AE4342" s="40"/>
      <c r="AF4342" s="40"/>
      <c r="AG4342" s="40"/>
      <c r="AH4342" s="40"/>
      <c r="AI4342" s="40"/>
      <c r="AJ4342" s="40"/>
      <c r="AK4342" s="40"/>
      <c r="AL4342" s="40"/>
      <c r="AM4342" s="40"/>
      <c r="AN4342" s="40"/>
      <c r="AO4342" s="40"/>
      <c r="AP4342" s="40"/>
      <c r="AQ4342" s="40"/>
      <c r="AR4342" s="40"/>
      <c r="AS4342" s="40"/>
      <c r="AT4342" s="40"/>
      <c r="AU4342" s="40"/>
      <c r="AV4342" s="40"/>
      <c r="AZ4342" s="40"/>
      <c r="BA4342" s="40"/>
      <c r="BB4342" s="40"/>
      <c r="BC4342" s="40"/>
      <c r="BD4342" s="40"/>
      <c r="BE4342" s="40"/>
      <c r="BF4342" s="40"/>
      <c r="BG4342" s="40"/>
      <c r="BH4342" s="40"/>
      <c r="BI4342" s="40"/>
      <c r="BJ4342" s="40"/>
      <c r="BK4342" s="40"/>
      <c r="BL4342" s="40"/>
      <c r="BM4342" s="40"/>
      <c r="BN4342" s="40"/>
      <c r="BO4342" s="40"/>
      <c r="BP4342" s="40"/>
      <c r="BQ4342" s="40"/>
      <c r="BR4342" s="40"/>
      <c r="BS4342" s="40"/>
      <c r="BT4342" s="40"/>
      <c r="BU4342" s="40"/>
      <c r="BV4342" s="40"/>
      <c r="BW4342" s="40"/>
      <c r="BX4342" s="40"/>
      <c r="BY4342" s="40"/>
      <c r="BZ4342" s="40"/>
      <c r="CA4342" s="40"/>
      <c r="CB4342" s="40"/>
      <c r="CC4342" s="40"/>
      <c r="CD4342" s="40"/>
      <c r="CE4342" s="40"/>
    </row>
    <row r="4343" spans="1:83" x14ac:dyDescent="0.25">
      <c r="A4343" s="5" t="s">
        <v>754</v>
      </c>
      <c r="B4343" s="5" t="s">
        <v>754</v>
      </c>
      <c r="C4343" s="6">
        <v>33561</v>
      </c>
      <c r="D4343" s="14"/>
      <c r="E4343" s="14"/>
      <c r="F4343" s="15"/>
      <c r="G4343" s="40"/>
      <c r="H4343" s="40"/>
      <c r="I4343" s="40"/>
      <c r="J4343" s="40"/>
      <c r="K4343" s="40"/>
      <c r="L4343" s="40"/>
      <c r="M4343" s="40"/>
      <c r="N4343" s="40"/>
      <c r="O4343" s="40"/>
      <c r="P4343" s="40"/>
      <c r="Q4343" s="40"/>
      <c r="R4343" s="40"/>
      <c r="S4343" s="40"/>
      <c r="T4343" s="40">
        <v>21.055835534043901</v>
      </c>
      <c r="U4343" s="40">
        <v>1647.4749999999999</v>
      </c>
      <c r="V4343" s="40">
        <v>240.75</v>
      </c>
      <c r="W4343" s="40">
        <v>1.6500000000000001E-2</v>
      </c>
      <c r="X4343" s="40">
        <v>3.9856400000000001</v>
      </c>
      <c r="Z4343" s="40"/>
      <c r="AA4343" s="40"/>
      <c r="AB4343" s="40"/>
      <c r="AC4343" s="40"/>
      <c r="AD4343" s="40">
        <v>11.091188166789699</v>
      </c>
      <c r="AE4343" s="40"/>
      <c r="AF4343" s="40"/>
      <c r="AG4343" s="40"/>
      <c r="AH4343" s="40">
        <v>0.8</v>
      </c>
      <c r="AI4343" s="40">
        <v>4.6050000000000001E-2</v>
      </c>
      <c r="AJ4343" s="40">
        <v>5.75</v>
      </c>
      <c r="AK4343" s="40"/>
      <c r="AL4343" s="40"/>
      <c r="AM4343" s="40">
        <v>8.0739999999999998</v>
      </c>
      <c r="AN4343" s="40">
        <v>3.0550000000000001E-2</v>
      </c>
      <c r="AO4343" s="40">
        <v>10.1252914203146</v>
      </c>
      <c r="AP4343" s="40">
        <v>331.46172563629398</v>
      </c>
      <c r="AQ4343" s="40"/>
      <c r="AR4343" s="40"/>
      <c r="AS4343" s="40">
        <v>243.595837897043</v>
      </c>
      <c r="AT4343" s="40"/>
      <c r="AU4343" s="40"/>
      <c r="AV4343" s="40"/>
      <c r="AZ4343" s="40"/>
      <c r="BA4343" s="40"/>
      <c r="BB4343" s="40">
        <v>225</v>
      </c>
      <c r="BC4343" s="40"/>
      <c r="BD4343" s="40"/>
      <c r="BE4343" s="40">
        <v>237.517623666421</v>
      </c>
      <c r="BF4343" s="40"/>
      <c r="BG4343" s="40">
        <v>6.7499999999999999E-3</v>
      </c>
      <c r="BH4343" s="40">
        <v>7.1561452526636202</v>
      </c>
      <c r="BI4343" s="40"/>
      <c r="BJ4343" s="40">
        <v>1069.51327436371</v>
      </c>
      <c r="BK4343" s="40">
        <v>710</v>
      </c>
      <c r="BL4343" s="40"/>
      <c r="BM4343" s="40"/>
      <c r="BN4343" s="40"/>
      <c r="BO4343" s="40"/>
      <c r="BP4343" s="40"/>
      <c r="BQ4343" s="40"/>
      <c r="BR4343" s="40"/>
      <c r="BS4343" s="40"/>
      <c r="BT4343" s="40"/>
      <c r="BU4343" s="40"/>
      <c r="BV4343" s="40"/>
      <c r="BW4343" s="40"/>
      <c r="BX4343" s="40"/>
      <c r="BY4343" s="40"/>
      <c r="BZ4343" s="40"/>
      <c r="CA4343" s="40"/>
      <c r="CB4343" s="40"/>
      <c r="CC4343" s="40"/>
      <c r="CD4343" s="40"/>
      <c r="CE4343" s="40"/>
    </row>
    <row r="4344" spans="1:83" x14ac:dyDescent="0.25">
      <c r="A4344" s="5" t="s">
        <v>754</v>
      </c>
      <c r="B4344" s="5" t="s">
        <v>754</v>
      </c>
      <c r="C4344" s="6">
        <v>33568</v>
      </c>
      <c r="D4344" s="14"/>
      <c r="E4344" s="14"/>
      <c r="F4344" s="15"/>
      <c r="G4344" s="40"/>
      <c r="H4344" s="40"/>
      <c r="I4344" s="40"/>
      <c r="J4344" s="40"/>
      <c r="K4344" s="40"/>
      <c r="L4344" s="40"/>
      <c r="M4344" s="40"/>
      <c r="N4344" s="40"/>
      <c r="O4344" s="40"/>
      <c r="P4344" s="40"/>
      <c r="Q4344" s="40"/>
      <c r="R4344" s="40"/>
      <c r="S4344" s="40"/>
      <c r="T4344" s="40">
        <v>22.050172577866899</v>
      </c>
      <c r="U4344" s="40">
        <v>1689.175</v>
      </c>
      <c r="V4344" s="40">
        <v>268.7</v>
      </c>
      <c r="W4344" s="40">
        <v>1.4500000000000001E-2</v>
      </c>
      <c r="X4344" s="40">
        <v>3.89412</v>
      </c>
      <c r="Z4344" s="40"/>
      <c r="AA4344" s="40"/>
      <c r="AB4344" s="40"/>
      <c r="AC4344" s="40"/>
      <c r="AD4344" s="40">
        <v>31.182376333579398</v>
      </c>
      <c r="AE4344" s="40"/>
      <c r="AF4344" s="40"/>
      <c r="AG4344" s="40"/>
      <c r="AH4344" s="40">
        <v>0.9</v>
      </c>
      <c r="AI4344" s="40">
        <v>8.1855000000000094E-2</v>
      </c>
      <c r="AJ4344" s="40">
        <v>9.1000000000000192</v>
      </c>
      <c r="AK4344" s="40"/>
      <c r="AL4344" s="40"/>
      <c r="AM4344" s="40">
        <v>6.4249999999999998</v>
      </c>
      <c r="AN4344" s="40">
        <v>2.9600000000000001E-2</v>
      </c>
      <c r="AO4344" s="40">
        <v>8.3737459429733399</v>
      </c>
      <c r="AP4344" s="40">
        <v>281.41328212231798</v>
      </c>
      <c r="AQ4344" s="40"/>
      <c r="AR4344" s="40"/>
      <c r="AS4344" s="40">
        <v>226.67288723007201</v>
      </c>
      <c r="AT4344" s="40"/>
      <c r="AU4344" s="40"/>
      <c r="AV4344" s="40"/>
      <c r="AZ4344" s="40"/>
      <c r="BA4344" s="40"/>
      <c r="BB4344" s="40">
        <v>247.5</v>
      </c>
      <c r="BC4344" s="40"/>
      <c r="BD4344" s="40"/>
      <c r="BE4344" s="40">
        <v>237.517623666421</v>
      </c>
      <c r="BF4344" s="40"/>
      <c r="BG4344" s="40">
        <v>8.8999999999999999E-3</v>
      </c>
      <c r="BH4344" s="40">
        <v>10.1827789969586</v>
      </c>
      <c r="BI4344" s="40"/>
      <c r="BJ4344" s="40">
        <v>1129.96171787768</v>
      </c>
      <c r="BK4344" s="40">
        <v>647.5</v>
      </c>
      <c r="BL4344" s="40"/>
      <c r="BM4344" s="40"/>
      <c r="BN4344" s="40"/>
      <c r="BO4344" s="40"/>
      <c r="BP4344" s="40"/>
      <c r="BQ4344" s="40"/>
      <c r="BR4344" s="40"/>
      <c r="BS4344" s="40"/>
      <c r="BT4344" s="40"/>
      <c r="BU4344" s="40"/>
      <c r="BV4344" s="40"/>
      <c r="BW4344" s="40"/>
      <c r="BX4344" s="40"/>
      <c r="BY4344" s="40"/>
      <c r="BZ4344" s="40"/>
      <c r="CA4344" s="40"/>
      <c r="CB4344" s="40"/>
      <c r="CC4344" s="40"/>
      <c r="CD4344" s="40"/>
      <c r="CE4344" s="40"/>
    </row>
    <row r="4345" spans="1:83" x14ac:dyDescent="0.25">
      <c r="A4345" s="5" t="s">
        <v>754</v>
      </c>
      <c r="B4345" s="5" t="s">
        <v>754</v>
      </c>
      <c r="C4345" s="6">
        <v>33574</v>
      </c>
      <c r="D4345" s="14"/>
      <c r="E4345" s="14"/>
      <c r="F4345" s="15"/>
      <c r="G4345" s="40"/>
      <c r="H4345" s="40">
        <v>296.20999999999998</v>
      </c>
      <c r="I4345" s="40">
        <v>0.1135</v>
      </c>
      <c r="J4345" s="40">
        <v>0.15254999999999999</v>
      </c>
      <c r="K4345" s="40">
        <v>0.15915000000000001</v>
      </c>
      <c r="L4345" s="40">
        <v>0.1888</v>
      </c>
      <c r="M4345" s="40">
        <v>0.1991</v>
      </c>
      <c r="N4345" s="40">
        <v>0.23039999999999999</v>
      </c>
      <c r="O4345" s="40">
        <v>0.2442</v>
      </c>
      <c r="P4345" s="40">
        <v>0.19334999999999999</v>
      </c>
      <c r="Q4345" s="40"/>
      <c r="R4345" s="40"/>
      <c r="S4345" s="40"/>
      <c r="T4345" s="40">
        <v>22.352178063847301</v>
      </c>
      <c r="U4345" s="40">
        <v>1701.4749999999999</v>
      </c>
      <c r="V4345" s="40">
        <v>290.39999999999998</v>
      </c>
      <c r="W4345" s="40">
        <v>1.6250000000000001E-2</v>
      </c>
      <c r="X4345" s="40">
        <v>4.7570625</v>
      </c>
      <c r="Z4345" s="40"/>
      <c r="AA4345" s="40"/>
      <c r="AB4345" s="40"/>
      <c r="AC4345" s="40"/>
      <c r="AD4345" s="40">
        <v>52.882376333579302</v>
      </c>
      <c r="AE4345" s="40"/>
      <c r="AF4345" s="40"/>
      <c r="AG4345" s="40"/>
      <c r="AH4345" s="40">
        <v>0.94499999999999995</v>
      </c>
      <c r="AI4345" s="40">
        <v>7.4534999999999393E-2</v>
      </c>
      <c r="AJ4345" s="40">
        <v>7.32499999999993</v>
      </c>
      <c r="AK4345" s="40"/>
      <c r="AL4345" s="40"/>
      <c r="AM4345" s="40">
        <v>5.3730000000000002</v>
      </c>
      <c r="AN4345" s="40">
        <v>3.3250000000000002E-2</v>
      </c>
      <c r="AO4345" s="40">
        <v>8.8553084180311004</v>
      </c>
      <c r="AP4345" s="40">
        <v>268.180565853156</v>
      </c>
      <c r="AQ4345" s="40"/>
      <c r="AR4345" s="40"/>
      <c r="AS4345" s="40">
        <v>194.559680722575</v>
      </c>
      <c r="AT4345" s="40"/>
      <c r="AU4345" s="40"/>
      <c r="AV4345" s="40"/>
      <c r="AZ4345" s="40"/>
      <c r="BA4345" s="40"/>
      <c r="BB4345" s="40">
        <v>272.5</v>
      </c>
      <c r="BC4345" s="40"/>
      <c r="BD4345" s="40"/>
      <c r="BE4345" s="40">
        <v>237.517623666421</v>
      </c>
      <c r="BF4345" s="40"/>
      <c r="BG4345" s="40">
        <v>8.0999999999999996E-3</v>
      </c>
      <c r="BH4345" s="40">
        <v>9.0063808799299796</v>
      </c>
      <c r="BI4345" s="40"/>
      <c r="BJ4345" s="40">
        <v>1135.56943414684</v>
      </c>
      <c r="BK4345" s="40">
        <v>600</v>
      </c>
      <c r="BL4345" s="40"/>
      <c r="BM4345" s="40"/>
      <c r="BN4345" s="40"/>
      <c r="BO4345" s="40"/>
      <c r="BP4345" s="40"/>
      <c r="BQ4345" s="40"/>
      <c r="BR4345" s="40"/>
      <c r="BS4345" s="40"/>
      <c r="BT4345" s="40"/>
      <c r="BU4345" s="40"/>
      <c r="BV4345" s="40"/>
      <c r="BW4345" s="40"/>
      <c r="BX4345" s="40"/>
      <c r="BY4345" s="40"/>
      <c r="BZ4345" s="40"/>
      <c r="CA4345" s="40"/>
      <c r="CB4345" s="40"/>
      <c r="CC4345" s="40"/>
      <c r="CD4345" s="40"/>
      <c r="CE4345" s="40"/>
    </row>
    <row r="4346" spans="1:83" x14ac:dyDescent="0.25">
      <c r="A4346" s="5" t="s">
        <v>754</v>
      </c>
      <c r="B4346" s="5" t="s">
        <v>754</v>
      </c>
      <c r="C4346" s="6">
        <v>33581</v>
      </c>
      <c r="D4346" s="14"/>
      <c r="E4346" s="14"/>
      <c r="F4346" s="15"/>
      <c r="G4346" s="40"/>
      <c r="H4346" s="40">
        <v>281.39999999999998</v>
      </c>
      <c r="I4346" s="40">
        <v>0.11849999999999999</v>
      </c>
      <c r="J4346" s="40">
        <v>0.1474</v>
      </c>
      <c r="K4346" s="40">
        <v>0.1474</v>
      </c>
      <c r="L4346" s="40">
        <v>0.16435</v>
      </c>
      <c r="M4346" s="40">
        <v>0.18074999999999999</v>
      </c>
      <c r="N4346" s="40">
        <v>0.21834999999999999</v>
      </c>
      <c r="O4346" s="40">
        <v>0.2404</v>
      </c>
      <c r="P4346" s="40">
        <v>0.18984999999999999</v>
      </c>
      <c r="Q4346" s="40"/>
      <c r="R4346" s="40"/>
      <c r="S4346" s="40"/>
      <c r="T4346" s="40">
        <v>25.407744544694701</v>
      </c>
      <c r="U4346" s="40">
        <v>2266.4250000000002</v>
      </c>
      <c r="V4346" s="40">
        <v>433</v>
      </c>
      <c r="W4346" s="40">
        <v>1.5900000000000001E-2</v>
      </c>
      <c r="X4346" s="40">
        <v>6.8941999999999997</v>
      </c>
      <c r="Z4346" s="40"/>
      <c r="AA4346" s="40"/>
      <c r="AB4346" s="40"/>
      <c r="AC4346" s="40"/>
      <c r="AD4346" s="40">
        <v>195.482376333579</v>
      </c>
      <c r="AE4346" s="40"/>
      <c r="AF4346" s="40"/>
      <c r="AG4346" s="40"/>
      <c r="AH4346" s="40">
        <v>1.22</v>
      </c>
      <c r="AI4346" s="40">
        <v>0.107575</v>
      </c>
      <c r="AJ4346" s="40">
        <v>9.0499999999999492</v>
      </c>
      <c r="AK4346" s="40"/>
      <c r="AL4346" s="40"/>
      <c r="AM4346" s="40">
        <v>4.923</v>
      </c>
      <c r="AN4346" s="40">
        <v>3.0450000000000001E-2</v>
      </c>
      <c r="AO4346" s="40">
        <v>7.8080625161603097</v>
      </c>
      <c r="AP4346" s="40">
        <v>256.67638978668401</v>
      </c>
      <c r="AQ4346" s="40"/>
      <c r="AR4346" s="40"/>
      <c r="AS4346" s="40">
        <v>193.45516569200799</v>
      </c>
      <c r="AT4346" s="40"/>
      <c r="AU4346" s="40"/>
      <c r="AV4346" s="40"/>
      <c r="AZ4346" s="40"/>
      <c r="BA4346" s="40"/>
      <c r="BB4346" s="40">
        <v>270</v>
      </c>
      <c r="BC4346" s="40"/>
      <c r="BD4346" s="40"/>
      <c r="BE4346" s="40">
        <v>237.517623666421</v>
      </c>
      <c r="BF4346" s="40"/>
      <c r="BG4346" s="40">
        <v>6.6E-3</v>
      </c>
      <c r="BH4346" s="40">
        <v>10.3919050258565</v>
      </c>
      <c r="BI4346" s="40"/>
      <c r="BJ4346" s="40">
        <v>1567.6986102133201</v>
      </c>
      <c r="BK4346" s="40">
        <v>697.5</v>
      </c>
      <c r="BL4346" s="40"/>
      <c r="BM4346" s="40"/>
      <c r="BN4346" s="40"/>
      <c r="BO4346" s="40"/>
      <c r="BP4346" s="40"/>
      <c r="BQ4346" s="40"/>
      <c r="BR4346" s="40"/>
      <c r="BS4346" s="40"/>
      <c r="BT4346" s="40"/>
      <c r="BU4346" s="40"/>
      <c r="BV4346" s="40"/>
      <c r="BW4346" s="40"/>
      <c r="BX4346" s="40"/>
      <c r="BY4346" s="40"/>
      <c r="BZ4346" s="40"/>
      <c r="CA4346" s="40"/>
      <c r="CB4346" s="40"/>
      <c r="CC4346" s="40"/>
      <c r="CD4346" s="40"/>
      <c r="CE4346" s="40"/>
    </row>
    <row r="4347" spans="1:83" x14ac:dyDescent="0.25">
      <c r="A4347" s="5" t="s">
        <v>754</v>
      </c>
      <c r="B4347" s="5" t="s">
        <v>754</v>
      </c>
      <c r="C4347" s="6">
        <v>33585</v>
      </c>
      <c r="D4347" s="14"/>
      <c r="E4347" s="14"/>
      <c r="F4347" s="15"/>
      <c r="G4347" s="40"/>
      <c r="H4347" s="40"/>
      <c r="I4347" s="40"/>
      <c r="J4347" s="40"/>
      <c r="K4347" s="40"/>
      <c r="L4347" s="40"/>
      <c r="M4347" s="40"/>
      <c r="N4347" s="40"/>
      <c r="O4347" s="40"/>
      <c r="P4347" s="40"/>
      <c r="Q4347" s="40"/>
      <c r="R4347" s="40"/>
      <c r="S4347" s="40"/>
      <c r="T4347" s="40">
        <v>23.346493882908099</v>
      </c>
      <c r="U4347" s="40">
        <v>2056</v>
      </c>
      <c r="V4347" s="40">
        <v>456.25</v>
      </c>
      <c r="W4347" s="40">
        <v>1.7350000000000001E-2</v>
      </c>
      <c r="X4347" s="40">
        <v>7.9223499999999998</v>
      </c>
      <c r="Z4347" s="40"/>
      <c r="AA4347" s="40"/>
      <c r="AB4347" s="40"/>
      <c r="AC4347" s="40"/>
      <c r="AD4347" s="40">
        <v>218.732376333579</v>
      </c>
      <c r="AE4347" s="40"/>
      <c r="AF4347" s="40"/>
      <c r="AG4347" s="40"/>
      <c r="AH4347" s="40">
        <v>1.08</v>
      </c>
      <c r="AI4347" s="40">
        <v>0.140709999999999</v>
      </c>
      <c r="AJ4347" s="40">
        <v>13.0749999999999</v>
      </c>
      <c r="AK4347" s="40"/>
      <c r="AL4347" s="40"/>
      <c r="AM4347" s="40">
        <v>4.5449999999999999</v>
      </c>
      <c r="AN4347" s="40">
        <v>2.955E-2</v>
      </c>
      <c r="AO4347" s="40">
        <v>6.5427317537632499</v>
      </c>
      <c r="AP4347" s="40">
        <v>221.18874060756301</v>
      </c>
      <c r="AQ4347" s="40"/>
      <c r="AR4347" s="40"/>
      <c r="AS4347" s="40">
        <v>205.608396466735</v>
      </c>
      <c r="AT4347" s="40"/>
      <c r="AU4347" s="40"/>
      <c r="AV4347" s="40"/>
      <c r="AZ4347" s="40"/>
      <c r="BA4347" s="40"/>
      <c r="BB4347" s="40">
        <v>252.5</v>
      </c>
      <c r="BC4347" s="40"/>
      <c r="BD4347" s="40"/>
      <c r="BE4347" s="40">
        <v>237.517623666421</v>
      </c>
      <c r="BF4347" s="40"/>
      <c r="BG4347" s="40">
        <v>6.3E-3</v>
      </c>
      <c r="BH4347" s="40">
        <v>8.5655019459740593</v>
      </c>
      <c r="BI4347" s="40"/>
      <c r="BJ4347" s="40">
        <v>1365.4862593924399</v>
      </c>
      <c r="BK4347" s="40">
        <v>612.5</v>
      </c>
      <c r="BL4347" s="40"/>
      <c r="BM4347" s="40"/>
      <c r="BN4347" s="40"/>
      <c r="BO4347" s="40"/>
      <c r="BP4347" s="40"/>
      <c r="BQ4347" s="40"/>
      <c r="BR4347" s="40"/>
      <c r="BS4347" s="40"/>
      <c r="BT4347" s="40"/>
      <c r="BU4347" s="40"/>
      <c r="BV4347" s="40"/>
      <c r="BW4347" s="40"/>
      <c r="BX4347" s="40"/>
      <c r="BY4347" s="40"/>
      <c r="BZ4347" s="40"/>
      <c r="CA4347" s="40"/>
      <c r="CB4347" s="40"/>
      <c r="CC4347" s="40"/>
      <c r="CD4347" s="40"/>
      <c r="CE4347" s="40"/>
    </row>
    <row r="4348" spans="1:83" x14ac:dyDescent="0.25">
      <c r="A4348" s="5" t="s">
        <v>754</v>
      </c>
      <c r="B4348" s="5" t="s">
        <v>754</v>
      </c>
      <c r="C4348" s="6">
        <v>33588</v>
      </c>
      <c r="D4348" s="14"/>
      <c r="E4348" s="14"/>
      <c r="F4348" s="15"/>
      <c r="G4348" s="40"/>
      <c r="H4348" s="40">
        <v>260.31</v>
      </c>
      <c r="I4348" s="40">
        <v>9.5500000000000002E-2</v>
      </c>
      <c r="J4348" s="40">
        <v>0.1356</v>
      </c>
      <c r="K4348" s="40">
        <v>0.12845000000000001</v>
      </c>
      <c r="L4348" s="40">
        <v>0.13825000000000001</v>
      </c>
      <c r="M4348" s="40">
        <v>0.16925000000000001</v>
      </c>
      <c r="N4348" s="40">
        <v>0.20849999999999999</v>
      </c>
      <c r="O4348" s="40">
        <v>0.23830000000000001</v>
      </c>
      <c r="P4348" s="40">
        <v>0.18770000000000001</v>
      </c>
      <c r="Q4348" s="40"/>
      <c r="R4348" s="40"/>
      <c r="S4348" s="40"/>
      <c r="T4348" s="40"/>
      <c r="U4348" s="40"/>
      <c r="V4348" s="40"/>
      <c r="W4348" s="40"/>
      <c r="X4348" s="40"/>
      <c r="Z4348" s="40"/>
      <c r="AA4348" s="40"/>
      <c r="AB4348" s="40"/>
      <c r="AC4348" s="40"/>
      <c r="AD4348" s="40"/>
      <c r="AE4348" s="40"/>
      <c r="AF4348" s="40"/>
      <c r="AG4348" s="40"/>
      <c r="AH4348" s="40"/>
      <c r="AI4348" s="40"/>
      <c r="AJ4348" s="40"/>
      <c r="AK4348" s="40"/>
      <c r="AL4348" s="40"/>
      <c r="AM4348" s="40"/>
      <c r="AN4348" s="40"/>
      <c r="AO4348" s="40"/>
      <c r="AP4348" s="40"/>
      <c r="AQ4348" s="40"/>
      <c r="AR4348" s="40"/>
      <c r="AS4348" s="40"/>
      <c r="AT4348" s="40"/>
      <c r="AU4348" s="40"/>
      <c r="AV4348" s="40"/>
      <c r="AZ4348" s="40"/>
      <c r="BA4348" s="40"/>
      <c r="BB4348" s="40"/>
      <c r="BC4348" s="40"/>
      <c r="BD4348" s="40"/>
      <c r="BE4348" s="40"/>
      <c r="BF4348" s="40"/>
      <c r="BG4348" s="40"/>
      <c r="BH4348" s="40"/>
      <c r="BI4348" s="40"/>
      <c r="BJ4348" s="40"/>
      <c r="BK4348" s="40"/>
      <c r="BL4348" s="40"/>
      <c r="BM4348" s="40"/>
      <c r="BN4348" s="40"/>
      <c r="BO4348" s="40"/>
      <c r="BP4348" s="40"/>
      <c r="BQ4348" s="40"/>
      <c r="BR4348" s="40"/>
      <c r="BS4348" s="40"/>
      <c r="BT4348" s="40"/>
      <c r="BU4348" s="40"/>
      <c r="BV4348" s="40"/>
      <c r="BW4348" s="40"/>
      <c r="BX4348" s="40"/>
      <c r="BY4348" s="40"/>
      <c r="BZ4348" s="40"/>
      <c r="CA4348" s="40"/>
      <c r="CB4348" s="40"/>
      <c r="CC4348" s="40"/>
      <c r="CD4348" s="40"/>
      <c r="CE4348" s="40"/>
    </row>
    <row r="4349" spans="1:83" x14ac:dyDescent="0.25">
      <c r="A4349" s="5" t="s">
        <v>754</v>
      </c>
      <c r="B4349" s="5" t="s">
        <v>754</v>
      </c>
      <c r="C4349" s="6">
        <v>33590</v>
      </c>
      <c r="D4349" s="14"/>
      <c r="E4349" s="14"/>
      <c r="F4349" s="15"/>
      <c r="G4349" s="40"/>
      <c r="H4349" s="40"/>
      <c r="I4349" s="40"/>
      <c r="J4349" s="40"/>
      <c r="K4349" s="40"/>
      <c r="L4349" s="40"/>
      <c r="M4349" s="40"/>
      <c r="N4349" s="40"/>
      <c r="O4349" s="40"/>
      <c r="P4349" s="40"/>
      <c r="Q4349" s="40"/>
      <c r="R4349" s="40"/>
      <c r="S4349" s="40"/>
      <c r="T4349" s="40">
        <v>21.494029661449702</v>
      </c>
      <c r="U4349" s="40">
        <v>1863.675</v>
      </c>
      <c r="V4349" s="40">
        <v>463.5</v>
      </c>
      <c r="W4349" s="40">
        <v>1.6449999999999999E-2</v>
      </c>
      <c r="X4349" s="40">
        <v>7.6277999999999997</v>
      </c>
      <c r="Z4349" s="40"/>
      <c r="AA4349" s="40"/>
      <c r="AB4349" s="40"/>
      <c r="AC4349" s="40"/>
      <c r="AD4349" s="40">
        <v>225.982376333579</v>
      </c>
      <c r="AE4349" s="40"/>
      <c r="AF4349" s="40"/>
      <c r="AG4349" s="40"/>
      <c r="AH4349" s="40">
        <v>1.21</v>
      </c>
      <c r="AI4349" s="40">
        <v>0.13866999999999899</v>
      </c>
      <c r="AJ4349" s="40">
        <v>11.1999999999999</v>
      </c>
      <c r="AK4349" s="40"/>
      <c r="AL4349" s="40"/>
      <c r="AM4349" s="40">
        <v>4.0419999999999998</v>
      </c>
      <c r="AN4349" s="40">
        <v>2.8549999999999999E-2</v>
      </c>
      <c r="AO4349" s="40">
        <v>6.0084634912215096</v>
      </c>
      <c r="AP4349" s="40">
        <v>211.20578376569699</v>
      </c>
      <c r="AQ4349" s="40"/>
      <c r="AR4349" s="40"/>
      <c r="AS4349" s="40">
        <v>190.15193798449599</v>
      </c>
      <c r="AT4349" s="40"/>
      <c r="AU4349" s="40"/>
      <c r="AV4349" s="40"/>
      <c r="AZ4349" s="40"/>
      <c r="BA4349" s="40"/>
      <c r="BB4349" s="40"/>
      <c r="BC4349" s="40"/>
      <c r="BD4349" s="40"/>
      <c r="BE4349" s="40">
        <v>237.517623666421</v>
      </c>
      <c r="BF4349" s="40"/>
      <c r="BG4349" s="40">
        <v>6.4000000000000003E-3</v>
      </c>
      <c r="BH4349" s="40">
        <v>7.4878201440774701</v>
      </c>
      <c r="BI4349" s="40"/>
      <c r="BJ4349" s="40">
        <v>1177.7692162343001</v>
      </c>
      <c r="BK4349" s="40">
        <v>525</v>
      </c>
      <c r="BL4349" s="40"/>
      <c r="BM4349" s="40"/>
      <c r="BN4349" s="40"/>
      <c r="BO4349" s="40"/>
      <c r="BP4349" s="40"/>
      <c r="BQ4349" s="40"/>
      <c r="BR4349" s="40"/>
      <c r="BS4349" s="40"/>
      <c r="BT4349" s="40"/>
      <c r="BU4349" s="40"/>
      <c r="BV4349" s="40"/>
      <c r="BW4349" s="40"/>
      <c r="BX4349" s="40"/>
      <c r="BY4349" s="40"/>
      <c r="BZ4349" s="40"/>
      <c r="CA4349" s="40"/>
      <c r="CB4349" s="40"/>
      <c r="CC4349" s="40"/>
      <c r="CD4349" s="40"/>
      <c r="CE4349" s="40"/>
    </row>
    <row r="4350" spans="1:83" x14ac:dyDescent="0.25">
      <c r="A4350" s="5" t="s">
        <v>754</v>
      </c>
      <c r="B4350" s="5" t="s">
        <v>754</v>
      </c>
      <c r="C4350" s="6">
        <v>33595</v>
      </c>
      <c r="D4350" s="14"/>
      <c r="E4350" s="14"/>
      <c r="F4350" s="15"/>
      <c r="G4350" s="40"/>
      <c r="H4350" s="40">
        <v>238.12</v>
      </c>
      <c r="I4350" s="40">
        <v>9.2499999999999999E-2</v>
      </c>
      <c r="J4350" s="40">
        <v>0.11795</v>
      </c>
      <c r="K4350" s="40">
        <v>0.1027</v>
      </c>
      <c r="L4350" s="40">
        <v>0.10985</v>
      </c>
      <c r="M4350" s="40">
        <v>0.1525</v>
      </c>
      <c r="N4350" s="40">
        <v>0.19639999999999999</v>
      </c>
      <c r="O4350" s="40">
        <v>0.23185</v>
      </c>
      <c r="P4350" s="40">
        <v>0.18684999999999999</v>
      </c>
      <c r="Q4350" s="40"/>
      <c r="R4350" s="40"/>
      <c r="S4350" s="40"/>
      <c r="T4350" s="40">
        <v>20.027021623318401</v>
      </c>
      <c r="U4350" s="40">
        <v>1831.4</v>
      </c>
      <c r="V4350" s="40">
        <v>593</v>
      </c>
      <c r="W4350" s="40">
        <v>1.635E-2</v>
      </c>
      <c r="X4350" s="40">
        <v>9.4233750000000001</v>
      </c>
      <c r="Z4350" s="40"/>
      <c r="AA4350" s="40"/>
      <c r="AB4350" s="40"/>
      <c r="AC4350" s="40"/>
      <c r="AD4350" s="40">
        <v>355.482376333579</v>
      </c>
      <c r="AE4350" s="40"/>
      <c r="AF4350" s="40"/>
      <c r="AG4350" s="40"/>
      <c r="AH4350" s="40">
        <v>1.125</v>
      </c>
      <c r="AI4350" s="40">
        <v>0.2129325</v>
      </c>
      <c r="AJ4350" s="40">
        <v>18.649999999999999</v>
      </c>
      <c r="AK4350" s="40"/>
      <c r="AL4350" s="40"/>
      <c r="AM4350" s="40">
        <v>2.08</v>
      </c>
      <c r="AN4350" s="40">
        <v>2.835E-2</v>
      </c>
      <c r="AO4350" s="40">
        <v>3.3392235529027499</v>
      </c>
      <c r="AP4350" s="40">
        <v>122.144355190092</v>
      </c>
      <c r="AQ4350" s="40"/>
      <c r="AR4350" s="40"/>
      <c r="AS4350" s="40">
        <v>153.687090697049</v>
      </c>
      <c r="AT4350" s="40"/>
      <c r="AU4350" s="40"/>
      <c r="AV4350" s="40"/>
      <c r="AZ4350" s="40"/>
      <c r="BA4350" s="40"/>
      <c r="BB4350" s="40"/>
      <c r="BC4350" s="40"/>
      <c r="BD4350" s="40"/>
      <c r="BE4350" s="40">
        <v>237.517623666421</v>
      </c>
      <c r="BF4350" s="40"/>
      <c r="BG4350" s="40">
        <v>6.1000000000000004E-3</v>
      </c>
      <c r="BH4350" s="40">
        <v>6.58948230128075</v>
      </c>
      <c r="BI4350" s="40"/>
      <c r="BJ4350" s="40">
        <v>1097.60564480991</v>
      </c>
      <c r="BK4350" s="40">
        <v>515</v>
      </c>
      <c r="BL4350" s="40"/>
      <c r="BM4350" s="40"/>
      <c r="BN4350" s="40"/>
      <c r="BO4350" s="40"/>
      <c r="BP4350" s="40"/>
      <c r="BQ4350" s="40"/>
      <c r="BR4350" s="40"/>
      <c r="BS4350" s="40"/>
      <c r="BT4350" s="40"/>
      <c r="BU4350" s="40"/>
      <c r="BV4350" s="40"/>
      <c r="BW4350" s="40"/>
      <c r="BX4350" s="40"/>
      <c r="BY4350" s="40"/>
      <c r="BZ4350" s="40"/>
      <c r="CA4350" s="40"/>
      <c r="CB4350" s="40"/>
      <c r="CC4350" s="40"/>
      <c r="CD4350" s="40"/>
      <c r="CE4350" s="40"/>
    </row>
    <row r="4351" spans="1:83" x14ac:dyDescent="0.25">
      <c r="A4351" s="5" t="s">
        <v>754</v>
      </c>
      <c r="B4351" s="5" t="s">
        <v>754</v>
      </c>
      <c r="C4351" s="6">
        <v>33602</v>
      </c>
      <c r="D4351" s="14"/>
      <c r="E4351" s="14"/>
      <c r="F4351" s="15"/>
      <c r="G4351" s="40"/>
      <c r="H4351" s="40">
        <v>225.16</v>
      </c>
      <c r="I4351" s="40">
        <v>9.1999999999999998E-2</v>
      </c>
      <c r="J4351" s="40">
        <v>0.11165</v>
      </c>
      <c r="K4351" s="40">
        <v>9.5350000000000004E-2</v>
      </c>
      <c r="L4351" s="40">
        <v>9.8549999999999999E-2</v>
      </c>
      <c r="M4351" s="40">
        <v>0.13725000000000001</v>
      </c>
      <c r="N4351" s="40">
        <v>0.18290000000000001</v>
      </c>
      <c r="O4351" s="40">
        <v>0.22439999999999999</v>
      </c>
      <c r="P4351" s="40">
        <v>0.1837</v>
      </c>
      <c r="Q4351" s="40"/>
      <c r="R4351" s="40"/>
      <c r="S4351" s="40"/>
      <c r="T4351" s="40">
        <v>25.977473448619101</v>
      </c>
      <c r="U4351" s="40">
        <v>2186.3000000000002</v>
      </c>
      <c r="V4351" s="40">
        <v>858.25</v>
      </c>
      <c r="W4351" s="40">
        <v>1.8749999999999999E-2</v>
      </c>
      <c r="X4351" s="40">
        <v>16.104150000000001</v>
      </c>
      <c r="Z4351" s="40"/>
      <c r="AA4351" s="40"/>
      <c r="AB4351" s="40"/>
      <c r="AC4351" s="40"/>
      <c r="AD4351" s="40">
        <v>620.73237633357905</v>
      </c>
      <c r="AE4351" s="40"/>
      <c r="AF4351" s="40"/>
      <c r="AG4351" s="40"/>
      <c r="AH4351" s="40">
        <v>1.1399999999999999</v>
      </c>
      <c r="AI4351" s="40">
        <v>0.307510000000001</v>
      </c>
      <c r="AJ4351" s="40">
        <v>27.150000000000102</v>
      </c>
      <c r="AK4351" s="40"/>
      <c r="AL4351" s="40"/>
      <c r="AM4351" s="40">
        <v>1.35</v>
      </c>
      <c r="AN4351" s="40">
        <v>2.665E-2</v>
      </c>
      <c r="AO4351" s="40">
        <v>1.7823153553406701</v>
      </c>
      <c r="AP4351" s="40">
        <v>66.961470531605102</v>
      </c>
      <c r="AQ4351" s="40"/>
      <c r="AR4351" s="40"/>
      <c r="AS4351" s="40">
        <v>201.57894736842101</v>
      </c>
      <c r="AT4351" s="40"/>
      <c r="AU4351" s="40"/>
      <c r="AV4351" s="40"/>
      <c r="AZ4351" s="40"/>
      <c r="BA4351" s="40"/>
      <c r="BB4351" s="40"/>
      <c r="BC4351" s="40"/>
      <c r="BD4351" s="40"/>
      <c r="BE4351" s="40">
        <v>237.517623666421</v>
      </c>
      <c r="BF4351" s="40"/>
      <c r="BG4351" s="40">
        <v>5.1000000000000004E-3</v>
      </c>
      <c r="BH4351" s="40">
        <v>6.2965813821374104</v>
      </c>
      <c r="BI4351" s="40"/>
      <c r="BJ4351" s="40">
        <v>1233.9385294684</v>
      </c>
      <c r="BK4351" s="40">
        <v>572.5</v>
      </c>
      <c r="BL4351" s="40"/>
      <c r="BM4351" s="40"/>
      <c r="BN4351" s="40"/>
      <c r="BO4351" s="40"/>
      <c r="BP4351" s="40"/>
      <c r="BQ4351" s="40"/>
      <c r="BR4351" s="40"/>
      <c r="BS4351" s="40"/>
      <c r="BT4351" s="40"/>
      <c r="BU4351" s="40"/>
      <c r="BV4351" s="40"/>
      <c r="BW4351" s="40"/>
      <c r="BX4351" s="40"/>
      <c r="BY4351" s="40"/>
      <c r="BZ4351" s="40"/>
      <c r="CA4351" s="40"/>
      <c r="CB4351" s="40"/>
      <c r="CC4351" s="40"/>
      <c r="CD4351" s="40"/>
      <c r="CE4351" s="40"/>
    </row>
    <row r="4352" spans="1:83" x14ac:dyDescent="0.25">
      <c r="A4352" s="5" t="s">
        <v>754</v>
      </c>
      <c r="B4352" s="5" t="s">
        <v>754</v>
      </c>
      <c r="C4352" s="6">
        <v>33609</v>
      </c>
      <c r="D4352" s="14"/>
      <c r="E4352" s="14"/>
      <c r="F4352" s="15"/>
      <c r="G4352" s="40"/>
      <c r="H4352" s="40">
        <v>223.68</v>
      </c>
      <c r="I4352" s="40">
        <v>0.09</v>
      </c>
      <c r="J4352" s="40">
        <v>0.10929999999999999</v>
      </c>
      <c r="K4352" s="40">
        <v>9.4899999999999998E-2</v>
      </c>
      <c r="L4352" s="40">
        <v>9.69E-2</v>
      </c>
      <c r="M4352" s="40">
        <v>0.13569999999999999</v>
      </c>
      <c r="N4352" s="40">
        <v>0.1802</v>
      </c>
      <c r="O4352" s="40">
        <v>0.22585</v>
      </c>
      <c r="P4352" s="40">
        <v>0.18554999999999999</v>
      </c>
      <c r="Q4352" s="40"/>
      <c r="R4352" s="40"/>
      <c r="S4352" s="40"/>
      <c r="T4352" s="40">
        <v>24.421658215177001</v>
      </c>
      <c r="U4352" s="40">
        <v>2068.9</v>
      </c>
      <c r="V4352" s="40">
        <v>957.5</v>
      </c>
      <c r="W4352" s="40">
        <v>1.9449999999999999E-2</v>
      </c>
      <c r="X4352" s="40">
        <v>18.642800000000001</v>
      </c>
      <c r="Z4352" s="40"/>
      <c r="AA4352" s="40"/>
      <c r="AB4352" s="40"/>
      <c r="AC4352" s="40"/>
      <c r="AD4352" s="40">
        <v>719.98237633357905</v>
      </c>
      <c r="AE4352" s="40"/>
      <c r="AF4352" s="40"/>
      <c r="AG4352" s="40"/>
      <c r="AH4352" s="40">
        <v>1.1000000000000001</v>
      </c>
      <c r="AI4352" s="40">
        <v>0.26605000000000001</v>
      </c>
      <c r="AJ4352" s="40">
        <v>24.35</v>
      </c>
      <c r="AK4352" s="40"/>
      <c r="AL4352" s="40"/>
      <c r="AM4352" s="40">
        <v>0.32600000000000001</v>
      </c>
      <c r="AN4352" s="40">
        <v>2.5000000000000001E-2</v>
      </c>
      <c r="AO4352" s="40">
        <v>0.36031777557100297</v>
      </c>
      <c r="AP4352" s="40">
        <v>18.841484607745802</v>
      </c>
      <c r="AQ4352" s="40"/>
      <c r="AR4352" s="40"/>
      <c r="AS4352" s="40">
        <v>166.284779050737</v>
      </c>
      <c r="AT4352" s="40"/>
      <c r="AU4352" s="40"/>
      <c r="AV4352" s="40"/>
      <c r="AZ4352" s="40"/>
      <c r="BA4352" s="40"/>
      <c r="BB4352" s="40"/>
      <c r="BC4352" s="40"/>
      <c r="BD4352" s="40"/>
      <c r="BE4352" s="40">
        <v>237.517623666421</v>
      </c>
      <c r="BF4352" s="40"/>
      <c r="BG4352" s="40">
        <v>3.3999999999999998E-3</v>
      </c>
      <c r="BH4352" s="40">
        <v>3.50755949602781</v>
      </c>
      <c r="BI4352" s="40"/>
      <c r="BJ4352" s="40">
        <v>1068.2085153922501</v>
      </c>
      <c r="BK4352" s="40">
        <v>500</v>
      </c>
      <c r="BL4352" s="40"/>
      <c r="BM4352" s="40"/>
      <c r="BN4352" s="40"/>
      <c r="BO4352" s="40"/>
      <c r="BP4352" s="40"/>
      <c r="BQ4352" s="40"/>
      <c r="BR4352" s="40"/>
      <c r="BS4352" s="40"/>
      <c r="BT4352" s="40"/>
      <c r="BU4352" s="40"/>
      <c r="BV4352" s="40"/>
      <c r="BW4352" s="40"/>
      <c r="BX4352" s="40"/>
      <c r="BY4352" s="40"/>
      <c r="BZ4352" s="40"/>
      <c r="CA4352" s="40"/>
      <c r="CB4352" s="40"/>
      <c r="CC4352" s="40"/>
      <c r="CD4352" s="40"/>
      <c r="CE4352" s="40"/>
    </row>
    <row r="4353" spans="1:83" x14ac:dyDescent="0.25">
      <c r="A4353" s="5" t="s">
        <v>754</v>
      </c>
      <c r="B4353" s="5" t="s">
        <v>754</v>
      </c>
      <c r="C4353" s="6">
        <v>33613</v>
      </c>
      <c r="D4353" s="14"/>
      <c r="E4353" s="14"/>
      <c r="F4353" s="15"/>
      <c r="G4353" s="40"/>
      <c r="H4353" s="40"/>
      <c r="I4353" s="40"/>
      <c r="J4353" s="40"/>
      <c r="K4353" s="40"/>
      <c r="L4353" s="40"/>
      <c r="M4353" s="40"/>
      <c r="N4353" s="40"/>
      <c r="O4353" s="40"/>
      <c r="P4353" s="40"/>
      <c r="Q4353" s="40"/>
      <c r="R4353" s="40"/>
      <c r="S4353" s="40"/>
      <c r="T4353" s="40"/>
      <c r="U4353" s="40">
        <v>2813</v>
      </c>
      <c r="V4353" s="40">
        <v>1402</v>
      </c>
      <c r="W4353" s="40">
        <v>0.02</v>
      </c>
      <c r="X4353" s="40">
        <v>28.209599999999998</v>
      </c>
      <c r="Z4353" s="40"/>
      <c r="AA4353" s="40"/>
      <c r="AB4353" s="40"/>
      <c r="AC4353" s="40"/>
      <c r="AD4353" s="40">
        <v>1164.4823763335801</v>
      </c>
      <c r="AE4353" s="40"/>
      <c r="AF4353" s="40"/>
      <c r="AG4353" s="40"/>
      <c r="AH4353" s="40"/>
      <c r="AI4353" s="40"/>
      <c r="AJ4353" s="40"/>
      <c r="AK4353" s="40"/>
      <c r="AL4353" s="40"/>
      <c r="AM4353" s="40"/>
      <c r="AN4353" s="40"/>
      <c r="AO4353" s="40"/>
      <c r="AP4353" s="40"/>
      <c r="AQ4353" s="40"/>
      <c r="AR4353" s="40"/>
      <c r="AS4353" s="40"/>
      <c r="AT4353" s="40"/>
      <c r="AU4353" s="40"/>
      <c r="AV4353" s="40"/>
      <c r="AZ4353" s="40"/>
      <c r="BA4353" s="40"/>
      <c r="BB4353" s="40"/>
      <c r="BC4353" s="40"/>
      <c r="BD4353" s="40"/>
      <c r="BE4353" s="40">
        <v>237.517623666421</v>
      </c>
      <c r="BF4353" s="40"/>
      <c r="BG4353" s="40">
        <v>0</v>
      </c>
      <c r="BH4353" s="40"/>
      <c r="BI4353" s="40"/>
      <c r="BJ4353" s="40"/>
      <c r="BK4353" s="40">
        <v>742.5</v>
      </c>
      <c r="BL4353" s="40"/>
      <c r="BM4353" s="40"/>
      <c r="BN4353" s="40"/>
      <c r="BO4353" s="40"/>
      <c r="BP4353" s="40"/>
      <c r="BQ4353" s="40"/>
      <c r="BR4353" s="40"/>
      <c r="BS4353" s="40"/>
      <c r="BT4353" s="40"/>
      <c r="BU4353" s="40"/>
      <c r="BV4353" s="40"/>
      <c r="BW4353" s="40"/>
      <c r="BX4353" s="40"/>
      <c r="BY4353" s="40"/>
      <c r="BZ4353" s="40"/>
      <c r="CA4353" s="40"/>
      <c r="CB4353" s="40"/>
      <c r="CC4353" s="40"/>
      <c r="CD4353" s="40"/>
      <c r="CE4353" s="40"/>
    </row>
    <row r="4354" spans="1:83" x14ac:dyDescent="0.25">
      <c r="A4354" s="5" t="s">
        <v>754</v>
      </c>
      <c r="B4354" s="5" t="s">
        <v>754</v>
      </c>
      <c r="C4354" s="6">
        <v>33616</v>
      </c>
      <c r="D4354" s="14"/>
      <c r="E4354" s="14"/>
      <c r="F4354" s="15"/>
      <c r="G4354" s="40"/>
      <c r="H4354" s="40">
        <v>218.04</v>
      </c>
      <c r="I4354" s="40">
        <v>8.6499999999999994E-2</v>
      </c>
      <c r="J4354" s="40">
        <v>0.10885</v>
      </c>
      <c r="K4354" s="40">
        <v>9.4399999999999998E-2</v>
      </c>
      <c r="L4354" s="40">
        <v>9.4799999999999995E-2</v>
      </c>
      <c r="M4354" s="40">
        <v>0.12939999999999999</v>
      </c>
      <c r="N4354" s="40">
        <v>0.1721</v>
      </c>
      <c r="O4354" s="40">
        <v>0.22134999999999999</v>
      </c>
      <c r="P4354" s="40">
        <v>0.18279999999999999</v>
      </c>
      <c r="Q4354" s="40"/>
      <c r="R4354" s="40"/>
      <c r="S4354" s="40"/>
      <c r="T4354" s="40"/>
      <c r="U4354" s="40"/>
      <c r="V4354" s="40"/>
      <c r="W4354" s="40"/>
      <c r="X4354" s="40"/>
      <c r="Z4354" s="40"/>
      <c r="AA4354" s="40"/>
      <c r="AB4354" s="40"/>
      <c r="AC4354" s="40"/>
      <c r="AD4354" s="40"/>
      <c r="AE4354" s="40"/>
      <c r="AF4354" s="40"/>
      <c r="AG4354" s="40"/>
      <c r="AH4354" s="40"/>
      <c r="AI4354" s="40"/>
      <c r="AJ4354" s="40"/>
      <c r="AK4354" s="40"/>
      <c r="AL4354" s="40"/>
      <c r="AM4354" s="40"/>
      <c r="AN4354" s="40"/>
      <c r="AO4354" s="40"/>
      <c r="AP4354" s="40"/>
      <c r="AQ4354" s="40"/>
      <c r="AR4354" s="40"/>
      <c r="AS4354" s="40"/>
      <c r="AT4354" s="40"/>
      <c r="AU4354" s="40"/>
      <c r="AV4354" s="40"/>
      <c r="AZ4354" s="40"/>
      <c r="BA4354" s="40"/>
      <c r="BB4354" s="40"/>
      <c r="BC4354" s="40"/>
      <c r="BD4354" s="40"/>
      <c r="BE4354" s="40"/>
      <c r="BF4354" s="40"/>
      <c r="BG4354" s="40"/>
      <c r="BH4354" s="40"/>
      <c r="BI4354" s="40"/>
      <c r="BJ4354" s="40"/>
      <c r="BK4354" s="40"/>
      <c r="BL4354" s="40"/>
      <c r="BM4354" s="40"/>
      <c r="BN4354" s="40"/>
      <c r="BO4354" s="40"/>
      <c r="BP4354" s="40"/>
      <c r="BQ4354" s="40"/>
      <c r="BR4354" s="40"/>
      <c r="BS4354" s="40"/>
      <c r="BT4354" s="40"/>
      <c r="BU4354" s="40"/>
      <c r="BV4354" s="40"/>
      <c r="BW4354" s="40"/>
      <c r="BX4354" s="40"/>
      <c r="BY4354" s="40"/>
      <c r="BZ4354" s="40"/>
      <c r="CA4354" s="40"/>
      <c r="CB4354" s="40"/>
      <c r="CC4354" s="40"/>
      <c r="CD4354" s="40"/>
      <c r="CE4354" s="40"/>
    </row>
    <row r="4355" spans="1:83" x14ac:dyDescent="0.25">
      <c r="A4355" s="5" t="s">
        <v>754</v>
      </c>
      <c r="B4355" s="5" t="s">
        <v>754</v>
      </c>
      <c r="C4355" s="6">
        <v>33618</v>
      </c>
      <c r="D4355" s="14"/>
      <c r="E4355" s="14"/>
      <c r="F4355" s="15"/>
      <c r="G4355" s="40"/>
      <c r="H4355" s="40"/>
      <c r="I4355" s="40"/>
      <c r="J4355" s="40"/>
      <c r="K4355" s="40"/>
      <c r="L4355" s="40"/>
      <c r="M4355" s="40"/>
      <c r="N4355" s="40"/>
      <c r="O4355" s="40"/>
      <c r="P4355" s="40"/>
      <c r="Q4355" s="40"/>
      <c r="R4355" s="40"/>
      <c r="S4355" s="40"/>
      <c r="T4355" s="40"/>
      <c r="U4355" s="40"/>
      <c r="V4355" s="40"/>
      <c r="W4355" s="40"/>
      <c r="X4355" s="40"/>
      <c r="Z4355" s="40"/>
      <c r="AA4355" s="40"/>
      <c r="AB4355" s="40"/>
      <c r="AC4355" s="40"/>
      <c r="AD4355" s="40">
        <v>0</v>
      </c>
      <c r="AE4355" s="40"/>
      <c r="AF4355" s="40"/>
      <c r="AG4355" s="40"/>
      <c r="AH4355" s="40"/>
      <c r="AI4355" s="40"/>
      <c r="AJ4355" s="40"/>
      <c r="AK4355" s="40"/>
      <c r="AL4355" s="40"/>
      <c r="AM4355" s="40"/>
      <c r="AN4355" s="40"/>
      <c r="AO4355" s="40"/>
      <c r="AP4355" s="40"/>
      <c r="AQ4355" s="40"/>
      <c r="AR4355" s="40"/>
      <c r="AS4355" s="40"/>
      <c r="AT4355" s="40"/>
      <c r="AU4355" s="40"/>
      <c r="AV4355" s="40"/>
      <c r="AZ4355" s="40"/>
      <c r="BA4355" s="40"/>
      <c r="BB4355" s="40"/>
      <c r="BC4355" s="40"/>
      <c r="BD4355" s="40"/>
      <c r="BE4355" s="40">
        <v>237.517623666421</v>
      </c>
      <c r="BF4355" s="40"/>
      <c r="BG4355" s="40"/>
      <c r="BH4355" s="40"/>
      <c r="BI4355" s="40"/>
      <c r="BJ4355" s="40"/>
      <c r="BK4355" s="40"/>
      <c r="BL4355" s="40"/>
      <c r="BM4355" s="40"/>
      <c r="BN4355" s="40"/>
      <c r="BO4355" s="40"/>
      <c r="BP4355" s="40"/>
      <c r="BQ4355" s="40"/>
      <c r="BR4355" s="40"/>
      <c r="BS4355" s="40"/>
      <c r="BT4355" s="40"/>
      <c r="BU4355" s="40"/>
      <c r="BV4355" s="40"/>
      <c r="BW4355" s="40"/>
      <c r="BX4355" s="40"/>
      <c r="BY4355" s="40"/>
      <c r="BZ4355" s="40"/>
      <c r="CA4355" s="40"/>
      <c r="CB4355" s="40"/>
      <c r="CC4355" s="40"/>
      <c r="CD4355" s="40"/>
      <c r="CE4355" s="40"/>
    </row>
    <row r="4356" spans="1:83" x14ac:dyDescent="0.25">
      <c r="A4356" s="5" t="s">
        <v>754</v>
      </c>
      <c r="B4356" s="5" t="s">
        <v>754</v>
      </c>
      <c r="C4356" s="6">
        <v>33623</v>
      </c>
      <c r="D4356" s="14"/>
      <c r="E4356" s="14"/>
      <c r="F4356" s="15" t="s">
        <v>157</v>
      </c>
      <c r="G4356" s="40"/>
      <c r="H4356" s="40">
        <v>219.87</v>
      </c>
      <c r="I4356" s="40">
        <v>0.10050000000000001</v>
      </c>
      <c r="J4356" s="40">
        <v>0.10785</v>
      </c>
      <c r="K4356" s="40">
        <v>9.6299999999999997E-2</v>
      </c>
      <c r="L4356" s="40">
        <v>9.8650000000000002E-2</v>
      </c>
      <c r="M4356" s="40">
        <v>0.1348</v>
      </c>
      <c r="N4356" s="40">
        <v>0.16985</v>
      </c>
      <c r="O4356" s="40">
        <v>0.21115</v>
      </c>
      <c r="P4356" s="40">
        <v>0.18024999999999999</v>
      </c>
      <c r="Q4356" s="40"/>
      <c r="R4356" s="40"/>
      <c r="S4356" s="40"/>
      <c r="T4356" s="40"/>
      <c r="U4356" s="43">
        <v>1952.1901740426199</v>
      </c>
      <c r="V4356" s="40"/>
      <c r="W4356" s="40"/>
      <c r="X4356" s="40"/>
      <c r="Z4356" s="40">
        <v>3.32247975E-2</v>
      </c>
      <c r="AA4356" s="40"/>
      <c r="AB4356" s="40">
        <v>21183.774188834399</v>
      </c>
      <c r="AC4356" s="40"/>
      <c r="AD4356" s="40">
        <v>703.82660770975099</v>
      </c>
      <c r="AE4356" s="40"/>
      <c r="AF4356" s="40"/>
      <c r="AG4356" s="40"/>
      <c r="AH4356" s="40"/>
      <c r="AI4356" s="40"/>
      <c r="AJ4356" s="40"/>
      <c r="AK4356" s="40"/>
      <c r="AL4356" s="40"/>
      <c r="AM4356" s="40"/>
      <c r="AN4356" s="40"/>
      <c r="AO4356" s="40"/>
      <c r="AP4356" s="40"/>
      <c r="AQ4356" s="40"/>
      <c r="AR4356" s="40"/>
      <c r="AS4356" s="40"/>
      <c r="AT4356" s="40" t="s">
        <v>74</v>
      </c>
      <c r="AU4356" s="40"/>
      <c r="AV4356" s="40"/>
      <c r="AZ4356" s="40"/>
      <c r="BA4356" s="40"/>
      <c r="BB4356" s="40"/>
      <c r="BC4356" s="40"/>
      <c r="BD4356" s="40"/>
      <c r="BE4356" s="40"/>
      <c r="BF4356" s="40"/>
      <c r="BG4356" s="40"/>
      <c r="BH4356" s="40"/>
      <c r="BI4356" s="40"/>
      <c r="BJ4356" s="40"/>
      <c r="BK4356" s="40"/>
      <c r="BL4356" s="40"/>
      <c r="BM4356" s="40"/>
      <c r="BN4356" s="40"/>
      <c r="BO4356" s="40"/>
      <c r="BP4356" s="40"/>
      <c r="BQ4356" s="40"/>
      <c r="BR4356" s="40"/>
      <c r="BS4356" s="40"/>
      <c r="BT4356" s="40"/>
      <c r="BU4356" s="40"/>
      <c r="BV4356" s="40"/>
      <c r="BW4356" s="40"/>
      <c r="BX4356" s="40"/>
      <c r="BY4356" s="40"/>
      <c r="BZ4356" s="40"/>
      <c r="CA4356" s="40"/>
      <c r="CB4356" s="40"/>
      <c r="CC4356" s="40"/>
      <c r="CD4356" s="40"/>
      <c r="CE4356" s="40"/>
    </row>
    <row r="4357" spans="1:83" x14ac:dyDescent="0.25">
      <c r="A4357" s="5" t="s">
        <v>755</v>
      </c>
      <c r="B4357" s="5" t="s">
        <v>755</v>
      </c>
      <c r="C4357" s="6">
        <v>33483</v>
      </c>
      <c r="D4357" s="14"/>
      <c r="E4357" s="14"/>
      <c r="F4357" s="15"/>
      <c r="G4357" s="40"/>
      <c r="H4357" s="40">
        <v>414.16</v>
      </c>
      <c r="I4357" s="40">
        <v>0.25950000000000001</v>
      </c>
      <c r="J4357" s="40">
        <v>0.28539999999999999</v>
      </c>
      <c r="K4357" s="40">
        <v>0.25014999999999998</v>
      </c>
      <c r="L4357" s="40">
        <v>0.21195</v>
      </c>
      <c r="M4357" s="40">
        <v>0.28370000000000001</v>
      </c>
      <c r="N4357" s="40">
        <v>0.30719999999999997</v>
      </c>
      <c r="O4357" s="40">
        <v>0.22339999999999999</v>
      </c>
      <c r="P4357" s="40">
        <v>0.2495</v>
      </c>
      <c r="Q4357" s="40"/>
      <c r="R4357" s="40"/>
      <c r="S4357" s="40"/>
      <c r="T4357" s="40"/>
      <c r="U4357" s="40"/>
      <c r="V4357" s="40"/>
      <c r="W4357" s="40"/>
      <c r="X4357" s="40"/>
      <c r="Z4357" s="40"/>
      <c r="AA4357" s="40"/>
      <c r="AB4357" s="40"/>
      <c r="AC4357" s="40"/>
      <c r="AD4357" s="40"/>
      <c r="AE4357" s="40"/>
      <c r="AF4357" s="40"/>
      <c r="AG4357" s="40"/>
      <c r="AH4357" s="40"/>
      <c r="AI4357" s="40"/>
      <c r="AJ4357" s="40"/>
      <c r="AK4357" s="40"/>
      <c r="AL4357" s="40"/>
      <c r="AM4357" s="40"/>
      <c r="AN4357" s="40"/>
      <c r="AO4357" s="40"/>
      <c r="AP4357" s="40"/>
      <c r="AQ4357" s="40"/>
      <c r="AR4357" s="40"/>
      <c r="AS4357" s="40"/>
      <c r="AT4357" s="40"/>
      <c r="AU4357" s="40"/>
      <c r="AV4357" s="40"/>
      <c r="AZ4357" s="40"/>
      <c r="BA4357" s="40"/>
      <c r="BB4357" s="40"/>
      <c r="BC4357" s="40"/>
      <c r="BD4357" s="40"/>
      <c r="BE4357" s="40"/>
      <c r="BF4357" s="40"/>
      <c r="BG4357" s="40"/>
      <c r="BH4357" s="40"/>
      <c r="BI4357" s="40"/>
      <c r="BJ4357" s="40"/>
      <c r="BK4357" s="40"/>
      <c r="BL4357" s="40"/>
      <c r="BM4357" s="40"/>
      <c r="BN4357" s="40"/>
      <c r="BO4357" s="40"/>
      <c r="BP4357" s="40"/>
      <c r="BQ4357" s="40"/>
      <c r="BR4357" s="40"/>
      <c r="BS4357" s="40"/>
      <c r="BT4357" s="40"/>
      <c r="BU4357" s="40"/>
      <c r="BV4357" s="40"/>
      <c r="BW4357" s="40"/>
      <c r="BX4357" s="40"/>
      <c r="BY4357" s="40"/>
      <c r="BZ4357" s="40"/>
      <c r="CA4357" s="40"/>
      <c r="CB4357" s="40"/>
      <c r="CC4357" s="40"/>
      <c r="CD4357" s="40"/>
      <c r="CE4357" s="40"/>
    </row>
    <row r="4358" spans="1:83" x14ac:dyDescent="0.25">
      <c r="A4358" s="5" t="s">
        <v>755</v>
      </c>
      <c r="B4358" s="5" t="s">
        <v>755</v>
      </c>
      <c r="C4358" s="6">
        <v>33491</v>
      </c>
      <c r="D4358" s="14"/>
      <c r="E4358" s="14"/>
      <c r="F4358" s="15"/>
      <c r="G4358" s="40"/>
      <c r="H4358" s="40">
        <v>413.52</v>
      </c>
      <c r="I4358" s="40">
        <v>0.26750000000000002</v>
      </c>
      <c r="J4358" s="40">
        <v>0.28184999999999999</v>
      </c>
      <c r="K4358" s="40">
        <v>0.25004999999999999</v>
      </c>
      <c r="L4358" s="40">
        <v>0.21304999999999999</v>
      </c>
      <c r="M4358" s="40">
        <v>0.27905000000000002</v>
      </c>
      <c r="N4358" s="40">
        <v>0.30775000000000002</v>
      </c>
      <c r="O4358" s="40">
        <v>0.22090000000000001</v>
      </c>
      <c r="P4358" s="40">
        <v>0.24745</v>
      </c>
      <c r="Q4358" s="40"/>
      <c r="R4358" s="40"/>
      <c r="S4358" s="40"/>
      <c r="T4358" s="40"/>
      <c r="U4358" s="40"/>
      <c r="V4358" s="40"/>
      <c r="W4358" s="40"/>
      <c r="X4358" s="40"/>
      <c r="Z4358" s="40"/>
      <c r="AA4358" s="40"/>
      <c r="AB4358" s="40"/>
      <c r="AC4358" s="40"/>
      <c r="AD4358" s="40"/>
      <c r="AE4358" s="40"/>
      <c r="AF4358" s="40"/>
      <c r="AG4358" s="40"/>
      <c r="AH4358" s="40"/>
      <c r="AI4358" s="40"/>
      <c r="AJ4358" s="40"/>
      <c r="AK4358" s="40"/>
      <c r="AL4358" s="40"/>
      <c r="AM4358" s="40"/>
      <c r="AN4358" s="40"/>
      <c r="AO4358" s="40"/>
      <c r="AP4358" s="40"/>
      <c r="AQ4358" s="40"/>
      <c r="AR4358" s="40"/>
      <c r="AS4358" s="40"/>
      <c r="AT4358" s="40"/>
      <c r="AU4358" s="40"/>
      <c r="AV4358" s="40"/>
      <c r="AZ4358" s="40"/>
      <c r="BA4358" s="40"/>
      <c r="BB4358" s="40"/>
      <c r="BC4358" s="40"/>
      <c r="BD4358" s="40"/>
      <c r="BE4358" s="40"/>
      <c r="BF4358" s="40"/>
      <c r="BG4358" s="40"/>
      <c r="BH4358" s="40"/>
      <c r="BI4358" s="40"/>
      <c r="BJ4358" s="40"/>
      <c r="BK4358" s="40"/>
      <c r="BL4358" s="40"/>
      <c r="BM4358" s="40"/>
      <c r="BN4358" s="40"/>
      <c r="BO4358" s="40"/>
      <c r="BP4358" s="40"/>
      <c r="BQ4358" s="40"/>
      <c r="BR4358" s="40"/>
      <c r="BS4358" s="40"/>
      <c r="BT4358" s="40"/>
      <c r="BU4358" s="40"/>
      <c r="BV4358" s="40"/>
      <c r="BW4358" s="40"/>
      <c r="BX4358" s="40"/>
      <c r="BY4358" s="40"/>
      <c r="BZ4358" s="40"/>
      <c r="CA4358" s="40"/>
      <c r="CB4358" s="40"/>
      <c r="CC4358" s="40"/>
      <c r="CD4358" s="40"/>
      <c r="CE4358" s="40"/>
    </row>
    <row r="4359" spans="1:83" x14ac:dyDescent="0.25">
      <c r="A4359" s="5" t="s">
        <v>755</v>
      </c>
      <c r="B4359" s="5" t="s">
        <v>755</v>
      </c>
      <c r="C4359" s="6">
        <v>33497</v>
      </c>
      <c r="D4359" s="14"/>
      <c r="E4359" s="14"/>
      <c r="F4359" s="15"/>
      <c r="G4359" s="40"/>
      <c r="H4359" s="40">
        <v>421.03</v>
      </c>
      <c r="I4359" s="40">
        <v>0.27950000000000003</v>
      </c>
      <c r="J4359" s="40">
        <v>0.2878</v>
      </c>
      <c r="K4359" s="40">
        <v>0.25090000000000001</v>
      </c>
      <c r="L4359" s="40">
        <v>0.221</v>
      </c>
      <c r="M4359" s="40">
        <v>0.28394999999999998</v>
      </c>
      <c r="N4359" s="40">
        <v>0.31045</v>
      </c>
      <c r="O4359" s="40">
        <v>0.22115000000000001</v>
      </c>
      <c r="P4359" s="40">
        <v>0.25040000000000001</v>
      </c>
      <c r="Q4359" s="40"/>
      <c r="R4359" s="40"/>
      <c r="S4359" s="40"/>
      <c r="T4359" s="40"/>
      <c r="U4359" s="40"/>
      <c r="V4359" s="40"/>
      <c r="W4359" s="40"/>
      <c r="X4359" s="40"/>
      <c r="Z4359" s="40"/>
      <c r="AA4359" s="40"/>
      <c r="AB4359" s="40"/>
      <c r="AC4359" s="40"/>
      <c r="AD4359" s="40"/>
      <c r="AE4359" s="40"/>
      <c r="AF4359" s="40"/>
      <c r="AG4359" s="40"/>
      <c r="AH4359" s="40"/>
      <c r="AI4359" s="40"/>
      <c r="AJ4359" s="40"/>
      <c r="AK4359" s="40"/>
      <c r="AL4359" s="40"/>
      <c r="AM4359" s="40"/>
      <c r="AN4359" s="40"/>
      <c r="AO4359" s="40"/>
      <c r="AP4359" s="40"/>
      <c r="AQ4359" s="40"/>
      <c r="AR4359" s="40"/>
      <c r="AS4359" s="40"/>
      <c r="AT4359" s="40"/>
      <c r="AU4359" s="40"/>
      <c r="AV4359" s="40"/>
      <c r="AZ4359" s="40"/>
      <c r="BA4359" s="40"/>
      <c r="BB4359" s="40"/>
      <c r="BC4359" s="40"/>
      <c r="BD4359" s="40"/>
      <c r="BE4359" s="40"/>
      <c r="BF4359" s="40"/>
      <c r="BG4359" s="40"/>
      <c r="BH4359" s="40"/>
      <c r="BI4359" s="40"/>
      <c r="BJ4359" s="40"/>
      <c r="BK4359" s="40"/>
      <c r="BL4359" s="40"/>
      <c r="BM4359" s="40"/>
      <c r="BN4359" s="40"/>
      <c r="BO4359" s="40"/>
      <c r="BP4359" s="40"/>
      <c r="BQ4359" s="40"/>
      <c r="BR4359" s="40"/>
      <c r="BS4359" s="40"/>
      <c r="BT4359" s="40"/>
      <c r="BU4359" s="40"/>
      <c r="BV4359" s="40"/>
      <c r="BW4359" s="40"/>
      <c r="BX4359" s="40"/>
      <c r="BY4359" s="40"/>
      <c r="BZ4359" s="40"/>
      <c r="CA4359" s="40"/>
      <c r="CB4359" s="40"/>
      <c r="CC4359" s="40"/>
      <c r="CD4359" s="40"/>
      <c r="CE4359" s="40"/>
    </row>
    <row r="4360" spans="1:83" x14ac:dyDescent="0.25">
      <c r="A4360" s="5" t="s">
        <v>755</v>
      </c>
      <c r="B4360" s="5" t="s">
        <v>755</v>
      </c>
      <c r="C4360" s="6">
        <v>33504</v>
      </c>
      <c r="D4360" s="14"/>
      <c r="E4360" s="14"/>
      <c r="F4360" s="15"/>
      <c r="G4360" s="40"/>
      <c r="H4360" s="40">
        <v>419.41</v>
      </c>
      <c r="I4360" s="40">
        <v>0.27500000000000002</v>
      </c>
      <c r="J4360" s="40">
        <v>0.28725000000000001</v>
      </c>
      <c r="K4360" s="40">
        <v>0.25035000000000002</v>
      </c>
      <c r="L4360" s="40">
        <v>0.22055</v>
      </c>
      <c r="M4360" s="40">
        <v>0.28339999999999999</v>
      </c>
      <c r="N4360" s="40">
        <v>0.30985000000000001</v>
      </c>
      <c r="O4360" s="40">
        <v>0.22070000000000001</v>
      </c>
      <c r="P4360" s="40">
        <v>0.24995000000000001</v>
      </c>
      <c r="Q4360" s="40"/>
      <c r="R4360" s="40"/>
      <c r="S4360" s="40"/>
      <c r="T4360" s="40"/>
      <c r="U4360" s="40"/>
      <c r="V4360" s="40"/>
      <c r="W4360" s="40"/>
      <c r="X4360" s="40"/>
      <c r="Z4360" s="40"/>
      <c r="AA4360" s="40"/>
      <c r="AB4360" s="40"/>
      <c r="AC4360" s="40"/>
      <c r="AD4360" s="40"/>
      <c r="AE4360" s="40"/>
      <c r="AF4360" s="40"/>
      <c r="AG4360" s="40"/>
      <c r="AH4360" s="40"/>
      <c r="AI4360" s="40"/>
      <c r="AJ4360" s="40"/>
      <c r="AK4360" s="40"/>
      <c r="AL4360" s="40"/>
      <c r="AM4360" s="40"/>
      <c r="AN4360" s="40"/>
      <c r="AO4360" s="40"/>
      <c r="AP4360" s="40"/>
      <c r="AQ4360" s="40"/>
      <c r="AR4360" s="40"/>
      <c r="AS4360" s="40"/>
      <c r="AT4360" s="40"/>
      <c r="AU4360" s="40"/>
      <c r="AV4360" s="40"/>
      <c r="AZ4360" s="40"/>
      <c r="BA4360" s="40"/>
      <c r="BB4360" s="40"/>
      <c r="BC4360" s="40"/>
      <c r="BD4360" s="40"/>
      <c r="BE4360" s="40"/>
      <c r="BF4360" s="40"/>
      <c r="BG4360" s="40"/>
      <c r="BH4360" s="40"/>
      <c r="BI4360" s="40"/>
      <c r="BJ4360" s="40"/>
      <c r="BK4360" s="40"/>
      <c r="BL4360" s="40"/>
      <c r="BM4360" s="40"/>
      <c r="BN4360" s="40"/>
      <c r="BO4360" s="40"/>
      <c r="BP4360" s="40"/>
      <c r="BQ4360" s="40"/>
      <c r="BR4360" s="40"/>
      <c r="BS4360" s="40"/>
      <c r="BT4360" s="40"/>
      <c r="BU4360" s="40"/>
      <c r="BV4360" s="40"/>
      <c r="BW4360" s="40"/>
      <c r="BX4360" s="40"/>
      <c r="BY4360" s="40"/>
      <c r="BZ4360" s="40"/>
      <c r="CA4360" s="40"/>
      <c r="CB4360" s="40"/>
      <c r="CC4360" s="40"/>
      <c r="CD4360" s="40"/>
      <c r="CE4360" s="40"/>
    </row>
    <row r="4361" spans="1:83" x14ac:dyDescent="0.25">
      <c r="A4361" s="5" t="s">
        <v>755</v>
      </c>
      <c r="B4361" s="5" t="s">
        <v>755</v>
      </c>
      <c r="C4361" s="6">
        <v>33505</v>
      </c>
      <c r="D4361" s="14"/>
      <c r="E4361" s="14"/>
      <c r="F4361" s="15"/>
      <c r="G4361" s="40"/>
      <c r="H4361" s="40"/>
      <c r="I4361" s="40"/>
      <c r="J4361" s="40"/>
      <c r="K4361" s="40"/>
      <c r="L4361" s="40"/>
      <c r="M4361" s="40"/>
      <c r="N4361" s="40"/>
      <c r="O4361" s="40"/>
      <c r="P4361" s="40"/>
      <c r="Q4361" s="40"/>
      <c r="R4361" s="40"/>
      <c r="S4361" s="40"/>
      <c r="T4361" s="40"/>
      <c r="U4361" s="40">
        <v>250.8</v>
      </c>
      <c r="V4361" s="40"/>
      <c r="W4361" s="40"/>
      <c r="X4361" s="40"/>
      <c r="Z4361" s="40"/>
      <c r="AA4361" s="40"/>
      <c r="AB4361" s="40"/>
      <c r="AC4361" s="40"/>
      <c r="AD4361" s="40"/>
      <c r="AE4361" s="40"/>
      <c r="AF4361" s="40"/>
      <c r="AG4361" s="40"/>
      <c r="AH4361" s="40"/>
      <c r="AI4361" s="40"/>
      <c r="AJ4361" s="40"/>
      <c r="AK4361" s="40"/>
      <c r="AL4361" s="40"/>
      <c r="AM4361" s="40">
        <v>3.665440663</v>
      </c>
      <c r="AN4361" s="40"/>
      <c r="AO4361" s="40"/>
      <c r="AP4361" s="40">
        <v>156.223281857854</v>
      </c>
      <c r="AQ4361" s="40"/>
      <c r="AR4361" s="40"/>
      <c r="AS4361" s="40">
        <v>234.860646599777</v>
      </c>
      <c r="AT4361" s="40"/>
      <c r="AU4361" s="40"/>
      <c r="AV4361" s="40"/>
      <c r="AZ4361" s="40"/>
      <c r="BA4361" s="40"/>
      <c r="BB4361" s="40">
        <v>277.5</v>
      </c>
      <c r="BC4361" s="40"/>
      <c r="BD4361" s="40"/>
      <c r="BE4361" s="40"/>
      <c r="BF4361" s="40"/>
      <c r="BG4361" s="40"/>
      <c r="BH4361" s="40"/>
      <c r="BI4361" s="40"/>
      <c r="BJ4361" s="40">
        <v>94.576718142146206</v>
      </c>
      <c r="BK4361" s="40">
        <v>895</v>
      </c>
      <c r="BL4361" s="40"/>
      <c r="BM4361" s="40"/>
      <c r="BN4361" s="40"/>
      <c r="BO4361" s="40"/>
      <c r="BP4361" s="40"/>
      <c r="BQ4361" s="40"/>
      <c r="BR4361" s="40"/>
      <c r="BS4361" s="40"/>
      <c r="BT4361" s="40"/>
      <c r="BU4361" s="40"/>
      <c r="BV4361" s="40"/>
      <c r="BW4361" s="40"/>
      <c r="BX4361" s="40"/>
      <c r="BY4361" s="40"/>
      <c r="BZ4361" s="40"/>
      <c r="CA4361" s="40"/>
      <c r="CB4361" s="40"/>
      <c r="CC4361" s="40"/>
      <c r="CD4361" s="40"/>
      <c r="CE4361" s="40"/>
    </row>
    <row r="4362" spans="1:83" x14ac:dyDescent="0.25">
      <c r="A4362" s="5" t="s">
        <v>755</v>
      </c>
      <c r="B4362" s="5" t="s">
        <v>755</v>
      </c>
      <c r="C4362" s="6">
        <v>33512</v>
      </c>
      <c r="D4362" s="14"/>
      <c r="E4362" s="14"/>
      <c r="F4362" s="15"/>
      <c r="G4362" s="40"/>
      <c r="H4362" s="40">
        <v>396.52</v>
      </c>
      <c r="I4362" s="40">
        <v>0.23849999999999999</v>
      </c>
      <c r="J4362" s="40">
        <v>0.25659999999999999</v>
      </c>
      <c r="K4362" s="40">
        <v>0.2354</v>
      </c>
      <c r="L4362" s="40">
        <v>0.20225000000000001</v>
      </c>
      <c r="M4362" s="40">
        <v>0.27765000000000001</v>
      </c>
      <c r="N4362" s="40">
        <v>0.30495</v>
      </c>
      <c r="O4362" s="40">
        <v>0.22090000000000001</v>
      </c>
      <c r="P4362" s="40">
        <v>0.24635000000000001</v>
      </c>
      <c r="Q4362" s="40"/>
      <c r="R4362" s="40"/>
      <c r="S4362" s="40"/>
      <c r="T4362" s="40"/>
      <c r="U4362" s="40"/>
      <c r="V4362" s="40"/>
      <c r="W4362" s="40"/>
      <c r="X4362" s="40"/>
      <c r="Z4362" s="40"/>
      <c r="AA4362" s="40"/>
      <c r="AB4362" s="40"/>
      <c r="AC4362" s="40"/>
      <c r="AD4362" s="40"/>
      <c r="AE4362" s="40"/>
      <c r="AF4362" s="40"/>
      <c r="AG4362" s="40"/>
      <c r="AH4362" s="40"/>
      <c r="AI4362" s="40"/>
      <c r="AJ4362" s="40"/>
      <c r="AK4362" s="40"/>
      <c r="AL4362" s="40"/>
      <c r="AM4362" s="40"/>
      <c r="AN4362" s="40"/>
      <c r="AO4362" s="40"/>
      <c r="AP4362" s="40"/>
      <c r="AQ4362" s="40"/>
      <c r="AR4362" s="40"/>
      <c r="AS4362" s="40"/>
      <c r="AT4362" s="40"/>
      <c r="AU4362" s="40"/>
      <c r="AV4362" s="40"/>
      <c r="AZ4362" s="40"/>
      <c r="BA4362" s="40"/>
      <c r="BB4362" s="40"/>
      <c r="BC4362" s="40"/>
      <c r="BD4362" s="40"/>
      <c r="BE4362" s="40"/>
      <c r="BF4362" s="40"/>
      <c r="BG4362" s="40"/>
      <c r="BH4362" s="40"/>
      <c r="BI4362" s="40"/>
      <c r="BJ4362" s="40"/>
      <c r="BK4362" s="40"/>
      <c r="BL4362" s="40"/>
      <c r="BM4362" s="40"/>
      <c r="BN4362" s="40"/>
      <c r="BO4362" s="40"/>
      <c r="BP4362" s="40"/>
      <c r="BQ4362" s="40"/>
      <c r="BR4362" s="40"/>
      <c r="BS4362" s="40"/>
      <c r="BT4362" s="40"/>
      <c r="BU4362" s="40"/>
      <c r="BV4362" s="40"/>
      <c r="BW4362" s="40"/>
      <c r="BX4362" s="40"/>
      <c r="BY4362" s="40"/>
      <c r="BZ4362" s="40"/>
      <c r="CA4362" s="40"/>
      <c r="CB4362" s="40"/>
      <c r="CC4362" s="40"/>
      <c r="CD4362" s="40"/>
      <c r="CE4362" s="40"/>
    </row>
    <row r="4363" spans="1:83" x14ac:dyDescent="0.25">
      <c r="A4363" s="5" t="s">
        <v>755</v>
      </c>
      <c r="B4363" s="5" t="s">
        <v>755</v>
      </c>
      <c r="C4363" s="6">
        <v>33519</v>
      </c>
      <c r="D4363" s="14"/>
      <c r="E4363" s="14"/>
      <c r="F4363" s="15"/>
      <c r="G4363" s="40"/>
      <c r="H4363" s="40">
        <v>402.31</v>
      </c>
      <c r="I4363" s="40">
        <v>0.249</v>
      </c>
      <c r="J4363" s="40">
        <v>0.26950000000000002</v>
      </c>
      <c r="K4363" s="40">
        <v>0.2432</v>
      </c>
      <c r="L4363" s="40">
        <v>0.20474999999999999</v>
      </c>
      <c r="M4363" s="40">
        <v>0.27215</v>
      </c>
      <c r="N4363" s="40">
        <v>0.30635000000000001</v>
      </c>
      <c r="O4363" s="40">
        <v>0.21815000000000001</v>
      </c>
      <c r="P4363" s="40">
        <v>0.24845</v>
      </c>
      <c r="Q4363" s="40"/>
      <c r="R4363" s="40"/>
      <c r="S4363" s="40"/>
      <c r="T4363" s="40"/>
      <c r="U4363" s="40"/>
      <c r="V4363" s="40"/>
      <c r="W4363" s="40"/>
      <c r="X4363" s="40"/>
      <c r="Z4363" s="40"/>
      <c r="AA4363" s="40"/>
      <c r="AB4363" s="40"/>
      <c r="AC4363" s="40"/>
      <c r="AD4363" s="40"/>
      <c r="AE4363" s="40"/>
      <c r="AF4363" s="40"/>
      <c r="AG4363" s="40"/>
      <c r="AH4363" s="40"/>
      <c r="AI4363" s="40"/>
      <c r="AJ4363" s="40"/>
      <c r="AK4363" s="40"/>
      <c r="AL4363" s="40"/>
      <c r="AM4363" s="40"/>
      <c r="AN4363" s="40"/>
      <c r="AO4363" s="40"/>
      <c r="AP4363" s="40"/>
      <c r="AQ4363" s="40"/>
      <c r="AR4363" s="40"/>
      <c r="AS4363" s="40"/>
      <c r="AT4363" s="40"/>
      <c r="AU4363" s="40"/>
      <c r="AV4363" s="40"/>
      <c r="AZ4363" s="40"/>
      <c r="BA4363" s="40"/>
      <c r="BB4363" s="40"/>
      <c r="BC4363" s="40"/>
      <c r="BD4363" s="40"/>
      <c r="BE4363" s="40"/>
      <c r="BF4363" s="40"/>
      <c r="BG4363" s="40"/>
      <c r="BH4363" s="40"/>
      <c r="BI4363" s="40"/>
      <c r="BJ4363" s="40"/>
      <c r="BK4363" s="40"/>
      <c r="BL4363" s="40"/>
      <c r="BM4363" s="40"/>
      <c r="BN4363" s="40"/>
      <c r="BO4363" s="40"/>
      <c r="BP4363" s="40"/>
      <c r="BQ4363" s="40"/>
      <c r="BR4363" s="40"/>
      <c r="BS4363" s="40"/>
      <c r="BT4363" s="40"/>
      <c r="BU4363" s="40"/>
      <c r="BV4363" s="40"/>
      <c r="BW4363" s="40"/>
      <c r="BX4363" s="40"/>
      <c r="BY4363" s="40"/>
      <c r="BZ4363" s="40"/>
      <c r="CA4363" s="40"/>
      <c r="CB4363" s="40"/>
      <c r="CC4363" s="40"/>
      <c r="CD4363" s="40"/>
      <c r="CE4363" s="40"/>
    </row>
    <row r="4364" spans="1:83" x14ac:dyDescent="0.25">
      <c r="A4364" s="5" t="s">
        <v>755</v>
      </c>
      <c r="B4364" s="5" t="s">
        <v>755</v>
      </c>
      <c r="C4364" s="6">
        <v>33521</v>
      </c>
      <c r="D4364" s="14"/>
      <c r="E4364" s="14"/>
      <c r="F4364" s="15"/>
      <c r="G4364" s="40"/>
      <c r="H4364" s="40"/>
      <c r="I4364" s="40"/>
      <c r="J4364" s="40"/>
      <c r="K4364" s="40"/>
      <c r="L4364" s="40"/>
      <c r="M4364" s="40"/>
      <c r="N4364" s="40"/>
      <c r="O4364" s="40"/>
      <c r="P4364" s="40"/>
      <c r="Q4364" s="40"/>
      <c r="R4364" s="40"/>
      <c r="S4364" s="40"/>
      <c r="T4364" s="40"/>
      <c r="U4364" s="40">
        <v>438.07499999999999</v>
      </c>
      <c r="V4364" s="40"/>
      <c r="W4364" s="40"/>
      <c r="X4364" s="40"/>
      <c r="Z4364" s="40"/>
      <c r="AA4364" s="40"/>
      <c r="AB4364" s="40"/>
      <c r="AC4364" s="40"/>
      <c r="AD4364" s="40"/>
      <c r="AE4364" s="40"/>
      <c r="AF4364" s="40"/>
      <c r="AG4364" s="40"/>
      <c r="AH4364" s="40"/>
      <c r="AI4364" s="40"/>
      <c r="AJ4364" s="40"/>
      <c r="AK4364" s="40"/>
      <c r="AL4364" s="40"/>
      <c r="AM4364" s="40">
        <v>7.6634421909999997</v>
      </c>
      <c r="AN4364" s="40"/>
      <c r="AO4364" s="40"/>
      <c r="AP4364" s="40">
        <v>244.582225346455</v>
      </c>
      <c r="AQ4364" s="40"/>
      <c r="AR4364" s="40"/>
      <c r="AS4364" s="40">
        <v>313.64302967563799</v>
      </c>
      <c r="AT4364" s="40"/>
      <c r="AU4364" s="40"/>
      <c r="AV4364" s="40"/>
      <c r="AZ4364" s="40"/>
      <c r="BA4364" s="40"/>
      <c r="BB4364" s="40">
        <v>265</v>
      </c>
      <c r="BC4364" s="40"/>
      <c r="BD4364" s="40"/>
      <c r="BE4364" s="40"/>
      <c r="BF4364" s="40"/>
      <c r="BG4364" s="40"/>
      <c r="BH4364" s="40"/>
      <c r="BI4364" s="40"/>
      <c r="BJ4364" s="40">
        <v>193.49277465354501</v>
      </c>
      <c r="BK4364" s="40">
        <v>827.5</v>
      </c>
      <c r="BL4364" s="40"/>
      <c r="BM4364" s="40"/>
      <c r="BN4364" s="40"/>
      <c r="BO4364" s="40"/>
      <c r="BP4364" s="40"/>
      <c r="BQ4364" s="40"/>
      <c r="BR4364" s="40"/>
      <c r="BS4364" s="40"/>
      <c r="BT4364" s="40"/>
      <c r="BU4364" s="40"/>
      <c r="BV4364" s="40"/>
      <c r="BW4364" s="40"/>
      <c r="BX4364" s="40"/>
      <c r="BY4364" s="40"/>
      <c r="BZ4364" s="40"/>
      <c r="CA4364" s="40"/>
      <c r="CB4364" s="40"/>
      <c r="CC4364" s="40"/>
      <c r="CD4364" s="40"/>
      <c r="CE4364" s="40"/>
    </row>
    <row r="4365" spans="1:83" x14ac:dyDescent="0.25">
      <c r="A4365" s="5" t="s">
        <v>755</v>
      </c>
      <c r="B4365" s="5" t="s">
        <v>755</v>
      </c>
      <c r="C4365" s="6">
        <v>33525</v>
      </c>
      <c r="D4365" s="14"/>
      <c r="E4365" s="14"/>
      <c r="F4365" s="15"/>
      <c r="G4365" s="40"/>
      <c r="H4365" s="40">
        <v>393.56</v>
      </c>
      <c r="I4365" s="40">
        <v>0.23549999999999999</v>
      </c>
      <c r="J4365" s="40">
        <v>0.25295000000000001</v>
      </c>
      <c r="K4365" s="40">
        <v>0.23435</v>
      </c>
      <c r="L4365" s="40">
        <v>0.19694999999999999</v>
      </c>
      <c r="M4365" s="40">
        <v>0.27474999999999999</v>
      </c>
      <c r="N4365" s="40">
        <v>0.30349999999999999</v>
      </c>
      <c r="O4365" s="40">
        <v>0.21875</v>
      </c>
      <c r="P4365" s="40">
        <v>0.25105</v>
      </c>
      <c r="Q4365" s="40"/>
      <c r="R4365" s="40"/>
      <c r="S4365" s="40"/>
      <c r="T4365" s="40"/>
      <c r="U4365" s="40"/>
      <c r="V4365" s="40"/>
      <c r="W4365" s="40"/>
      <c r="X4365" s="40"/>
      <c r="Z4365" s="40"/>
      <c r="AA4365" s="40"/>
      <c r="AB4365" s="40"/>
      <c r="AC4365" s="40"/>
      <c r="AD4365" s="40"/>
      <c r="AE4365" s="40"/>
      <c r="AF4365" s="40"/>
      <c r="AG4365" s="40"/>
      <c r="AH4365" s="40"/>
      <c r="AI4365" s="40"/>
      <c r="AJ4365" s="40"/>
      <c r="AK4365" s="40"/>
      <c r="AL4365" s="40"/>
      <c r="AM4365" s="40"/>
      <c r="AN4365" s="40"/>
      <c r="AO4365" s="40"/>
      <c r="AP4365" s="40"/>
      <c r="AQ4365" s="40"/>
      <c r="AR4365" s="40"/>
      <c r="AS4365" s="40"/>
      <c r="AT4365" s="40"/>
      <c r="AU4365" s="40"/>
      <c r="AV4365" s="40"/>
      <c r="AZ4365" s="40"/>
      <c r="BA4365" s="40"/>
      <c r="BB4365" s="40"/>
      <c r="BC4365" s="40"/>
      <c r="BD4365" s="40"/>
      <c r="BE4365" s="40"/>
      <c r="BF4365" s="40"/>
      <c r="BG4365" s="40"/>
      <c r="BH4365" s="40"/>
      <c r="BI4365" s="40"/>
      <c r="BJ4365" s="40"/>
      <c r="BK4365" s="40"/>
      <c r="BL4365" s="40"/>
      <c r="BM4365" s="40"/>
      <c r="BN4365" s="40"/>
      <c r="BO4365" s="40"/>
      <c r="BP4365" s="40"/>
      <c r="BQ4365" s="40"/>
      <c r="BR4365" s="40"/>
      <c r="BS4365" s="40"/>
      <c r="BT4365" s="40"/>
      <c r="BU4365" s="40"/>
      <c r="BV4365" s="40"/>
      <c r="BW4365" s="40"/>
      <c r="BX4365" s="40"/>
      <c r="BY4365" s="40"/>
      <c r="BZ4365" s="40"/>
      <c r="CA4365" s="40"/>
      <c r="CB4365" s="40"/>
      <c r="CC4365" s="40"/>
      <c r="CD4365" s="40"/>
      <c r="CE4365" s="40"/>
    </row>
    <row r="4366" spans="1:83" x14ac:dyDescent="0.25">
      <c r="A4366" s="5" t="s">
        <v>755</v>
      </c>
      <c r="B4366" s="5" t="s">
        <v>755</v>
      </c>
      <c r="C4366" s="6">
        <v>33532</v>
      </c>
      <c r="D4366" s="14"/>
      <c r="E4366" s="14"/>
      <c r="F4366" s="15"/>
      <c r="G4366" s="40"/>
      <c r="H4366" s="40">
        <v>382.57</v>
      </c>
      <c r="I4366" s="40">
        <v>0.223</v>
      </c>
      <c r="J4366" s="40">
        <v>0.24129999999999999</v>
      </c>
      <c r="K4366" s="40">
        <v>0.22639999999999999</v>
      </c>
      <c r="L4366" s="40">
        <v>0.18890000000000001</v>
      </c>
      <c r="M4366" s="40">
        <v>0.26719999999999999</v>
      </c>
      <c r="N4366" s="40">
        <v>0.30249999999999999</v>
      </c>
      <c r="O4366" s="40">
        <v>0.21485000000000001</v>
      </c>
      <c r="P4366" s="40">
        <v>0.2487</v>
      </c>
      <c r="Q4366" s="40"/>
      <c r="R4366" s="40"/>
      <c r="S4366" s="40"/>
      <c r="T4366" s="40"/>
      <c r="U4366" s="40"/>
      <c r="V4366" s="40"/>
      <c r="W4366" s="40"/>
      <c r="X4366" s="40"/>
      <c r="Z4366" s="40"/>
      <c r="AA4366" s="40"/>
      <c r="AB4366" s="40"/>
      <c r="AC4366" s="40"/>
      <c r="AD4366" s="40"/>
      <c r="AE4366" s="40"/>
      <c r="AF4366" s="40"/>
      <c r="AG4366" s="40"/>
      <c r="AH4366" s="40"/>
      <c r="AI4366" s="40"/>
      <c r="AJ4366" s="40"/>
      <c r="AK4366" s="40"/>
      <c r="AL4366" s="40"/>
      <c r="AM4366" s="40"/>
      <c r="AN4366" s="40"/>
      <c r="AO4366" s="40"/>
      <c r="AP4366" s="40"/>
      <c r="AQ4366" s="40"/>
      <c r="AR4366" s="40"/>
      <c r="AS4366" s="40"/>
      <c r="AT4366" s="40"/>
      <c r="AU4366" s="40"/>
      <c r="AV4366" s="40"/>
      <c r="AZ4366" s="40"/>
      <c r="BA4366" s="40"/>
      <c r="BB4366" s="40"/>
      <c r="BC4366" s="40"/>
      <c r="BD4366" s="40"/>
      <c r="BE4366" s="40"/>
      <c r="BF4366" s="40"/>
      <c r="BG4366" s="40"/>
      <c r="BH4366" s="40"/>
      <c r="BI4366" s="40"/>
      <c r="BJ4366" s="40"/>
      <c r="BK4366" s="40"/>
      <c r="BL4366" s="40"/>
      <c r="BM4366" s="40"/>
      <c r="BN4366" s="40"/>
      <c r="BO4366" s="40"/>
      <c r="BP4366" s="40"/>
      <c r="BQ4366" s="40"/>
      <c r="BR4366" s="40"/>
      <c r="BS4366" s="40"/>
      <c r="BT4366" s="40"/>
      <c r="BU4366" s="40"/>
      <c r="BV4366" s="40"/>
      <c r="BW4366" s="40"/>
      <c r="BX4366" s="40"/>
      <c r="BY4366" s="40"/>
      <c r="BZ4366" s="40"/>
      <c r="CA4366" s="40"/>
      <c r="CB4366" s="40"/>
      <c r="CC4366" s="40"/>
      <c r="CD4366" s="40"/>
      <c r="CE4366" s="40"/>
    </row>
    <row r="4367" spans="1:83" x14ac:dyDescent="0.25">
      <c r="A4367" s="5" t="s">
        <v>755</v>
      </c>
      <c r="B4367" s="5" t="s">
        <v>755</v>
      </c>
      <c r="C4367" s="6">
        <v>33533</v>
      </c>
      <c r="D4367" s="14"/>
      <c r="E4367" s="14"/>
      <c r="F4367" s="15"/>
      <c r="G4367" s="40"/>
      <c r="H4367" s="40"/>
      <c r="I4367" s="40"/>
      <c r="J4367" s="40"/>
      <c r="K4367" s="40"/>
      <c r="L4367" s="40"/>
      <c r="M4367" s="40"/>
      <c r="N4367" s="40"/>
      <c r="O4367" s="40"/>
      <c r="P4367" s="40"/>
      <c r="Q4367" s="40"/>
      <c r="R4367" s="40"/>
      <c r="S4367" s="40"/>
      <c r="T4367" s="40"/>
      <c r="U4367" s="40">
        <v>573.20000000000005</v>
      </c>
      <c r="V4367" s="40"/>
      <c r="W4367" s="40"/>
      <c r="X4367" s="40"/>
      <c r="Z4367" s="40"/>
      <c r="AA4367" s="40"/>
      <c r="AB4367" s="40"/>
      <c r="AC4367" s="40"/>
      <c r="AD4367" s="40"/>
      <c r="AE4367" s="40"/>
      <c r="AF4367" s="40"/>
      <c r="AG4367" s="40"/>
      <c r="AH4367" s="40"/>
      <c r="AI4367" s="40"/>
      <c r="AJ4367" s="40"/>
      <c r="AK4367" s="40"/>
      <c r="AL4367" s="40"/>
      <c r="AM4367" s="40">
        <v>7.7522143699999999</v>
      </c>
      <c r="AN4367" s="40"/>
      <c r="AO4367" s="40"/>
      <c r="AP4367" s="40">
        <v>288.99844032549697</v>
      </c>
      <c r="AQ4367" s="40"/>
      <c r="AR4367" s="40"/>
      <c r="AS4367" s="40">
        <v>267.406290241308</v>
      </c>
      <c r="AT4367" s="40"/>
      <c r="AU4367" s="40"/>
      <c r="AV4367" s="40"/>
      <c r="AZ4367" s="40"/>
      <c r="BA4367" s="40"/>
      <c r="BB4367" s="40">
        <v>295</v>
      </c>
      <c r="BC4367" s="40"/>
      <c r="BD4367" s="40"/>
      <c r="BE4367" s="40"/>
      <c r="BF4367" s="40"/>
      <c r="BG4367" s="40"/>
      <c r="BH4367" s="40"/>
      <c r="BI4367" s="40"/>
      <c r="BJ4367" s="40">
        <v>284.20155967450302</v>
      </c>
      <c r="BK4367" s="40">
        <v>742.5</v>
      </c>
      <c r="BL4367" s="40"/>
      <c r="BM4367" s="40"/>
      <c r="BN4367" s="40"/>
      <c r="BO4367" s="40"/>
      <c r="BP4367" s="40"/>
      <c r="BQ4367" s="40"/>
      <c r="BR4367" s="40"/>
      <c r="BS4367" s="40"/>
      <c r="BT4367" s="40"/>
      <c r="BU4367" s="40"/>
      <c r="BV4367" s="40"/>
      <c r="BW4367" s="40"/>
      <c r="BX4367" s="40"/>
      <c r="BY4367" s="40"/>
      <c r="BZ4367" s="40"/>
      <c r="CA4367" s="40"/>
      <c r="CB4367" s="40"/>
      <c r="CC4367" s="40"/>
      <c r="CD4367" s="40"/>
      <c r="CE4367" s="40"/>
    </row>
    <row r="4368" spans="1:83" x14ac:dyDescent="0.25">
      <c r="A4368" s="5" t="s">
        <v>755</v>
      </c>
      <c r="B4368" s="5" t="s">
        <v>755</v>
      </c>
      <c r="C4368" s="6">
        <v>33540</v>
      </c>
      <c r="D4368" s="14"/>
      <c r="E4368" s="14"/>
      <c r="F4368" s="15"/>
      <c r="G4368" s="40"/>
      <c r="H4368" s="40">
        <v>387.79</v>
      </c>
      <c r="I4368" s="40">
        <v>0.24099999999999999</v>
      </c>
      <c r="J4368" s="40">
        <v>0.25800000000000001</v>
      </c>
      <c r="K4368" s="40">
        <v>0.23085</v>
      </c>
      <c r="L4368" s="40">
        <v>0.18445</v>
      </c>
      <c r="M4368" s="40">
        <v>0.26469999999999999</v>
      </c>
      <c r="N4368" s="40">
        <v>0.29844999999999999</v>
      </c>
      <c r="O4368" s="40">
        <v>0.21429999999999999</v>
      </c>
      <c r="P4368" s="40">
        <v>0.2472</v>
      </c>
      <c r="Q4368" s="40"/>
      <c r="R4368" s="40"/>
      <c r="S4368" s="40"/>
      <c r="T4368" s="40"/>
      <c r="U4368" s="40"/>
      <c r="V4368" s="40"/>
      <c r="W4368" s="40"/>
      <c r="X4368" s="40"/>
      <c r="Z4368" s="40"/>
      <c r="AA4368" s="40"/>
      <c r="AB4368" s="40"/>
      <c r="AC4368" s="40"/>
      <c r="AD4368" s="40"/>
      <c r="AE4368" s="40"/>
      <c r="AF4368" s="40"/>
      <c r="AG4368" s="40"/>
      <c r="AH4368" s="40"/>
      <c r="AI4368" s="40"/>
      <c r="AJ4368" s="40"/>
      <c r="AK4368" s="40"/>
      <c r="AL4368" s="40"/>
      <c r="AM4368" s="40"/>
      <c r="AN4368" s="40"/>
      <c r="AO4368" s="40"/>
      <c r="AP4368" s="40"/>
      <c r="AQ4368" s="40"/>
      <c r="AR4368" s="40"/>
      <c r="AS4368" s="40"/>
      <c r="AT4368" s="40"/>
      <c r="AU4368" s="40"/>
      <c r="AV4368" s="40"/>
      <c r="AZ4368" s="40"/>
      <c r="BA4368" s="40"/>
      <c r="BB4368" s="40"/>
      <c r="BC4368" s="40"/>
      <c r="BD4368" s="40"/>
      <c r="BE4368" s="40"/>
      <c r="BF4368" s="40"/>
      <c r="BG4368" s="40"/>
      <c r="BH4368" s="40"/>
      <c r="BI4368" s="40"/>
      <c r="BJ4368" s="40"/>
      <c r="BK4368" s="40"/>
      <c r="BL4368" s="40"/>
      <c r="BM4368" s="40"/>
      <c r="BN4368" s="40"/>
      <c r="BO4368" s="40"/>
      <c r="BP4368" s="40"/>
      <c r="BQ4368" s="40"/>
      <c r="BR4368" s="40"/>
      <c r="BS4368" s="40"/>
      <c r="BT4368" s="40"/>
      <c r="BU4368" s="40"/>
      <c r="BV4368" s="40"/>
      <c r="BW4368" s="40"/>
      <c r="BX4368" s="40"/>
      <c r="BY4368" s="40"/>
      <c r="BZ4368" s="40"/>
      <c r="CA4368" s="40"/>
      <c r="CB4368" s="40"/>
      <c r="CC4368" s="40"/>
      <c r="CD4368" s="40"/>
      <c r="CE4368" s="40"/>
    </row>
    <row r="4369" spans="1:83" x14ac:dyDescent="0.25">
      <c r="A4369" s="5" t="s">
        <v>755</v>
      </c>
      <c r="B4369" s="5" t="s">
        <v>755</v>
      </c>
      <c r="C4369" s="6">
        <v>33546</v>
      </c>
      <c r="D4369" s="14"/>
      <c r="E4369" s="14"/>
      <c r="F4369" s="15"/>
      <c r="G4369" s="40"/>
      <c r="H4369" s="40">
        <v>396.39</v>
      </c>
      <c r="I4369" s="40">
        <v>0.25900000000000001</v>
      </c>
      <c r="J4369" s="40">
        <v>0.27865000000000001</v>
      </c>
      <c r="K4369" s="40">
        <v>0.23565</v>
      </c>
      <c r="L4369" s="40">
        <v>0.18834999999999999</v>
      </c>
      <c r="M4369" s="40">
        <v>0.26465</v>
      </c>
      <c r="N4369" s="40">
        <v>0.29944999999999999</v>
      </c>
      <c r="O4369" s="40">
        <v>0.20949999999999999</v>
      </c>
      <c r="P4369" s="40">
        <v>0.2467</v>
      </c>
      <c r="Q4369" s="40"/>
      <c r="R4369" s="40"/>
      <c r="S4369" s="40"/>
      <c r="T4369" s="40"/>
      <c r="U4369" s="40"/>
      <c r="V4369" s="40"/>
      <c r="W4369" s="40"/>
      <c r="X4369" s="40"/>
      <c r="Z4369" s="40"/>
      <c r="AA4369" s="40"/>
      <c r="AB4369" s="40"/>
      <c r="AC4369" s="40"/>
      <c r="AD4369" s="40"/>
      <c r="AE4369" s="40"/>
      <c r="AF4369" s="40"/>
      <c r="AG4369" s="40"/>
      <c r="AH4369" s="40"/>
      <c r="AI4369" s="40"/>
      <c r="AJ4369" s="40"/>
      <c r="AK4369" s="40"/>
      <c r="AL4369" s="40"/>
      <c r="AM4369" s="40"/>
      <c r="AN4369" s="40"/>
      <c r="AO4369" s="40"/>
      <c r="AP4369" s="40"/>
      <c r="AQ4369" s="40"/>
      <c r="AR4369" s="40"/>
      <c r="AS4369" s="40"/>
      <c r="AT4369" s="40"/>
      <c r="AU4369" s="40"/>
      <c r="AV4369" s="40"/>
      <c r="AZ4369" s="40"/>
      <c r="BA4369" s="40"/>
      <c r="BB4369" s="40"/>
      <c r="BC4369" s="40"/>
      <c r="BD4369" s="40"/>
      <c r="BE4369" s="40"/>
      <c r="BF4369" s="40"/>
      <c r="BG4369" s="40"/>
      <c r="BH4369" s="40"/>
      <c r="BI4369" s="40"/>
      <c r="BJ4369" s="40"/>
      <c r="BK4369" s="40"/>
      <c r="BL4369" s="40"/>
      <c r="BM4369" s="40"/>
      <c r="BN4369" s="40"/>
      <c r="BO4369" s="40"/>
      <c r="BP4369" s="40"/>
      <c r="BQ4369" s="40"/>
      <c r="BR4369" s="40"/>
      <c r="BS4369" s="40"/>
      <c r="BT4369" s="40"/>
      <c r="BU4369" s="40"/>
      <c r="BV4369" s="40"/>
      <c r="BW4369" s="40"/>
      <c r="BX4369" s="40"/>
      <c r="BY4369" s="40"/>
      <c r="BZ4369" s="40"/>
      <c r="CA4369" s="40"/>
      <c r="CB4369" s="40"/>
      <c r="CC4369" s="40"/>
      <c r="CD4369" s="40"/>
      <c r="CE4369" s="40"/>
    </row>
    <row r="4370" spans="1:83" x14ac:dyDescent="0.25">
      <c r="A4370" s="5" t="s">
        <v>755</v>
      </c>
      <c r="B4370" s="5" t="s">
        <v>755</v>
      </c>
      <c r="C4370" s="6">
        <v>33547</v>
      </c>
      <c r="D4370" s="14"/>
      <c r="E4370" s="14"/>
      <c r="F4370" s="15"/>
      <c r="G4370" s="40"/>
      <c r="H4370" s="40"/>
      <c r="I4370" s="40"/>
      <c r="J4370" s="40"/>
      <c r="K4370" s="40"/>
      <c r="L4370" s="40"/>
      <c r="M4370" s="40"/>
      <c r="N4370" s="40"/>
      <c r="O4370" s="40"/>
      <c r="P4370" s="40"/>
      <c r="Q4370" s="40"/>
      <c r="R4370" s="40"/>
      <c r="S4370" s="40"/>
      <c r="T4370" s="40">
        <v>15.6384875</v>
      </c>
      <c r="U4370" s="40">
        <v>874.25</v>
      </c>
      <c r="V4370" s="40"/>
      <c r="W4370" s="40"/>
      <c r="X4370" s="40"/>
      <c r="Z4370" s="40"/>
      <c r="AA4370" s="40"/>
      <c r="AB4370" s="40"/>
      <c r="AC4370" s="40"/>
      <c r="AD4370" s="40"/>
      <c r="AE4370" s="40"/>
      <c r="AF4370" s="40"/>
      <c r="AG4370" s="40"/>
      <c r="AH4370" s="40"/>
      <c r="AI4370" s="40"/>
      <c r="AJ4370" s="40">
        <v>4.9749999999999703</v>
      </c>
      <c r="AK4370" s="40"/>
      <c r="AL4370" s="40"/>
      <c r="AM4370" s="40">
        <v>8.064813225</v>
      </c>
      <c r="AN4370" s="40"/>
      <c r="AO4370" s="40"/>
      <c r="AP4370" s="40">
        <v>300.95252799562201</v>
      </c>
      <c r="AQ4370" s="40"/>
      <c r="AR4370" s="40"/>
      <c r="AS4370" s="40">
        <v>267.93464052287601</v>
      </c>
      <c r="AT4370" s="40"/>
      <c r="AU4370" s="40"/>
      <c r="AV4370" s="40"/>
      <c r="AZ4370" s="40"/>
      <c r="BA4370" s="40"/>
      <c r="BB4370" s="40">
        <v>242.5</v>
      </c>
      <c r="BC4370" s="40"/>
      <c r="BD4370" s="40"/>
      <c r="BE4370" s="40"/>
      <c r="BF4370" s="40"/>
      <c r="BG4370" s="40"/>
      <c r="BH4370" s="40"/>
      <c r="BI4370" s="40"/>
      <c r="BJ4370" s="40">
        <v>568.32247200437803</v>
      </c>
      <c r="BK4370" s="40">
        <v>662.5</v>
      </c>
      <c r="BL4370" s="40"/>
      <c r="BM4370" s="40"/>
      <c r="BN4370" s="40"/>
      <c r="BO4370" s="40"/>
      <c r="BP4370" s="40"/>
      <c r="BQ4370" s="40"/>
      <c r="BR4370" s="40"/>
      <c r="BS4370" s="40"/>
      <c r="BT4370" s="40"/>
      <c r="BU4370" s="40"/>
      <c r="BV4370" s="40"/>
      <c r="BW4370" s="40"/>
      <c r="BX4370" s="40"/>
      <c r="BY4370" s="40"/>
      <c r="BZ4370" s="40"/>
      <c r="CA4370" s="40"/>
      <c r="CB4370" s="40"/>
      <c r="CC4370" s="40"/>
      <c r="CD4370" s="40"/>
      <c r="CE4370" s="40"/>
    </row>
    <row r="4371" spans="1:83" x14ac:dyDescent="0.25">
      <c r="A4371" s="5" t="s">
        <v>755</v>
      </c>
      <c r="B4371" s="5" t="s">
        <v>755</v>
      </c>
      <c r="C4371" s="6">
        <v>33553</v>
      </c>
      <c r="D4371" s="14"/>
      <c r="E4371" s="14"/>
      <c r="F4371" s="15"/>
      <c r="G4371" s="40"/>
      <c r="H4371" s="40">
        <v>388.91</v>
      </c>
      <c r="I4371" s="40">
        <v>0.2485</v>
      </c>
      <c r="J4371" s="40">
        <v>0.26369999999999999</v>
      </c>
      <c r="K4371" s="40">
        <v>0.2296</v>
      </c>
      <c r="L4371" s="40">
        <v>0.18415000000000001</v>
      </c>
      <c r="M4371" s="40">
        <v>0.26474999999999999</v>
      </c>
      <c r="N4371" s="40">
        <v>0.29909999999999998</v>
      </c>
      <c r="O4371" s="40">
        <v>0.20965</v>
      </c>
      <c r="P4371" s="40">
        <v>0.24510000000000001</v>
      </c>
      <c r="Q4371" s="40"/>
      <c r="R4371" s="40"/>
      <c r="S4371" s="40"/>
      <c r="T4371" s="40"/>
      <c r="U4371" s="40"/>
      <c r="V4371" s="40"/>
      <c r="W4371" s="40"/>
      <c r="X4371" s="40"/>
      <c r="Z4371" s="40"/>
      <c r="AA4371" s="40"/>
      <c r="AB4371" s="40"/>
      <c r="AC4371" s="40"/>
      <c r="AD4371" s="40"/>
      <c r="AE4371" s="40"/>
      <c r="AF4371" s="40"/>
      <c r="AG4371" s="40"/>
      <c r="AH4371" s="40"/>
      <c r="AI4371" s="40"/>
      <c r="AJ4371" s="40"/>
      <c r="AK4371" s="40"/>
      <c r="AL4371" s="40"/>
      <c r="AM4371" s="40"/>
      <c r="AN4371" s="40"/>
      <c r="AO4371" s="40"/>
      <c r="AP4371" s="40"/>
      <c r="AQ4371" s="40"/>
      <c r="AR4371" s="40"/>
      <c r="AS4371" s="40"/>
      <c r="AT4371" s="40"/>
      <c r="AU4371" s="40"/>
      <c r="AV4371" s="40"/>
      <c r="AZ4371" s="40"/>
      <c r="BA4371" s="40"/>
      <c r="BB4371" s="40"/>
      <c r="BC4371" s="40"/>
      <c r="BD4371" s="40"/>
      <c r="BE4371" s="40"/>
      <c r="BF4371" s="40"/>
      <c r="BG4371" s="40"/>
      <c r="BH4371" s="40"/>
      <c r="BI4371" s="40"/>
      <c r="BJ4371" s="40"/>
      <c r="BK4371" s="40"/>
      <c r="BL4371" s="40"/>
      <c r="BM4371" s="40"/>
      <c r="BN4371" s="40"/>
      <c r="BO4371" s="40"/>
      <c r="BP4371" s="40"/>
      <c r="BQ4371" s="40"/>
      <c r="BR4371" s="40"/>
      <c r="BS4371" s="40"/>
      <c r="BT4371" s="40"/>
      <c r="BU4371" s="40"/>
      <c r="BV4371" s="40"/>
      <c r="BW4371" s="40"/>
      <c r="BX4371" s="40"/>
      <c r="BY4371" s="40"/>
      <c r="BZ4371" s="40"/>
      <c r="CA4371" s="40"/>
      <c r="CB4371" s="40"/>
      <c r="CC4371" s="40"/>
      <c r="CD4371" s="40"/>
      <c r="CE4371" s="40"/>
    </row>
    <row r="4372" spans="1:83" x14ac:dyDescent="0.25">
      <c r="A4372" s="5" t="s">
        <v>755</v>
      </c>
      <c r="B4372" s="5" t="s">
        <v>755</v>
      </c>
      <c r="C4372" s="6">
        <v>33560</v>
      </c>
      <c r="D4372" s="14"/>
      <c r="E4372" s="14"/>
      <c r="F4372" s="15"/>
      <c r="G4372" s="40"/>
      <c r="H4372" s="40">
        <v>382.06</v>
      </c>
      <c r="I4372" s="40">
        <v>0.23050000000000001</v>
      </c>
      <c r="J4372" s="40">
        <v>0.25180000000000002</v>
      </c>
      <c r="K4372" s="40">
        <v>0.22070000000000001</v>
      </c>
      <c r="L4372" s="40">
        <v>0.1794</v>
      </c>
      <c r="M4372" s="40">
        <v>0.26715</v>
      </c>
      <c r="N4372" s="40">
        <v>0.30159999999999998</v>
      </c>
      <c r="O4372" s="40">
        <v>0.21015</v>
      </c>
      <c r="P4372" s="40">
        <v>0.249</v>
      </c>
      <c r="Q4372" s="40"/>
      <c r="R4372" s="40"/>
      <c r="S4372" s="40"/>
      <c r="T4372" s="40"/>
      <c r="U4372" s="40"/>
      <c r="V4372" s="40"/>
      <c r="W4372" s="40"/>
      <c r="X4372" s="40"/>
      <c r="Z4372" s="40"/>
      <c r="AA4372" s="40"/>
      <c r="AB4372" s="40"/>
      <c r="AC4372" s="40"/>
      <c r="AD4372" s="40"/>
      <c r="AE4372" s="40"/>
      <c r="AF4372" s="40"/>
      <c r="AG4372" s="40"/>
      <c r="AH4372" s="40"/>
      <c r="AI4372" s="40"/>
      <c r="AJ4372" s="40"/>
      <c r="AK4372" s="40"/>
      <c r="AL4372" s="40"/>
      <c r="AM4372" s="40"/>
      <c r="AN4372" s="40"/>
      <c r="AO4372" s="40"/>
      <c r="AP4372" s="40"/>
      <c r="AQ4372" s="40"/>
      <c r="AR4372" s="40"/>
      <c r="AS4372" s="40"/>
      <c r="AT4372" s="40"/>
      <c r="AU4372" s="40"/>
      <c r="AV4372" s="40"/>
      <c r="AZ4372" s="40"/>
      <c r="BA4372" s="40"/>
      <c r="BB4372" s="40"/>
      <c r="BC4372" s="40"/>
      <c r="BD4372" s="40"/>
      <c r="BE4372" s="40"/>
      <c r="BF4372" s="40"/>
      <c r="BG4372" s="40"/>
      <c r="BH4372" s="40"/>
      <c r="BI4372" s="40"/>
      <c r="BJ4372" s="40"/>
      <c r="BK4372" s="40"/>
      <c r="BL4372" s="40"/>
      <c r="BM4372" s="40"/>
      <c r="BN4372" s="40"/>
      <c r="BO4372" s="40"/>
      <c r="BP4372" s="40"/>
      <c r="BQ4372" s="40"/>
      <c r="BR4372" s="40"/>
      <c r="BS4372" s="40"/>
      <c r="BT4372" s="40"/>
      <c r="BU4372" s="40"/>
      <c r="BV4372" s="40"/>
      <c r="BW4372" s="40"/>
      <c r="BX4372" s="40"/>
      <c r="BY4372" s="40"/>
      <c r="BZ4372" s="40"/>
      <c r="CA4372" s="40"/>
      <c r="CB4372" s="40"/>
      <c r="CC4372" s="40"/>
      <c r="CD4372" s="40"/>
      <c r="CE4372" s="40"/>
    </row>
    <row r="4373" spans="1:83" x14ac:dyDescent="0.25">
      <c r="A4373" s="5" t="s">
        <v>755</v>
      </c>
      <c r="B4373" s="5" t="s">
        <v>755</v>
      </c>
      <c r="C4373" s="6">
        <v>33561</v>
      </c>
      <c r="D4373" s="14"/>
      <c r="E4373" s="14"/>
      <c r="F4373" s="15"/>
      <c r="G4373" s="40"/>
      <c r="H4373" s="40"/>
      <c r="I4373" s="40"/>
      <c r="J4373" s="40"/>
      <c r="K4373" s="40"/>
      <c r="L4373" s="40"/>
      <c r="M4373" s="40"/>
      <c r="N4373" s="40"/>
      <c r="O4373" s="40"/>
      <c r="P4373" s="40"/>
      <c r="Q4373" s="40"/>
      <c r="R4373" s="40"/>
      <c r="S4373" s="40"/>
      <c r="T4373" s="40">
        <v>19.393244734374498</v>
      </c>
      <c r="U4373" s="40">
        <v>1575.0250000000001</v>
      </c>
      <c r="V4373" s="40">
        <v>226.2</v>
      </c>
      <c r="W4373" s="40">
        <v>1.47E-2</v>
      </c>
      <c r="X4373" s="40">
        <v>3.2814899999999998</v>
      </c>
      <c r="Z4373" s="40"/>
      <c r="AA4373" s="40"/>
      <c r="AB4373" s="40"/>
      <c r="AC4373" s="40"/>
      <c r="AD4373" s="40">
        <v>0</v>
      </c>
      <c r="AE4373" s="40"/>
      <c r="AF4373" s="40"/>
      <c r="AG4373" s="40"/>
      <c r="AH4373" s="40">
        <v>0.88</v>
      </c>
      <c r="AI4373" s="40">
        <v>4.1845000000000201E-2</v>
      </c>
      <c r="AJ4373" s="40">
        <v>4.6000000000000201</v>
      </c>
      <c r="AK4373" s="40"/>
      <c r="AL4373" s="40"/>
      <c r="AM4373" s="40">
        <v>9.0969999999999995</v>
      </c>
      <c r="AN4373" s="40">
        <v>2.8199999999999999E-2</v>
      </c>
      <c r="AO4373" s="40">
        <v>9.4524320824062809</v>
      </c>
      <c r="AP4373" s="40">
        <v>335.63860109427299</v>
      </c>
      <c r="AQ4373" s="40"/>
      <c r="AR4373" s="40"/>
      <c r="AS4373" s="40">
        <v>267.09250364785998</v>
      </c>
      <c r="AT4373" s="40"/>
      <c r="AU4373" s="40"/>
      <c r="AV4373" s="40"/>
      <c r="AZ4373" s="40"/>
      <c r="BA4373" s="40"/>
      <c r="BB4373" s="40">
        <v>260</v>
      </c>
      <c r="BC4373" s="40"/>
      <c r="BD4373" s="40"/>
      <c r="BE4373" s="40">
        <v>264.46511976123497</v>
      </c>
      <c r="BF4373" s="40"/>
      <c r="BG4373" s="40">
        <v>6.7999999999999996E-3</v>
      </c>
      <c r="BH4373" s="40">
        <v>6.82131163875012</v>
      </c>
      <c r="BI4373" s="40"/>
      <c r="BJ4373" s="40">
        <v>1008.58639890573</v>
      </c>
      <c r="BK4373" s="40">
        <v>772.5</v>
      </c>
      <c r="BL4373" s="40"/>
      <c r="BM4373" s="40"/>
      <c r="BN4373" s="40"/>
      <c r="BO4373" s="40"/>
      <c r="BP4373" s="40"/>
      <c r="BQ4373" s="40"/>
      <c r="BR4373" s="40"/>
      <c r="BS4373" s="40"/>
      <c r="BT4373" s="40"/>
      <c r="BU4373" s="40"/>
      <c r="BV4373" s="40"/>
      <c r="BW4373" s="40"/>
      <c r="BX4373" s="40"/>
      <c r="BY4373" s="40"/>
      <c r="BZ4373" s="40"/>
      <c r="CA4373" s="40"/>
      <c r="CB4373" s="40"/>
      <c r="CC4373" s="40"/>
      <c r="CD4373" s="40"/>
      <c r="CE4373" s="40"/>
    </row>
    <row r="4374" spans="1:83" x14ac:dyDescent="0.25">
      <c r="A4374" s="5" t="s">
        <v>755</v>
      </c>
      <c r="B4374" s="5" t="s">
        <v>755</v>
      </c>
      <c r="C4374" s="6">
        <v>33568</v>
      </c>
      <c r="D4374" s="14"/>
      <c r="E4374" s="14"/>
      <c r="F4374" s="15"/>
      <c r="G4374" s="40"/>
      <c r="H4374" s="40"/>
      <c r="I4374" s="40"/>
      <c r="J4374" s="40"/>
      <c r="K4374" s="40"/>
      <c r="L4374" s="40"/>
      <c r="M4374" s="40"/>
      <c r="N4374" s="40"/>
      <c r="O4374" s="40"/>
      <c r="P4374" s="40"/>
      <c r="Q4374" s="40"/>
      <c r="R4374" s="40"/>
      <c r="S4374" s="40"/>
      <c r="T4374" s="40">
        <v>18.970933752784902</v>
      </c>
      <c r="U4374" s="40">
        <v>1622.85</v>
      </c>
      <c r="V4374" s="40">
        <v>246.32499999999999</v>
      </c>
      <c r="W4374" s="40">
        <v>1.5900000000000001E-2</v>
      </c>
      <c r="X4374" s="40">
        <v>3.9466725</v>
      </c>
      <c r="Z4374" s="40"/>
      <c r="AA4374" s="40"/>
      <c r="AB4374" s="40"/>
      <c r="AC4374" s="40"/>
      <c r="AD4374" s="40">
        <v>0</v>
      </c>
      <c r="AE4374" s="40"/>
      <c r="AF4374" s="40"/>
      <c r="AG4374" s="40"/>
      <c r="AH4374" s="40">
        <v>0.95499999999999996</v>
      </c>
      <c r="AI4374" s="40">
        <v>5.3540000000000199E-2</v>
      </c>
      <c r="AJ4374" s="40">
        <v>5.6000000000000201</v>
      </c>
      <c r="AK4374" s="40"/>
      <c r="AL4374" s="40"/>
      <c r="AM4374" s="40">
        <v>6.7080000000000002</v>
      </c>
      <c r="AN4374" s="40">
        <v>2.7900000000000001E-2</v>
      </c>
      <c r="AO4374" s="40">
        <v>7.8102355870632598</v>
      </c>
      <c r="AP4374" s="40">
        <v>280.22570482387198</v>
      </c>
      <c r="AQ4374" s="40"/>
      <c r="AR4374" s="40"/>
      <c r="AS4374" s="40">
        <v>237.187700192184</v>
      </c>
      <c r="AT4374" s="40"/>
      <c r="AU4374" s="40"/>
      <c r="AV4374" s="40"/>
      <c r="AZ4374" s="40"/>
      <c r="BA4374" s="40"/>
      <c r="BB4374" s="40">
        <v>262.5</v>
      </c>
      <c r="BC4374" s="40"/>
      <c r="BD4374" s="40"/>
      <c r="BE4374" s="40">
        <v>264.46511976123497</v>
      </c>
      <c r="BF4374" s="40"/>
      <c r="BG4374" s="40">
        <v>6.7000000000000002E-3</v>
      </c>
      <c r="BH4374" s="40">
        <v>7.2512337402179901</v>
      </c>
      <c r="BI4374" s="40"/>
      <c r="BJ4374" s="40">
        <v>1090.6992951761299</v>
      </c>
      <c r="BK4374" s="40">
        <v>630</v>
      </c>
      <c r="BL4374" s="40"/>
      <c r="BM4374" s="40"/>
      <c r="BN4374" s="40"/>
      <c r="BO4374" s="40"/>
      <c r="BP4374" s="40"/>
      <c r="BQ4374" s="40"/>
      <c r="BR4374" s="40"/>
      <c r="BS4374" s="40"/>
      <c r="BT4374" s="40"/>
      <c r="BU4374" s="40"/>
      <c r="BV4374" s="40"/>
      <c r="BW4374" s="40"/>
      <c r="BX4374" s="40"/>
      <c r="BY4374" s="40"/>
      <c r="BZ4374" s="40"/>
      <c r="CA4374" s="40"/>
      <c r="CB4374" s="40"/>
      <c r="CC4374" s="40"/>
      <c r="CD4374" s="40"/>
      <c r="CE4374" s="40"/>
    </row>
    <row r="4375" spans="1:83" x14ac:dyDescent="0.25">
      <c r="A4375" s="5" t="s">
        <v>755</v>
      </c>
      <c r="B4375" s="5" t="s">
        <v>755</v>
      </c>
      <c r="C4375" s="6">
        <v>33574</v>
      </c>
      <c r="D4375" s="14"/>
      <c r="E4375" s="14"/>
      <c r="F4375" s="15"/>
      <c r="G4375" s="40"/>
      <c r="H4375" s="40">
        <v>379.63</v>
      </c>
      <c r="I4375" s="40">
        <v>0.20150000000000001</v>
      </c>
      <c r="J4375" s="40">
        <v>0.27660000000000001</v>
      </c>
      <c r="K4375" s="40">
        <v>0.23419999999999999</v>
      </c>
      <c r="L4375" s="40">
        <v>0.18229999999999999</v>
      </c>
      <c r="M4375" s="40">
        <v>0.26100000000000001</v>
      </c>
      <c r="N4375" s="40">
        <v>0.29494999999999999</v>
      </c>
      <c r="O4375" s="40">
        <v>0.20105000000000001</v>
      </c>
      <c r="P4375" s="40">
        <v>0.24654999999999999</v>
      </c>
      <c r="Q4375" s="40"/>
      <c r="R4375" s="40"/>
      <c r="S4375" s="40"/>
      <c r="T4375" s="40">
        <v>21.708518895653</v>
      </c>
      <c r="U4375" s="40">
        <v>2028.4749999999999</v>
      </c>
      <c r="V4375" s="40">
        <v>301.52499999999998</v>
      </c>
      <c r="W4375" s="40">
        <v>1.525E-2</v>
      </c>
      <c r="X4375" s="40">
        <v>4.6642099999999997</v>
      </c>
      <c r="Z4375" s="40"/>
      <c r="AA4375" s="40"/>
      <c r="AB4375" s="40"/>
      <c r="AC4375" s="40"/>
      <c r="AD4375" s="40">
        <v>53.242440119382302</v>
      </c>
      <c r="AE4375" s="40"/>
      <c r="AF4375" s="40"/>
      <c r="AG4375" s="40"/>
      <c r="AH4375" s="40">
        <v>0.89500000000000002</v>
      </c>
      <c r="AI4375" s="40">
        <v>4.0270000000001201E-2</v>
      </c>
      <c r="AJ4375" s="40">
        <v>4.60000000000014</v>
      </c>
      <c r="AK4375" s="40"/>
      <c r="AL4375" s="40"/>
      <c r="AM4375" s="40">
        <v>7.3</v>
      </c>
      <c r="AN4375" s="40">
        <v>3.175E-2</v>
      </c>
      <c r="AO4375" s="40">
        <v>9.0636534054359092</v>
      </c>
      <c r="AP4375" s="40">
        <v>286.16972945860402</v>
      </c>
      <c r="AQ4375" s="40"/>
      <c r="AR4375" s="40"/>
      <c r="AS4375" s="40">
        <v>254.16383861236801</v>
      </c>
      <c r="AT4375" s="40"/>
      <c r="AU4375" s="40"/>
      <c r="AV4375" s="40"/>
      <c r="AZ4375" s="40"/>
      <c r="BA4375" s="40"/>
      <c r="BB4375" s="40">
        <v>297.5</v>
      </c>
      <c r="BC4375" s="40"/>
      <c r="BD4375" s="40"/>
      <c r="BE4375" s="40">
        <v>264.46511976123497</v>
      </c>
      <c r="BF4375" s="40"/>
      <c r="BG4375" s="40">
        <v>5.5500000000000002E-3</v>
      </c>
      <c r="BH4375" s="40">
        <v>8.0000082035487008</v>
      </c>
      <c r="BI4375" s="40"/>
      <c r="BJ4375" s="40">
        <v>1436.1802705414</v>
      </c>
      <c r="BK4375" s="40">
        <v>707.5</v>
      </c>
      <c r="BL4375" s="40"/>
      <c r="BM4375" s="40"/>
      <c r="BN4375" s="40"/>
      <c r="BO4375" s="40"/>
      <c r="BP4375" s="40"/>
      <c r="BQ4375" s="40"/>
      <c r="BR4375" s="40"/>
      <c r="BS4375" s="40"/>
      <c r="BT4375" s="40"/>
      <c r="BU4375" s="40"/>
      <c r="BV4375" s="40"/>
      <c r="BW4375" s="40"/>
      <c r="BX4375" s="40"/>
      <c r="BY4375" s="40"/>
      <c r="BZ4375" s="40"/>
      <c r="CA4375" s="40"/>
      <c r="CB4375" s="40"/>
      <c r="CC4375" s="40"/>
      <c r="CD4375" s="40"/>
      <c r="CE4375" s="40"/>
    </row>
    <row r="4376" spans="1:83" x14ac:dyDescent="0.25">
      <c r="A4376" s="5" t="s">
        <v>755</v>
      </c>
      <c r="B4376" s="5" t="s">
        <v>755</v>
      </c>
      <c r="C4376" s="6">
        <v>33581</v>
      </c>
      <c r="D4376" s="14"/>
      <c r="E4376" s="14"/>
      <c r="F4376" s="15"/>
      <c r="G4376" s="40"/>
      <c r="H4376" s="40">
        <v>367.9</v>
      </c>
      <c r="I4376" s="40">
        <v>0.2145</v>
      </c>
      <c r="J4376" s="40">
        <v>0.24310000000000001</v>
      </c>
      <c r="K4376" s="40">
        <v>0.21515000000000001</v>
      </c>
      <c r="L4376" s="40">
        <v>0.1739</v>
      </c>
      <c r="M4376" s="40">
        <v>0.25824999999999998</v>
      </c>
      <c r="N4376" s="40">
        <v>0.29160000000000003</v>
      </c>
      <c r="O4376" s="40">
        <v>0.20399999999999999</v>
      </c>
      <c r="P4376" s="40">
        <v>0.23899999999999999</v>
      </c>
      <c r="Q4376" s="40"/>
      <c r="R4376" s="40"/>
      <c r="S4376" s="40"/>
      <c r="T4376" s="40">
        <v>26.087066756783798</v>
      </c>
      <c r="U4376" s="40">
        <v>2044.325</v>
      </c>
      <c r="V4376" s="40">
        <v>379.75</v>
      </c>
      <c r="W4376" s="40">
        <v>1.6150000000000001E-2</v>
      </c>
      <c r="X4376" s="40">
        <v>6.1032999999999999</v>
      </c>
      <c r="Z4376" s="40"/>
      <c r="AA4376" s="40"/>
      <c r="AB4376" s="40"/>
      <c r="AC4376" s="40"/>
      <c r="AD4376" s="40">
        <v>115.284880238765</v>
      </c>
      <c r="AE4376" s="40"/>
      <c r="AF4376" s="40"/>
      <c r="AG4376" s="40"/>
      <c r="AH4376" s="40">
        <v>1.25</v>
      </c>
      <c r="AI4376" s="40">
        <v>0.10403999999999899</v>
      </c>
      <c r="AJ4376" s="40">
        <v>8.2999999999999492</v>
      </c>
      <c r="AK4376" s="40"/>
      <c r="AL4376" s="40"/>
      <c r="AM4376" s="40">
        <v>6.6909999999999998</v>
      </c>
      <c r="AN4376" s="40">
        <v>3.2300000000000002E-2</v>
      </c>
      <c r="AO4376" s="40">
        <v>9.6795028118177004</v>
      </c>
      <c r="AP4376" s="40">
        <v>299.60757105152101</v>
      </c>
      <c r="AQ4376" s="40"/>
      <c r="AR4376" s="40"/>
      <c r="AS4376" s="40">
        <v>223.29896460598701</v>
      </c>
      <c r="AT4376" s="40"/>
      <c r="AU4376" s="40"/>
      <c r="AV4376" s="40"/>
      <c r="AZ4376" s="40"/>
      <c r="BA4376" s="40"/>
      <c r="BB4376" s="40">
        <v>285</v>
      </c>
      <c r="BC4376" s="40"/>
      <c r="BD4376" s="40"/>
      <c r="BE4376" s="40">
        <v>264.46511976123497</v>
      </c>
      <c r="BF4376" s="40"/>
      <c r="BG4376" s="40">
        <v>7.45E-3</v>
      </c>
      <c r="BH4376" s="40">
        <v>10.1531421892051</v>
      </c>
      <c r="BI4376" s="40"/>
      <c r="BJ4376" s="40">
        <v>1356.6674289484799</v>
      </c>
      <c r="BK4376" s="40">
        <v>612.5</v>
      </c>
      <c r="BL4376" s="40"/>
      <c r="BM4376" s="40"/>
      <c r="BN4376" s="40"/>
      <c r="BO4376" s="40"/>
      <c r="BP4376" s="40"/>
      <c r="BQ4376" s="40"/>
      <c r="BR4376" s="40"/>
      <c r="BS4376" s="40"/>
      <c r="BT4376" s="40"/>
      <c r="BU4376" s="40"/>
      <c r="BV4376" s="40"/>
      <c r="BW4376" s="40"/>
      <c r="BX4376" s="40"/>
      <c r="BY4376" s="40"/>
      <c r="BZ4376" s="40"/>
      <c r="CA4376" s="40"/>
      <c r="CB4376" s="40"/>
      <c r="CC4376" s="40"/>
      <c r="CD4376" s="40"/>
      <c r="CE4376" s="40"/>
    </row>
    <row r="4377" spans="1:83" x14ac:dyDescent="0.25">
      <c r="A4377" s="5" t="s">
        <v>755</v>
      </c>
      <c r="B4377" s="5" t="s">
        <v>755</v>
      </c>
      <c r="C4377" s="6">
        <v>33585</v>
      </c>
      <c r="D4377" s="14"/>
      <c r="E4377" s="14"/>
      <c r="F4377" s="15"/>
      <c r="G4377" s="40"/>
      <c r="H4377" s="40"/>
      <c r="I4377" s="40"/>
      <c r="J4377" s="40"/>
      <c r="K4377" s="40"/>
      <c r="L4377" s="40"/>
      <c r="M4377" s="40"/>
      <c r="N4377" s="40"/>
      <c r="O4377" s="40"/>
      <c r="P4377" s="40"/>
      <c r="Q4377" s="40"/>
      <c r="R4377" s="40"/>
      <c r="S4377" s="40"/>
      <c r="T4377" s="40">
        <v>22.648461156272401</v>
      </c>
      <c r="U4377" s="40">
        <v>1968.425</v>
      </c>
      <c r="V4377" s="40">
        <v>403.25</v>
      </c>
      <c r="W4377" s="40">
        <v>1.78E-2</v>
      </c>
      <c r="X4377" s="40">
        <v>7.1654749999999998</v>
      </c>
      <c r="Z4377" s="40"/>
      <c r="AA4377" s="40"/>
      <c r="AB4377" s="40"/>
      <c r="AC4377" s="40"/>
      <c r="AD4377" s="40">
        <v>138.784880238765</v>
      </c>
      <c r="AE4377" s="40"/>
      <c r="AF4377" s="40"/>
      <c r="AG4377" s="40"/>
      <c r="AH4377" s="40">
        <v>1.1100000000000001</v>
      </c>
      <c r="AI4377" s="40">
        <v>0.120037500000001</v>
      </c>
      <c r="AJ4377" s="40">
        <v>10.9250000000001</v>
      </c>
      <c r="AK4377" s="40"/>
      <c r="AL4377" s="40"/>
      <c r="AM4377" s="40">
        <v>5.8970000000000002</v>
      </c>
      <c r="AN4377" s="40">
        <v>3.0249999999999999E-2</v>
      </c>
      <c r="AO4377" s="40">
        <v>7.62369979571766</v>
      </c>
      <c r="AP4377" s="40">
        <v>251.45429603475401</v>
      </c>
      <c r="AQ4377" s="40"/>
      <c r="AR4377" s="40"/>
      <c r="AS4377" s="40">
        <v>235.30326916694301</v>
      </c>
      <c r="AT4377" s="40"/>
      <c r="AU4377" s="40"/>
      <c r="AV4377" s="40"/>
      <c r="AZ4377" s="40"/>
      <c r="BA4377" s="40"/>
      <c r="BB4377" s="40">
        <v>232.5</v>
      </c>
      <c r="BC4377" s="40"/>
      <c r="BD4377" s="40"/>
      <c r="BE4377" s="40">
        <v>264.46511976123497</v>
      </c>
      <c r="BF4377" s="40"/>
      <c r="BG4377" s="40">
        <v>5.8500000000000002E-3</v>
      </c>
      <c r="BH4377" s="40">
        <v>7.6171985097864097</v>
      </c>
      <c r="BI4377" s="40"/>
      <c r="BJ4377" s="40">
        <v>1302.7957039652499</v>
      </c>
      <c r="BK4377" s="40">
        <v>557.5</v>
      </c>
      <c r="BL4377" s="40"/>
      <c r="BM4377" s="40"/>
      <c r="BN4377" s="40"/>
      <c r="BO4377" s="40"/>
      <c r="BP4377" s="40"/>
      <c r="BQ4377" s="40"/>
      <c r="BR4377" s="40"/>
      <c r="BS4377" s="40"/>
      <c r="BT4377" s="40"/>
      <c r="BU4377" s="40"/>
      <c r="BV4377" s="40"/>
      <c r="BW4377" s="40"/>
      <c r="BX4377" s="40"/>
      <c r="BY4377" s="40"/>
      <c r="BZ4377" s="40"/>
      <c r="CA4377" s="40"/>
      <c r="CB4377" s="40"/>
      <c r="CC4377" s="40"/>
      <c r="CD4377" s="40"/>
      <c r="CE4377" s="40"/>
    </row>
    <row r="4378" spans="1:83" x14ac:dyDescent="0.25">
      <c r="A4378" s="5" t="s">
        <v>755</v>
      </c>
      <c r="B4378" s="5" t="s">
        <v>755</v>
      </c>
      <c r="C4378" s="6">
        <v>33588</v>
      </c>
      <c r="D4378" s="14"/>
      <c r="E4378" s="14"/>
      <c r="F4378" s="15"/>
      <c r="G4378" s="40"/>
      <c r="H4378" s="40">
        <v>343.53</v>
      </c>
      <c r="I4378" s="40">
        <v>0.17699999999999999</v>
      </c>
      <c r="J4378" s="40">
        <v>0.20269999999999999</v>
      </c>
      <c r="K4378" s="40">
        <v>0.19370000000000001</v>
      </c>
      <c r="L4378" s="40">
        <v>0.16455</v>
      </c>
      <c r="M4378" s="40">
        <v>0.255</v>
      </c>
      <c r="N4378" s="40">
        <v>0.28904999999999997</v>
      </c>
      <c r="O4378" s="40">
        <v>0.19814999999999999</v>
      </c>
      <c r="P4378" s="40">
        <v>0.23749999999999999</v>
      </c>
      <c r="Q4378" s="40"/>
      <c r="R4378" s="40"/>
      <c r="S4378" s="40"/>
      <c r="T4378" s="40"/>
      <c r="U4378" s="40"/>
      <c r="V4378" s="40"/>
      <c r="W4378" s="40"/>
      <c r="X4378" s="40"/>
      <c r="Z4378" s="40"/>
      <c r="AA4378" s="40"/>
      <c r="AB4378" s="40"/>
      <c r="AC4378" s="40"/>
      <c r="AD4378" s="40"/>
      <c r="AE4378" s="40"/>
      <c r="AF4378" s="40"/>
      <c r="AG4378" s="40"/>
      <c r="AH4378" s="40"/>
      <c r="AI4378" s="40"/>
      <c r="AJ4378" s="40"/>
      <c r="AK4378" s="40"/>
      <c r="AL4378" s="40"/>
      <c r="AM4378" s="40"/>
      <c r="AN4378" s="40"/>
      <c r="AO4378" s="40"/>
      <c r="AP4378" s="40"/>
      <c r="AQ4378" s="40"/>
      <c r="AR4378" s="40"/>
      <c r="AS4378" s="40"/>
      <c r="AT4378" s="40"/>
      <c r="AU4378" s="40"/>
      <c r="AV4378" s="40"/>
      <c r="AZ4378" s="40"/>
      <c r="BA4378" s="40"/>
      <c r="BB4378" s="40"/>
      <c r="BC4378" s="40"/>
      <c r="BD4378" s="40"/>
      <c r="BE4378" s="40"/>
      <c r="BF4378" s="40"/>
      <c r="BG4378" s="40"/>
      <c r="BH4378" s="40"/>
      <c r="BI4378" s="40"/>
      <c r="BJ4378" s="40"/>
      <c r="BK4378" s="40"/>
      <c r="BL4378" s="40"/>
      <c r="BM4378" s="40"/>
      <c r="BN4378" s="40"/>
      <c r="BO4378" s="40"/>
      <c r="BP4378" s="40"/>
      <c r="BQ4378" s="40"/>
      <c r="BR4378" s="40"/>
      <c r="BS4378" s="40"/>
      <c r="BT4378" s="40"/>
      <c r="BU4378" s="40"/>
      <c r="BV4378" s="40"/>
      <c r="BW4378" s="40"/>
      <c r="BX4378" s="40"/>
      <c r="BY4378" s="40"/>
      <c r="BZ4378" s="40"/>
      <c r="CA4378" s="40"/>
      <c r="CB4378" s="40"/>
      <c r="CC4378" s="40"/>
      <c r="CD4378" s="40"/>
      <c r="CE4378" s="40"/>
    </row>
    <row r="4379" spans="1:83" x14ac:dyDescent="0.25">
      <c r="A4379" s="5" t="s">
        <v>755</v>
      </c>
      <c r="B4379" s="5" t="s">
        <v>755</v>
      </c>
      <c r="C4379" s="6">
        <v>33590</v>
      </c>
      <c r="D4379" s="14"/>
      <c r="E4379" s="14"/>
      <c r="F4379" s="15"/>
      <c r="G4379" s="40"/>
      <c r="H4379" s="40"/>
      <c r="I4379" s="40"/>
      <c r="J4379" s="40"/>
      <c r="K4379" s="40"/>
      <c r="L4379" s="40"/>
      <c r="M4379" s="40"/>
      <c r="N4379" s="40"/>
      <c r="O4379" s="40"/>
      <c r="P4379" s="40"/>
      <c r="Q4379" s="40"/>
      <c r="R4379" s="40"/>
      <c r="S4379" s="40"/>
      <c r="T4379" s="40">
        <v>25.797523105228802</v>
      </c>
      <c r="U4379" s="40">
        <v>2257.625</v>
      </c>
      <c r="V4379" s="40">
        <v>537</v>
      </c>
      <c r="W4379" s="40">
        <v>1.5049999999999999E-2</v>
      </c>
      <c r="X4379" s="40">
        <v>8.1540999999999997</v>
      </c>
      <c r="Z4379" s="40"/>
      <c r="AA4379" s="40"/>
      <c r="AB4379" s="40"/>
      <c r="AC4379" s="40"/>
      <c r="AD4379" s="40">
        <v>272.53488023876503</v>
      </c>
      <c r="AE4379" s="40"/>
      <c r="AF4379" s="40"/>
      <c r="AG4379" s="40"/>
      <c r="AH4379" s="40">
        <v>1.37</v>
      </c>
      <c r="AI4379" s="40">
        <v>0.109264999999998</v>
      </c>
      <c r="AJ4379" s="40">
        <v>7.8249999999998199</v>
      </c>
      <c r="AK4379" s="40"/>
      <c r="AL4379" s="40"/>
      <c r="AM4379" s="40">
        <v>6.6429999999999998</v>
      </c>
      <c r="AN4379" s="40">
        <v>2.9649999999999999E-2</v>
      </c>
      <c r="AO4379" s="40">
        <v>9.0390714536001902</v>
      </c>
      <c r="AP4379" s="40">
        <v>305.01617079314599</v>
      </c>
      <c r="AQ4379" s="40"/>
      <c r="AR4379" s="40"/>
      <c r="AS4379" s="40">
        <v>217.96529284164899</v>
      </c>
      <c r="AT4379" s="40"/>
      <c r="AU4379" s="40"/>
      <c r="AV4379" s="40"/>
      <c r="AZ4379" s="40"/>
      <c r="BA4379" s="40"/>
      <c r="BB4379" s="40"/>
      <c r="BC4379" s="40"/>
      <c r="BD4379" s="40"/>
      <c r="BE4379" s="40">
        <v>264.46511976123497</v>
      </c>
      <c r="BF4379" s="40"/>
      <c r="BG4379" s="40">
        <v>5.7999999999999996E-3</v>
      </c>
      <c r="BH4379" s="40">
        <v>8.1711142984149205</v>
      </c>
      <c r="BI4379" s="40"/>
      <c r="BJ4379" s="40">
        <v>1407.78382920685</v>
      </c>
      <c r="BK4379" s="40">
        <v>647.5</v>
      </c>
      <c r="BL4379" s="40"/>
      <c r="BM4379" s="40"/>
      <c r="BN4379" s="40"/>
      <c r="BO4379" s="40"/>
      <c r="BP4379" s="40"/>
      <c r="BQ4379" s="40"/>
      <c r="BR4379" s="40"/>
      <c r="BS4379" s="40"/>
      <c r="BT4379" s="40"/>
      <c r="BU4379" s="40"/>
      <c r="BV4379" s="40"/>
      <c r="BW4379" s="40"/>
      <c r="BX4379" s="40"/>
      <c r="BY4379" s="40"/>
      <c r="BZ4379" s="40"/>
      <c r="CA4379" s="40"/>
      <c r="CB4379" s="40"/>
      <c r="CC4379" s="40"/>
      <c r="CD4379" s="40"/>
      <c r="CE4379" s="40"/>
    </row>
    <row r="4380" spans="1:83" x14ac:dyDescent="0.25">
      <c r="A4380" s="5" t="s">
        <v>755</v>
      </c>
      <c r="B4380" s="5" t="s">
        <v>755</v>
      </c>
      <c r="C4380" s="6">
        <v>33595</v>
      </c>
      <c r="D4380" s="14"/>
      <c r="E4380" s="14"/>
      <c r="F4380" s="15"/>
      <c r="G4380" s="40"/>
      <c r="H4380" s="40">
        <v>302.88</v>
      </c>
      <c r="I4380" s="40">
        <v>0.13350000000000001</v>
      </c>
      <c r="J4380" s="40">
        <v>0.13714999999999999</v>
      </c>
      <c r="K4380" s="40">
        <v>0.14430000000000001</v>
      </c>
      <c r="L4380" s="40">
        <v>0.13950000000000001</v>
      </c>
      <c r="M4380" s="40">
        <v>0.24295</v>
      </c>
      <c r="N4380" s="40">
        <v>0.28434999999999999</v>
      </c>
      <c r="O4380" s="40">
        <v>0.19375000000000001</v>
      </c>
      <c r="P4380" s="40">
        <v>0.2389</v>
      </c>
      <c r="Q4380" s="40"/>
      <c r="R4380" s="40"/>
      <c r="S4380" s="40"/>
      <c r="T4380" s="40">
        <v>20.152134347584301</v>
      </c>
      <c r="U4380" s="40">
        <v>1932.675</v>
      </c>
      <c r="V4380" s="40">
        <v>579.25</v>
      </c>
      <c r="W4380" s="40">
        <v>1.6899999999999998E-2</v>
      </c>
      <c r="X4380" s="40">
        <v>9.7905750000000005</v>
      </c>
      <c r="Z4380" s="40"/>
      <c r="AA4380" s="40"/>
      <c r="AB4380" s="40"/>
      <c r="AC4380" s="40"/>
      <c r="AD4380" s="40">
        <v>314.78488023876503</v>
      </c>
      <c r="AE4380" s="40"/>
      <c r="AF4380" s="40"/>
      <c r="AG4380" s="40"/>
      <c r="AH4380" s="40">
        <v>1.18</v>
      </c>
      <c r="AI4380" s="40">
        <v>0.13879999999999901</v>
      </c>
      <c r="AJ4380" s="40">
        <v>11.6999999999999</v>
      </c>
      <c r="AK4380" s="40"/>
      <c r="AL4380" s="40"/>
      <c r="AM4380" s="40">
        <v>2.9569999999999999</v>
      </c>
      <c r="AN4380" s="40">
        <v>2.545E-2</v>
      </c>
      <c r="AO4380" s="40">
        <v>3.9220809643102301</v>
      </c>
      <c r="AP4380" s="40">
        <v>155.81279610083701</v>
      </c>
      <c r="AQ4380" s="40"/>
      <c r="AR4380" s="40"/>
      <c r="AS4380" s="40">
        <v>190.14777187716501</v>
      </c>
      <c r="AT4380" s="40"/>
      <c r="AU4380" s="40"/>
      <c r="AV4380" s="40"/>
      <c r="AZ4380" s="40"/>
      <c r="BA4380" s="40"/>
      <c r="BB4380" s="40"/>
      <c r="BC4380" s="40"/>
      <c r="BD4380" s="40"/>
      <c r="BE4380" s="40">
        <v>264.46511976123497</v>
      </c>
      <c r="BF4380" s="40"/>
      <c r="BG4380" s="40">
        <v>4.9500000000000004E-3</v>
      </c>
      <c r="BH4380" s="40">
        <v>5.8981580799124496</v>
      </c>
      <c r="BI4380" s="40"/>
      <c r="BJ4380" s="40">
        <v>1185.91220389916</v>
      </c>
      <c r="BK4380" s="40">
        <v>475</v>
      </c>
      <c r="BL4380" s="40"/>
      <c r="BM4380" s="40"/>
      <c r="BN4380" s="40"/>
      <c r="BO4380" s="40"/>
      <c r="BP4380" s="40"/>
      <c r="BQ4380" s="40"/>
      <c r="BR4380" s="40"/>
      <c r="BS4380" s="40"/>
      <c r="BT4380" s="40"/>
      <c r="BU4380" s="40"/>
      <c r="BV4380" s="40"/>
      <c r="BW4380" s="40"/>
      <c r="BX4380" s="40"/>
      <c r="BY4380" s="40"/>
      <c r="BZ4380" s="40"/>
      <c r="CA4380" s="40"/>
      <c r="CB4380" s="40"/>
      <c r="CC4380" s="40"/>
      <c r="CD4380" s="40"/>
      <c r="CE4380" s="40"/>
    </row>
    <row r="4381" spans="1:83" x14ac:dyDescent="0.25">
      <c r="A4381" s="5" t="s">
        <v>755</v>
      </c>
      <c r="B4381" s="5" t="s">
        <v>755</v>
      </c>
      <c r="C4381" s="6">
        <v>33602</v>
      </c>
      <c r="D4381" s="14"/>
      <c r="E4381" s="14"/>
      <c r="F4381" s="15"/>
      <c r="G4381" s="40"/>
      <c r="H4381" s="40">
        <v>277.98</v>
      </c>
      <c r="I4381" s="40">
        <v>0.10199999999999999</v>
      </c>
      <c r="J4381" s="40">
        <v>0.1178</v>
      </c>
      <c r="K4381" s="40">
        <v>0.1242</v>
      </c>
      <c r="L4381" s="40">
        <v>0.11075</v>
      </c>
      <c r="M4381" s="40">
        <v>0.2306</v>
      </c>
      <c r="N4381" s="40">
        <v>0.2782</v>
      </c>
      <c r="O4381" s="40">
        <v>0.19155</v>
      </c>
      <c r="P4381" s="40">
        <v>0.23480000000000001</v>
      </c>
      <c r="Q4381" s="40"/>
      <c r="R4381" s="40"/>
      <c r="S4381" s="40"/>
      <c r="T4381" s="40">
        <v>12.891999999999999</v>
      </c>
      <c r="U4381" s="40">
        <v>2030.425</v>
      </c>
      <c r="V4381" s="40">
        <v>686</v>
      </c>
      <c r="W4381" s="40">
        <v>1.8749999999999999E-2</v>
      </c>
      <c r="X4381" s="40">
        <v>12.891999999999999</v>
      </c>
      <c r="Z4381" s="40"/>
      <c r="AA4381" s="40"/>
      <c r="AB4381" s="40"/>
      <c r="AC4381" s="40"/>
      <c r="AD4381" s="40">
        <v>421.53488023876503</v>
      </c>
      <c r="AE4381" s="40"/>
      <c r="AF4381" s="40"/>
      <c r="AG4381" s="40"/>
      <c r="AH4381" s="40"/>
      <c r="AI4381" s="40"/>
      <c r="AJ4381" s="40">
        <v>19.175000000000001</v>
      </c>
      <c r="AK4381" s="40"/>
      <c r="AL4381" s="40"/>
      <c r="AM4381" s="40">
        <v>2.5419999999999998</v>
      </c>
      <c r="AN4381" s="40"/>
      <c r="AO4381" s="40"/>
      <c r="AP4381" s="40">
        <v>121.674235237088</v>
      </c>
      <c r="AQ4381" s="40"/>
      <c r="AR4381" s="40"/>
      <c r="AS4381" s="40">
        <v>194.862637362637</v>
      </c>
      <c r="AT4381" s="40"/>
      <c r="AU4381" s="40"/>
      <c r="AV4381" s="40"/>
      <c r="AZ4381" s="40"/>
      <c r="BA4381" s="40"/>
      <c r="BB4381" s="40"/>
      <c r="BC4381" s="40"/>
      <c r="BD4381" s="40"/>
      <c r="BE4381" s="40">
        <v>264.46511976123497</v>
      </c>
      <c r="BF4381" s="40"/>
      <c r="BG4381" s="40">
        <v>0</v>
      </c>
      <c r="BH4381" s="40">
        <v>0</v>
      </c>
      <c r="BI4381" s="40"/>
      <c r="BJ4381" s="40">
        <v>1203.57576476291</v>
      </c>
      <c r="BK4381" s="40">
        <v>487.5</v>
      </c>
      <c r="BL4381" s="40"/>
      <c r="BM4381" s="40"/>
      <c r="BN4381" s="40"/>
      <c r="BO4381" s="40"/>
      <c r="BP4381" s="40"/>
      <c r="BQ4381" s="40"/>
      <c r="BR4381" s="40"/>
      <c r="BS4381" s="40"/>
      <c r="BT4381" s="40"/>
      <c r="BU4381" s="40"/>
      <c r="BV4381" s="40"/>
      <c r="BW4381" s="40"/>
      <c r="BX4381" s="40"/>
      <c r="BY4381" s="40"/>
      <c r="BZ4381" s="40"/>
      <c r="CA4381" s="40"/>
      <c r="CB4381" s="40"/>
      <c r="CC4381" s="40"/>
      <c r="CD4381" s="40"/>
      <c r="CE4381" s="40"/>
    </row>
    <row r="4382" spans="1:83" x14ac:dyDescent="0.25">
      <c r="A4382" s="5" t="s">
        <v>755</v>
      </c>
      <c r="B4382" s="5" t="s">
        <v>755</v>
      </c>
      <c r="C4382" s="6">
        <v>33609</v>
      </c>
      <c r="D4382" s="14"/>
      <c r="E4382" s="14"/>
      <c r="F4382" s="15"/>
      <c r="G4382" s="40"/>
      <c r="H4382" s="40">
        <v>263.08999999999997</v>
      </c>
      <c r="I4382" s="40">
        <v>8.3000000000000004E-2</v>
      </c>
      <c r="J4382" s="40">
        <v>0.1101</v>
      </c>
      <c r="K4382" s="40">
        <v>0.1086</v>
      </c>
      <c r="L4382" s="40">
        <v>9.5149999999999998E-2</v>
      </c>
      <c r="M4382" s="40">
        <v>0.21959999999999999</v>
      </c>
      <c r="N4382" s="40">
        <v>0.27424999999999999</v>
      </c>
      <c r="O4382" s="40">
        <v>0.188</v>
      </c>
      <c r="P4382" s="40">
        <v>0.23674999999999999</v>
      </c>
      <c r="Q4382" s="40"/>
      <c r="R4382" s="40"/>
      <c r="S4382" s="40"/>
      <c r="T4382" s="40">
        <v>22.157459434370001</v>
      </c>
      <c r="U4382" s="40">
        <v>1944.2750000000001</v>
      </c>
      <c r="V4382" s="40">
        <v>838</v>
      </c>
      <c r="W4382" s="40">
        <v>1.83E-2</v>
      </c>
      <c r="X4382" s="40">
        <v>15.212400000000001</v>
      </c>
      <c r="Z4382" s="40"/>
      <c r="AA4382" s="40"/>
      <c r="AB4382" s="40"/>
      <c r="AC4382" s="40"/>
      <c r="AD4382" s="40">
        <v>573.53488023876503</v>
      </c>
      <c r="AE4382" s="40"/>
      <c r="AF4382" s="40"/>
      <c r="AG4382" s="40"/>
      <c r="AH4382" s="40">
        <v>1.17</v>
      </c>
      <c r="AI4382" s="40">
        <v>0.29487249999999998</v>
      </c>
      <c r="AJ4382" s="40">
        <v>24.774999999999999</v>
      </c>
      <c r="AK4382" s="40"/>
      <c r="AL4382" s="40"/>
      <c r="AM4382" s="40">
        <v>0.46</v>
      </c>
      <c r="AN4382" s="40">
        <v>2.5999999999999999E-2</v>
      </c>
      <c r="AO4382" s="40">
        <v>0.62554141671984698</v>
      </c>
      <c r="AP4382" s="40">
        <v>25.7890203733173</v>
      </c>
      <c r="AQ4382" s="40"/>
      <c r="AR4382" s="40"/>
      <c r="AS4382" s="40">
        <v>141.91176470588201</v>
      </c>
      <c r="AT4382" s="40"/>
      <c r="AU4382" s="40"/>
      <c r="AV4382" s="40"/>
      <c r="AZ4382" s="40"/>
      <c r="BA4382" s="40"/>
      <c r="BB4382" s="40"/>
      <c r="BC4382" s="40"/>
      <c r="BD4382" s="40"/>
      <c r="BE4382" s="40">
        <v>264.46511976123497</v>
      </c>
      <c r="BF4382" s="40"/>
      <c r="BG4382" s="40">
        <v>4.3E-3</v>
      </c>
      <c r="BH4382" s="40">
        <v>4.5511042470644698</v>
      </c>
      <c r="BI4382" s="40"/>
      <c r="BJ4382" s="40">
        <v>1055.71097962668</v>
      </c>
      <c r="BK4382" s="40">
        <v>497.5</v>
      </c>
      <c r="BL4382" s="40"/>
      <c r="BM4382" s="40"/>
      <c r="BN4382" s="40"/>
      <c r="BO4382" s="40"/>
      <c r="BP4382" s="40"/>
      <c r="BQ4382" s="40"/>
      <c r="BR4382" s="40"/>
      <c r="BS4382" s="40"/>
      <c r="BT4382" s="40"/>
      <c r="BU4382" s="40"/>
      <c r="BV4382" s="40"/>
      <c r="BW4382" s="40"/>
      <c r="BX4382" s="40"/>
      <c r="BY4382" s="40"/>
      <c r="BZ4382" s="40"/>
      <c r="CA4382" s="40"/>
      <c r="CB4382" s="40"/>
      <c r="CC4382" s="40"/>
      <c r="CD4382" s="40"/>
      <c r="CE4382" s="40"/>
    </row>
    <row r="4383" spans="1:83" x14ac:dyDescent="0.25">
      <c r="A4383" s="5" t="s">
        <v>755</v>
      </c>
      <c r="B4383" s="5" t="s">
        <v>755</v>
      </c>
      <c r="C4383" s="6">
        <v>33613</v>
      </c>
      <c r="D4383" s="14"/>
      <c r="E4383" s="14"/>
      <c r="F4383" s="15"/>
      <c r="G4383" s="40"/>
      <c r="H4383" s="40"/>
      <c r="I4383" s="40"/>
      <c r="J4383" s="40"/>
      <c r="K4383" s="40"/>
      <c r="L4383" s="40"/>
      <c r="M4383" s="40"/>
      <c r="N4383" s="40"/>
      <c r="O4383" s="40"/>
      <c r="P4383" s="40"/>
      <c r="Q4383" s="40"/>
      <c r="R4383" s="40"/>
      <c r="S4383" s="40"/>
      <c r="T4383" s="40"/>
      <c r="U4383" s="40">
        <v>2470.65</v>
      </c>
      <c r="V4383" s="40">
        <v>1156.5</v>
      </c>
      <c r="W4383" s="40">
        <v>2.0049999999999998E-2</v>
      </c>
      <c r="X4383" s="40">
        <v>23.070975000000001</v>
      </c>
      <c r="Z4383" s="40"/>
      <c r="AA4383" s="40"/>
      <c r="AB4383" s="40"/>
      <c r="AC4383" s="40"/>
      <c r="AD4383" s="40">
        <v>892.03488023876503</v>
      </c>
      <c r="AE4383" s="40"/>
      <c r="AF4383" s="40"/>
      <c r="AG4383" s="40"/>
      <c r="AH4383" s="40"/>
      <c r="AI4383" s="40"/>
      <c r="AJ4383" s="40">
        <v>12.5250000000001</v>
      </c>
      <c r="AK4383" s="40"/>
      <c r="AL4383" s="40"/>
      <c r="AM4383" s="40">
        <v>0.315</v>
      </c>
      <c r="AN4383" s="40">
        <v>2.18E-2</v>
      </c>
      <c r="AO4383" s="40"/>
      <c r="AP4383" s="40"/>
      <c r="AQ4383" s="40"/>
      <c r="AR4383" s="40"/>
      <c r="AS4383" s="40">
        <v>193.61702127659601</v>
      </c>
      <c r="AT4383" s="40"/>
      <c r="AU4383" s="40"/>
      <c r="AV4383" s="40"/>
      <c r="AZ4383" s="40"/>
      <c r="BA4383" s="40"/>
      <c r="BB4383" s="40"/>
      <c r="BC4383" s="40"/>
      <c r="BD4383" s="40"/>
      <c r="BE4383" s="40">
        <v>264.46511976123497</v>
      </c>
      <c r="BF4383" s="40"/>
      <c r="BG4383" s="40">
        <v>3.3E-3</v>
      </c>
      <c r="BH4383" s="40"/>
      <c r="BI4383" s="40"/>
      <c r="BJ4383" s="40"/>
      <c r="BK4383" s="40">
        <v>565</v>
      </c>
      <c r="BL4383" s="40"/>
      <c r="BM4383" s="40"/>
      <c r="BN4383" s="40"/>
      <c r="BO4383" s="40"/>
      <c r="BP4383" s="40"/>
      <c r="BQ4383" s="40"/>
      <c r="BR4383" s="40"/>
      <c r="BS4383" s="40"/>
      <c r="BT4383" s="40"/>
      <c r="BU4383" s="40"/>
      <c r="BV4383" s="40"/>
      <c r="BW4383" s="40"/>
      <c r="BX4383" s="40"/>
      <c r="BY4383" s="40"/>
      <c r="BZ4383" s="40"/>
      <c r="CA4383" s="40"/>
      <c r="CB4383" s="40"/>
      <c r="CC4383" s="40"/>
      <c r="CD4383" s="40"/>
      <c r="CE4383" s="40"/>
    </row>
    <row r="4384" spans="1:83" x14ac:dyDescent="0.25">
      <c r="A4384" s="5" t="s">
        <v>755</v>
      </c>
      <c r="B4384" s="5" t="s">
        <v>755</v>
      </c>
      <c r="C4384" s="6">
        <v>33616</v>
      </c>
      <c r="D4384" s="14"/>
      <c r="E4384" s="14"/>
      <c r="F4384" s="15"/>
      <c r="G4384" s="40"/>
      <c r="H4384" s="40">
        <v>253.26</v>
      </c>
      <c r="I4384" s="40">
        <v>8.2500000000000004E-2</v>
      </c>
      <c r="J4384" s="40">
        <v>0.10685</v>
      </c>
      <c r="K4384" s="40">
        <v>0.10115</v>
      </c>
      <c r="L4384" s="40">
        <v>8.4199999999999997E-2</v>
      </c>
      <c r="M4384" s="40">
        <v>0.21290000000000001</v>
      </c>
      <c r="N4384" s="40">
        <v>0.26274999999999998</v>
      </c>
      <c r="O4384" s="40">
        <v>0.182</v>
      </c>
      <c r="P4384" s="40">
        <v>0.23394999999999999</v>
      </c>
      <c r="Q4384" s="40"/>
      <c r="R4384" s="40"/>
      <c r="S4384" s="40"/>
      <c r="T4384" s="40"/>
      <c r="U4384" s="40"/>
      <c r="V4384" s="40"/>
      <c r="W4384" s="40"/>
      <c r="X4384" s="40"/>
      <c r="Z4384" s="40"/>
      <c r="AA4384" s="40"/>
      <c r="AB4384" s="40"/>
      <c r="AC4384" s="40"/>
      <c r="AD4384" s="40"/>
      <c r="AE4384" s="40"/>
      <c r="AF4384" s="40"/>
      <c r="AG4384" s="40"/>
      <c r="AH4384" s="40"/>
      <c r="AI4384" s="40"/>
      <c r="AJ4384" s="40"/>
      <c r="AK4384" s="40"/>
      <c r="AL4384" s="40"/>
      <c r="AM4384" s="40"/>
      <c r="AN4384" s="40"/>
      <c r="AO4384" s="40"/>
      <c r="AP4384" s="40"/>
      <c r="AQ4384" s="40"/>
      <c r="AR4384" s="40"/>
      <c r="AS4384" s="40"/>
      <c r="AT4384" s="40"/>
      <c r="AU4384" s="40"/>
      <c r="AV4384" s="40"/>
      <c r="AZ4384" s="40"/>
      <c r="BA4384" s="40"/>
      <c r="BB4384" s="40"/>
      <c r="BC4384" s="40"/>
      <c r="BD4384" s="40"/>
      <c r="BE4384" s="40"/>
      <c r="BF4384" s="40"/>
      <c r="BG4384" s="40"/>
      <c r="BH4384" s="40"/>
      <c r="BI4384" s="40"/>
      <c r="BJ4384" s="40"/>
      <c r="BK4384" s="40"/>
      <c r="BL4384" s="40"/>
      <c r="BM4384" s="40"/>
      <c r="BN4384" s="40"/>
      <c r="BO4384" s="40"/>
      <c r="BP4384" s="40"/>
      <c r="BQ4384" s="40"/>
      <c r="BR4384" s="40"/>
      <c r="BS4384" s="40"/>
      <c r="BT4384" s="40"/>
      <c r="BU4384" s="40"/>
      <c r="BV4384" s="40"/>
      <c r="BW4384" s="40"/>
      <c r="BX4384" s="40"/>
      <c r="BY4384" s="40"/>
      <c r="BZ4384" s="40"/>
      <c r="CA4384" s="40"/>
      <c r="CB4384" s="40"/>
      <c r="CC4384" s="40"/>
      <c r="CD4384" s="40"/>
      <c r="CE4384" s="40"/>
    </row>
    <row r="4385" spans="1:83" x14ac:dyDescent="0.25">
      <c r="A4385" s="5" t="s">
        <v>755</v>
      </c>
      <c r="B4385" s="5" t="s">
        <v>755</v>
      </c>
      <c r="C4385" s="6">
        <v>33618</v>
      </c>
      <c r="D4385" s="14"/>
      <c r="E4385" s="14"/>
      <c r="F4385" s="15"/>
      <c r="G4385" s="40"/>
      <c r="H4385" s="40"/>
      <c r="I4385" s="40"/>
      <c r="J4385" s="40"/>
      <c r="K4385" s="40"/>
      <c r="L4385" s="40"/>
      <c r="M4385" s="40"/>
      <c r="N4385" s="40"/>
      <c r="O4385" s="40"/>
      <c r="P4385" s="40"/>
      <c r="Q4385" s="40"/>
      <c r="R4385" s="40"/>
      <c r="S4385" s="40"/>
      <c r="T4385" s="40"/>
      <c r="U4385" s="40">
        <v>2184</v>
      </c>
      <c r="V4385" s="40">
        <v>1071.25</v>
      </c>
      <c r="W4385" s="40">
        <v>1.9550000000000001E-2</v>
      </c>
      <c r="X4385" s="40">
        <v>20.899625</v>
      </c>
      <c r="Z4385" s="40"/>
      <c r="AA4385" s="40"/>
      <c r="AB4385" s="40"/>
      <c r="AC4385" s="40"/>
      <c r="AD4385" s="40">
        <v>806.78488023876503</v>
      </c>
      <c r="AE4385" s="40"/>
      <c r="AF4385" s="40"/>
      <c r="AG4385" s="40"/>
      <c r="AH4385" s="40"/>
      <c r="AI4385" s="40"/>
      <c r="AJ4385" s="40"/>
      <c r="AK4385" s="40"/>
      <c r="AL4385" s="40"/>
      <c r="AM4385" s="40"/>
      <c r="AN4385" s="40"/>
      <c r="AO4385" s="40"/>
      <c r="AP4385" s="40"/>
      <c r="AQ4385" s="40"/>
      <c r="AR4385" s="40"/>
      <c r="AS4385" s="40"/>
      <c r="AT4385" s="40"/>
      <c r="AU4385" s="40"/>
      <c r="AV4385" s="40"/>
      <c r="AZ4385" s="40"/>
      <c r="BA4385" s="40"/>
      <c r="BB4385" s="40"/>
      <c r="BC4385" s="40"/>
      <c r="BD4385" s="40"/>
      <c r="BE4385" s="40">
        <v>264.46511976123497</v>
      </c>
      <c r="BF4385" s="40"/>
      <c r="BG4385" s="40"/>
      <c r="BH4385" s="40"/>
      <c r="BI4385" s="40"/>
      <c r="BJ4385" s="40"/>
      <c r="BK4385" s="40"/>
      <c r="BL4385" s="40"/>
      <c r="BM4385" s="40"/>
      <c r="BN4385" s="40"/>
      <c r="BO4385" s="40"/>
      <c r="BP4385" s="40"/>
      <c r="BQ4385" s="40"/>
      <c r="BR4385" s="40"/>
      <c r="BS4385" s="40"/>
      <c r="BT4385" s="40"/>
      <c r="BU4385" s="40"/>
      <c r="BV4385" s="40"/>
      <c r="BW4385" s="40"/>
      <c r="BX4385" s="40"/>
      <c r="BY4385" s="40"/>
      <c r="BZ4385" s="40"/>
      <c r="CA4385" s="40"/>
      <c r="CB4385" s="40"/>
      <c r="CC4385" s="40"/>
      <c r="CD4385" s="40"/>
      <c r="CE4385" s="40"/>
    </row>
    <row r="4386" spans="1:83" x14ac:dyDescent="0.25">
      <c r="A4386" s="5" t="s">
        <v>755</v>
      </c>
      <c r="B4386" s="5" t="s">
        <v>755</v>
      </c>
      <c r="C4386" s="6">
        <v>33623</v>
      </c>
      <c r="D4386" s="14"/>
      <c r="E4386" s="14"/>
      <c r="F4386" s="15" t="s">
        <v>157</v>
      </c>
      <c r="G4386" s="40"/>
      <c r="H4386" s="40">
        <v>256.05</v>
      </c>
      <c r="I4386" s="40">
        <v>0.1255</v>
      </c>
      <c r="J4386" s="40">
        <v>0.1013</v>
      </c>
      <c r="K4386" s="40">
        <v>9.8199999999999996E-2</v>
      </c>
      <c r="L4386" s="40">
        <v>8.1350000000000006E-2</v>
      </c>
      <c r="M4386" s="40">
        <v>0.20724999999999999</v>
      </c>
      <c r="N4386" s="40">
        <v>0.2596</v>
      </c>
      <c r="O4386" s="40">
        <v>0.17785000000000001</v>
      </c>
      <c r="P4386" s="40">
        <v>0.22919999999999999</v>
      </c>
      <c r="Q4386" s="40"/>
      <c r="R4386" s="40"/>
      <c r="S4386" s="40"/>
      <c r="T4386" s="40"/>
      <c r="U4386" s="43">
        <v>2179.6248573955399</v>
      </c>
      <c r="V4386" s="40"/>
      <c r="W4386" s="40"/>
      <c r="X4386" s="40"/>
      <c r="Z4386" s="40">
        <v>3.60154975E-2</v>
      </c>
      <c r="AA4386" s="40"/>
      <c r="AB4386" s="40">
        <v>21016.473696022102</v>
      </c>
      <c r="AC4386" s="40"/>
      <c r="AD4386" s="40">
        <v>756.91875585789899</v>
      </c>
      <c r="AE4386" s="40"/>
      <c r="AF4386" s="40"/>
      <c r="AG4386" s="40"/>
      <c r="AH4386" s="40"/>
      <c r="AI4386" s="40"/>
      <c r="AJ4386" s="40"/>
      <c r="AK4386" s="40"/>
      <c r="AL4386" s="40"/>
      <c r="AM4386" s="40"/>
      <c r="AN4386" s="40"/>
      <c r="AO4386" s="40"/>
      <c r="AP4386" s="40"/>
      <c r="AQ4386" s="40"/>
      <c r="AR4386" s="40"/>
      <c r="AS4386" s="40"/>
      <c r="AT4386" s="40" t="s">
        <v>74</v>
      </c>
      <c r="AU4386" s="40"/>
      <c r="AV4386" s="40"/>
      <c r="AZ4386" s="40"/>
      <c r="BA4386" s="40"/>
      <c r="BB4386" s="40"/>
      <c r="BC4386" s="40"/>
      <c r="BD4386" s="40"/>
      <c r="BE4386" s="40"/>
      <c r="BF4386" s="40"/>
      <c r="BG4386" s="40"/>
      <c r="BH4386" s="40"/>
      <c r="BI4386" s="40"/>
      <c r="BJ4386" s="40"/>
      <c r="BK4386" s="40"/>
      <c r="BL4386" s="40"/>
      <c r="BM4386" s="40"/>
      <c r="BN4386" s="40"/>
      <c r="BO4386" s="40"/>
      <c r="BP4386" s="40"/>
      <c r="BQ4386" s="40"/>
      <c r="BR4386" s="40"/>
      <c r="BS4386" s="40"/>
      <c r="BT4386" s="40"/>
      <c r="BU4386" s="40"/>
      <c r="BV4386" s="40"/>
      <c r="BW4386" s="40"/>
      <c r="BX4386" s="40"/>
      <c r="BY4386" s="40"/>
      <c r="BZ4386" s="40"/>
      <c r="CA4386" s="40"/>
      <c r="CB4386" s="40"/>
      <c r="CC4386" s="40"/>
      <c r="CD4386" s="40"/>
      <c r="CE4386" s="40"/>
    </row>
    <row r="4387" spans="1:83" x14ac:dyDescent="0.25">
      <c r="A4387" s="5" t="s">
        <v>756</v>
      </c>
      <c r="B4387" s="5" t="s">
        <v>756</v>
      </c>
      <c r="C4387" s="6">
        <v>33483</v>
      </c>
      <c r="D4387" s="14"/>
      <c r="E4387" s="14"/>
      <c r="F4387" s="15"/>
      <c r="G4387" s="40"/>
      <c r="H4387" s="40">
        <v>408.21</v>
      </c>
      <c r="I4387" s="40">
        <v>0.27800000000000002</v>
      </c>
      <c r="J4387" s="40">
        <v>0.26469999999999999</v>
      </c>
      <c r="K4387" s="40">
        <v>0.17344999999999999</v>
      </c>
      <c r="L4387" s="40">
        <v>0.24854999999999999</v>
      </c>
      <c r="M4387" s="40">
        <v>0.30980000000000002</v>
      </c>
      <c r="N4387" s="40">
        <v>0.2417</v>
      </c>
      <c r="O4387" s="40">
        <v>0.2427</v>
      </c>
      <c r="P4387" s="40">
        <v>0.28215000000000001</v>
      </c>
      <c r="Q4387" s="40"/>
      <c r="R4387" s="40"/>
      <c r="S4387" s="40"/>
      <c r="T4387" s="40"/>
      <c r="U4387" s="40"/>
      <c r="V4387" s="40"/>
      <c r="W4387" s="40"/>
      <c r="X4387" s="40"/>
      <c r="Z4387" s="40"/>
      <c r="AA4387" s="40"/>
      <c r="AB4387" s="40"/>
      <c r="AC4387" s="40"/>
      <c r="AD4387" s="40"/>
      <c r="AE4387" s="40"/>
      <c r="AF4387" s="40"/>
      <c r="AG4387" s="40"/>
      <c r="AH4387" s="40"/>
      <c r="AI4387" s="40"/>
      <c r="AJ4387" s="40"/>
      <c r="AK4387" s="40"/>
      <c r="AL4387" s="40"/>
      <c r="AM4387" s="40"/>
      <c r="AN4387" s="40"/>
      <c r="AO4387" s="40"/>
      <c r="AP4387" s="40"/>
      <c r="AQ4387" s="40"/>
      <c r="AR4387" s="40"/>
      <c r="AS4387" s="40"/>
      <c r="AT4387" s="40"/>
      <c r="AU4387" s="40"/>
      <c r="AV4387" s="40"/>
      <c r="AZ4387" s="40"/>
      <c r="BA4387" s="40"/>
      <c r="BB4387" s="40"/>
      <c r="BC4387" s="40"/>
      <c r="BD4387" s="40"/>
      <c r="BE4387" s="40"/>
      <c r="BF4387" s="40"/>
      <c r="BG4387" s="40"/>
      <c r="BH4387" s="40"/>
      <c r="BI4387" s="40"/>
      <c r="BJ4387" s="40"/>
      <c r="BK4387" s="40"/>
      <c r="BL4387" s="40"/>
      <c r="BM4387" s="40"/>
      <c r="BN4387" s="40"/>
      <c r="BO4387" s="40"/>
      <c r="BP4387" s="40"/>
      <c r="BQ4387" s="40"/>
      <c r="BR4387" s="40"/>
      <c r="BS4387" s="40"/>
      <c r="BT4387" s="40"/>
      <c r="BU4387" s="40"/>
      <c r="BV4387" s="40"/>
      <c r="BW4387" s="40"/>
      <c r="BX4387" s="40"/>
      <c r="BY4387" s="40"/>
      <c r="BZ4387" s="40"/>
      <c r="CA4387" s="40"/>
      <c r="CB4387" s="40"/>
      <c r="CC4387" s="40"/>
      <c r="CD4387" s="40"/>
      <c r="CE4387" s="40"/>
    </row>
    <row r="4388" spans="1:83" x14ac:dyDescent="0.25">
      <c r="A4388" s="5" t="s">
        <v>756</v>
      </c>
      <c r="B4388" s="5" t="s">
        <v>756</v>
      </c>
      <c r="C4388" s="6">
        <v>33491</v>
      </c>
      <c r="D4388" s="14"/>
      <c r="E4388" s="14"/>
      <c r="F4388" s="15"/>
      <c r="G4388" s="40"/>
      <c r="H4388" s="40">
        <v>413.31</v>
      </c>
      <c r="I4388" s="40">
        <v>0.28299999999999997</v>
      </c>
      <c r="J4388" s="40">
        <v>0.26595000000000002</v>
      </c>
      <c r="K4388" s="40">
        <v>0.18179999999999999</v>
      </c>
      <c r="L4388" s="40">
        <v>0.23995</v>
      </c>
      <c r="M4388" s="40">
        <v>0.31469999999999998</v>
      </c>
      <c r="N4388" s="40">
        <v>0.2409</v>
      </c>
      <c r="O4388" s="40">
        <v>0.24925</v>
      </c>
      <c r="P4388" s="40">
        <v>0.29099999999999998</v>
      </c>
      <c r="Q4388" s="40"/>
      <c r="R4388" s="40"/>
      <c r="S4388" s="40"/>
      <c r="T4388" s="40"/>
      <c r="U4388" s="40"/>
      <c r="V4388" s="40"/>
      <c r="W4388" s="40"/>
      <c r="X4388" s="40"/>
      <c r="Z4388" s="40"/>
      <c r="AA4388" s="40"/>
      <c r="AB4388" s="40"/>
      <c r="AC4388" s="40"/>
      <c r="AD4388" s="40"/>
      <c r="AE4388" s="40"/>
      <c r="AF4388" s="40"/>
      <c r="AG4388" s="40"/>
      <c r="AH4388" s="40"/>
      <c r="AI4388" s="40"/>
      <c r="AJ4388" s="40"/>
      <c r="AK4388" s="40"/>
      <c r="AL4388" s="40"/>
      <c r="AM4388" s="40"/>
      <c r="AN4388" s="40"/>
      <c r="AO4388" s="40"/>
      <c r="AP4388" s="40"/>
      <c r="AQ4388" s="40"/>
      <c r="AR4388" s="40"/>
      <c r="AS4388" s="40"/>
      <c r="AT4388" s="40"/>
      <c r="AU4388" s="40"/>
      <c r="AV4388" s="40"/>
      <c r="AZ4388" s="40"/>
      <c r="BA4388" s="40"/>
      <c r="BB4388" s="40"/>
      <c r="BC4388" s="40"/>
      <c r="BD4388" s="40"/>
      <c r="BE4388" s="40"/>
      <c r="BF4388" s="40"/>
      <c r="BG4388" s="40"/>
      <c r="BH4388" s="40"/>
      <c r="BI4388" s="40"/>
      <c r="BJ4388" s="40"/>
      <c r="BK4388" s="40"/>
      <c r="BL4388" s="40"/>
      <c r="BM4388" s="40"/>
      <c r="BN4388" s="40"/>
      <c r="BO4388" s="40"/>
      <c r="BP4388" s="40"/>
      <c r="BQ4388" s="40"/>
      <c r="BR4388" s="40"/>
      <c r="BS4388" s="40"/>
      <c r="BT4388" s="40"/>
      <c r="BU4388" s="40"/>
      <c r="BV4388" s="40"/>
      <c r="BW4388" s="40"/>
      <c r="BX4388" s="40"/>
      <c r="BY4388" s="40"/>
      <c r="BZ4388" s="40"/>
      <c r="CA4388" s="40"/>
      <c r="CB4388" s="40"/>
      <c r="CC4388" s="40"/>
      <c r="CD4388" s="40"/>
      <c r="CE4388" s="40"/>
    </row>
    <row r="4389" spans="1:83" x14ac:dyDescent="0.25">
      <c r="A4389" s="5" t="s">
        <v>756</v>
      </c>
      <c r="B4389" s="5" t="s">
        <v>756</v>
      </c>
      <c r="C4389" s="6">
        <v>33497</v>
      </c>
      <c r="D4389" s="14"/>
      <c r="E4389" s="14"/>
      <c r="F4389" s="15"/>
      <c r="G4389" s="40"/>
      <c r="H4389" s="40">
        <v>442.8</v>
      </c>
      <c r="I4389" s="40">
        <v>0.32100000000000001</v>
      </c>
      <c r="J4389" s="40">
        <v>0.27245000000000003</v>
      </c>
      <c r="K4389" s="40">
        <v>0.21390000000000001</v>
      </c>
      <c r="L4389" s="40">
        <v>0.28470000000000001</v>
      </c>
      <c r="M4389" s="40">
        <v>0.31935000000000002</v>
      </c>
      <c r="N4389" s="40">
        <v>0.26229999999999998</v>
      </c>
      <c r="O4389" s="40">
        <v>0.24895</v>
      </c>
      <c r="P4389" s="40">
        <v>0.29135</v>
      </c>
      <c r="Q4389" s="40"/>
      <c r="R4389" s="40"/>
      <c r="S4389" s="40"/>
      <c r="T4389" s="40"/>
      <c r="U4389" s="40"/>
      <c r="V4389" s="40"/>
      <c r="W4389" s="40"/>
      <c r="X4389" s="40"/>
      <c r="Z4389" s="40"/>
      <c r="AA4389" s="40"/>
      <c r="AB4389" s="40"/>
      <c r="AC4389" s="40"/>
      <c r="AD4389" s="40"/>
      <c r="AE4389" s="40"/>
      <c r="AF4389" s="40"/>
      <c r="AG4389" s="40"/>
      <c r="AH4389" s="40"/>
      <c r="AI4389" s="40"/>
      <c r="AJ4389" s="40"/>
      <c r="AK4389" s="40"/>
      <c r="AL4389" s="40"/>
      <c r="AM4389" s="40"/>
      <c r="AN4389" s="40"/>
      <c r="AO4389" s="40"/>
      <c r="AP4389" s="40"/>
      <c r="AQ4389" s="40"/>
      <c r="AR4389" s="40"/>
      <c r="AS4389" s="40"/>
      <c r="AT4389" s="40"/>
      <c r="AU4389" s="40"/>
      <c r="AV4389" s="40"/>
      <c r="AZ4389" s="40"/>
      <c r="BA4389" s="40"/>
      <c r="BB4389" s="40"/>
      <c r="BC4389" s="40"/>
      <c r="BD4389" s="40"/>
      <c r="BE4389" s="40"/>
      <c r="BF4389" s="40"/>
      <c r="BG4389" s="40"/>
      <c r="BH4389" s="40"/>
      <c r="BI4389" s="40"/>
      <c r="BJ4389" s="40"/>
      <c r="BK4389" s="40"/>
      <c r="BL4389" s="40"/>
      <c r="BM4389" s="40"/>
      <c r="BN4389" s="40"/>
      <c r="BO4389" s="40"/>
      <c r="BP4389" s="40"/>
      <c r="BQ4389" s="40"/>
      <c r="BR4389" s="40"/>
      <c r="BS4389" s="40"/>
      <c r="BT4389" s="40"/>
      <c r="BU4389" s="40"/>
      <c r="BV4389" s="40"/>
      <c r="BW4389" s="40"/>
      <c r="BX4389" s="40"/>
      <c r="BY4389" s="40"/>
      <c r="BZ4389" s="40"/>
      <c r="CA4389" s="40"/>
      <c r="CB4389" s="40"/>
      <c r="CC4389" s="40"/>
      <c r="CD4389" s="40"/>
      <c r="CE4389" s="40"/>
    </row>
    <row r="4390" spans="1:83" x14ac:dyDescent="0.25">
      <c r="A4390" s="5" t="s">
        <v>756</v>
      </c>
      <c r="B4390" s="5" t="s">
        <v>756</v>
      </c>
      <c r="C4390" s="6">
        <v>33504</v>
      </c>
      <c r="D4390" s="14"/>
      <c r="E4390" s="14"/>
      <c r="F4390" s="15"/>
      <c r="G4390" s="40"/>
      <c r="H4390" s="40">
        <v>439.04</v>
      </c>
      <c r="I4390" s="40">
        <v>0.30599999999999999</v>
      </c>
      <c r="J4390" s="40">
        <v>0.27184999999999998</v>
      </c>
      <c r="K4390" s="40">
        <v>0.21345</v>
      </c>
      <c r="L4390" s="40">
        <v>0.28415000000000001</v>
      </c>
      <c r="M4390" s="40">
        <v>0.31869999999999998</v>
      </c>
      <c r="N4390" s="40">
        <v>0.26179999999999998</v>
      </c>
      <c r="O4390" s="40">
        <v>0.24845</v>
      </c>
      <c r="P4390" s="40">
        <v>0.2908</v>
      </c>
      <c r="Q4390" s="40"/>
      <c r="R4390" s="40"/>
      <c r="S4390" s="40"/>
      <c r="T4390" s="40"/>
      <c r="U4390" s="40"/>
      <c r="V4390" s="40"/>
      <c r="W4390" s="40"/>
      <c r="X4390" s="40"/>
      <c r="Z4390" s="40"/>
      <c r="AA4390" s="40"/>
      <c r="AB4390" s="40"/>
      <c r="AC4390" s="40"/>
      <c r="AD4390" s="40"/>
      <c r="AE4390" s="40"/>
      <c r="AF4390" s="40"/>
      <c r="AG4390" s="40"/>
      <c r="AH4390" s="40"/>
      <c r="AI4390" s="40"/>
      <c r="AJ4390" s="40"/>
      <c r="AK4390" s="40"/>
      <c r="AL4390" s="40"/>
      <c r="AM4390" s="40"/>
      <c r="AN4390" s="40"/>
      <c r="AO4390" s="40"/>
      <c r="AP4390" s="40"/>
      <c r="AQ4390" s="40"/>
      <c r="AR4390" s="40"/>
      <c r="AS4390" s="40"/>
      <c r="AT4390" s="40"/>
      <c r="AU4390" s="40"/>
      <c r="AV4390" s="40"/>
      <c r="AZ4390" s="40"/>
      <c r="BA4390" s="40"/>
      <c r="BB4390" s="40"/>
      <c r="BC4390" s="40"/>
      <c r="BD4390" s="40"/>
      <c r="BE4390" s="40"/>
      <c r="BF4390" s="40"/>
      <c r="BG4390" s="40"/>
      <c r="BH4390" s="40"/>
      <c r="BI4390" s="40"/>
      <c r="BJ4390" s="40"/>
      <c r="BK4390" s="40"/>
      <c r="BL4390" s="40"/>
      <c r="BM4390" s="40"/>
      <c r="BN4390" s="40"/>
      <c r="BO4390" s="40"/>
      <c r="BP4390" s="40"/>
      <c r="BQ4390" s="40"/>
      <c r="BR4390" s="40"/>
      <c r="BS4390" s="40"/>
      <c r="BT4390" s="40"/>
      <c r="BU4390" s="40"/>
      <c r="BV4390" s="40"/>
      <c r="BW4390" s="40"/>
      <c r="BX4390" s="40"/>
      <c r="BY4390" s="40"/>
      <c r="BZ4390" s="40"/>
      <c r="CA4390" s="40"/>
      <c r="CB4390" s="40"/>
      <c r="CC4390" s="40"/>
      <c r="CD4390" s="40"/>
      <c r="CE4390" s="40"/>
    </row>
    <row r="4391" spans="1:83" x14ac:dyDescent="0.25">
      <c r="A4391" s="5" t="s">
        <v>756</v>
      </c>
      <c r="B4391" s="5" t="s">
        <v>756</v>
      </c>
      <c r="C4391" s="6">
        <v>33505</v>
      </c>
      <c r="D4391" s="14"/>
      <c r="E4391" s="14"/>
      <c r="F4391" s="15"/>
      <c r="G4391" s="40"/>
      <c r="H4391" s="40"/>
      <c r="I4391" s="40"/>
      <c r="J4391" s="40"/>
      <c r="K4391" s="40"/>
      <c r="L4391" s="40"/>
      <c r="M4391" s="40"/>
      <c r="N4391" s="40"/>
      <c r="O4391" s="40"/>
      <c r="P4391" s="40"/>
      <c r="Q4391" s="40"/>
      <c r="R4391" s="40"/>
      <c r="S4391" s="40"/>
      <c r="T4391" s="40"/>
      <c r="U4391" s="40">
        <v>187.52500000000001</v>
      </c>
      <c r="V4391" s="40"/>
      <c r="W4391" s="40"/>
      <c r="X4391" s="40"/>
      <c r="Z4391" s="40"/>
      <c r="AA4391" s="40"/>
      <c r="AB4391" s="40"/>
      <c r="AC4391" s="40"/>
      <c r="AD4391" s="40"/>
      <c r="AE4391" s="40"/>
      <c r="AF4391" s="40"/>
      <c r="AG4391" s="40"/>
      <c r="AH4391" s="40"/>
      <c r="AI4391" s="40"/>
      <c r="AJ4391" s="40"/>
      <c r="AK4391" s="40"/>
      <c r="AL4391" s="40"/>
      <c r="AM4391" s="40">
        <v>2.7386151339999998</v>
      </c>
      <c r="AN4391" s="40"/>
      <c r="AO4391" s="40"/>
      <c r="AP4391" s="40">
        <v>117.387318404738</v>
      </c>
      <c r="AQ4391" s="40"/>
      <c r="AR4391" s="40"/>
      <c r="AS4391" s="40">
        <v>232.78769841269801</v>
      </c>
      <c r="AT4391" s="40"/>
      <c r="AU4391" s="40"/>
      <c r="AV4391" s="40"/>
      <c r="AZ4391" s="40"/>
      <c r="BA4391" s="40"/>
      <c r="BB4391" s="40">
        <v>192.5</v>
      </c>
      <c r="BC4391" s="40"/>
      <c r="BD4391" s="40"/>
      <c r="BE4391" s="40"/>
      <c r="BF4391" s="40"/>
      <c r="BG4391" s="40"/>
      <c r="BH4391" s="40"/>
      <c r="BI4391" s="40"/>
      <c r="BJ4391" s="40">
        <v>70.137681595262293</v>
      </c>
      <c r="BK4391" s="40">
        <v>627.5</v>
      </c>
      <c r="BL4391" s="40"/>
      <c r="BM4391" s="40"/>
      <c r="BN4391" s="40"/>
      <c r="BO4391" s="40"/>
      <c r="BP4391" s="40"/>
      <c r="BQ4391" s="40"/>
      <c r="BR4391" s="40"/>
      <c r="BS4391" s="40"/>
      <c r="BT4391" s="40"/>
      <c r="BU4391" s="40"/>
      <c r="BV4391" s="40"/>
      <c r="BW4391" s="40"/>
      <c r="BX4391" s="40"/>
      <c r="BY4391" s="40"/>
      <c r="BZ4391" s="40"/>
      <c r="CA4391" s="40"/>
      <c r="CB4391" s="40"/>
      <c r="CC4391" s="40"/>
      <c r="CD4391" s="40"/>
      <c r="CE4391" s="40"/>
    </row>
    <row r="4392" spans="1:83" x14ac:dyDescent="0.25">
      <c r="A4392" s="5" t="s">
        <v>756</v>
      </c>
      <c r="B4392" s="5" t="s">
        <v>756</v>
      </c>
      <c r="C4392" s="6">
        <v>33512</v>
      </c>
      <c r="D4392" s="14"/>
      <c r="E4392" s="14"/>
      <c r="F4392" s="15"/>
      <c r="G4392" s="40"/>
      <c r="H4392" s="40">
        <v>409.74</v>
      </c>
      <c r="I4392" s="40">
        <v>0.26600000000000001</v>
      </c>
      <c r="J4392" s="40">
        <v>0.25209999999999999</v>
      </c>
      <c r="K4392" s="40">
        <v>0.16985</v>
      </c>
      <c r="L4392" s="40">
        <v>0.24199999999999999</v>
      </c>
      <c r="M4392" s="40">
        <v>0.31785000000000002</v>
      </c>
      <c r="N4392" s="40">
        <v>0.25659999999999999</v>
      </c>
      <c r="O4392" s="40">
        <v>0.24970000000000001</v>
      </c>
      <c r="P4392" s="40">
        <v>0.29459999999999997</v>
      </c>
      <c r="Q4392" s="40"/>
      <c r="R4392" s="40"/>
      <c r="S4392" s="40"/>
      <c r="T4392" s="40"/>
      <c r="U4392" s="40"/>
      <c r="V4392" s="40"/>
      <c r="W4392" s="40"/>
      <c r="X4392" s="40"/>
      <c r="Z4392" s="40"/>
      <c r="AA4392" s="40"/>
      <c r="AB4392" s="40"/>
      <c r="AC4392" s="40"/>
      <c r="AD4392" s="40"/>
      <c r="AE4392" s="40"/>
      <c r="AF4392" s="40"/>
      <c r="AG4392" s="40"/>
      <c r="AH4392" s="40"/>
      <c r="AI4392" s="40"/>
      <c r="AJ4392" s="40"/>
      <c r="AK4392" s="40"/>
      <c r="AL4392" s="40"/>
      <c r="AM4392" s="40"/>
      <c r="AN4392" s="40"/>
      <c r="AO4392" s="40"/>
      <c r="AP4392" s="40"/>
      <c r="AQ4392" s="40"/>
      <c r="AR4392" s="40"/>
      <c r="AS4392" s="40"/>
      <c r="AT4392" s="40"/>
      <c r="AU4392" s="40"/>
      <c r="AV4392" s="40"/>
      <c r="AZ4392" s="40"/>
      <c r="BA4392" s="40"/>
      <c r="BB4392" s="40"/>
      <c r="BC4392" s="40"/>
      <c r="BD4392" s="40"/>
      <c r="BE4392" s="40"/>
      <c r="BF4392" s="40"/>
      <c r="BG4392" s="40"/>
      <c r="BH4392" s="40"/>
      <c r="BI4392" s="40"/>
      <c r="BJ4392" s="40"/>
      <c r="BK4392" s="40"/>
      <c r="BL4392" s="40"/>
      <c r="BM4392" s="40"/>
      <c r="BN4392" s="40"/>
      <c r="BO4392" s="40"/>
      <c r="BP4392" s="40"/>
      <c r="BQ4392" s="40"/>
      <c r="BR4392" s="40"/>
      <c r="BS4392" s="40"/>
      <c r="BT4392" s="40"/>
      <c r="BU4392" s="40"/>
      <c r="BV4392" s="40"/>
      <c r="BW4392" s="40"/>
      <c r="BX4392" s="40"/>
      <c r="BY4392" s="40"/>
      <c r="BZ4392" s="40"/>
      <c r="CA4392" s="40"/>
      <c r="CB4392" s="40"/>
      <c r="CC4392" s="40"/>
      <c r="CD4392" s="40"/>
      <c r="CE4392" s="40"/>
    </row>
    <row r="4393" spans="1:83" x14ac:dyDescent="0.25">
      <c r="A4393" s="5" t="s">
        <v>756</v>
      </c>
      <c r="B4393" s="5" t="s">
        <v>756</v>
      </c>
      <c r="C4393" s="6">
        <v>33519</v>
      </c>
      <c r="D4393" s="14"/>
      <c r="E4393" s="14"/>
      <c r="F4393" s="15"/>
      <c r="G4393" s="40"/>
      <c r="H4393" s="40">
        <v>416.13</v>
      </c>
      <c r="I4393" s="40">
        <v>0.27650000000000002</v>
      </c>
      <c r="J4393" s="40">
        <v>0.26300000000000001</v>
      </c>
      <c r="K4393" s="40">
        <v>0.17829999999999999</v>
      </c>
      <c r="L4393" s="40">
        <v>0.24825</v>
      </c>
      <c r="M4393" s="40">
        <v>0.31514999999999999</v>
      </c>
      <c r="N4393" s="40">
        <v>0.25559999999999999</v>
      </c>
      <c r="O4393" s="40">
        <v>0.24945000000000001</v>
      </c>
      <c r="P4393" s="40">
        <v>0.2944</v>
      </c>
      <c r="Q4393" s="40"/>
      <c r="R4393" s="40"/>
      <c r="S4393" s="40"/>
      <c r="T4393" s="40"/>
      <c r="U4393" s="40"/>
      <c r="V4393" s="40"/>
      <c r="W4393" s="40"/>
      <c r="X4393" s="40"/>
      <c r="Z4393" s="40"/>
      <c r="AA4393" s="40"/>
      <c r="AB4393" s="40"/>
      <c r="AC4393" s="40"/>
      <c r="AD4393" s="40"/>
      <c r="AE4393" s="40"/>
      <c r="AF4393" s="40"/>
      <c r="AG4393" s="40"/>
      <c r="AH4393" s="40"/>
      <c r="AI4393" s="40"/>
      <c r="AJ4393" s="40"/>
      <c r="AK4393" s="40"/>
      <c r="AL4393" s="40"/>
      <c r="AM4393" s="40"/>
      <c r="AN4393" s="40"/>
      <c r="AO4393" s="40"/>
      <c r="AP4393" s="40"/>
      <c r="AQ4393" s="40"/>
      <c r="AR4393" s="40"/>
      <c r="AS4393" s="40"/>
      <c r="AT4393" s="40"/>
      <c r="AU4393" s="40"/>
      <c r="AV4393" s="40"/>
      <c r="AZ4393" s="40"/>
      <c r="BA4393" s="40"/>
      <c r="BB4393" s="40"/>
      <c r="BC4393" s="40"/>
      <c r="BD4393" s="40"/>
      <c r="BE4393" s="40"/>
      <c r="BF4393" s="40"/>
      <c r="BG4393" s="40"/>
      <c r="BH4393" s="40"/>
      <c r="BI4393" s="40"/>
      <c r="BJ4393" s="40"/>
      <c r="BK4393" s="40"/>
      <c r="BL4393" s="40"/>
      <c r="BM4393" s="40"/>
      <c r="BN4393" s="40"/>
      <c r="BO4393" s="40"/>
      <c r="BP4393" s="40"/>
      <c r="BQ4393" s="40"/>
      <c r="BR4393" s="40"/>
      <c r="BS4393" s="40"/>
      <c r="BT4393" s="40"/>
      <c r="BU4393" s="40"/>
      <c r="BV4393" s="40"/>
      <c r="BW4393" s="40"/>
      <c r="BX4393" s="40"/>
      <c r="BY4393" s="40"/>
      <c r="BZ4393" s="40"/>
      <c r="CA4393" s="40"/>
      <c r="CB4393" s="40"/>
      <c r="CC4393" s="40"/>
      <c r="CD4393" s="40"/>
      <c r="CE4393" s="40"/>
    </row>
    <row r="4394" spans="1:83" x14ac:dyDescent="0.25">
      <c r="A4394" s="5" t="s">
        <v>756</v>
      </c>
      <c r="B4394" s="5" t="s">
        <v>756</v>
      </c>
      <c r="C4394" s="6">
        <v>33521</v>
      </c>
      <c r="D4394" s="14"/>
      <c r="E4394" s="14"/>
      <c r="F4394" s="15"/>
      <c r="G4394" s="40"/>
      <c r="H4394" s="40"/>
      <c r="I4394" s="40"/>
      <c r="J4394" s="40"/>
      <c r="K4394" s="40"/>
      <c r="L4394" s="40"/>
      <c r="M4394" s="40"/>
      <c r="N4394" s="40"/>
      <c r="O4394" s="40"/>
      <c r="P4394" s="40"/>
      <c r="Q4394" s="40"/>
      <c r="R4394" s="40"/>
      <c r="S4394" s="40"/>
      <c r="T4394" s="40"/>
      <c r="U4394" s="40">
        <v>399</v>
      </c>
      <c r="V4394" s="40"/>
      <c r="W4394" s="40"/>
      <c r="X4394" s="40"/>
      <c r="Z4394" s="40"/>
      <c r="AA4394" s="40"/>
      <c r="AB4394" s="40"/>
      <c r="AC4394" s="40"/>
      <c r="AD4394" s="40"/>
      <c r="AE4394" s="40"/>
      <c r="AF4394" s="40"/>
      <c r="AG4394" s="40"/>
      <c r="AH4394" s="40"/>
      <c r="AI4394" s="40"/>
      <c r="AJ4394" s="40"/>
      <c r="AK4394" s="40"/>
      <c r="AL4394" s="40"/>
      <c r="AM4394" s="40">
        <v>6.9698080850000004</v>
      </c>
      <c r="AN4394" s="40"/>
      <c r="AO4394" s="40"/>
      <c r="AP4394" s="40">
        <v>230.061118480602</v>
      </c>
      <c r="AQ4394" s="40"/>
      <c r="AR4394" s="40"/>
      <c r="AS4394" s="40">
        <v>301.67113828747301</v>
      </c>
      <c r="AT4394" s="40"/>
      <c r="AU4394" s="40"/>
      <c r="AV4394" s="40"/>
      <c r="AZ4394" s="40"/>
      <c r="BA4394" s="40"/>
      <c r="BB4394" s="40">
        <v>247.5</v>
      </c>
      <c r="BC4394" s="40"/>
      <c r="BD4394" s="40"/>
      <c r="BE4394" s="40"/>
      <c r="BF4394" s="40"/>
      <c r="BG4394" s="40"/>
      <c r="BH4394" s="40"/>
      <c r="BI4394" s="40"/>
      <c r="BJ4394" s="40">
        <v>168.938881519398</v>
      </c>
      <c r="BK4394" s="40">
        <v>830</v>
      </c>
      <c r="BL4394" s="40"/>
      <c r="BM4394" s="40"/>
      <c r="BN4394" s="40"/>
      <c r="BO4394" s="40"/>
      <c r="BP4394" s="40"/>
      <c r="BQ4394" s="40"/>
      <c r="BR4394" s="40"/>
      <c r="BS4394" s="40"/>
      <c r="BT4394" s="40"/>
      <c r="BU4394" s="40"/>
      <c r="BV4394" s="40"/>
      <c r="BW4394" s="40"/>
      <c r="BX4394" s="40"/>
      <c r="BY4394" s="40"/>
      <c r="BZ4394" s="40"/>
      <c r="CA4394" s="40"/>
      <c r="CB4394" s="40"/>
      <c r="CC4394" s="40"/>
      <c r="CD4394" s="40"/>
      <c r="CE4394" s="40"/>
    </row>
    <row r="4395" spans="1:83" x14ac:dyDescent="0.25">
      <c r="A4395" s="5" t="s">
        <v>756</v>
      </c>
      <c r="B4395" s="5" t="s">
        <v>756</v>
      </c>
      <c r="C4395" s="6">
        <v>33525</v>
      </c>
      <c r="D4395" s="14"/>
      <c r="E4395" s="14"/>
      <c r="F4395" s="15"/>
      <c r="G4395" s="40"/>
      <c r="H4395" s="40">
        <v>409.09</v>
      </c>
      <c r="I4395" s="40">
        <v>0.26450000000000001</v>
      </c>
      <c r="J4395" s="40">
        <v>0.26029999999999998</v>
      </c>
      <c r="K4395" s="40">
        <v>0.16450000000000001</v>
      </c>
      <c r="L4395" s="40">
        <v>0.23985000000000001</v>
      </c>
      <c r="M4395" s="40">
        <v>0.31780000000000003</v>
      </c>
      <c r="N4395" s="40">
        <v>0.25535000000000002</v>
      </c>
      <c r="O4395" s="40">
        <v>0.24565000000000001</v>
      </c>
      <c r="P4395" s="40">
        <v>0.29749999999999999</v>
      </c>
      <c r="Q4395" s="40"/>
      <c r="R4395" s="40"/>
      <c r="S4395" s="40"/>
      <c r="T4395" s="40"/>
      <c r="U4395" s="40"/>
      <c r="V4395" s="40"/>
      <c r="W4395" s="40"/>
      <c r="X4395" s="40"/>
      <c r="Z4395" s="40"/>
      <c r="AA4395" s="40"/>
      <c r="AB4395" s="40"/>
      <c r="AC4395" s="40"/>
      <c r="AD4395" s="40"/>
      <c r="AE4395" s="40"/>
      <c r="AF4395" s="40"/>
      <c r="AG4395" s="40"/>
      <c r="AH4395" s="40"/>
      <c r="AI4395" s="40"/>
      <c r="AJ4395" s="40"/>
      <c r="AK4395" s="40"/>
      <c r="AL4395" s="40"/>
      <c r="AM4395" s="40"/>
      <c r="AN4395" s="40"/>
      <c r="AO4395" s="40"/>
      <c r="AP4395" s="40"/>
      <c r="AQ4395" s="40"/>
      <c r="AR4395" s="40"/>
      <c r="AS4395" s="40"/>
      <c r="AT4395" s="40"/>
      <c r="AU4395" s="40"/>
      <c r="AV4395" s="40"/>
      <c r="AZ4395" s="40"/>
      <c r="BA4395" s="40"/>
      <c r="BB4395" s="40"/>
      <c r="BC4395" s="40"/>
      <c r="BD4395" s="40"/>
      <c r="BE4395" s="40"/>
      <c r="BF4395" s="40"/>
      <c r="BG4395" s="40"/>
      <c r="BH4395" s="40"/>
      <c r="BI4395" s="40"/>
      <c r="BJ4395" s="40"/>
      <c r="BK4395" s="40"/>
      <c r="BL4395" s="40"/>
      <c r="BM4395" s="40"/>
      <c r="BN4395" s="40"/>
      <c r="BO4395" s="40"/>
      <c r="BP4395" s="40"/>
      <c r="BQ4395" s="40"/>
      <c r="BR4395" s="40"/>
      <c r="BS4395" s="40"/>
      <c r="BT4395" s="40"/>
      <c r="BU4395" s="40"/>
      <c r="BV4395" s="40"/>
      <c r="BW4395" s="40"/>
      <c r="BX4395" s="40"/>
      <c r="BY4395" s="40"/>
      <c r="BZ4395" s="40"/>
      <c r="CA4395" s="40"/>
      <c r="CB4395" s="40"/>
      <c r="CC4395" s="40"/>
      <c r="CD4395" s="40"/>
      <c r="CE4395" s="40"/>
    </row>
    <row r="4396" spans="1:83" x14ac:dyDescent="0.25">
      <c r="A4396" s="5" t="s">
        <v>756</v>
      </c>
      <c r="B4396" s="5" t="s">
        <v>756</v>
      </c>
      <c r="C4396" s="6">
        <v>33532</v>
      </c>
      <c r="D4396" s="14"/>
      <c r="E4396" s="14"/>
      <c r="F4396" s="15"/>
      <c r="G4396" s="40"/>
      <c r="H4396" s="40">
        <v>399.83</v>
      </c>
      <c r="I4396" s="40">
        <v>0.26050000000000001</v>
      </c>
      <c r="J4396" s="40">
        <v>0.25159999999999999</v>
      </c>
      <c r="K4396" s="40">
        <v>0.15659999999999999</v>
      </c>
      <c r="L4396" s="40">
        <v>0.23219999999999999</v>
      </c>
      <c r="M4396" s="40">
        <v>0.31135000000000002</v>
      </c>
      <c r="N4396" s="40">
        <v>0.24829999999999999</v>
      </c>
      <c r="O4396" s="40">
        <v>0.24715000000000001</v>
      </c>
      <c r="P4396" s="40">
        <v>0.29144999999999999</v>
      </c>
      <c r="Q4396" s="40"/>
      <c r="R4396" s="40"/>
      <c r="S4396" s="40"/>
      <c r="T4396" s="40"/>
      <c r="U4396" s="40"/>
      <c r="V4396" s="40"/>
      <c r="W4396" s="40"/>
      <c r="X4396" s="40"/>
      <c r="Z4396" s="40"/>
      <c r="AA4396" s="40"/>
      <c r="AB4396" s="40"/>
      <c r="AC4396" s="40"/>
      <c r="AD4396" s="40"/>
      <c r="AE4396" s="40"/>
      <c r="AF4396" s="40"/>
      <c r="AG4396" s="40"/>
      <c r="AH4396" s="40"/>
      <c r="AI4396" s="40"/>
      <c r="AJ4396" s="40"/>
      <c r="AK4396" s="40"/>
      <c r="AL4396" s="40"/>
      <c r="AM4396" s="40"/>
      <c r="AN4396" s="40"/>
      <c r="AO4396" s="40"/>
      <c r="AP4396" s="40"/>
      <c r="AQ4396" s="40"/>
      <c r="AR4396" s="40"/>
      <c r="AS4396" s="40"/>
      <c r="AT4396" s="40"/>
      <c r="AU4396" s="40"/>
      <c r="AV4396" s="40"/>
      <c r="AZ4396" s="40"/>
      <c r="BA4396" s="40"/>
      <c r="BB4396" s="40"/>
      <c r="BC4396" s="40"/>
      <c r="BD4396" s="40"/>
      <c r="BE4396" s="40"/>
      <c r="BF4396" s="40"/>
      <c r="BG4396" s="40"/>
      <c r="BH4396" s="40"/>
      <c r="BI4396" s="40"/>
      <c r="BJ4396" s="40"/>
      <c r="BK4396" s="40"/>
      <c r="BL4396" s="40"/>
      <c r="BM4396" s="40"/>
      <c r="BN4396" s="40"/>
      <c r="BO4396" s="40"/>
      <c r="BP4396" s="40"/>
      <c r="BQ4396" s="40"/>
      <c r="BR4396" s="40"/>
      <c r="BS4396" s="40"/>
      <c r="BT4396" s="40"/>
      <c r="BU4396" s="40"/>
      <c r="BV4396" s="40"/>
      <c r="BW4396" s="40"/>
      <c r="BX4396" s="40"/>
      <c r="BY4396" s="40"/>
      <c r="BZ4396" s="40"/>
      <c r="CA4396" s="40"/>
      <c r="CB4396" s="40"/>
      <c r="CC4396" s="40"/>
      <c r="CD4396" s="40"/>
      <c r="CE4396" s="40"/>
    </row>
    <row r="4397" spans="1:83" x14ac:dyDescent="0.25">
      <c r="A4397" s="5" t="s">
        <v>756</v>
      </c>
      <c r="B4397" s="5" t="s">
        <v>756</v>
      </c>
      <c r="C4397" s="6">
        <v>33533</v>
      </c>
      <c r="D4397" s="14"/>
      <c r="E4397" s="14"/>
      <c r="F4397" s="15"/>
      <c r="G4397" s="40"/>
      <c r="H4397" s="40"/>
      <c r="I4397" s="40"/>
      <c r="J4397" s="40"/>
      <c r="K4397" s="40"/>
      <c r="L4397" s="40"/>
      <c r="M4397" s="40"/>
      <c r="N4397" s="40"/>
      <c r="O4397" s="40"/>
      <c r="P4397" s="40"/>
      <c r="Q4397" s="40"/>
      <c r="R4397" s="40"/>
      <c r="S4397" s="40"/>
      <c r="T4397" s="40"/>
      <c r="U4397" s="40">
        <v>676.3</v>
      </c>
      <c r="V4397" s="40"/>
      <c r="W4397" s="40"/>
      <c r="X4397" s="40"/>
      <c r="Z4397" s="40"/>
      <c r="AA4397" s="40"/>
      <c r="AB4397" s="40"/>
      <c r="AC4397" s="40"/>
      <c r="AD4397" s="40"/>
      <c r="AE4397" s="40"/>
      <c r="AF4397" s="40"/>
      <c r="AG4397" s="40"/>
      <c r="AH4397" s="40"/>
      <c r="AI4397" s="40"/>
      <c r="AJ4397" s="40"/>
      <c r="AK4397" s="40"/>
      <c r="AL4397" s="40"/>
      <c r="AM4397" s="40">
        <v>8.8118021330000005</v>
      </c>
      <c r="AN4397" s="40"/>
      <c r="AO4397" s="40"/>
      <c r="AP4397" s="40">
        <v>326.24021874256101</v>
      </c>
      <c r="AQ4397" s="40"/>
      <c r="AR4397" s="40"/>
      <c r="AS4397" s="40">
        <v>269.61279317697199</v>
      </c>
      <c r="AT4397" s="40"/>
      <c r="AU4397" s="40"/>
      <c r="AV4397" s="40"/>
      <c r="AZ4397" s="40"/>
      <c r="BA4397" s="40"/>
      <c r="BB4397" s="40">
        <v>270</v>
      </c>
      <c r="BC4397" s="40"/>
      <c r="BD4397" s="40"/>
      <c r="BE4397" s="40"/>
      <c r="BF4397" s="40"/>
      <c r="BG4397" s="40"/>
      <c r="BH4397" s="40"/>
      <c r="BI4397" s="40"/>
      <c r="BJ4397" s="40">
        <v>350.059781257439</v>
      </c>
      <c r="BK4397" s="40">
        <v>777.5</v>
      </c>
      <c r="BL4397" s="40"/>
      <c r="BM4397" s="40"/>
      <c r="BN4397" s="40"/>
      <c r="BO4397" s="40"/>
      <c r="BP4397" s="40"/>
      <c r="BQ4397" s="40"/>
      <c r="BR4397" s="40"/>
      <c r="BS4397" s="40"/>
      <c r="BT4397" s="40"/>
      <c r="BU4397" s="40"/>
      <c r="BV4397" s="40"/>
      <c r="BW4397" s="40"/>
      <c r="BX4397" s="40"/>
      <c r="BY4397" s="40"/>
      <c r="BZ4397" s="40"/>
      <c r="CA4397" s="40"/>
      <c r="CB4397" s="40"/>
      <c r="CC4397" s="40"/>
      <c r="CD4397" s="40"/>
      <c r="CE4397" s="40"/>
    </row>
    <row r="4398" spans="1:83" x14ac:dyDescent="0.25">
      <c r="A4398" s="5" t="s">
        <v>756</v>
      </c>
      <c r="B4398" s="5" t="s">
        <v>756</v>
      </c>
      <c r="C4398" s="6">
        <v>33540</v>
      </c>
      <c r="D4398" s="14"/>
      <c r="E4398" s="14"/>
      <c r="F4398" s="15"/>
      <c r="G4398" s="40"/>
      <c r="H4398" s="40">
        <v>404.63</v>
      </c>
      <c r="I4398" s="40">
        <v>0.27150000000000002</v>
      </c>
      <c r="J4398" s="40">
        <v>0.25969999999999999</v>
      </c>
      <c r="K4398" s="40">
        <v>0.16794999999999999</v>
      </c>
      <c r="L4398" s="40">
        <v>0.23805000000000001</v>
      </c>
      <c r="M4398" s="40">
        <v>0.31135000000000002</v>
      </c>
      <c r="N4398" s="40">
        <v>0.2414</v>
      </c>
      <c r="O4398" s="40">
        <v>0.24579999999999999</v>
      </c>
      <c r="P4398" s="40">
        <v>0.28739999999999999</v>
      </c>
      <c r="Q4398" s="40"/>
      <c r="R4398" s="40"/>
      <c r="S4398" s="40"/>
      <c r="T4398" s="40"/>
      <c r="U4398" s="40"/>
      <c r="V4398" s="40"/>
      <c r="W4398" s="40"/>
      <c r="X4398" s="40"/>
      <c r="Z4398" s="40"/>
      <c r="AA4398" s="40"/>
      <c r="AB4398" s="40"/>
      <c r="AC4398" s="40"/>
      <c r="AD4398" s="40"/>
      <c r="AE4398" s="40"/>
      <c r="AF4398" s="40"/>
      <c r="AG4398" s="40"/>
      <c r="AH4398" s="40"/>
      <c r="AI4398" s="40"/>
      <c r="AJ4398" s="40"/>
      <c r="AK4398" s="40"/>
      <c r="AL4398" s="40"/>
      <c r="AM4398" s="40"/>
      <c r="AN4398" s="40"/>
      <c r="AO4398" s="40"/>
      <c r="AP4398" s="40"/>
      <c r="AQ4398" s="40"/>
      <c r="AR4398" s="40"/>
      <c r="AS4398" s="40"/>
      <c r="AT4398" s="40"/>
      <c r="AU4398" s="40"/>
      <c r="AV4398" s="40"/>
      <c r="AZ4398" s="40"/>
      <c r="BA4398" s="40"/>
      <c r="BB4398" s="40"/>
      <c r="BC4398" s="40"/>
      <c r="BD4398" s="40"/>
      <c r="BE4398" s="40"/>
      <c r="BF4398" s="40"/>
      <c r="BG4398" s="40"/>
      <c r="BH4398" s="40"/>
      <c r="BI4398" s="40"/>
      <c r="BJ4398" s="40"/>
      <c r="BK4398" s="40"/>
      <c r="BL4398" s="40"/>
      <c r="BM4398" s="40"/>
      <c r="BN4398" s="40"/>
      <c r="BO4398" s="40"/>
      <c r="BP4398" s="40"/>
      <c r="BQ4398" s="40"/>
      <c r="BR4398" s="40"/>
      <c r="BS4398" s="40"/>
      <c r="BT4398" s="40"/>
      <c r="BU4398" s="40"/>
      <c r="BV4398" s="40"/>
      <c r="BW4398" s="40"/>
      <c r="BX4398" s="40"/>
      <c r="BY4398" s="40"/>
      <c r="BZ4398" s="40"/>
      <c r="CA4398" s="40"/>
      <c r="CB4398" s="40"/>
      <c r="CC4398" s="40"/>
      <c r="CD4398" s="40"/>
      <c r="CE4398" s="40"/>
    </row>
    <row r="4399" spans="1:83" x14ac:dyDescent="0.25">
      <c r="A4399" s="5" t="s">
        <v>756</v>
      </c>
      <c r="B4399" s="5" t="s">
        <v>756</v>
      </c>
      <c r="C4399" s="6">
        <v>33546</v>
      </c>
      <c r="D4399" s="14"/>
      <c r="E4399" s="14"/>
      <c r="F4399" s="15"/>
      <c r="G4399" s="40"/>
      <c r="H4399" s="40">
        <v>411.94</v>
      </c>
      <c r="I4399" s="40">
        <v>0.28949999999999998</v>
      </c>
      <c r="J4399" s="40">
        <v>0.26495000000000002</v>
      </c>
      <c r="K4399" s="40">
        <v>0.17695</v>
      </c>
      <c r="L4399" s="40">
        <v>0.25069999999999998</v>
      </c>
      <c r="M4399" s="40">
        <v>0.30880000000000002</v>
      </c>
      <c r="N4399" s="40">
        <v>0.23824999999999999</v>
      </c>
      <c r="O4399" s="40">
        <v>0.24254999999999999</v>
      </c>
      <c r="P4399" s="40">
        <v>0.28799999999999998</v>
      </c>
      <c r="Q4399" s="40"/>
      <c r="R4399" s="40"/>
      <c r="S4399" s="40"/>
      <c r="T4399" s="40"/>
      <c r="U4399" s="40"/>
      <c r="V4399" s="40"/>
      <c r="W4399" s="40"/>
      <c r="X4399" s="40"/>
      <c r="Z4399" s="40"/>
      <c r="AA4399" s="40"/>
      <c r="AB4399" s="40"/>
      <c r="AC4399" s="40"/>
      <c r="AD4399" s="40"/>
      <c r="AE4399" s="40"/>
      <c r="AF4399" s="40"/>
      <c r="AG4399" s="40"/>
      <c r="AH4399" s="40"/>
      <c r="AI4399" s="40"/>
      <c r="AJ4399" s="40"/>
      <c r="AK4399" s="40"/>
      <c r="AL4399" s="40"/>
      <c r="AM4399" s="40"/>
      <c r="AN4399" s="40"/>
      <c r="AO4399" s="40"/>
      <c r="AP4399" s="40"/>
      <c r="AQ4399" s="40"/>
      <c r="AR4399" s="40"/>
      <c r="AS4399" s="40"/>
      <c r="AT4399" s="40"/>
      <c r="AU4399" s="40"/>
      <c r="AV4399" s="40"/>
      <c r="AZ4399" s="40"/>
      <c r="BA4399" s="40"/>
      <c r="BB4399" s="40"/>
      <c r="BC4399" s="40"/>
      <c r="BD4399" s="40"/>
      <c r="BE4399" s="40"/>
      <c r="BF4399" s="40"/>
      <c r="BG4399" s="40"/>
      <c r="BH4399" s="40"/>
      <c r="BI4399" s="40"/>
      <c r="BJ4399" s="40"/>
      <c r="BK4399" s="40"/>
      <c r="BL4399" s="40"/>
      <c r="BM4399" s="40"/>
      <c r="BN4399" s="40"/>
      <c r="BO4399" s="40"/>
      <c r="BP4399" s="40"/>
      <c r="BQ4399" s="40"/>
      <c r="BR4399" s="40"/>
      <c r="BS4399" s="40"/>
      <c r="BT4399" s="40"/>
      <c r="BU4399" s="40"/>
      <c r="BV4399" s="40"/>
      <c r="BW4399" s="40"/>
      <c r="BX4399" s="40"/>
      <c r="BY4399" s="40"/>
      <c r="BZ4399" s="40"/>
      <c r="CA4399" s="40"/>
      <c r="CB4399" s="40"/>
      <c r="CC4399" s="40"/>
      <c r="CD4399" s="40"/>
      <c r="CE4399" s="40"/>
    </row>
    <row r="4400" spans="1:83" x14ac:dyDescent="0.25">
      <c r="A4400" s="5" t="s">
        <v>756</v>
      </c>
      <c r="B4400" s="5" t="s">
        <v>756</v>
      </c>
      <c r="C4400" s="6">
        <v>33547</v>
      </c>
      <c r="D4400" s="14"/>
      <c r="E4400" s="14"/>
      <c r="F4400" s="15"/>
      <c r="G4400" s="40"/>
      <c r="H4400" s="40"/>
      <c r="I4400" s="40"/>
      <c r="J4400" s="40"/>
      <c r="K4400" s="40"/>
      <c r="L4400" s="40"/>
      <c r="M4400" s="40"/>
      <c r="N4400" s="40"/>
      <c r="O4400" s="40"/>
      <c r="P4400" s="40"/>
      <c r="Q4400" s="40"/>
      <c r="R4400" s="40"/>
      <c r="S4400" s="40"/>
      <c r="T4400" s="40">
        <v>24.593335</v>
      </c>
      <c r="U4400" s="40">
        <v>1088.4000000000001</v>
      </c>
      <c r="V4400" s="40"/>
      <c r="W4400" s="40"/>
      <c r="X4400" s="40"/>
      <c r="Z4400" s="40"/>
      <c r="AA4400" s="40"/>
      <c r="AB4400" s="40"/>
      <c r="AC4400" s="40"/>
      <c r="AD4400" s="40"/>
      <c r="AE4400" s="40"/>
      <c r="AF4400" s="40"/>
      <c r="AG4400" s="40"/>
      <c r="AH4400" s="40"/>
      <c r="AI4400" s="40"/>
      <c r="AJ4400" s="40">
        <v>4.9249999999999501</v>
      </c>
      <c r="AK4400" s="40"/>
      <c r="AL4400" s="40"/>
      <c r="AM4400" s="40">
        <v>9.7764080030000002</v>
      </c>
      <c r="AN4400" s="40"/>
      <c r="AO4400" s="40"/>
      <c r="AP4400" s="40">
        <v>384.40057761110398</v>
      </c>
      <c r="AQ4400" s="40"/>
      <c r="AR4400" s="40"/>
      <c r="AS4400" s="40">
        <v>254.45597986544701</v>
      </c>
      <c r="AT4400" s="40"/>
      <c r="AU4400" s="40"/>
      <c r="AV4400" s="40"/>
      <c r="AZ4400" s="40"/>
      <c r="BA4400" s="40"/>
      <c r="BB4400" s="40">
        <v>237.5</v>
      </c>
      <c r="BC4400" s="40"/>
      <c r="BD4400" s="40"/>
      <c r="BE4400" s="40"/>
      <c r="BF4400" s="40"/>
      <c r="BG4400" s="40"/>
      <c r="BH4400" s="40"/>
      <c r="BI4400" s="40"/>
      <c r="BJ4400" s="40">
        <v>699.07442238889598</v>
      </c>
      <c r="BK4400" s="40">
        <v>787.5</v>
      </c>
      <c r="BL4400" s="40"/>
      <c r="BM4400" s="40"/>
      <c r="BN4400" s="40"/>
      <c r="BO4400" s="40"/>
      <c r="BP4400" s="40"/>
      <c r="BQ4400" s="40"/>
      <c r="BR4400" s="40"/>
      <c r="BS4400" s="40"/>
      <c r="BT4400" s="40"/>
      <c r="BU4400" s="40"/>
      <c r="BV4400" s="40"/>
      <c r="BW4400" s="40"/>
      <c r="BX4400" s="40"/>
      <c r="BY4400" s="40"/>
      <c r="BZ4400" s="40"/>
      <c r="CA4400" s="40"/>
      <c r="CB4400" s="40"/>
      <c r="CC4400" s="40"/>
      <c r="CD4400" s="40"/>
      <c r="CE4400" s="40"/>
    </row>
    <row r="4401" spans="1:83" x14ac:dyDescent="0.25">
      <c r="A4401" s="5" t="s">
        <v>756</v>
      </c>
      <c r="B4401" s="5" t="s">
        <v>756</v>
      </c>
      <c r="C4401" s="6">
        <v>33553</v>
      </c>
      <c r="D4401" s="14"/>
      <c r="E4401" s="14"/>
      <c r="F4401" s="15"/>
      <c r="G4401" s="40"/>
      <c r="H4401" s="40">
        <v>404.94</v>
      </c>
      <c r="I4401" s="40">
        <v>0.27500000000000002</v>
      </c>
      <c r="J4401" s="40">
        <v>0.26079999999999998</v>
      </c>
      <c r="K4401" s="40">
        <v>0.1736</v>
      </c>
      <c r="L4401" s="40">
        <v>0.24379999999999999</v>
      </c>
      <c r="M4401" s="40">
        <v>0.31019999999999998</v>
      </c>
      <c r="N4401" s="40">
        <v>0.23669999999999999</v>
      </c>
      <c r="O4401" s="40">
        <v>0.24104999999999999</v>
      </c>
      <c r="P4401" s="40">
        <v>0.28355000000000002</v>
      </c>
      <c r="Q4401" s="40"/>
      <c r="R4401" s="40"/>
      <c r="S4401" s="40"/>
      <c r="T4401" s="40"/>
      <c r="U4401" s="40"/>
      <c r="V4401" s="40"/>
      <c r="W4401" s="40"/>
      <c r="X4401" s="40"/>
      <c r="Z4401" s="40"/>
      <c r="AA4401" s="40"/>
      <c r="AB4401" s="40"/>
      <c r="AC4401" s="40"/>
      <c r="AD4401" s="40"/>
      <c r="AE4401" s="40"/>
      <c r="AF4401" s="40"/>
      <c r="AG4401" s="40"/>
      <c r="AH4401" s="40"/>
      <c r="AI4401" s="40"/>
      <c r="AJ4401" s="40"/>
      <c r="AK4401" s="40"/>
      <c r="AL4401" s="40"/>
      <c r="AM4401" s="40"/>
      <c r="AN4401" s="40"/>
      <c r="AO4401" s="40"/>
      <c r="AP4401" s="40"/>
      <c r="AQ4401" s="40"/>
      <c r="AR4401" s="40"/>
      <c r="AS4401" s="40"/>
      <c r="AT4401" s="40"/>
      <c r="AU4401" s="40"/>
      <c r="AV4401" s="40"/>
      <c r="AZ4401" s="40"/>
      <c r="BA4401" s="40"/>
      <c r="BB4401" s="40"/>
      <c r="BC4401" s="40"/>
      <c r="BD4401" s="40"/>
      <c r="BE4401" s="40"/>
      <c r="BF4401" s="40"/>
      <c r="BG4401" s="40"/>
      <c r="BH4401" s="40"/>
      <c r="BI4401" s="40"/>
      <c r="BJ4401" s="40"/>
      <c r="BK4401" s="40"/>
      <c r="BL4401" s="40"/>
      <c r="BM4401" s="40"/>
      <c r="BN4401" s="40"/>
      <c r="BO4401" s="40"/>
      <c r="BP4401" s="40"/>
      <c r="BQ4401" s="40"/>
      <c r="BR4401" s="40"/>
      <c r="BS4401" s="40"/>
      <c r="BT4401" s="40"/>
      <c r="BU4401" s="40"/>
      <c r="BV4401" s="40"/>
      <c r="BW4401" s="40"/>
      <c r="BX4401" s="40"/>
      <c r="BY4401" s="40"/>
      <c r="BZ4401" s="40"/>
      <c r="CA4401" s="40"/>
      <c r="CB4401" s="40"/>
      <c r="CC4401" s="40"/>
      <c r="CD4401" s="40"/>
      <c r="CE4401" s="40"/>
    </row>
    <row r="4402" spans="1:83" x14ac:dyDescent="0.25">
      <c r="A4402" s="5" t="s">
        <v>756</v>
      </c>
      <c r="B4402" s="5" t="s">
        <v>756</v>
      </c>
      <c r="C4402" s="6">
        <v>33560</v>
      </c>
      <c r="D4402" s="14"/>
      <c r="E4402" s="14"/>
      <c r="F4402" s="15"/>
      <c r="G4402" s="40"/>
      <c r="H4402" s="40">
        <v>395.36</v>
      </c>
      <c r="I4402" s="40">
        <v>0.26400000000000001</v>
      </c>
      <c r="J4402" s="40">
        <v>0.25390000000000001</v>
      </c>
      <c r="K4402" s="40">
        <v>0.15720000000000001</v>
      </c>
      <c r="L4402" s="40">
        <v>0.23435</v>
      </c>
      <c r="M4402" s="40">
        <v>0.30840000000000001</v>
      </c>
      <c r="N4402" s="40">
        <v>0.23515</v>
      </c>
      <c r="O4402" s="40">
        <v>0.2404</v>
      </c>
      <c r="P4402" s="40">
        <v>0.28339999999999999</v>
      </c>
      <c r="Q4402" s="40"/>
      <c r="R4402" s="40"/>
      <c r="S4402" s="40"/>
      <c r="T4402" s="40"/>
      <c r="U4402" s="40"/>
      <c r="V4402" s="40"/>
      <c r="W4402" s="40"/>
      <c r="X4402" s="40"/>
      <c r="Z4402" s="40"/>
      <c r="AA4402" s="40"/>
      <c r="AB4402" s="40"/>
      <c r="AC4402" s="40"/>
      <c r="AD4402" s="40"/>
      <c r="AE4402" s="40"/>
      <c r="AF4402" s="40"/>
      <c r="AG4402" s="40"/>
      <c r="AH4402" s="40"/>
      <c r="AI4402" s="40"/>
      <c r="AJ4402" s="40"/>
      <c r="AK4402" s="40"/>
      <c r="AL4402" s="40"/>
      <c r="AM4402" s="40"/>
      <c r="AN4402" s="40"/>
      <c r="AO4402" s="40"/>
      <c r="AP4402" s="40"/>
      <c r="AQ4402" s="40"/>
      <c r="AR4402" s="40"/>
      <c r="AS4402" s="40"/>
      <c r="AT4402" s="40"/>
      <c r="AU4402" s="40"/>
      <c r="AV4402" s="40"/>
      <c r="AZ4402" s="40"/>
      <c r="BA4402" s="40"/>
      <c r="BB4402" s="40"/>
      <c r="BC4402" s="40"/>
      <c r="BD4402" s="40"/>
      <c r="BE4402" s="40"/>
      <c r="BF4402" s="40"/>
      <c r="BG4402" s="40"/>
      <c r="BH4402" s="40"/>
      <c r="BI4402" s="40"/>
      <c r="BJ4402" s="40"/>
      <c r="BK4402" s="40"/>
      <c r="BL4402" s="40"/>
      <c r="BM4402" s="40"/>
      <c r="BN4402" s="40"/>
      <c r="BO4402" s="40"/>
      <c r="BP4402" s="40"/>
      <c r="BQ4402" s="40"/>
      <c r="BR4402" s="40"/>
      <c r="BS4402" s="40"/>
      <c r="BT4402" s="40"/>
      <c r="BU4402" s="40"/>
      <c r="BV4402" s="40"/>
      <c r="BW4402" s="40"/>
      <c r="BX4402" s="40"/>
      <c r="BY4402" s="40"/>
      <c r="BZ4402" s="40"/>
      <c r="CA4402" s="40"/>
      <c r="CB4402" s="40"/>
      <c r="CC4402" s="40"/>
      <c r="CD4402" s="40"/>
      <c r="CE4402" s="40"/>
    </row>
    <row r="4403" spans="1:83" x14ac:dyDescent="0.25">
      <c r="A4403" s="5" t="s">
        <v>756</v>
      </c>
      <c r="B4403" s="5" t="s">
        <v>756</v>
      </c>
      <c r="C4403" s="6">
        <v>33561</v>
      </c>
      <c r="D4403" s="14"/>
      <c r="E4403" s="14"/>
      <c r="F4403" s="15"/>
      <c r="G4403" s="40"/>
      <c r="H4403" s="40"/>
      <c r="I4403" s="40"/>
      <c r="J4403" s="40"/>
      <c r="K4403" s="40"/>
      <c r="L4403" s="40"/>
      <c r="M4403" s="40"/>
      <c r="N4403" s="40"/>
      <c r="O4403" s="40"/>
      <c r="P4403" s="40"/>
      <c r="Q4403" s="40"/>
      <c r="R4403" s="40"/>
      <c r="S4403" s="40"/>
      <c r="T4403" s="40">
        <v>17.0224207658224</v>
      </c>
      <c r="U4403" s="40">
        <v>1266.175</v>
      </c>
      <c r="V4403" s="40">
        <v>183.25</v>
      </c>
      <c r="W4403" s="40">
        <v>1.545E-2</v>
      </c>
      <c r="X4403" s="40">
        <v>2.8357800000000002</v>
      </c>
      <c r="Z4403" s="40"/>
      <c r="AA4403" s="40"/>
      <c r="AB4403" s="40"/>
      <c r="AC4403" s="40"/>
      <c r="AD4403" s="40">
        <v>0</v>
      </c>
      <c r="AE4403" s="40"/>
      <c r="AF4403" s="40"/>
      <c r="AG4403" s="40"/>
      <c r="AH4403" s="40">
        <v>0.89500000000000002</v>
      </c>
      <c r="AI4403" s="40">
        <v>3.8432500000000598E-2</v>
      </c>
      <c r="AJ4403" s="40">
        <v>4.30000000000007</v>
      </c>
      <c r="AK4403" s="40"/>
      <c r="AL4403" s="40"/>
      <c r="AM4403" s="40">
        <v>7.1360000000000001</v>
      </c>
      <c r="AN4403" s="40">
        <v>3.295E-2</v>
      </c>
      <c r="AO4403" s="40">
        <v>8.9447701849872807</v>
      </c>
      <c r="AP4403" s="40">
        <v>270.64600151400299</v>
      </c>
      <c r="AQ4403" s="40"/>
      <c r="AR4403" s="40"/>
      <c r="AS4403" s="40">
        <v>263.50460961508401</v>
      </c>
      <c r="AT4403" s="40"/>
      <c r="AU4403" s="40"/>
      <c r="AV4403" s="40"/>
      <c r="AZ4403" s="40"/>
      <c r="BA4403" s="40"/>
      <c r="BB4403" s="40">
        <v>215</v>
      </c>
      <c r="BC4403" s="40"/>
      <c r="BD4403" s="40"/>
      <c r="BE4403" s="40">
        <v>250.882114069718</v>
      </c>
      <c r="BF4403" s="40"/>
      <c r="BG4403" s="40">
        <v>6.7000000000000002E-3</v>
      </c>
      <c r="BH4403" s="40">
        <v>5.4134592898561804</v>
      </c>
      <c r="BI4403" s="40"/>
      <c r="BJ4403" s="40">
        <v>807.97899848599798</v>
      </c>
      <c r="BK4403" s="40">
        <v>585</v>
      </c>
      <c r="BL4403" s="40"/>
      <c r="BM4403" s="40"/>
      <c r="BN4403" s="40"/>
      <c r="BO4403" s="40"/>
      <c r="BP4403" s="40"/>
      <c r="BQ4403" s="40"/>
      <c r="BR4403" s="40"/>
      <c r="BS4403" s="40"/>
      <c r="BT4403" s="40"/>
      <c r="BU4403" s="40"/>
      <c r="BV4403" s="40"/>
      <c r="BW4403" s="40"/>
      <c r="BX4403" s="40"/>
      <c r="BY4403" s="40"/>
      <c r="BZ4403" s="40"/>
      <c r="CA4403" s="40"/>
      <c r="CB4403" s="40"/>
      <c r="CC4403" s="40"/>
      <c r="CD4403" s="40"/>
      <c r="CE4403" s="40"/>
    </row>
    <row r="4404" spans="1:83" x14ac:dyDescent="0.25">
      <c r="A4404" s="5" t="s">
        <v>756</v>
      </c>
      <c r="B4404" s="5" t="s">
        <v>756</v>
      </c>
      <c r="C4404" s="6">
        <v>33568</v>
      </c>
      <c r="D4404" s="14"/>
      <c r="E4404" s="14"/>
      <c r="F4404" s="15"/>
      <c r="G4404" s="40"/>
      <c r="H4404" s="40"/>
      <c r="I4404" s="40"/>
      <c r="J4404" s="40"/>
      <c r="K4404" s="40"/>
      <c r="L4404" s="40"/>
      <c r="M4404" s="40"/>
      <c r="N4404" s="40"/>
      <c r="O4404" s="40"/>
      <c r="P4404" s="40"/>
      <c r="Q4404" s="40"/>
      <c r="R4404" s="40"/>
      <c r="S4404" s="40"/>
      <c r="T4404" s="40">
        <v>23.896532254609198</v>
      </c>
      <c r="U4404" s="40">
        <v>1751.7750000000001</v>
      </c>
      <c r="V4404" s="40">
        <v>269.64999999999998</v>
      </c>
      <c r="W4404" s="40">
        <v>1.5800000000000002E-2</v>
      </c>
      <c r="X4404" s="40">
        <v>4.4542900000000003</v>
      </c>
      <c r="Z4404" s="40"/>
      <c r="AA4404" s="40"/>
      <c r="AB4404" s="40"/>
      <c r="AC4404" s="40"/>
      <c r="AD4404" s="40">
        <v>53.433942965141</v>
      </c>
      <c r="AE4404" s="40"/>
      <c r="AF4404" s="40"/>
      <c r="AG4404" s="40"/>
      <c r="AH4404" s="40">
        <v>1.0049999999999999</v>
      </c>
      <c r="AI4404" s="40">
        <v>8.7599999999998901E-2</v>
      </c>
      <c r="AJ4404" s="40">
        <v>8.7499999999998899</v>
      </c>
      <c r="AK4404" s="40"/>
      <c r="AL4404" s="40"/>
      <c r="AM4404" s="40">
        <v>7.8070000000000004</v>
      </c>
      <c r="AN4404" s="40">
        <v>3.0450000000000001E-2</v>
      </c>
      <c r="AO4404" s="40">
        <v>10.752485306898</v>
      </c>
      <c r="AP4404" s="40">
        <v>348.77740929298699</v>
      </c>
      <c r="AQ4404" s="40"/>
      <c r="AR4404" s="40"/>
      <c r="AS4404" s="40">
        <v>221.67218388660899</v>
      </c>
      <c r="AT4404" s="40"/>
      <c r="AU4404" s="40"/>
      <c r="AV4404" s="40"/>
      <c r="AZ4404" s="40"/>
      <c r="BA4404" s="40"/>
      <c r="BB4404" s="40">
        <v>212.5</v>
      </c>
      <c r="BC4404" s="40"/>
      <c r="BD4404" s="40"/>
      <c r="BE4404" s="40">
        <v>250.882114069718</v>
      </c>
      <c r="BF4404" s="40"/>
      <c r="BG4404" s="40">
        <v>8.0000000000000002E-3</v>
      </c>
      <c r="BH4404" s="40">
        <v>9.2205468636168106</v>
      </c>
      <c r="BI4404" s="40"/>
      <c r="BJ4404" s="40">
        <v>1124.5975907070101</v>
      </c>
      <c r="BK4404" s="40">
        <v>700</v>
      </c>
      <c r="BL4404" s="40"/>
      <c r="BM4404" s="40"/>
      <c r="BN4404" s="40"/>
      <c r="BO4404" s="40"/>
      <c r="BP4404" s="40"/>
      <c r="BQ4404" s="40"/>
      <c r="BR4404" s="40"/>
      <c r="BS4404" s="40"/>
      <c r="BT4404" s="40"/>
      <c r="BU4404" s="40"/>
      <c r="BV4404" s="40"/>
      <c r="BW4404" s="40"/>
      <c r="BX4404" s="40"/>
      <c r="BY4404" s="40"/>
      <c r="BZ4404" s="40"/>
      <c r="CA4404" s="40"/>
      <c r="CB4404" s="40"/>
      <c r="CC4404" s="40"/>
      <c r="CD4404" s="40"/>
      <c r="CE4404" s="40"/>
    </row>
    <row r="4405" spans="1:83" x14ac:dyDescent="0.25">
      <c r="A4405" s="5" t="s">
        <v>756</v>
      </c>
      <c r="B4405" s="5" t="s">
        <v>756</v>
      </c>
      <c r="C4405" s="6">
        <v>33574</v>
      </c>
      <c r="D4405" s="14"/>
      <c r="E4405" s="14"/>
      <c r="F4405" s="15"/>
      <c r="G4405" s="40"/>
      <c r="H4405" s="40">
        <v>397.01</v>
      </c>
      <c r="I4405" s="40">
        <v>0.26150000000000001</v>
      </c>
      <c r="J4405" s="40">
        <v>0.26415</v>
      </c>
      <c r="K4405" s="40">
        <v>0.17960000000000001</v>
      </c>
      <c r="L4405" s="40">
        <v>0.24410000000000001</v>
      </c>
      <c r="M4405" s="40">
        <v>0.30625000000000002</v>
      </c>
      <c r="N4405" s="40">
        <v>0.21834999999999999</v>
      </c>
      <c r="O4405" s="40">
        <v>0.23369999999999999</v>
      </c>
      <c r="P4405" s="40">
        <v>0.27739999999999998</v>
      </c>
      <c r="Q4405" s="40"/>
      <c r="R4405" s="40"/>
      <c r="S4405" s="40"/>
      <c r="T4405" s="40">
        <v>26.100903977456401</v>
      </c>
      <c r="U4405" s="40">
        <v>1984.3</v>
      </c>
      <c r="V4405" s="40">
        <v>305.875</v>
      </c>
      <c r="W4405" s="40">
        <v>1.525E-2</v>
      </c>
      <c r="X4405" s="40">
        <v>4.6692499999999999</v>
      </c>
      <c r="Z4405" s="40"/>
      <c r="AA4405" s="40"/>
      <c r="AB4405" s="40"/>
      <c r="AC4405" s="40"/>
      <c r="AD4405" s="40">
        <v>54.9928859302821</v>
      </c>
      <c r="AE4405" s="40"/>
      <c r="AF4405" s="40"/>
      <c r="AG4405" s="40"/>
      <c r="AH4405" s="40">
        <v>1.07</v>
      </c>
      <c r="AI4405" s="40">
        <v>6.5805000000001002E-2</v>
      </c>
      <c r="AJ4405" s="40">
        <v>6.1500000000000901</v>
      </c>
      <c r="AK4405" s="40"/>
      <c r="AL4405" s="40"/>
      <c r="AM4405" s="40">
        <v>6.282</v>
      </c>
      <c r="AN4405" s="40">
        <v>3.2550000000000003E-2</v>
      </c>
      <c r="AO4405" s="40">
        <v>10.1747722334964</v>
      </c>
      <c r="AP4405" s="40">
        <v>312.64313444262899</v>
      </c>
      <c r="AQ4405" s="40"/>
      <c r="AR4405" s="40"/>
      <c r="AS4405" s="40">
        <v>201.06991288809499</v>
      </c>
      <c r="AT4405" s="40"/>
      <c r="AU4405" s="40"/>
      <c r="AV4405" s="40"/>
      <c r="AZ4405" s="40"/>
      <c r="BA4405" s="40"/>
      <c r="BB4405" s="40">
        <v>227.5</v>
      </c>
      <c r="BC4405" s="40"/>
      <c r="BD4405" s="40"/>
      <c r="BE4405" s="40">
        <v>250.882114069718</v>
      </c>
      <c r="BF4405" s="40"/>
      <c r="BG4405" s="40">
        <v>8.4499999999999992E-3</v>
      </c>
      <c r="BH4405" s="40">
        <v>11.393040907855999</v>
      </c>
      <c r="BI4405" s="40"/>
      <c r="BJ4405" s="40">
        <v>1359.63186555737</v>
      </c>
      <c r="BK4405" s="40">
        <v>672.5</v>
      </c>
      <c r="BL4405" s="40"/>
      <c r="BM4405" s="40"/>
      <c r="BN4405" s="40"/>
      <c r="BO4405" s="40"/>
      <c r="BP4405" s="40"/>
      <c r="BQ4405" s="40"/>
      <c r="BR4405" s="40"/>
      <c r="BS4405" s="40"/>
      <c r="BT4405" s="40"/>
      <c r="BU4405" s="40"/>
      <c r="BV4405" s="40"/>
      <c r="BW4405" s="40"/>
      <c r="BX4405" s="40"/>
      <c r="BY4405" s="40"/>
      <c r="BZ4405" s="40"/>
      <c r="CA4405" s="40"/>
      <c r="CB4405" s="40"/>
      <c r="CC4405" s="40"/>
      <c r="CD4405" s="40"/>
      <c r="CE4405" s="40"/>
    </row>
    <row r="4406" spans="1:83" x14ac:dyDescent="0.25">
      <c r="A4406" s="5" t="s">
        <v>756</v>
      </c>
      <c r="B4406" s="5" t="s">
        <v>756</v>
      </c>
      <c r="C4406" s="6">
        <v>33581</v>
      </c>
      <c r="D4406" s="14"/>
      <c r="E4406" s="14"/>
      <c r="F4406" s="15"/>
      <c r="G4406" s="40"/>
      <c r="H4406" s="40">
        <v>403.27</v>
      </c>
      <c r="I4406" s="40">
        <v>0.28349999999999997</v>
      </c>
      <c r="J4406" s="40">
        <v>0.26684999999999998</v>
      </c>
      <c r="K4406" s="40">
        <v>0.19120000000000001</v>
      </c>
      <c r="L4406" s="40">
        <v>0.25455</v>
      </c>
      <c r="M4406" s="40">
        <v>0.30430000000000001</v>
      </c>
      <c r="N4406" s="40">
        <v>0.21604999999999999</v>
      </c>
      <c r="O4406" s="40">
        <v>0.22770000000000001</v>
      </c>
      <c r="P4406" s="40">
        <v>0.2722</v>
      </c>
      <c r="Q4406" s="40"/>
      <c r="R4406" s="40"/>
      <c r="S4406" s="40"/>
      <c r="T4406" s="40">
        <v>26.3597665274375</v>
      </c>
      <c r="U4406" s="40">
        <v>2140</v>
      </c>
      <c r="V4406" s="40">
        <v>387.1</v>
      </c>
      <c r="W4406" s="40">
        <v>1.6049999999999998E-2</v>
      </c>
      <c r="X4406" s="40">
        <v>6.2053599999999998</v>
      </c>
      <c r="Z4406" s="40"/>
      <c r="AA4406" s="40"/>
      <c r="AB4406" s="40"/>
      <c r="AC4406" s="40"/>
      <c r="AD4406" s="40">
        <v>136.21788593028199</v>
      </c>
      <c r="AE4406" s="40"/>
      <c r="AF4406" s="40"/>
      <c r="AG4406" s="40"/>
      <c r="AH4406" s="40">
        <v>1.2050000000000001</v>
      </c>
      <c r="AI4406" s="40">
        <v>0.10535</v>
      </c>
      <c r="AJ4406" s="40">
        <v>8.75</v>
      </c>
      <c r="AK4406" s="40"/>
      <c r="AL4406" s="40"/>
      <c r="AM4406" s="40">
        <v>5.5709999999999997</v>
      </c>
      <c r="AN4406" s="40">
        <v>3.2849999999999997E-2</v>
      </c>
      <c r="AO4406" s="40">
        <v>9.14434861061258</v>
      </c>
      <c r="AP4406" s="40">
        <v>279.12476643440402</v>
      </c>
      <c r="AQ4406" s="40"/>
      <c r="AR4406" s="40"/>
      <c r="AS4406" s="40">
        <v>199.42592592592601</v>
      </c>
      <c r="AT4406" s="40"/>
      <c r="AU4406" s="40"/>
      <c r="AV4406" s="40"/>
      <c r="AZ4406" s="40"/>
      <c r="BA4406" s="40"/>
      <c r="BB4406" s="40">
        <v>320</v>
      </c>
      <c r="BC4406" s="40"/>
      <c r="BD4406" s="40"/>
      <c r="BE4406" s="40">
        <v>250.882114069718</v>
      </c>
      <c r="BF4406" s="40"/>
      <c r="BG4406" s="40">
        <v>7.4000000000000003E-3</v>
      </c>
      <c r="BH4406" s="40">
        <v>10.8470447310448</v>
      </c>
      <c r="BI4406" s="40"/>
      <c r="BJ4406" s="40">
        <v>1465.0252335656</v>
      </c>
      <c r="BK4406" s="40">
        <v>620</v>
      </c>
      <c r="BL4406" s="40"/>
      <c r="BM4406" s="40"/>
      <c r="BN4406" s="40"/>
      <c r="BO4406" s="40"/>
      <c r="BP4406" s="40"/>
      <c r="BQ4406" s="40"/>
      <c r="BR4406" s="40"/>
      <c r="BS4406" s="40"/>
      <c r="BT4406" s="40"/>
      <c r="BU4406" s="40"/>
      <c r="BV4406" s="40"/>
      <c r="BW4406" s="40"/>
      <c r="BX4406" s="40"/>
      <c r="BY4406" s="40"/>
      <c r="BZ4406" s="40"/>
      <c r="CA4406" s="40"/>
      <c r="CB4406" s="40"/>
      <c r="CC4406" s="40"/>
      <c r="CD4406" s="40"/>
      <c r="CE4406" s="40"/>
    </row>
    <row r="4407" spans="1:83" x14ac:dyDescent="0.25">
      <c r="A4407" s="5" t="s">
        <v>756</v>
      </c>
      <c r="B4407" s="5" t="s">
        <v>756</v>
      </c>
      <c r="C4407" s="6">
        <v>33585</v>
      </c>
      <c r="D4407" s="14"/>
      <c r="E4407" s="14"/>
      <c r="F4407" s="15"/>
      <c r="G4407" s="40"/>
      <c r="H4407" s="40"/>
      <c r="I4407" s="40"/>
      <c r="J4407" s="40"/>
      <c r="K4407" s="40"/>
      <c r="L4407" s="40"/>
      <c r="M4407" s="40"/>
      <c r="N4407" s="40"/>
      <c r="O4407" s="40"/>
      <c r="P4407" s="40"/>
      <c r="Q4407" s="40"/>
      <c r="R4407" s="40"/>
      <c r="S4407" s="40"/>
      <c r="T4407" s="40">
        <v>28.392232839861201</v>
      </c>
      <c r="U4407" s="40">
        <v>2301.6750000000002</v>
      </c>
      <c r="V4407" s="40">
        <v>484.25</v>
      </c>
      <c r="W4407" s="40">
        <v>1.6049999999999998E-2</v>
      </c>
      <c r="X4407" s="40">
        <v>7.7492999999999999</v>
      </c>
      <c r="Z4407" s="40"/>
      <c r="AA4407" s="40"/>
      <c r="AB4407" s="40"/>
      <c r="AC4407" s="40"/>
      <c r="AD4407" s="40">
        <v>233.367885930282</v>
      </c>
      <c r="AE4407" s="40"/>
      <c r="AF4407" s="40"/>
      <c r="AG4407" s="40"/>
      <c r="AH4407" s="40">
        <v>1.105</v>
      </c>
      <c r="AI4407" s="40">
        <v>8.9342500000000102E-2</v>
      </c>
      <c r="AJ4407" s="40">
        <v>8</v>
      </c>
      <c r="AK4407" s="40"/>
      <c r="AL4407" s="40"/>
      <c r="AM4407" s="40">
        <v>7.4080000000000004</v>
      </c>
      <c r="AN4407" s="40">
        <v>2.9399999999999999E-2</v>
      </c>
      <c r="AO4407" s="40">
        <v>9.1832167590098699</v>
      </c>
      <c r="AP4407" s="40">
        <v>311.78765125934501</v>
      </c>
      <c r="AQ4407" s="40"/>
      <c r="AR4407" s="40"/>
      <c r="AS4407" s="40">
        <v>237.62076711270001</v>
      </c>
      <c r="AT4407" s="40"/>
      <c r="AU4407" s="40"/>
      <c r="AV4407" s="40"/>
      <c r="AZ4407" s="40"/>
      <c r="BA4407" s="40"/>
      <c r="BB4407" s="40">
        <v>320</v>
      </c>
      <c r="BC4407" s="40"/>
      <c r="BD4407" s="40"/>
      <c r="BE4407" s="40">
        <v>250.882114069718</v>
      </c>
      <c r="BF4407" s="40"/>
      <c r="BG4407" s="40">
        <v>7.6E-3</v>
      </c>
      <c r="BH4407" s="40">
        <v>11.380057963237901</v>
      </c>
      <c r="BI4407" s="40"/>
      <c r="BJ4407" s="40">
        <v>1497.6373487406599</v>
      </c>
      <c r="BK4407" s="40">
        <v>647.5</v>
      </c>
      <c r="BL4407" s="40"/>
      <c r="BM4407" s="40"/>
      <c r="BN4407" s="40"/>
      <c r="BO4407" s="40"/>
      <c r="BP4407" s="40"/>
      <c r="BQ4407" s="40"/>
      <c r="BR4407" s="40"/>
      <c r="BS4407" s="40"/>
      <c r="BT4407" s="40"/>
      <c r="BU4407" s="40"/>
      <c r="BV4407" s="40"/>
      <c r="BW4407" s="40"/>
      <c r="BX4407" s="40"/>
      <c r="BY4407" s="40"/>
      <c r="BZ4407" s="40"/>
      <c r="CA4407" s="40"/>
      <c r="CB4407" s="40"/>
      <c r="CC4407" s="40"/>
      <c r="CD4407" s="40"/>
      <c r="CE4407" s="40"/>
    </row>
    <row r="4408" spans="1:83" x14ac:dyDescent="0.25">
      <c r="A4408" s="5" t="s">
        <v>756</v>
      </c>
      <c r="B4408" s="5" t="s">
        <v>756</v>
      </c>
      <c r="C4408" s="6">
        <v>33588</v>
      </c>
      <c r="D4408" s="14"/>
      <c r="E4408" s="14"/>
      <c r="F4408" s="15"/>
      <c r="G4408" s="40"/>
      <c r="H4408" s="40">
        <v>404.16</v>
      </c>
      <c r="I4408" s="40">
        <v>0.26600000000000001</v>
      </c>
      <c r="J4408" s="40">
        <v>0.26840000000000003</v>
      </c>
      <c r="K4408" s="40">
        <v>0.19814999999999999</v>
      </c>
      <c r="L4408" s="40">
        <v>0.26135000000000003</v>
      </c>
      <c r="M4408" s="40">
        <v>0.30595</v>
      </c>
      <c r="N4408" s="40">
        <v>0.21840000000000001</v>
      </c>
      <c r="O4408" s="40">
        <v>0.22714999999999999</v>
      </c>
      <c r="P4408" s="40">
        <v>0.27539999999999998</v>
      </c>
      <c r="Q4408" s="40"/>
      <c r="R4408" s="40"/>
      <c r="S4408" s="40"/>
      <c r="T4408" s="40"/>
      <c r="U4408" s="40"/>
      <c r="V4408" s="40"/>
      <c r="W4408" s="40"/>
      <c r="X4408" s="40"/>
      <c r="Z4408" s="40"/>
      <c r="AA4408" s="40"/>
      <c r="AB4408" s="40"/>
      <c r="AC4408" s="40"/>
      <c r="AD4408" s="40"/>
      <c r="AE4408" s="40"/>
      <c r="AF4408" s="40"/>
      <c r="AG4408" s="40"/>
      <c r="AH4408" s="40"/>
      <c r="AI4408" s="40"/>
      <c r="AJ4408" s="40"/>
      <c r="AK4408" s="40"/>
      <c r="AL4408" s="40"/>
      <c r="AM4408" s="40"/>
      <c r="AN4408" s="40"/>
      <c r="AO4408" s="40"/>
      <c r="AP4408" s="40"/>
      <c r="AQ4408" s="40"/>
      <c r="AR4408" s="40"/>
      <c r="AS4408" s="40"/>
      <c r="AT4408" s="40"/>
      <c r="AU4408" s="40"/>
      <c r="AV4408" s="40"/>
      <c r="AZ4408" s="40"/>
      <c r="BA4408" s="40"/>
      <c r="BB4408" s="40"/>
      <c r="BC4408" s="40"/>
      <c r="BD4408" s="40"/>
      <c r="BE4408" s="40"/>
      <c r="BF4408" s="40"/>
      <c r="BG4408" s="40"/>
      <c r="BH4408" s="40"/>
      <c r="BI4408" s="40"/>
      <c r="BJ4408" s="40"/>
      <c r="BK4408" s="40"/>
      <c r="BL4408" s="40"/>
      <c r="BM4408" s="40"/>
      <c r="BN4408" s="40"/>
      <c r="BO4408" s="40"/>
      <c r="BP4408" s="40"/>
      <c r="BQ4408" s="40"/>
      <c r="BR4408" s="40"/>
      <c r="BS4408" s="40"/>
      <c r="BT4408" s="40"/>
      <c r="BU4408" s="40"/>
      <c r="BV4408" s="40"/>
      <c r="BW4408" s="40"/>
      <c r="BX4408" s="40"/>
      <c r="BY4408" s="40"/>
      <c r="BZ4408" s="40"/>
      <c r="CA4408" s="40"/>
      <c r="CB4408" s="40"/>
      <c r="CC4408" s="40"/>
      <c r="CD4408" s="40"/>
      <c r="CE4408" s="40"/>
    </row>
    <row r="4409" spans="1:83" x14ac:dyDescent="0.25">
      <c r="A4409" s="5" t="s">
        <v>756</v>
      </c>
      <c r="B4409" s="5" t="s">
        <v>756</v>
      </c>
      <c r="C4409" s="6">
        <v>33590</v>
      </c>
      <c r="D4409" s="14"/>
      <c r="E4409" s="14"/>
      <c r="F4409" s="15"/>
      <c r="G4409" s="40"/>
      <c r="H4409" s="40"/>
      <c r="I4409" s="40"/>
      <c r="J4409" s="40"/>
      <c r="K4409" s="40"/>
      <c r="L4409" s="40"/>
      <c r="M4409" s="40"/>
      <c r="N4409" s="40"/>
      <c r="O4409" s="40"/>
      <c r="P4409" s="40"/>
      <c r="Q4409" s="40"/>
      <c r="R4409" s="40"/>
      <c r="S4409" s="40"/>
      <c r="T4409" s="40">
        <v>24.686860245266001</v>
      </c>
      <c r="U4409" s="40">
        <v>2140.4499999999998</v>
      </c>
      <c r="V4409" s="40">
        <v>474.75</v>
      </c>
      <c r="W4409" s="40">
        <v>1.5900000000000001E-2</v>
      </c>
      <c r="X4409" s="40">
        <v>7.5433500000000002</v>
      </c>
      <c r="Z4409" s="40"/>
      <c r="AA4409" s="40"/>
      <c r="AB4409" s="40"/>
      <c r="AC4409" s="40"/>
      <c r="AD4409" s="40">
        <v>223.867885930282</v>
      </c>
      <c r="AE4409" s="40"/>
      <c r="AF4409" s="40"/>
      <c r="AG4409" s="40"/>
      <c r="AH4409" s="40">
        <v>1.44</v>
      </c>
      <c r="AI4409" s="40">
        <v>9.2549999999999993E-2</v>
      </c>
      <c r="AJ4409" s="40">
        <v>6.5</v>
      </c>
      <c r="AK4409" s="40"/>
      <c r="AL4409" s="40"/>
      <c r="AM4409" s="40">
        <v>5.734</v>
      </c>
      <c r="AN4409" s="40">
        <v>2.9350000000000001E-2</v>
      </c>
      <c r="AO4409" s="40">
        <v>8.0095700239424108</v>
      </c>
      <c r="AP4409" s="40">
        <v>273.84656054952001</v>
      </c>
      <c r="AQ4409" s="40"/>
      <c r="AR4409" s="40"/>
      <c r="AS4409" s="40">
        <v>210.31658859634999</v>
      </c>
      <c r="AT4409" s="40"/>
      <c r="AU4409" s="40"/>
      <c r="AV4409" s="40"/>
      <c r="AZ4409" s="40"/>
      <c r="BA4409" s="40"/>
      <c r="BB4409" s="40"/>
      <c r="BC4409" s="40"/>
      <c r="BD4409" s="40"/>
      <c r="BE4409" s="40">
        <v>250.882114069718</v>
      </c>
      <c r="BF4409" s="40"/>
      <c r="BG4409" s="40">
        <v>6.4000000000000003E-3</v>
      </c>
      <c r="BH4409" s="40">
        <v>8.8090228275155997</v>
      </c>
      <c r="BI4409" s="40"/>
      <c r="BJ4409" s="40">
        <v>1385.35343945048</v>
      </c>
      <c r="BK4409" s="40">
        <v>637.5</v>
      </c>
      <c r="BL4409" s="40"/>
      <c r="BM4409" s="40"/>
      <c r="BN4409" s="40"/>
      <c r="BO4409" s="40"/>
      <c r="BP4409" s="40"/>
      <c r="BQ4409" s="40"/>
      <c r="BR4409" s="40"/>
      <c r="BS4409" s="40"/>
      <c r="BT4409" s="40"/>
      <c r="BU4409" s="40"/>
      <c r="BV4409" s="40"/>
      <c r="BW4409" s="40"/>
      <c r="BX4409" s="40"/>
      <c r="BY4409" s="40"/>
      <c r="BZ4409" s="40"/>
      <c r="CA4409" s="40"/>
      <c r="CB4409" s="40"/>
      <c r="CC4409" s="40"/>
      <c r="CD4409" s="40"/>
      <c r="CE4409" s="40"/>
    </row>
    <row r="4410" spans="1:83" x14ac:dyDescent="0.25">
      <c r="A4410" s="5" t="s">
        <v>756</v>
      </c>
      <c r="B4410" s="5" t="s">
        <v>756</v>
      </c>
      <c r="C4410" s="6">
        <v>33595</v>
      </c>
      <c r="D4410" s="14"/>
      <c r="E4410" s="14"/>
      <c r="F4410" s="15"/>
      <c r="G4410" s="40"/>
      <c r="H4410" s="40">
        <v>350.27</v>
      </c>
      <c r="I4410" s="40">
        <v>0.19350000000000001</v>
      </c>
      <c r="J4410" s="40">
        <v>0.21245</v>
      </c>
      <c r="K4410" s="40">
        <v>0.12945000000000001</v>
      </c>
      <c r="L4410" s="40">
        <v>0.2145</v>
      </c>
      <c r="M4410" s="40">
        <v>0.29794999999999999</v>
      </c>
      <c r="N4410" s="40">
        <v>0.21235000000000001</v>
      </c>
      <c r="O4410" s="40">
        <v>0.22289999999999999</v>
      </c>
      <c r="P4410" s="40">
        <v>0.26824999999999999</v>
      </c>
      <c r="Q4410" s="40"/>
      <c r="R4410" s="40"/>
      <c r="S4410" s="40"/>
      <c r="T4410" s="40">
        <v>30.0398100271826</v>
      </c>
      <c r="U4410" s="40">
        <v>2174.8249999999998</v>
      </c>
      <c r="V4410" s="40">
        <v>604.75</v>
      </c>
      <c r="W4410" s="40">
        <v>1.6899999999999998E-2</v>
      </c>
      <c r="X4410" s="40">
        <v>10.257524999999999</v>
      </c>
      <c r="Z4410" s="40"/>
      <c r="AA4410" s="40"/>
      <c r="AB4410" s="40"/>
      <c r="AC4410" s="40"/>
      <c r="AD4410" s="40">
        <v>353.867885930282</v>
      </c>
      <c r="AE4410" s="40"/>
      <c r="AF4410" s="40"/>
      <c r="AG4410" s="40"/>
      <c r="AH4410" s="40">
        <v>1.2949999999999999</v>
      </c>
      <c r="AI4410" s="40">
        <v>0.174400000000002</v>
      </c>
      <c r="AJ4410" s="40">
        <v>13.475000000000099</v>
      </c>
      <c r="AK4410" s="40"/>
      <c r="AL4410" s="40"/>
      <c r="AM4410" s="40">
        <v>5.5759999999999996</v>
      </c>
      <c r="AN4410" s="40">
        <v>3.0249999999999999E-2</v>
      </c>
      <c r="AO4410" s="40">
        <v>7.7109320836113904</v>
      </c>
      <c r="AP4410" s="40">
        <v>249.87107455679799</v>
      </c>
      <c r="AQ4410" s="40"/>
      <c r="AR4410" s="40"/>
      <c r="AS4410" s="40">
        <v>222.223110400568</v>
      </c>
      <c r="AT4410" s="40"/>
      <c r="AU4410" s="40"/>
      <c r="AV4410" s="40"/>
      <c r="AZ4410" s="40"/>
      <c r="BA4410" s="40"/>
      <c r="BB4410" s="40"/>
      <c r="BC4410" s="40"/>
      <c r="BD4410" s="40"/>
      <c r="BE4410" s="40">
        <v>250.882114069718</v>
      </c>
      <c r="BF4410" s="40"/>
      <c r="BG4410" s="40">
        <v>8.3499999999999998E-3</v>
      </c>
      <c r="BH4410" s="40">
        <v>11.8395434982487</v>
      </c>
      <c r="BI4410" s="40"/>
      <c r="BJ4410" s="40">
        <v>1306.7289254432001</v>
      </c>
      <c r="BK4410" s="40">
        <v>567.5</v>
      </c>
      <c r="BL4410" s="40"/>
      <c r="BM4410" s="40"/>
      <c r="BN4410" s="40"/>
      <c r="BO4410" s="40"/>
      <c r="BP4410" s="40"/>
      <c r="BQ4410" s="40"/>
      <c r="BR4410" s="40"/>
      <c r="BS4410" s="40"/>
      <c r="BT4410" s="40"/>
      <c r="BU4410" s="40"/>
      <c r="BV4410" s="40"/>
      <c r="BW4410" s="40"/>
      <c r="BX4410" s="40"/>
      <c r="BY4410" s="40"/>
      <c r="BZ4410" s="40"/>
      <c r="CA4410" s="40"/>
      <c r="CB4410" s="40"/>
      <c r="CC4410" s="40"/>
      <c r="CD4410" s="40"/>
      <c r="CE4410" s="40"/>
    </row>
    <row r="4411" spans="1:83" x14ac:dyDescent="0.25">
      <c r="A4411" s="5" t="s">
        <v>756</v>
      </c>
      <c r="B4411" s="5" t="s">
        <v>756</v>
      </c>
      <c r="C4411" s="6">
        <v>33602</v>
      </c>
      <c r="D4411" s="14"/>
      <c r="E4411" s="14"/>
      <c r="F4411" s="15"/>
      <c r="G4411" s="40"/>
      <c r="H4411" s="40">
        <v>312.66000000000003</v>
      </c>
      <c r="I4411" s="40">
        <v>0.14599999999999999</v>
      </c>
      <c r="J4411" s="40">
        <v>0.15725</v>
      </c>
      <c r="K4411" s="40">
        <v>9.375E-2</v>
      </c>
      <c r="L4411" s="40">
        <v>0.18970000000000001</v>
      </c>
      <c r="M4411" s="40">
        <v>0.29004999999999997</v>
      </c>
      <c r="N4411" s="40">
        <v>0.19805</v>
      </c>
      <c r="O4411" s="40">
        <v>0.22159999999999999</v>
      </c>
      <c r="P4411" s="40">
        <v>0.26690000000000003</v>
      </c>
      <c r="Q4411" s="40"/>
      <c r="R4411" s="40"/>
      <c r="S4411" s="40"/>
      <c r="T4411" s="40">
        <v>17.8676433122513</v>
      </c>
      <c r="U4411" s="40">
        <v>2112</v>
      </c>
      <c r="V4411" s="40">
        <v>758.25</v>
      </c>
      <c r="W4411" s="40">
        <v>1.8599999999999998E-2</v>
      </c>
      <c r="X4411" s="40">
        <v>6.55185</v>
      </c>
      <c r="Z4411" s="40"/>
      <c r="AA4411" s="40"/>
      <c r="AB4411" s="40"/>
      <c r="AC4411" s="40"/>
      <c r="AD4411" s="40">
        <v>507.367885930282</v>
      </c>
      <c r="AE4411" s="40"/>
      <c r="AF4411" s="40"/>
      <c r="AG4411" s="40"/>
      <c r="AH4411" s="40">
        <v>1.2350000000000001</v>
      </c>
      <c r="AI4411" s="40">
        <v>0.19349000000000099</v>
      </c>
      <c r="AJ4411" s="40">
        <v>15.9000000000001</v>
      </c>
      <c r="AK4411" s="40"/>
      <c r="AL4411" s="40"/>
      <c r="AM4411" s="40">
        <v>3.0489999999999999</v>
      </c>
      <c r="AN4411" s="40">
        <v>2.8850000000000001E-2</v>
      </c>
      <c r="AO4411" s="40">
        <v>4.3310396201710404</v>
      </c>
      <c r="AP4411" s="40">
        <v>146.488435110924</v>
      </c>
      <c r="AQ4411" s="40"/>
      <c r="AR4411" s="40"/>
      <c r="AS4411" s="40">
        <v>209.01473296500899</v>
      </c>
      <c r="AT4411" s="40"/>
      <c r="AU4411" s="40"/>
      <c r="AV4411" s="40"/>
      <c r="AZ4411" s="40"/>
      <c r="BA4411" s="40"/>
      <c r="BB4411" s="40"/>
      <c r="BC4411" s="40"/>
      <c r="BD4411" s="40"/>
      <c r="BE4411" s="40">
        <v>250.882114069718</v>
      </c>
      <c r="BF4411" s="40"/>
      <c r="BG4411" s="40">
        <v>5.1000000000000004E-3</v>
      </c>
      <c r="BH4411" s="40">
        <v>6.0615760940700101</v>
      </c>
      <c r="BI4411" s="40"/>
      <c r="BJ4411" s="40">
        <v>1191.36156488908</v>
      </c>
      <c r="BK4411" s="40">
        <v>520</v>
      </c>
      <c r="BL4411" s="40"/>
      <c r="BM4411" s="40"/>
      <c r="BN4411" s="40"/>
      <c r="BO4411" s="40"/>
      <c r="BP4411" s="40"/>
      <c r="BQ4411" s="40"/>
      <c r="BR4411" s="40"/>
      <c r="BS4411" s="40"/>
      <c r="BT4411" s="40"/>
      <c r="BU4411" s="40"/>
      <c r="BV4411" s="40"/>
      <c r="BW4411" s="40"/>
      <c r="BX4411" s="40"/>
      <c r="BY4411" s="40"/>
      <c r="BZ4411" s="40"/>
      <c r="CA4411" s="40"/>
      <c r="CB4411" s="40"/>
      <c r="CC4411" s="40"/>
      <c r="CD4411" s="40"/>
      <c r="CE4411" s="40"/>
    </row>
    <row r="4412" spans="1:83" x14ac:dyDescent="0.25">
      <c r="A4412" s="5" t="s">
        <v>756</v>
      </c>
      <c r="B4412" s="5" t="s">
        <v>756</v>
      </c>
      <c r="C4412" s="6">
        <v>33609</v>
      </c>
      <c r="D4412" s="14"/>
      <c r="E4412" s="14"/>
      <c r="F4412" s="15"/>
      <c r="G4412" s="40"/>
      <c r="H4412" s="40">
        <v>289.07</v>
      </c>
      <c r="I4412" s="40">
        <v>0.105</v>
      </c>
      <c r="J4412" s="40">
        <v>0.12575</v>
      </c>
      <c r="K4412" s="40">
        <v>7.8149999999999997E-2</v>
      </c>
      <c r="L4412" s="40">
        <v>0.17745</v>
      </c>
      <c r="M4412" s="40">
        <v>0.28615000000000002</v>
      </c>
      <c r="N4412" s="40">
        <v>0.18940000000000001</v>
      </c>
      <c r="O4412" s="40">
        <v>0.21959999999999999</v>
      </c>
      <c r="P4412" s="40">
        <v>0.26384999999999997</v>
      </c>
      <c r="Q4412" s="40"/>
      <c r="R4412" s="40"/>
      <c r="S4412" s="40"/>
      <c r="T4412" s="40">
        <v>29.396660210718601</v>
      </c>
      <c r="U4412" s="40">
        <v>2391.8249999999998</v>
      </c>
      <c r="V4412" s="40">
        <v>1044.5</v>
      </c>
      <c r="W4412" s="40">
        <v>1.8149999999999999E-2</v>
      </c>
      <c r="X4412" s="40">
        <v>18.961200000000002</v>
      </c>
      <c r="Z4412" s="40"/>
      <c r="AA4412" s="40"/>
      <c r="AB4412" s="40"/>
      <c r="AC4412" s="40"/>
      <c r="AD4412" s="40">
        <v>793.617885930282</v>
      </c>
      <c r="AE4412" s="40"/>
      <c r="AF4412" s="40"/>
      <c r="AG4412" s="40"/>
      <c r="AH4412" s="40">
        <v>1.28</v>
      </c>
      <c r="AI4412" s="40">
        <v>0.22383999999999901</v>
      </c>
      <c r="AJ4412" s="40">
        <v>17.599999999999898</v>
      </c>
      <c r="AK4412" s="40"/>
      <c r="AL4412" s="40"/>
      <c r="AM4412" s="40">
        <v>2.04</v>
      </c>
      <c r="AN4412" s="40">
        <v>2.5999999999999999E-2</v>
      </c>
      <c r="AO4412" s="40">
        <v>2.8512603528367699</v>
      </c>
      <c r="AP4412" s="40">
        <v>104.907996212828</v>
      </c>
      <c r="AQ4412" s="40"/>
      <c r="AR4412" s="40"/>
      <c r="AS4412" s="40">
        <v>196.31620868179999</v>
      </c>
      <c r="AT4412" s="40"/>
      <c r="AU4412" s="40"/>
      <c r="AV4412" s="40"/>
      <c r="AZ4412" s="40"/>
      <c r="BA4412" s="40"/>
      <c r="BB4412" s="40"/>
      <c r="BC4412" s="40"/>
      <c r="BD4412" s="40"/>
      <c r="BE4412" s="40">
        <v>250.882114069718</v>
      </c>
      <c r="BF4412" s="40"/>
      <c r="BG4412" s="40">
        <v>5.1500000000000001E-3</v>
      </c>
      <c r="BH4412" s="40">
        <v>6.2939955588729299</v>
      </c>
      <c r="BI4412" s="40"/>
      <c r="BJ4412" s="40">
        <v>1224.8170037871701</v>
      </c>
      <c r="BK4412" s="40">
        <v>587.5</v>
      </c>
      <c r="BL4412" s="40"/>
      <c r="BM4412" s="40"/>
      <c r="BN4412" s="40"/>
      <c r="BO4412" s="40"/>
      <c r="BP4412" s="40"/>
      <c r="BQ4412" s="40"/>
      <c r="BR4412" s="40"/>
      <c r="BS4412" s="40"/>
      <c r="BT4412" s="40"/>
      <c r="BU4412" s="40"/>
      <c r="BV4412" s="40"/>
      <c r="BW4412" s="40"/>
      <c r="BX4412" s="40"/>
      <c r="BY4412" s="40"/>
      <c r="BZ4412" s="40"/>
      <c r="CA4412" s="40"/>
      <c r="CB4412" s="40"/>
      <c r="CC4412" s="40"/>
      <c r="CD4412" s="40"/>
      <c r="CE4412" s="40"/>
    </row>
    <row r="4413" spans="1:83" x14ac:dyDescent="0.25">
      <c r="A4413" s="5" t="s">
        <v>756</v>
      </c>
      <c r="B4413" s="5" t="s">
        <v>756</v>
      </c>
      <c r="C4413" s="6">
        <v>33613</v>
      </c>
      <c r="D4413" s="14"/>
      <c r="E4413" s="14"/>
      <c r="F4413" s="15"/>
      <c r="G4413" s="40"/>
      <c r="H4413" s="40"/>
      <c r="I4413" s="40"/>
      <c r="J4413" s="40"/>
      <c r="K4413" s="40"/>
      <c r="L4413" s="40"/>
      <c r="M4413" s="40"/>
      <c r="N4413" s="40"/>
      <c r="O4413" s="40"/>
      <c r="P4413" s="40"/>
      <c r="Q4413" s="40"/>
      <c r="R4413" s="40"/>
      <c r="S4413" s="40"/>
      <c r="T4413" s="40">
        <v>28.4411209278705</v>
      </c>
      <c r="U4413" s="40">
        <v>2747.95</v>
      </c>
      <c r="V4413" s="40">
        <v>1359.25</v>
      </c>
      <c r="W4413" s="40">
        <v>1.8200000000000001E-2</v>
      </c>
      <c r="X4413" s="40">
        <v>24.770824999999999</v>
      </c>
      <c r="Z4413" s="40"/>
      <c r="AA4413" s="40"/>
      <c r="AB4413" s="40"/>
      <c r="AC4413" s="40"/>
      <c r="AD4413" s="40">
        <v>1108.36788593028</v>
      </c>
      <c r="AE4413" s="40"/>
      <c r="AF4413" s="40"/>
      <c r="AG4413" s="40"/>
      <c r="AH4413" s="40"/>
      <c r="AI4413" s="40"/>
      <c r="AJ4413" s="40">
        <v>19.724999999999898</v>
      </c>
      <c r="AK4413" s="40"/>
      <c r="AL4413" s="40"/>
      <c r="AM4413" s="40">
        <v>0.38300000000000001</v>
      </c>
      <c r="AN4413" s="40">
        <v>3.6900000000000002E-2</v>
      </c>
      <c r="AO4413" s="40">
        <v>0.46028105569540601</v>
      </c>
      <c r="AP4413" s="40">
        <v>21.7372548602725</v>
      </c>
      <c r="AQ4413" s="40"/>
      <c r="AR4413" s="40"/>
      <c r="AS4413" s="40">
        <v>170.94827586206901</v>
      </c>
      <c r="AT4413" s="40"/>
      <c r="AU4413" s="40"/>
      <c r="AV4413" s="40"/>
      <c r="AZ4413" s="40"/>
      <c r="BA4413" s="40"/>
      <c r="BB4413" s="40"/>
      <c r="BC4413" s="40"/>
      <c r="BD4413" s="40"/>
      <c r="BE4413" s="40">
        <v>250.882114069718</v>
      </c>
      <c r="BF4413" s="40"/>
      <c r="BG4413" s="40">
        <v>3.0500000000000002E-3</v>
      </c>
      <c r="BH4413" s="40">
        <v>4.1051487018012303</v>
      </c>
      <c r="BI4413" s="40"/>
      <c r="BJ4413" s="40">
        <v>1347.2377451397299</v>
      </c>
      <c r="BK4413" s="40">
        <v>617.5</v>
      </c>
      <c r="BL4413" s="40"/>
      <c r="BM4413" s="40"/>
      <c r="BN4413" s="40"/>
      <c r="BO4413" s="40"/>
      <c r="BP4413" s="40"/>
      <c r="BQ4413" s="40"/>
      <c r="BR4413" s="40"/>
      <c r="BS4413" s="40"/>
      <c r="BT4413" s="40"/>
      <c r="BU4413" s="40"/>
      <c r="BV4413" s="40"/>
      <c r="BW4413" s="40"/>
      <c r="BX4413" s="40"/>
      <c r="BY4413" s="40"/>
      <c r="BZ4413" s="40"/>
      <c r="CA4413" s="40"/>
      <c r="CB4413" s="40"/>
      <c r="CC4413" s="40"/>
      <c r="CD4413" s="40"/>
      <c r="CE4413" s="40"/>
    </row>
    <row r="4414" spans="1:83" x14ac:dyDescent="0.25">
      <c r="A4414" s="5" t="s">
        <v>756</v>
      </c>
      <c r="B4414" s="5" t="s">
        <v>756</v>
      </c>
      <c r="C4414" s="6">
        <v>33616</v>
      </c>
      <c r="D4414" s="14"/>
      <c r="E4414" s="14"/>
      <c r="F4414" s="15"/>
      <c r="G4414" s="40"/>
      <c r="H4414" s="40">
        <v>273.70999999999998</v>
      </c>
      <c r="I4414" s="40">
        <v>0.108</v>
      </c>
      <c r="J4414" s="40">
        <v>0.11075</v>
      </c>
      <c r="K4414" s="40">
        <v>6.9550000000000001E-2</v>
      </c>
      <c r="L4414" s="40">
        <v>0.16250000000000001</v>
      </c>
      <c r="M4414" s="40">
        <v>0.27095000000000002</v>
      </c>
      <c r="N4414" s="40">
        <v>0.1744</v>
      </c>
      <c r="O4414" s="40">
        <v>0.2122</v>
      </c>
      <c r="P4414" s="40">
        <v>0.26019999999999999</v>
      </c>
      <c r="Q4414" s="40"/>
      <c r="R4414" s="40"/>
      <c r="S4414" s="40"/>
      <c r="T4414" s="40"/>
      <c r="U4414" s="40"/>
      <c r="V4414" s="40"/>
      <c r="W4414" s="40"/>
      <c r="X4414" s="40"/>
      <c r="Z4414" s="40"/>
      <c r="AA4414" s="40"/>
      <c r="AB4414" s="40"/>
      <c r="AC4414" s="40"/>
      <c r="AD4414" s="40"/>
      <c r="AE4414" s="40"/>
      <c r="AF4414" s="40"/>
      <c r="AG4414" s="40"/>
      <c r="AH4414" s="40"/>
      <c r="AI4414" s="40"/>
      <c r="AJ4414" s="40"/>
      <c r="AK4414" s="40"/>
      <c r="AL4414" s="40"/>
      <c r="AM4414" s="40"/>
      <c r="AN4414" s="40"/>
      <c r="AO4414" s="40"/>
      <c r="AP4414" s="40"/>
      <c r="AQ4414" s="40"/>
      <c r="AR4414" s="40"/>
      <c r="AS4414" s="40"/>
      <c r="AT4414" s="40"/>
      <c r="AU4414" s="40"/>
      <c r="AV4414" s="40"/>
      <c r="AZ4414" s="40"/>
      <c r="BA4414" s="40"/>
      <c r="BB4414" s="40"/>
      <c r="BC4414" s="40"/>
      <c r="BD4414" s="40"/>
      <c r="BE4414" s="40"/>
      <c r="BF4414" s="40"/>
      <c r="BG4414" s="40"/>
      <c r="BH4414" s="40"/>
      <c r="BI4414" s="40"/>
      <c r="BJ4414" s="40"/>
      <c r="BK4414" s="40"/>
      <c r="BL4414" s="40"/>
      <c r="BM4414" s="40"/>
      <c r="BN4414" s="40"/>
      <c r="BO4414" s="40"/>
      <c r="BP4414" s="40"/>
      <c r="BQ4414" s="40"/>
      <c r="BR4414" s="40"/>
      <c r="BS4414" s="40"/>
      <c r="BT4414" s="40"/>
      <c r="BU4414" s="40"/>
      <c r="BV4414" s="40"/>
      <c r="BW4414" s="40"/>
      <c r="BX4414" s="40"/>
      <c r="BY4414" s="40"/>
      <c r="BZ4414" s="40"/>
      <c r="CA4414" s="40"/>
      <c r="CB4414" s="40"/>
      <c r="CC4414" s="40"/>
      <c r="CD4414" s="40"/>
      <c r="CE4414" s="40"/>
    </row>
    <row r="4415" spans="1:83" x14ac:dyDescent="0.25">
      <c r="A4415" s="5" t="s">
        <v>756</v>
      </c>
      <c r="B4415" s="5" t="s">
        <v>756</v>
      </c>
      <c r="C4415" s="6">
        <v>33618</v>
      </c>
      <c r="D4415" s="14"/>
      <c r="E4415" s="14"/>
      <c r="F4415" s="15"/>
      <c r="G4415" s="40"/>
      <c r="H4415" s="40"/>
      <c r="I4415" s="40"/>
      <c r="J4415" s="40"/>
      <c r="K4415" s="40"/>
      <c r="L4415" s="40"/>
      <c r="M4415" s="40"/>
      <c r="N4415" s="40"/>
      <c r="O4415" s="40"/>
      <c r="P4415" s="40"/>
      <c r="Q4415" s="40"/>
      <c r="R4415" s="40"/>
      <c r="S4415" s="40"/>
      <c r="T4415" s="40"/>
      <c r="U4415" s="40">
        <v>2511.25</v>
      </c>
      <c r="V4415" s="40">
        <v>1281.75</v>
      </c>
      <c r="W4415" s="40">
        <v>1.9199999999999998E-2</v>
      </c>
      <c r="X4415" s="40">
        <v>24.470624999999998</v>
      </c>
      <c r="Z4415" s="40"/>
      <c r="AA4415" s="40"/>
      <c r="AB4415" s="40"/>
      <c r="AC4415" s="40"/>
      <c r="AD4415" s="40">
        <v>1030.86788593028</v>
      </c>
      <c r="AE4415" s="40"/>
      <c r="AF4415" s="40"/>
      <c r="AG4415" s="40"/>
      <c r="AH4415" s="40"/>
      <c r="AI4415" s="40"/>
      <c r="AJ4415" s="40"/>
      <c r="AK4415" s="40"/>
      <c r="AL4415" s="40"/>
      <c r="AM4415" s="40"/>
      <c r="AN4415" s="40"/>
      <c r="AO4415" s="40"/>
      <c r="AP4415" s="40"/>
      <c r="AQ4415" s="40"/>
      <c r="AR4415" s="40"/>
      <c r="AS4415" s="40"/>
      <c r="AT4415" s="40"/>
      <c r="AU4415" s="40"/>
      <c r="AV4415" s="40"/>
      <c r="AZ4415" s="40"/>
      <c r="BA4415" s="40"/>
      <c r="BB4415" s="40"/>
      <c r="BC4415" s="40"/>
      <c r="BD4415" s="40"/>
      <c r="BE4415" s="40">
        <v>250.882114069718</v>
      </c>
      <c r="BF4415" s="40"/>
      <c r="BG4415" s="40"/>
      <c r="BH4415" s="40"/>
      <c r="BI4415" s="40"/>
      <c r="BJ4415" s="40"/>
      <c r="BK4415" s="40"/>
      <c r="BL4415" s="40"/>
      <c r="BM4415" s="40"/>
      <c r="BN4415" s="40"/>
      <c r="BO4415" s="40"/>
      <c r="BP4415" s="40"/>
      <c r="BQ4415" s="40"/>
      <c r="BR4415" s="40"/>
      <c r="BS4415" s="40"/>
      <c r="BT4415" s="40"/>
      <c r="BU4415" s="40"/>
      <c r="BV4415" s="40"/>
      <c r="BW4415" s="40"/>
      <c r="BX4415" s="40"/>
      <c r="BY4415" s="40"/>
      <c r="BZ4415" s="40"/>
      <c r="CA4415" s="40"/>
      <c r="CB4415" s="40"/>
      <c r="CC4415" s="40"/>
      <c r="CD4415" s="40"/>
      <c r="CE4415" s="40"/>
    </row>
    <row r="4416" spans="1:83" x14ac:dyDescent="0.25">
      <c r="A4416" s="5" t="s">
        <v>756</v>
      </c>
      <c r="B4416" s="5" t="s">
        <v>756</v>
      </c>
      <c r="C4416" s="6">
        <v>33623</v>
      </c>
      <c r="D4416" s="14"/>
      <c r="E4416" s="14"/>
      <c r="F4416" s="15" t="s">
        <v>157</v>
      </c>
      <c r="G4416" s="40"/>
      <c r="H4416" s="40">
        <v>267.5</v>
      </c>
      <c r="I4416" s="40">
        <v>0.11700000000000001</v>
      </c>
      <c r="J4416" s="40">
        <v>0.1096</v>
      </c>
      <c r="K4416" s="40">
        <v>7.1400000000000005E-2</v>
      </c>
      <c r="L4416" s="40">
        <v>0.15959999999999999</v>
      </c>
      <c r="M4416" s="40">
        <v>0.26129999999999998</v>
      </c>
      <c r="N4416" s="40">
        <v>0.16445000000000001</v>
      </c>
      <c r="O4416" s="40">
        <v>0.2044</v>
      </c>
      <c r="P4416" s="40">
        <v>0.24975</v>
      </c>
      <c r="Q4416" s="40"/>
      <c r="R4416" s="40"/>
      <c r="S4416" s="40"/>
      <c r="T4416" s="40"/>
      <c r="U4416" s="43">
        <v>2117.05108928149</v>
      </c>
      <c r="V4416" s="40"/>
      <c r="W4416" s="40"/>
      <c r="X4416" s="40"/>
      <c r="Z4416" s="40">
        <v>3.7273174999999999E-2</v>
      </c>
      <c r="AA4416" s="40"/>
      <c r="AB4416" s="40">
        <v>21446.020499522099</v>
      </c>
      <c r="AC4416" s="40"/>
      <c r="AD4416" s="40">
        <v>799.36127513227495</v>
      </c>
      <c r="AE4416" s="40"/>
      <c r="AF4416" s="40"/>
      <c r="AG4416" s="40"/>
      <c r="AH4416" s="40"/>
      <c r="AI4416" s="40"/>
      <c r="AJ4416" s="40"/>
      <c r="AK4416" s="40"/>
      <c r="AL4416" s="40"/>
      <c r="AM4416" s="40"/>
      <c r="AN4416" s="40"/>
      <c r="AO4416" s="40"/>
      <c r="AP4416" s="40"/>
      <c r="AQ4416" s="40"/>
      <c r="AR4416" s="40"/>
      <c r="AS4416" s="40"/>
      <c r="AT4416" s="40" t="s">
        <v>74</v>
      </c>
      <c r="AU4416" s="40"/>
      <c r="AV4416" s="40"/>
      <c r="AZ4416" s="40"/>
      <c r="BA4416" s="40"/>
      <c r="BB4416" s="40"/>
      <c r="BC4416" s="40"/>
      <c r="BD4416" s="40"/>
      <c r="BE4416" s="40"/>
      <c r="BF4416" s="40"/>
      <c r="BG4416" s="40"/>
      <c r="BH4416" s="40"/>
      <c r="BI4416" s="40"/>
      <c r="BJ4416" s="40"/>
      <c r="BK4416" s="40"/>
      <c r="BL4416" s="40"/>
      <c r="BM4416" s="40"/>
      <c r="BN4416" s="40"/>
      <c r="BO4416" s="40"/>
      <c r="BP4416" s="40"/>
      <c r="BQ4416" s="40"/>
      <c r="BR4416" s="40"/>
      <c r="BS4416" s="40"/>
      <c r="BT4416" s="40"/>
      <c r="BU4416" s="40"/>
      <c r="BV4416" s="40"/>
      <c r="BW4416" s="40"/>
      <c r="BX4416" s="40"/>
      <c r="BY4416" s="40"/>
      <c r="BZ4416" s="40"/>
      <c r="CA4416" s="40"/>
      <c r="CB4416" s="40"/>
      <c r="CC4416" s="40"/>
      <c r="CD4416" s="40"/>
      <c r="CE4416" s="40"/>
    </row>
    <row r="4417" spans="1:83" x14ac:dyDescent="0.25">
      <c r="A4417" s="5" t="s">
        <v>757</v>
      </c>
      <c r="B4417" s="5" t="s">
        <v>757</v>
      </c>
      <c r="C4417" s="6">
        <v>33483</v>
      </c>
      <c r="D4417" s="14"/>
      <c r="E4417" s="14"/>
      <c r="F4417" s="44"/>
      <c r="G4417" s="40"/>
      <c r="H4417" s="40">
        <v>376.64</v>
      </c>
      <c r="I4417" s="40">
        <v>0.23749999999999999</v>
      </c>
      <c r="J4417" s="40">
        <v>0.2666</v>
      </c>
      <c r="K4417" s="40">
        <v>0.26340000000000002</v>
      </c>
      <c r="L4417" s="40">
        <v>0.23089999999999999</v>
      </c>
      <c r="M4417" s="40">
        <v>0.23805000000000001</v>
      </c>
      <c r="N4417" s="40">
        <v>0.2339</v>
      </c>
      <c r="O4417" s="40">
        <v>0.22814999999999999</v>
      </c>
      <c r="P4417" s="40">
        <v>0.1847</v>
      </c>
      <c r="Q4417" s="40"/>
      <c r="R4417" s="40"/>
      <c r="S4417" s="40"/>
      <c r="T4417" s="40"/>
      <c r="U4417" s="40"/>
      <c r="V4417" s="40"/>
      <c r="W4417" s="40"/>
      <c r="X4417" s="40"/>
      <c r="Z4417" s="40"/>
      <c r="AA4417" s="40"/>
      <c r="AB4417" s="40"/>
      <c r="AC4417" s="40"/>
      <c r="AD4417" s="40"/>
      <c r="AE4417" s="40"/>
      <c r="AF4417" s="40"/>
      <c r="AG4417" s="40"/>
      <c r="AH4417" s="40"/>
      <c r="AI4417" s="40"/>
      <c r="AJ4417" s="40"/>
      <c r="AK4417" s="40"/>
      <c r="AL4417" s="40"/>
      <c r="AM4417" s="40"/>
      <c r="AN4417" s="40"/>
      <c r="AO4417" s="40"/>
      <c r="AP4417" s="40"/>
      <c r="AQ4417" s="40"/>
      <c r="AR4417" s="40"/>
      <c r="AS4417" s="40"/>
      <c r="AT4417" s="40"/>
      <c r="AU4417" s="40"/>
      <c r="AV4417" s="40"/>
      <c r="AZ4417" s="40"/>
      <c r="BA4417" s="40"/>
      <c r="BB4417" s="40"/>
      <c r="BC4417" s="40"/>
      <c r="BD4417" s="40"/>
      <c r="BE4417" s="40"/>
      <c r="BF4417" s="40"/>
      <c r="BG4417" s="40"/>
      <c r="BH4417" s="40"/>
      <c r="BI4417" s="40"/>
      <c r="BJ4417" s="40"/>
      <c r="BK4417" s="40"/>
      <c r="BL4417" s="40"/>
      <c r="BM4417" s="40"/>
      <c r="BN4417" s="40"/>
      <c r="BO4417" s="40"/>
      <c r="BP4417" s="40"/>
      <c r="BQ4417" s="40"/>
      <c r="BR4417" s="40"/>
      <c r="BS4417" s="40"/>
      <c r="BT4417" s="40"/>
      <c r="BU4417" s="40"/>
      <c r="BV4417" s="40"/>
      <c r="BW4417" s="40"/>
      <c r="BX4417" s="40"/>
      <c r="BY4417" s="40"/>
      <c r="BZ4417" s="40"/>
      <c r="CA4417" s="40"/>
      <c r="CB4417" s="40"/>
      <c r="CC4417" s="40"/>
      <c r="CD4417" s="40"/>
      <c r="CE4417" s="40"/>
    </row>
    <row r="4418" spans="1:83" x14ac:dyDescent="0.25">
      <c r="A4418" s="5" t="s">
        <v>757</v>
      </c>
      <c r="B4418" s="5" t="s">
        <v>757</v>
      </c>
      <c r="C4418" s="6">
        <v>33491</v>
      </c>
      <c r="D4418" s="14"/>
      <c r="E4418" s="14"/>
      <c r="F4418" s="44"/>
      <c r="G4418" s="40"/>
      <c r="H4418" s="40">
        <v>370.24</v>
      </c>
      <c r="I4418" s="40">
        <v>0.2175</v>
      </c>
      <c r="J4418" s="40">
        <v>0.25385000000000002</v>
      </c>
      <c r="K4418" s="40">
        <v>0.26219999999999999</v>
      </c>
      <c r="L4418" s="40">
        <v>0.23094999999999999</v>
      </c>
      <c r="M4418" s="40">
        <v>0.23845</v>
      </c>
      <c r="N4418" s="40">
        <v>0.23255000000000001</v>
      </c>
      <c r="O4418" s="40">
        <v>0.22844999999999999</v>
      </c>
      <c r="P4418" s="40">
        <v>0.18725</v>
      </c>
      <c r="Q4418" s="40"/>
      <c r="R4418" s="40"/>
      <c r="S4418" s="40"/>
      <c r="T4418" s="40"/>
      <c r="U4418" s="40"/>
      <c r="V4418" s="40"/>
      <c r="W4418" s="40"/>
      <c r="X4418" s="40"/>
      <c r="Z4418" s="40"/>
      <c r="AA4418" s="40"/>
      <c r="AB4418" s="40"/>
      <c r="AC4418" s="40"/>
      <c r="AD4418" s="40"/>
      <c r="AE4418" s="40"/>
      <c r="AF4418" s="40"/>
      <c r="AG4418" s="40"/>
      <c r="AH4418" s="40"/>
      <c r="AI4418" s="40"/>
      <c r="AJ4418" s="40"/>
      <c r="AK4418" s="40"/>
      <c r="AL4418" s="40"/>
      <c r="AM4418" s="40"/>
      <c r="AN4418" s="40"/>
      <c r="AO4418" s="40"/>
      <c r="AP4418" s="40"/>
      <c r="AQ4418" s="40"/>
      <c r="AR4418" s="40"/>
      <c r="AS4418" s="40"/>
      <c r="AT4418" s="40"/>
      <c r="AU4418" s="40"/>
      <c r="AV4418" s="40"/>
      <c r="AZ4418" s="40"/>
      <c r="BA4418" s="40"/>
      <c r="BB4418" s="40"/>
      <c r="BC4418" s="40"/>
      <c r="BD4418" s="40"/>
      <c r="BE4418" s="40"/>
      <c r="BF4418" s="40"/>
      <c r="BG4418" s="40"/>
      <c r="BH4418" s="40"/>
      <c r="BI4418" s="40"/>
      <c r="BJ4418" s="40"/>
      <c r="BK4418" s="40"/>
      <c r="BL4418" s="40"/>
      <c r="BM4418" s="40"/>
      <c r="BN4418" s="40"/>
      <c r="BO4418" s="40"/>
      <c r="BP4418" s="40"/>
      <c r="BQ4418" s="40"/>
      <c r="BR4418" s="40"/>
      <c r="BS4418" s="40"/>
      <c r="BT4418" s="40"/>
      <c r="BU4418" s="40"/>
      <c r="BV4418" s="40"/>
      <c r="BW4418" s="40"/>
      <c r="BX4418" s="40"/>
      <c r="BY4418" s="40"/>
      <c r="BZ4418" s="40"/>
      <c r="CA4418" s="40"/>
      <c r="CB4418" s="40"/>
      <c r="CC4418" s="40"/>
      <c r="CD4418" s="40"/>
      <c r="CE4418" s="40"/>
    </row>
    <row r="4419" spans="1:83" x14ac:dyDescent="0.25">
      <c r="A4419" s="5" t="s">
        <v>757</v>
      </c>
      <c r="B4419" s="5" t="s">
        <v>757</v>
      </c>
      <c r="C4419" s="6">
        <v>33497</v>
      </c>
      <c r="D4419" s="14"/>
      <c r="E4419" s="14"/>
      <c r="F4419" s="44"/>
      <c r="G4419" s="40"/>
      <c r="H4419" s="40">
        <v>362.11</v>
      </c>
      <c r="I4419" s="40">
        <v>0.19950000000000001</v>
      </c>
      <c r="J4419" s="40">
        <v>0.24024999999999999</v>
      </c>
      <c r="K4419" s="40">
        <v>0.25705</v>
      </c>
      <c r="L4419" s="40">
        <v>0.22925000000000001</v>
      </c>
      <c r="M4419" s="40">
        <v>0.23685</v>
      </c>
      <c r="N4419" s="40">
        <v>0.23219999999999999</v>
      </c>
      <c r="O4419" s="40">
        <v>0.22735</v>
      </c>
      <c r="P4419" s="40">
        <v>0.18809999999999999</v>
      </c>
      <c r="Q4419" s="40"/>
      <c r="R4419" s="40"/>
      <c r="S4419" s="40"/>
      <c r="T4419" s="40"/>
      <c r="U4419" s="40"/>
      <c r="V4419" s="40"/>
      <c r="W4419" s="40"/>
      <c r="X4419" s="40"/>
      <c r="Z4419" s="40"/>
      <c r="AA4419" s="40"/>
      <c r="AB4419" s="40"/>
      <c r="AC4419" s="40"/>
      <c r="AD4419" s="40"/>
      <c r="AE4419" s="40"/>
      <c r="AF4419" s="40"/>
      <c r="AG4419" s="40"/>
      <c r="AH4419" s="40"/>
      <c r="AI4419" s="40"/>
      <c r="AJ4419" s="40"/>
      <c r="AK4419" s="40"/>
      <c r="AL4419" s="40"/>
      <c r="AM4419" s="40"/>
      <c r="AN4419" s="40"/>
      <c r="AO4419" s="40"/>
      <c r="AP4419" s="40"/>
      <c r="AQ4419" s="40"/>
      <c r="AR4419" s="40"/>
      <c r="AS4419" s="40"/>
      <c r="AT4419" s="40"/>
      <c r="AU4419" s="40"/>
      <c r="AV4419" s="40"/>
      <c r="AZ4419" s="40"/>
      <c r="BA4419" s="40"/>
      <c r="BB4419" s="40"/>
      <c r="BC4419" s="40"/>
      <c r="BD4419" s="40"/>
      <c r="BE4419" s="40"/>
      <c r="BF4419" s="40"/>
      <c r="BG4419" s="40"/>
      <c r="BH4419" s="40"/>
      <c r="BI4419" s="40"/>
      <c r="BJ4419" s="40"/>
      <c r="BK4419" s="40"/>
      <c r="BL4419" s="40"/>
      <c r="BM4419" s="40"/>
      <c r="BN4419" s="40"/>
      <c r="BO4419" s="40"/>
      <c r="BP4419" s="40"/>
      <c r="BQ4419" s="40"/>
      <c r="BR4419" s="40"/>
      <c r="BS4419" s="40"/>
      <c r="BT4419" s="40"/>
      <c r="BU4419" s="40"/>
      <c r="BV4419" s="40"/>
      <c r="BW4419" s="40"/>
      <c r="BX4419" s="40"/>
      <c r="BY4419" s="40"/>
      <c r="BZ4419" s="40"/>
      <c r="CA4419" s="40"/>
      <c r="CB4419" s="40"/>
      <c r="CC4419" s="40"/>
      <c r="CD4419" s="40"/>
      <c r="CE4419" s="40"/>
    </row>
    <row r="4420" spans="1:83" x14ac:dyDescent="0.25">
      <c r="A4420" s="5" t="s">
        <v>757</v>
      </c>
      <c r="B4420" s="5" t="s">
        <v>757</v>
      </c>
      <c r="C4420" s="6">
        <v>33504</v>
      </c>
      <c r="D4420" s="14"/>
      <c r="E4420" s="14"/>
      <c r="F4420" s="44"/>
      <c r="G4420" s="40"/>
      <c r="H4420" s="40">
        <v>357.65</v>
      </c>
      <c r="I4420" s="40">
        <v>0.18049999999999999</v>
      </c>
      <c r="J4420" s="40">
        <v>0.23974999999999999</v>
      </c>
      <c r="K4420" s="40">
        <v>0.25655</v>
      </c>
      <c r="L4420" s="40">
        <v>0.22875000000000001</v>
      </c>
      <c r="M4420" s="40">
        <v>0.2364</v>
      </c>
      <c r="N4420" s="40">
        <v>0.23169999999999999</v>
      </c>
      <c r="O4420" s="40">
        <v>0.22689999999999999</v>
      </c>
      <c r="P4420" s="40">
        <v>0.18770000000000001</v>
      </c>
      <c r="Q4420" s="40"/>
      <c r="R4420" s="40"/>
      <c r="S4420" s="40"/>
      <c r="T4420" s="40"/>
      <c r="U4420" s="40"/>
      <c r="V4420" s="40"/>
      <c r="W4420" s="40"/>
      <c r="X4420" s="40"/>
      <c r="Z4420" s="40"/>
      <c r="AA4420" s="40"/>
      <c r="AB4420" s="40"/>
      <c r="AC4420" s="40"/>
      <c r="AD4420" s="40"/>
      <c r="AE4420" s="40"/>
      <c r="AF4420" s="40"/>
      <c r="AG4420" s="40"/>
      <c r="AH4420" s="40"/>
      <c r="AI4420" s="40"/>
      <c r="AJ4420" s="40"/>
      <c r="AK4420" s="40"/>
      <c r="AL4420" s="40"/>
      <c r="AM4420" s="40"/>
      <c r="AN4420" s="40"/>
      <c r="AO4420" s="40"/>
      <c r="AP4420" s="40"/>
      <c r="AQ4420" s="40"/>
      <c r="AR4420" s="40"/>
      <c r="AS4420" s="40"/>
      <c r="AT4420" s="40"/>
      <c r="AU4420" s="40"/>
      <c r="AV4420" s="40"/>
      <c r="AZ4420" s="40"/>
      <c r="BA4420" s="40"/>
      <c r="BB4420" s="40"/>
      <c r="BC4420" s="40"/>
      <c r="BD4420" s="40"/>
      <c r="BE4420" s="40"/>
      <c r="BF4420" s="40"/>
      <c r="BG4420" s="40"/>
      <c r="BH4420" s="40"/>
      <c r="BI4420" s="40"/>
      <c r="BJ4420" s="40"/>
      <c r="BK4420" s="40"/>
      <c r="BL4420" s="40"/>
      <c r="BM4420" s="40"/>
      <c r="BN4420" s="40"/>
      <c r="BO4420" s="40"/>
      <c r="BP4420" s="40"/>
      <c r="BQ4420" s="40"/>
      <c r="BR4420" s="40"/>
      <c r="BS4420" s="40"/>
      <c r="BT4420" s="40"/>
      <c r="BU4420" s="40"/>
      <c r="BV4420" s="40"/>
      <c r="BW4420" s="40"/>
      <c r="BX4420" s="40"/>
      <c r="BY4420" s="40"/>
      <c r="BZ4420" s="40"/>
      <c r="CA4420" s="40"/>
      <c r="CB4420" s="40"/>
      <c r="CC4420" s="40"/>
      <c r="CD4420" s="40"/>
      <c r="CE4420" s="40"/>
    </row>
    <row r="4421" spans="1:83" x14ac:dyDescent="0.25">
      <c r="A4421" s="5" t="s">
        <v>757</v>
      </c>
      <c r="B4421" s="5" t="s">
        <v>757</v>
      </c>
      <c r="C4421" s="6">
        <v>33505</v>
      </c>
      <c r="D4421" s="14"/>
      <c r="E4421" s="14"/>
      <c r="F4421" s="44"/>
      <c r="G4421" s="40"/>
      <c r="H4421" s="40"/>
      <c r="I4421" s="40"/>
      <c r="J4421" s="40"/>
      <c r="K4421" s="40"/>
      <c r="L4421" s="40"/>
      <c r="M4421" s="40"/>
      <c r="N4421" s="40"/>
      <c r="O4421" s="40"/>
      <c r="P4421" s="40"/>
      <c r="Q4421" s="40"/>
      <c r="R4421" s="40"/>
      <c r="S4421" s="40"/>
      <c r="T4421" s="40"/>
      <c r="U4421" s="40">
        <v>164.82499999999999</v>
      </c>
      <c r="V4421" s="40"/>
      <c r="W4421" s="40"/>
      <c r="X4421" s="40"/>
      <c r="Z4421" s="40"/>
      <c r="AA4421" s="40"/>
      <c r="AB4421" s="40"/>
      <c r="AC4421" s="40"/>
      <c r="AD4421" s="40"/>
      <c r="AE4421" s="40"/>
      <c r="AF4421" s="40"/>
      <c r="AG4421" s="40"/>
      <c r="AH4421" s="40"/>
      <c r="AI4421" s="40"/>
      <c r="AJ4421" s="40"/>
      <c r="AK4421" s="40"/>
      <c r="AL4421" s="40"/>
      <c r="AM4421" s="40">
        <v>1.940871494</v>
      </c>
      <c r="AN4421" s="40"/>
      <c r="AO4421" s="40"/>
      <c r="AP4421" s="40">
        <v>97.485823245300907</v>
      </c>
      <c r="AQ4421" s="40"/>
      <c r="AR4421" s="40"/>
      <c r="AS4421" s="40">
        <v>195.00176587683799</v>
      </c>
      <c r="AT4421" s="40"/>
      <c r="AU4421" s="40"/>
      <c r="AV4421" s="40"/>
      <c r="AZ4421" s="40"/>
      <c r="BA4421" s="40"/>
      <c r="BB4421" s="40">
        <v>215</v>
      </c>
      <c r="BC4421" s="40"/>
      <c r="BD4421" s="40"/>
      <c r="BE4421" s="40"/>
      <c r="BF4421" s="40"/>
      <c r="BG4421" s="40"/>
      <c r="BH4421" s="40"/>
      <c r="BI4421" s="40"/>
      <c r="BJ4421" s="40">
        <v>67.339176754699196</v>
      </c>
      <c r="BK4421" s="40">
        <v>615</v>
      </c>
      <c r="BL4421" s="40"/>
      <c r="BM4421" s="40"/>
      <c r="BN4421" s="40"/>
      <c r="BO4421" s="40"/>
      <c r="BP4421" s="40"/>
      <c r="BQ4421" s="40"/>
      <c r="BR4421" s="40"/>
      <c r="BS4421" s="40"/>
      <c r="BT4421" s="40"/>
      <c r="BU4421" s="40"/>
      <c r="BV4421" s="40"/>
      <c r="BW4421" s="40"/>
      <c r="BX4421" s="40"/>
      <c r="BY4421" s="40"/>
      <c r="BZ4421" s="40"/>
      <c r="CA4421" s="40"/>
      <c r="CB4421" s="40"/>
      <c r="CC4421" s="40"/>
      <c r="CD4421" s="40"/>
      <c r="CE4421" s="40"/>
    </row>
    <row r="4422" spans="1:83" x14ac:dyDescent="0.25">
      <c r="A4422" s="5" t="s">
        <v>757</v>
      </c>
      <c r="B4422" s="5" t="s">
        <v>757</v>
      </c>
      <c r="C4422" s="6">
        <v>33512</v>
      </c>
      <c r="D4422" s="14"/>
      <c r="E4422" s="14"/>
      <c r="F4422" s="44"/>
      <c r="G4422" s="40"/>
      <c r="H4422" s="40">
        <v>343.81</v>
      </c>
      <c r="I4422" s="40">
        <v>0.1575</v>
      </c>
      <c r="J4422" s="40">
        <v>0.21285000000000001</v>
      </c>
      <c r="K4422" s="40">
        <v>0.24940000000000001</v>
      </c>
      <c r="L4422" s="40">
        <v>0.2248</v>
      </c>
      <c r="M4422" s="40">
        <v>0.2296</v>
      </c>
      <c r="N4422" s="40">
        <v>0.23125000000000001</v>
      </c>
      <c r="O4422" s="40">
        <v>0.2286</v>
      </c>
      <c r="P4422" s="40">
        <v>0.18504999999999999</v>
      </c>
      <c r="Q4422" s="40"/>
      <c r="R4422" s="40"/>
      <c r="S4422" s="40"/>
      <c r="T4422" s="40"/>
      <c r="U4422" s="40"/>
      <c r="V4422" s="40"/>
      <c r="W4422" s="40"/>
      <c r="X4422" s="40"/>
      <c r="Z4422" s="40"/>
      <c r="AA4422" s="40"/>
      <c r="AB4422" s="40"/>
      <c r="AC4422" s="40"/>
      <c r="AD4422" s="40"/>
      <c r="AE4422" s="40"/>
      <c r="AF4422" s="40"/>
      <c r="AG4422" s="40"/>
      <c r="AH4422" s="40"/>
      <c r="AI4422" s="40"/>
      <c r="AJ4422" s="40"/>
      <c r="AK4422" s="40"/>
      <c r="AL4422" s="40"/>
      <c r="AM4422" s="40"/>
      <c r="AN4422" s="40"/>
      <c r="AO4422" s="40"/>
      <c r="AP4422" s="40"/>
      <c r="AQ4422" s="40"/>
      <c r="AR4422" s="40"/>
      <c r="AS4422" s="40"/>
      <c r="AT4422" s="40"/>
      <c r="AU4422" s="40"/>
      <c r="AV4422" s="40"/>
      <c r="AZ4422" s="40"/>
      <c r="BA4422" s="40"/>
      <c r="BB4422" s="40"/>
      <c r="BC4422" s="40"/>
      <c r="BD4422" s="40"/>
      <c r="BE4422" s="40"/>
      <c r="BF4422" s="40"/>
      <c r="BG4422" s="40"/>
      <c r="BH4422" s="40"/>
      <c r="BI4422" s="40"/>
      <c r="BJ4422" s="40"/>
      <c r="BK4422" s="40"/>
      <c r="BL4422" s="40"/>
      <c r="BM4422" s="40"/>
      <c r="BN4422" s="40"/>
      <c r="BO4422" s="40"/>
      <c r="BP4422" s="40"/>
      <c r="BQ4422" s="40"/>
      <c r="BR4422" s="40"/>
      <c r="BS4422" s="40"/>
      <c r="BT4422" s="40"/>
      <c r="BU4422" s="40"/>
      <c r="BV4422" s="40"/>
      <c r="BW4422" s="40"/>
      <c r="BX4422" s="40"/>
      <c r="BY4422" s="40"/>
      <c r="BZ4422" s="40"/>
      <c r="CA4422" s="40"/>
      <c r="CB4422" s="40"/>
      <c r="CC4422" s="40"/>
      <c r="CD4422" s="40"/>
      <c r="CE4422" s="40"/>
    </row>
    <row r="4423" spans="1:83" x14ac:dyDescent="0.25">
      <c r="A4423" s="5" t="s">
        <v>757</v>
      </c>
      <c r="B4423" s="5" t="s">
        <v>757</v>
      </c>
      <c r="C4423" s="6">
        <v>33519</v>
      </c>
      <c r="D4423" s="14"/>
      <c r="E4423" s="14"/>
      <c r="F4423" s="44"/>
      <c r="G4423" s="40"/>
      <c r="H4423" s="40">
        <v>331.59</v>
      </c>
      <c r="I4423" s="40">
        <v>0.14199999999999999</v>
      </c>
      <c r="J4423" s="40">
        <v>0.19864999999999999</v>
      </c>
      <c r="K4423" s="40">
        <v>0.24145</v>
      </c>
      <c r="L4423" s="40">
        <v>0.21515000000000001</v>
      </c>
      <c r="M4423" s="40">
        <v>0.22685</v>
      </c>
      <c r="N4423" s="40">
        <v>0.22739999999999999</v>
      </c>
      <c r="O4423" s="40">
        <v>0.22464999999999999</v>
      </c>
      <c r="P4423" s="40">
        <v>0.18179999999999999</v>
      </c>
      <c r="Q4423" s="40"/>
      <c r="R4423" s="40"/>
      <c r="S4423" s="40"/>
      <c r="T4423" s="40"/>
      <c r="U4423" s="40"/>
      <c r="V4423" s="40"/>
      <c r="W4423" s="40"/>
      <c r="X4423" s="40"/>
      <c r="Z4423" s="40"/>
      <c r="AA4423" s="40"/>
      <c r="AB4423" s="40"/>
      <c r="AC4423" s="40"/>
      <c r="AD4423" s="40"/>
      <c r="AE4423" s="40"/>
      <c r="AF4423" s="40"/>
      <c r="AG4423" s="40"/>
      <c r="AH4423" s="40"/>
      <c r="AI4423" s="40"/>
      <c r="AJ4423" s="40"/>
      <c r="AK4423" s="40"/>
      <c r="AL4423" s="40"/>
      <c r="AM4423" s="40"/>
      <c r="AN4423" s="40"/>
      <c r="AO4423" s="40"/>
      <c r="AP4423" s="40"/>
      <c r="AQ4423" s="40"/>
      <c r="AR4423" s="40"/>
      <c r="AS4423" s="40"/>
      <c r="AT4423" s="40"/>
      <c r="AU4423" s="40"/>
      <c r="AV4423" s="40"/>
      <c r="AZ4423" s="40"/>
      <c r="BA4423" s="40"/>
      <c r="BB4423" s="40"/>
      <c r="BC4423" s="40"/>
      <c r="BD4423" s="40"/>
      <c r="BE4423" s="40"/>
      <c r="BF4423" s="40"/>
      <c r="BG4423" s="40"/>
      <c r="BH4423" s="40"/>
      <c r="BI4423" s="40"/>
      <c r="BJ4423" s="40"/>
      <c r="BK4423" s="40"/>
      <c r="BL4423" s="40"/>
      <c r="BM4423" s="40"/>
      <c r="BN4423" s="40"/>
      <c r="BO4423" s="40"/>
      <c r="BP4423" s="40"/>
      <c r="BQ4423" s="40"/>
      <c r="BR4423" s="40"/>
      <c r="BS4423" s="40"/>
      <c r="BT4423" s="40"/>
      <c r="BU4423" s="40"/>
      <c r="BV4423" s="40"/>
      <c r="BW4423" s="40"/>
      <c r="BX4423" s="40"/>
      <c r="BY4423" s="40"/>
      <c r="BZ4423" s="40"/>
      <c r="CA4423" s="40"/>
      <c r="CB4423" s="40"/>
      <c r="CC4423" s="40"/>
      <c r="CD4423" s="40"/>
      <c r="CE4423" s="40"/>
    </row>
    <row r="4424" spans="1:83" x14ac:dyDescent="0.25">
      <c r="A4424" s="5" t="s">
        <v>757</v>
      </c>
      <c r="B4424" s="5" t="s">
        <v>757</v>
      </c>
      <c r="C4424" s="6">
        <v>33521</v>
      </c>
      <c r="D4424" s="14"/>
      <c r="E4424" s="14"/>
      <c r="F4424" s="44"/>
      <c r="G4424" s="40"/>
      <c r="H4424" s="40"/>
      <c r="I4424" s="40"/>
      <c r="J4424" s="40"/>
      <c r="K4424" s="40"/>
      <c r="L4424" s="40"/>
      <c r="M4424" s="40"/>
      <c r="N4424" s="40"/>
      <c r="O4424" s="40"/>
      <c r="P4424" s="40"/>
      <c r="Q4424" s="40"/>
      <c r="R4424" s="40"/>
      <c r="S4424" s="40"/>
      <c r="T4424" s="40"/>
      <c r="U4424" s="40">
        <v>395.75</v>
      </c>
      <c r="V4424" s="40"/>
      <c r="W4424" s="40"/>
      <c r="X4424" s="40"/>
      <c r="Z4424" s="40"/>
      <c r="AA4424" s="40"/>
      <c r="AB4424" s="40"/>
      <c r="AC4424" s="40"/>
      <c r="AD4424" s="40"/>
      <c r="AE4424" s="40"/>
      <c r="AF4424" s="40"/>
      <c r="AG4424" s="40"/>
      <c r="AH4424" s="40"/>
      <c r="AI4424" s="40"/>
      <c r="AJ4424" s="40"/>
      <c r="AK4424" s="40"/>
      <c r="AL4424" s="40"/>
      <c r="AM4424" s="40">
        <v>4.558588233</v>
      </c>
      <c r="AN4424" s="40"/>
      <c r="AO4424" s="40"/>
      <c r="AP4424" s="40">
        <v>185.31396326518001</v>
      </c>
      <c r="AQ4424" s="40"/>
      <c r="AR4424" s="40"/>
      <c r="AS4424" s="40">
        <v>245.41125541125501</v>
      </c>
      <c r="AT4424" s="40"/>
      <c r="AU4424" s="40"/>
      <c r="AV4424" s="40"/>
      <c r="AZ4424" s="40"/>
      <c r="BA4424" s="40"/>
      <c r="BB4424" s="40">
        <v>302.5</v>
      </c>
      <c r="BC4424" s="40"/>
      <c r="BD4424" s="40"/>
      <c r="BE4424" s="40"/>
      <c r="BF4424" s="40"/>
      <c r="BG4424" s="40"/>
      <c r="BH4424" s="40"/>
      <c r="BI4424" s="40"/>
      <c r="BJ4424" s="40">
        <v>210.43603673482099</v>
      </c>
      <c r="BK4424" s="40">
        <v>777.5</v>
      </c>
      <c r="BL4424" s="40"/>
      <c r="BM4424" s="40"/>
      <c r="BN4424" s="40"/>
      <c r="BO4424" s="40"/>
      <c r="BP4424" s="40"/>
      <c r="BQ4424" s="40"/>
      <c r="BR4424" s="40"/>
      <c r="BS4424" s="40"/>
      <c r="BT4424" s="40"/>
      <c r="BU4424" s="40"/>
      <c r="BV4424" s="40"/>
      <c r="BW4424" s="40"/>
      <c r="BX4424" s="40"/>
      <c r="BY4424" s="40"/>
      <c r="BZ4424" s="40"/>
      <c r="CA4424" s="40"/>
      <c r="CB4424" s="40"/>
      <c r="CC4424" s="40"/>
      <c r="CD4424" s="40"/>
      <c r="CE4424" s="40"/>
    </row>
    <row r="4425" spans="1:83" x14ac:dyDescent="0.25">
      <c r="A4425" s="5" t="s">
        <v>757</v>
      </c>
      <c r="B4425" s="5" t="s">
        <v>757</v>
      </c>
      <c r="C4425" s="6">
        <v>33525</v>
      </c>
      <c r="D4425" s="14"/>
      <c r="E4425" s="14"/>
      <c r="F4425" s="44"/>
      <c r="G4425" s="40"/>
      <c r="H4425" s="40">
        <v>319.02</v>
      </c>
      <c r="I4425" s="40">
        <v>0.113</v>
      </c>
      <c r="J4425" s="40">
        <v>0.18315000000000001</v>
      </c>
      <c r="K4425" s="40">
        <v>0.23365</v>
      </c>
      <c r="L4425" s="40">
        <v>0.2102</v>
      </c>
      <c r="M4425" s="40">
        <v>0.22065000000000001</v>
      </c>
      <c r="N4425" s="40">
        <v>0.22789999999999999</v>
      </c>
      <c r="O4425" s="40">
        <v>0.2228</v>
      </c>
      <c r="P4425" s="40">
        <v>0.18375</v>
      </c>
      <c r="Q4425" s="40"/>
      <c r="R4425" s="40"/>
      <c r="S4425" s="40"/>
      <c r="T4425" s="40"/>
      <c r="U4425" s="40"/>
      <c r="V4425" s="40"/>
      <c r="W4425" s="40"/>
      <c r="X4425" s="40"/>
      <c r="Z4425" s="40"/>
      <c r="AA4425" s="40"/>
      <c r="AB4425" s="40"/>
      <c r="AC4425" s="40"/>
      <c r="AD4425" s="40"/>
      <c r="AE4425" s="40"/>
      <c r="AF4425" s="40"/>
      <c r="AG4425" s="40"/>
      <c r="AH4425" s="40"/>
      <c r="AI4425" s="40"/>
      <c r="AJ4425" s="40"/>
      <c r="AK4425" s="40"/>
      <c r="AL4425" s="40"/>
      <c r="AM4425" s="40"/>
      <c r="AN4425" s="40"/>
      <c r="AO4425" s="40"/>
      <c r="AP4425" s="40"/>
      <c r="AQ4425" s="40"/>
      <c r="AR4425" s="40"/>
      <c r="AS4425" s="40"/>
      <c r="AT4425" s="40"/>
      <c r="AU4425" s="40"/>
      <c r="AV4425" s="40"/>
      <c r="AZ4425" s="40"/>
      <c r="BA4425" s="40"/>
      <c r="BB4425" s="40"/>
      <c r="BC4425" s="40"/>
      <c r="BD4425" s="40"/>
      <c r="BE4425" s="40"/>
      <c r="BF4425" s="40"/>
      <c r="BG4425" s="40"/>
      <c r="BH4425" s="40"/>
      <c r="BI4425" s="40"/>
      <c r="BJ4425" s="40"/>
      <c r="BK4425" s="40"/>
      <c r="BL4425" s="40"/>
      <c r="BM4425" s="40"/>
      <c r="BN4425" s="40"/>
      <c r="BO4425" s="40"/>
      <c r="BP4425" s="40"/>
      <c r="BQ4425" s="40"/>
      <c r="BR4425" s="40"/>
      <c r="BS4425" s="40"/>
      <c r="BT4425" s="40"/>
      <c r="BU4425" s="40"/>
      <c r="BV4425" s="40"/>
      <c r="BW4425" s="40"/>
      <c r="BX4425" s="40"/>
      <c r="BY4425" s="40"/>
      <c r="BZ4425" s="40"/>
      <c r="CA4425" s="40"/>
      <c r="CB4425" s="40"/>
      <c r="CC4425" s="40"/>
      <c r="CD4425" s="40"/>
      <c r="CE4425" s="40"/>
    </row>
    <row r="4426" spans="1:83" x14ac:dyDescent="0.25">
      <c r="A4426" s="5" t="s">
        <v>757</v>
      </c>
      <c r="B4426" s="5" t="s">
        <v>757</v>
      </c>
      <c r="C4426" s="6">
        <v>33532</v>
      </c>
      <c r="D4426" s="14"/>
      <c r="E4426" s="14"/>
      <c r="F4426" s="44"/>
      <c r="G4426" s="40"/>
      <c r="H4426" s="40">
        <v>301.83999999999997</v>
      </c>
      <c r="I4426" s="40">
        <v>0.09</v>
      </c>
      <c r="J4426" s="40">
        <v>0.16475000000000001</v>
      </c>
      <c r="K4426" s="40">
        <v>0.21879999999999999</v>
      </c>
      <c r="L4426" s="40">
        <v>0.19205</v>
      </c>
      <c r="M4426" s="40">
        <v>0.2137</v>
      </c>
      <c r="N4426" s="40">
        <v>0.2213</v>
      </c>
      <c r="O4426" s="40">
        <v>0.22459999999999999</v>
      </c>
      <c r="P4426" s="40">
        <v>0.184</v>
      </c>
      <c r="Q4426" s="40"/>
      <c r="R4426" s="40"/>
      <c r="S4426" s="40"/>
      <c r="T4426" s="40"/>
      <c r="U4426" s="40"/>
      <c r="V4426" s="40"/>
      <c r="W4426" s="40"/>
      <c r="X4426" s="40"/>
      <c r="Z4426" s="40"/>
      <c r="AA4426" s="40"/>
      <c r="AB4426" s="40"/>
      <c r="AC4426" s="40"/>
      <c r="AD4426" s="40"/>
      <c r="AE4426" s="40"/>
      <c r="AF4426" s="40"/>
      <c r="AG4426" s="40"/>
      <c r="AH4426" s="40"/>
      <c r="AI4426" s="40"/>
      <c r="AJ4426" s="40"/>
      <c r="AK4426" s="40"/>
      <c r="AL4426" s="40"/>
      <c r="AM4426" s="40"/>
      <c r="AN4426" s="40"/>
      <c r="AO4426" s="40"/>
      <c r="AP4426" s="40"/>
      <c r="AQ4426" s="40"/>
      <c r="AR4426" s="40"/>
      <c r="AS4426" s="40"/>
      <c r="AT4426" s="40"/>
      <c r="AU4426" s="40"/>
      <c r="AV4426" s="40"/>
      <c r="AZ4426" s="40"/>
      <c r="BA4426" s="40"/>
      <c r="BB4426" s="40"/>
      <c r="BC4426" s="40"/>
      <c r="BD4426" s="40"/>
      <c r="BE4426" s="40"/>
      <c r="BF4426" s="40"/>
      <c r="BG4426" s="40"/>
      <c r="BH4426" s="40"/>
      <c r="BI4426" s="40"/>
      <c r="BJ4426" s="40"/>
      <c r="BK4426" s="40"/>
      <c r="BL4426" s="40"/>
      <c r="BM4426" s="40"/>
      <c r="BN4426" s="40"/>
      <c r="BO4426" s="40"/>
      <c r="BP4426" s="40"/>
      <c r="BQ4426" s="40"/>
      <c r="BR4426" s="40"/>
      <c r="BS4426" s="40"/>
      <c r="BT4426" s="40"/>
      <c r="BU4426" s="40"/>
      <c r="BV4426" s="40"/>
      <c r="BW4426" s="40"/>
      <c r="BX4426" s="40"/>
      <c r="BY4426" s="40"/>
      <c r="BZ4426" s="40"/>
      <c r="CA4426" s="40"/>
      <c r="CB4426" s="40"/>
      <c r="CC4426" s="40"/>
      <c r="CD4426" s="40"/>
      <c r="CE4426" s="40"/>
    </row>
    <row r="4427" spans="1:83" x14ac:dyDescent="0.25">
      <c r="A4427" s="5" t="s">
        <v>757</v>
      </c>
      <c r="B4427" s="5" t="s">
        <v>757</v>
      </c>
      <c r="C4427" s="6">
        <v>33533</v>
      </c>
      <c r="D4427" s="14"/>
      <c r="E4427" s="14"/>
      <c r="F4427" s="44"/>
      <c r="G4427" s="40"/>
      <c r="H4427" s="40"/>
      <c r="I4427" s="40"/>
      <c r="J4427" s="40"/>
      <c r="K4427" s="40"/>
      <c r="L4427" s="40"/>
      <c r="M4427" s="40"/>
      <c r="N4427" s="40"/>
      <c r="O4427" s="40"/>
      <c r="P4427" s="40"/>
      <c r="Q4427" s="40"/>
      <c r="R4427" s="40"/>
      <c r="S4427" s="40"/>
      <c r="T4427" s="40"/>
      <c r="U4427" s="40">
        <v>569.77499999999998</v>
      </c>
      <c r="V4427" s="40"/>
      <c r="W4427" s="40"/>
      <c r="X4427" s="40"/>
      <c r="Z4427" s="40"/>
      <c r="AA4427" s="40"/>
      <c r="AB4427" s="40"/>
      <c r="AC4427" s="40"/>
      <c r="AD4427" s="40"/>
      <c r="AE4427" s="40"/>
      <c r="AF4427" s="40"/>
      <c r="AG4427" s="40"/>
      <c r="AH4427" s="40"/>
      <c r="AI4427" s="40"/>
      <c r="AJ4427" s="40"/>
      <c r="AK4427" s="40"/>
      <c r="AL4427" s="40"/>
      <c r="AM4427" s="40">
        <v>6.3142750369999998</v>
      </c>
      <c r="AN4427" s="40"/>
      <c r="AO4427" s="40"/>
      <c r="AP4427" s="40">
        <v>244.63974036330501</v>
      </c>
      <c r="AQ4427" s="40"/>
      <c r="AR4427" s="40"/>
      <c r="AS4427" s="40">
        <v>254.93749161336501</v>
      </c>
      <c r="AT4427" s="40"/>
      <c r="AU4427" s="40"/>
      <c r="AV4427" s="40"/>
      <c r="AZ4427" s="40"/>
      <c r="BA4427" s="40"/>
      <c r="BB4427" s="40">
        <v>270</v>
      </c>
      <c r="BC4427" s="40"/>
      <c r="BD4427" s="40"/>
      <c r="BE4427" s="40"/>
      <c r="BF4427" s="40"/>
      <c r="BG4427" s="40"/>
      <c r="BH4427" s="40"/>
      <c r="BI4427" s="40"/>
      <c r="BJ4427" s="40">
        <v>325.13525963669503</v>
      </c>
      <c r="BK4427" s="40">
        <v>680</v>
      </c>
      <c r="BL4427" s="40"/>
      <c r="BM4427" s="40"/>
      <c r="BN4427" s="40"/>
      <c r="BO4427" s="40"/>
      <c r="BP4427" s="40"/>
      <c r="BQ4427" s="40"/>
      <c r="BR4427" s="40"/>
      <c r="BS4427" s="40"/>
      <c r="BT4427" s="40"/>
      <c r="BU4427" s="40"/>
      <c r="BV4427" s="40"/>
      <c r="BW4427" s="40"/>
      <c r="BX4427" s="40"/>
      <c r="BY4427" s="40"/>
      <c r="BZ4427" s="40"/>
      <c r="CA4427" s="40"/>
      <c r="CB4427" s="40"/>
      <c r="CC4427" s="40"/>
      <c r="CD4427" s="40"/>
      <c r="CE4427" s="40"/>
    </row>
    <row r="4428" spans="1:83" x14ac:dyDescent="0.25">
      <c r="A4428" s="5" t="s">
        <v>757</v>
      </c>
      <c r="B4428" s="5" t="s">
        <v>757</v>
      </c>
      <c r="C4428" s="6">
        <v>33540</v>
      </c>
      <c r="D4428" s="14"/>
      <c r="E4428" s="14"/>
      <c r="F4428" s="44"/>
      <c r="G4428" s="40"/>
      <c r="H4428" s="40">
        <v>285.08</v>
      </c>
      <c r="I4428" s="40">
        <v>8.3000000000000004E-2</v>
      </c>
      <c r="J4428" s="40">
        <v>0.15079999999999999</v>
      </c>
      <c r="K4428" s="40">
        <v>0.20480000000000001</v>
      </c>
      <c r="L4428" s="40">
        <v>0.17244999999999999</v>
      </c>
      <c r="M4428" s="40">
        <v>0.19994999999999999</v>
      </c>
      <c r="N4428" s="40">
        <v>0.21124999999999999</v>
      </c>
      <c r="O4428" s="40">
        <v>0.22209999999999999</v>
      </c>
      <c r="P4428" s="40">
        <v>0.18104999999999999</v>
      </c>
      <c r="Q4428" s="40"/>
      <c r="R4428" s="40"/>
      <c r="S4428" s="40"/>
      <c r="T4428" s="40"/>
      <c r="U4428" s="40"/>
      <c r="V4428" s="40"/>
      <c r="W4428" s="40"/>
      <c r="X4428" s="40"/>
      <c r="Z4428" s="40"/>
      <c r="AA4428" s="40"/>
      <c r="AB4428" s="40"/>
      <c r="AC4428" s="40"/>
      <c r="AD4428" s="40"/>
      <c r="AE4428" s="40"/>
      <c r="AF4428" s="40"/>
      <c r="AG4428" s="40"/>
      <c r="AH4428" s="40"/>
      <c r="AI4428" s="40"/>
      <c r="AJ4428" s="40"/>
      <c r="AK4428" s="40"/>
      <c r="AL4428" s="40"/>
      <c r="AM4428" s="40"/>
      <c r="AN4428" s="40"/>
      <c r="AO4428" s="40"/>
      <c r="AP4428" s="40"/>
      <c r="AQ4428" s="40"/>
      <c r="AR4428" s="40"/>
      <c r="AS4428" s="40"/>
      <c r="AT4428" s="40"/>
      <c r="AU4428" s="40"/>
      <c r="AV4428" s="40"/>
      <c r="AZ4428" s="40"/>
      <c r="BA4428" s="40"/>
      <c r="BB4428" s="40"/>
      <c r="BC4428" s="40"/>
      <c r="BD4428" s="40"/>
      <c r="BE4428" s="40"/>
      <c r="BF4428" s="40"/>
      <c r="BG4428" s="40"/>
      <c r="BH4428" s="40"/>
      <c r="BI4428" s="40"/>
      <c r="BJ4428" s="40"/>
      <c r="BK4428" s="40"/>
      <c r="BL4428" s="40"/>
      <c r="BM4428" s="40"/>
      <c r="BN4428" s="40"/>
      <c r="BO4428" s="40"/>
      <c r="BP4428" s="40"/>
      <c r="BQ4428" s="40"/>
      <c r="BR4428" s="40"/>
      <c r="BS4428" s="40"/>
      <c r="BT4428" s="40"/>
      <c r="BU4428" s="40"/>
      <c r="BV4428" s="40"/>
      <c r="BW4428" s="40"/>
      <c r="BX4428" s="40"/>
      <c r="BY4428" s="40"/>
      <c r="BZ4428" s="40"/>
      <c r="CA4428" s="40"/>
      <c r="CB4428" s="40"/>
      <c r="CC4428" s="40"/>
      <c r="CD4428" s="40"/>
      <c r="CE4428" s="40"/>
    </row>
    <row r="4429" spans="1:83" x14ac:dyDescent="0.25">
      <c r="A4429" s="5" t="s">
        <v>757</v>
      </c>
      <c r="B4429" s="5" t="s">
        <v>757</v>
      </c>
      <c r="C4429" s="6">
        <v>33546</v>
      </c>
      <c r="D4429" s="14"/>
      <c r="E4429" s="14"/>
      <c r="F4429" s="44"/>
      <c r="G4429" s="40"/>
      <c r="H4429" s="40">
        <v>276.10000000000002</v>
      </c>
      <c r="I4429" s="40">
        <v>8.0500000000000002E-2</v>
      </c>
      <c r="J4429" s="40">
        <v>0.1482</v>
      </c>
      <c r="K4429" s="40">
        <v>0.19755</v>
      </c>
      <c r="L4429" s="40">
        <v>0.15984999999999999</v>
      </c>
      <c r="M4429" s="40">
        <v>0.19225</v>
      </c>
      <c r="N4429" s="40">
        <v>0.20644999999999999</v>
      </c>
      <c r="O4429" s="40">
        <v>0.21904999999999999</v>
      </c>
      <c r="P4429" s="40">
        <v>0.17665</v>
      </c>
      <c r="Q4429" s="40"/>
      <c r="R4429" s="40"/>
      <c r="S4429" s="40"/>
      <c r="T4429" s="40"/>
      <c r="U4429" s="40"/>
      <c r="V4429" s="40"/>
      <c r="W4429" s="40"/>
      <c r="X4429" s="40"/>
      <c r="Z4429" s="40"/>
      <c r="AA4429" s="40"/>
      <c r="AB4429" s="40"/>
      <c r="AC4429" s="40"/>
      <c r="AD4429" s="40"/>
      <c r="AE4429" s="40"/>
      <c r="AF4429" s="40"/>
      <c r="AG4429" s="40"/>
      <c r="AH4429" s="40"/>
      <c r="AI4429" s="40"/>
      <c r="AJ4429" s="40"/>
      <c r="AK4429" s="40"/>
      <c r="AL4429" s="40"/>
      <c r="AM4429" s="40"/>
      <c r="AN4429" s="40"/>
      <c r="AO4429" s="40"/>
      <c r="AP4429" s="40"/>
      <c r="AQ4429" s="40"/>
      <c r="AR4429" s="40"/>
      <c r="AS4429" s="40"/>
      <c r="AT4429" s="40"/>
      <c r="AU4429" s="40"/>
      <c r="AV4429" s="40"/>
      <c r="AZ4429" s="40"/>
      <c r="BA4429" s="40"/>
      <c r="BB4429" s="40"/>
      <c r="BC4429" s="40"/>
      <c r="BD4429" s="40"/>
      <c r="BE4429" s="40"/>
      <c r="BF4429" s="40"/>
      <c r="BG4429" s="40"/>
      <c r="BH4429" s="40"/>
      <c r="BI4429" s="40"/>
      <c r="BJ4429" s="40"/>
      <c r="BK4429" s="40"/>
      <c r="BL4429" s="40"/>
      <c r="BM4429" s="40"/>
      <c r="BN4429" s="40"/>
      <c r="BO4429" s="40"/>
      <c r="BP4429" s="40"/>
      <c r="BQ4429" s="40"/>
      <c r="BR4429" s="40"/>
      <c r="BS4429" s="40"/>
      <c r="BT4429" s="40"/>
      <c r="BU4429" s="40"/>
      <c r="BV4429" s="40"/>
      <c r="BW4429" s="40"/>
      <c r="BX4429" s="40"/>
      <c r="BY4429" s="40"/>
      <c r="BZ4429" s="40"/>
      <c r="CA4429" s="40"/>
      <c r="CB4429" s="40"/>
      <c r="CC4429" s="40"/>
      <c r="CD4429" s="40"/>
      <c r="CE4429" s="40"/>
    </row>
    <row r="4430" spans="1:83" x14ac:dyDescent="0.25">
      <c r="A4430" s="5" t="s">
        <v>757</v>
      </c>
      <c r="B4430" s="5" t="s">
        <v>757</v>
      </c>
      <c r="C4430" s="6">
        <v>33547</v>
      </c>
      <c r="D4430" s="14"/>
      <c r="E4430" s="14"/>
      <c r="F4430" s="44"/>
      <c r="G4430" s="40"/>
      <c r="H4430" s="40"/>
      <c r="I4430" s="40"/>
      <c r="J4430" s="40"/>
      <c r="K4430" s="40"/>
      <c r="L4430" s="40"/>
      <c r="M4430" s="40"/>
      <c r="N4430" s="40"/>
      <c r="O4430" s="40"/>
      <c r="P4430" s="40"/>
      <c r="Q4430" s="40"/>
      <c r="R4430" s="40"/>
      <c r="S4430" s="40"/>
      <c r="T4430" s="40">
        <v>14.0964975</v>
      </c>
      <c r="U4430" s="40">
        <v>818.52499999999998</v>
      </c>
      <c r="V4430" s="40"/>
      <c r="W4430" s="40"/>
      <c r="X4430" s="40"/>
      <c r="Z4430" s="40"/>
      <c r="AA4430" s="40"/>
      <c r="AB4430" s="40"/>
      <c r="AC4430" s="40"/>
      <c r="AD4430" s="40"/>
      <c r="AE4430" s="40"/>
      <c r="AF4430" s="40"/>
      <c r="AG4430" s="40"/>
      <c r="AH4430" s="40"/>
      <c r="AI4430" s="40"/>
      <c r="AJ4430" s="40">
        <v>2.6499999999999799</v>
      </c>
      <c r="AK4430" s="40"/>
      <c r="AL4430" s="40"/>
      <c r="AM4430" s="40">
        <v>4.8155442439999998</v>
      </c>
      <c r="AN4430" s="40"/>
      <c r="AO4430" s="40"/>
      <c r="AP4430" s="40">
        <v>223.5951233472</v>
      </c>
      <c r="AQ4430" s="40"/>
      <c r="AR4430" s="40"/>
      <c r="AS4430" s="40">
        <v>215.71854259785999</v>
      </c>
      <c r="AT4430" s="40"/>
      <c r="AU4430" s="40"/>
      <c r="AV4430" s="40"/>
      <c r="AZ4430" s="40"/>
      <c r="BA4430" s="40"/>
      <c r="BB4430" s="40">
        <v>240</v>
      </c>
      <c r="BC4430" s="40"/>
      <c r="BD4430" s="40"/>
      <c r="BE4430" s="40"/>
      <c r="BF4430" s="40"/>
      <c r="BG4430" s="40"/>
      <c r="BH4430" s="40"/>
      <c r="BI4430" s="40"/>
      <c r="BJ4430" s="40">
        <v>592.2798766528</v>
      </c>
      <c r="BK4430" s="40">
        <v>610</v>
      </c>
      <c r="BL4430" s="40"/>
      <c r="BM4430" s="40"/>
      <c r="BN4430" s="40"/>
      <c r="BO4430" s="40"/>
      <c r="BP4430" s="40"/>
      <c r="BQ4430" s="40"/>
      <c r="BR4430" s="40"/>
      <c r="BS4430" s="40"/>
      <c r="BT4430" s="40"/>
      <c r="BU4430" s="40"/>
      <c r="BV4430" s="40"/>
      <c r="BW4430" s="40"/>
      <c r="BX4430" s="40"/>
      <c r="BY4430" s="40"/>
      <c r="BZ4430" s="40"/>
      <c r="CA4430" s="40"/>
      <c r="CB4430" s="40"/>
      <c r="CC4430" s="40"/>
      <c r="CD4430" s="40"/>
      <c r="CE4430" s="40"/>
    </row>
    <row r="4431" spans="1:83" x14ac:dyDescent="0.25">
      <c r="A4431" s="5" t="s">
        <v>757</v>
      </c>
      <c r="B4431" s="5" t="s">
        <v>757</v>
      </c>
      <c r="C4431" s="6">
        <v>33553</v>
      </c>
      <c r="D4431" s="14"/>
      <c r="E4431" s="14"/>
      <c r="F4431" s="44"/>
      <c r="G4431" s="40"/>
      <c r="H4431" s="40">
        <v>266.85000000000002</v>
      </c>
      <c r="I4431" s="40">
        <v>8.6499999999999994E-2</v>
      </c>
      <c r="J4431" s="40">
        <v>0.14185</v>
      </c>
      <c r="K4431" s="40">
        <v>0.186</v>
      </c>
      <c r="L4431" s="40">
        <v>0.14495</v>
      </c>
      <c r="M4431" s="40">
        <v>0.18225</v>
      </c>
      <c r="N4431" s="40">
        <v>0.20075000000000001</v>
      </c>
      <c r="O4431" s="40">
        <v>0.21659999999999999</v>
      </c>
      <c r="P4431" s="40">
        <v>0.17535000000000001</v>
      </c>
      <c r="Q4431" s="40"/>
      <c r="R4431" s="40"/>
      <c r="S4431" s="40"/>
      <c r="T4431" s="40"/>
      <c r="U4431" s="40"/>
      <c r="V4431" s="40"/>
      <c r="W4431" s="40"/>
      <c r="X4431" s="40"/>
      <c r="Z4431" s="40"/>
      <c r="AA4431" s="40"/>
      <c r="AB4431" s="40"/>
      <c r="AC4431" s="40"/>
      <c r="AD4431" s="40"/>
      <c r="AE4431" s="40"/>
      <c r="AF4431" s="40"/>
      <c r="AG4431" s="40"/>
      <c r="AH4431" s="40"/>
      <c r="AI4431" s="40"/>
      <c r="AJ4431" s="40"/>
      <c r="AK4431" s="40"/>
      <c r="AL4431" s="40"/>
      <c r="AM4431" s="40"/>
      <c r="AN4431" s="40"/>
      <c r="AO4431" s="40"/>
      <c r="AP4431" s="40"/>
      <c r="AQ4431" s="40"/>
      <c r="AR4431" s="40"/>
      <c r="AS4431" s="40"/>
      <c r="AT4431" s="40"/>
      <c r="AU4431" s="40"/>
      <c r="AV4431" s="40"/>
      <c r="AZ4431" s="40"/>
      <c r="BA4431" s="40"/>
      <c r="BB4431" s="40"/>
      <c r="BC4431" s="40"/>
      <c r="BD4431" s="40"/>
      <c r="BE4431" s="40"/>
      <c r="BF4431" s="40"/>
      <c r="BG4431" s="40"/>
      <c r="BH4431" s="40"/>
      <c r="BI4431" s="40"/>
      <c r="BJ4431" s="40"/>
      <c r="BK4431" s="40"/>
      <c r="BL4431" s="40"/>
      <c r="BM4431" s="40"/>
      <c r="BN4431" s="40"/>
      <c r="BO4431" s="40"/>
      <c r="BP4431" s="40"/>
      <c r="BQ4431" s="40"/>
      <c r="BR4431" s="40"/>
      <c r="BS4431" s="40"/>
      <c r="BT4431" s="40"/>
      <c r="BU4431" s="40"/>
      <c r="BV4431" s="40"/>
      <c r="BW4431" s="40"/>
      <c r="BX4431" s="40"/>
      <c r="BY4431" s="40"/>
      <c r="BZ4431" s="40"/>
      <c r="CA4431" s="40"/>
      <c r="CB4431" s="40"/>
      <c r="CC4431" s="40"/>
      <c r="CD4431" s="40"/>
      <c r="CE4431" s="40"/>
    </row>
    <row r="4432" spans="1:83" x14ac:dyDescent="0.25">
      <c r="A4432" s="5" t="s">
        <v>757</v>
      </c>
      <c r="B4432" s="5" t="s">
        <v>757</v>
      </c>
      <c r="C4432" s="6">
        <v>33560</v>
      </c>
      <c r="D4432" s="14"/>
      <c r="E4432" s="14"/>
      <c r="F4432" s="44"/>
      <c r="G4432" s="40"/>
      <c r="H4432" s="40">
        <v>257.66000000000003</v>
      </c>
      <c r="I4432" s="40">
        <v>8.6999999999999994E-2</v>
      </c>
      <c r="J4432" s="40">
        <v>0.13420000000000001</v>
      </c>
      <c r="K4432" s="40">
        <v>0.17255000000000001</v>
      </c>
      <c r="L4432" s="40">
        <v>0.13335</v>
      </c>
      <c r="M4432" s="40">
        <v>0.1729</v>
      </c>
      <c r="N4432" s="40">
        <v>0.1973</v>
      </c>
      <c r="O4432" s="40">
        <v>0.21654999999999999</v>
      </c>
      <c r="P4432" s="40">
        <v>0.17444999999999999</v>
      </c>
      <c r="Q4432" s="40"/>
      <c r="R4432" s="40"/>
      <c r="S4432" s="40"/>
      <c r="T4432" s="40"/>
      <c r="U4432" s="40"/>
      <c r="V4432" s="40"/>
      <c r="W4432" s="40"/>
      <c r="X4432" s="40"/>
      <c r="Z4432" s="40"/>
      <c r="AA4432" s="40"/>
      <c r="AB4432" s="40"/>
      <c r="AC4432" s="40"/>
      <c r="AD4432" s="40"/>
      <c r="AE4432" s="40"/>
      <c r="AF4432" s="40"/>
      <c r="AG4432" s="40"/>
      <c r="AH4432" s="40"/>
      <c r="AI4432" s="40"/>
      <c r="AJ4432" s="40"/>
      <c r="AK4432" s="40"/>
      <c r="AL4432" s="40"/>
      <c r="AM4432" s="40"/>
      <c r="AN4432" s="40"/>
      <c r="AO4432" s="40"/>
      <c r="AP4432" s="40"/>
      <c r="AQ4432" s="40"/>
      <c r="AR4432" s="40"/>
      <c r="AS4432" s="40"/>
      <c r="AT4432" s="40"/>
      <c r="AU4432" s="40"/>
      <c r="AV4432" s="40"/>
      <c r="AZ4432" s="40"/>
      <c r="BA4432" s="40"/>
      <c r="BB4432" s="40"/>
      <c r="BC4432" s="40"/>
      <c r="BD4432" s="40"/>
      <c r="BE4432" s="40"/>
      <c r="BF4432" s="40"/>
      <c r="BG4432" s="40"/>
      <c r="BH4432" s="40"/>
      <c r="BI4432" s="40"/>
      <c r="BJ4432" s="40"/>
      <c r="BK4432" s="40"/>
      <c r="BL4432" s="40"/>
      <c r="BM4432" s="40"/>
      <c r="BN4432" s="40"/>
      <c r="BO4432" s="40"/>
      <c r="BP4432" s="40"/>
      <c r="BQ4432" s="40"/>
      <c r="BR4432" s="40"/>
      <c r="BS4432" s="40"/>
      <c r="BT4432" s="40"/>
      <c r="BU4432" s="40"/>
      <c r="BV4432" s="40"/>
      <c r="BW4432" s="40"/>
      <c r="BX4432" s="40"/>
      <c r="BY4432" s="40"/>
      <c r="BZ4432" s="40"/>
      <c r="CA4432" s="40"/>
      <c r="CB4432" s="40"/>
      <c r="CC4432" s="40"/>
      <c r="CD4432" s="40"/>
      <c r="CE4432" s="40"/>
    </row>
    <row r="4433" spans="1:83" x14ac:dyDescent="0.25">
      <c r="A4433" s="5" t="s">
        <v>757</v>
      </c>
      <c r="B4433" s="5" t="s">
        <v>757</v>
      </c>
      <c r="C4433" s="6">
        <v>33561</v>
      </c>
      <c r="D4433" s="14"/>
      <c r="E4433" s="14"/>
      <c r="F4433" s="44"/>
      <c r="G4433" s="40"/>
      <c r="H4433" s="40"/>
      <c r="I4433" s="40"/>
      <c r="J4433" s="40"/>
      <c r="K4433" s="40"/>
      <c r="L4433" s="40"/>
      <c r="M4433" s="40"/>
      <c r="N4433" s="40"/>
      <c r="O4433" s="40"/>
      <c r="P4433" s="40"/>
      <c r="Q4433" s="40"/>
      <c r="R4433" s="40"/>
      <c r="S4433" s="40"/>
      <c r="T4433" s="40">
        <v>11.3885201698298</v>
      </c>
      <c r="U4433" s="40">
        <v>1024.25</v>
      </c>
      <c r="V4433" s="40">
        <v>179.2</v>
      </c>
      <c r="W4433" s="40">
        <v>1.635E-2</v>
      </c>
      <c r="X4433" s="40">
        <v>2.8824125</v>
      </c>
      <c r="Z4433" s="40"/>
      <c r="AA4433" s="40"/>
      <c r="AB4433" s="40"/>
      <c r="AC4433" s="40"/>
      <c r="AD4433" s="40">
        <v>28.063647063962101</v>
      </c>
      <c r="AE4433" s="40"/>
      <c r="AF4433" s="40"/>
      <c r="AG4433" s="40"/>
      <c r="AH4433" s="40">
        <v>0.76</v>
      </c>
      <c r="AI4433" s="40">
        <v>5.6065000000000302E-2</v>
      </c>
      <c r="AJ4433" s="40">
        <v>7.5250000000000297</v>
      </c>
      <c r="AK4433" s="40"/>
      <c r="AL4433" s="40"/>
      <c r="AM4433" s="40">
        <v>3.6859999999999999</v>
      </c>
      <c r="AN4433" s="40">
        <v>2.5100000000000001E-2</v>
      </c>
      <c r="AO4433" s="40">
        <v>4.4498975643042202</v>
      </c>
      <c r="AP4433" s="40">
        <v>179.87121594842301</v>
      </c>
      <c r="AQ4433" s="40"/>
      <c r="AR4433" s="40"/>
      <c r="AS4433" s="40">
        <v>203.34580443586501</v>
      </c>
      <c r="AT4433" s="40"/>
      <c r="AU4433" s="40"/>
      <c r="AV4433" s="40"/>
      <c r="AZ4433" s="40"/>
      <c r="BA4433" s="40"/>
      <c r="BB4433" s="40">
        <v>235</v>
      </c>
      <c r="BC4433" s="40"/>
      <c r="BD4433" s="40"/>
      <c r="BE4433" s="40">
        <v>153.72270587207601</v>
      </c>
      <c r="BF4433" s="40"/>
      <c r="BG4433" s="40">
        <v>6.2500000000000003E-3</v>
      </c>
      <c r="BH4433" s="40">
        <v>4.1726706627921999</v>
      </c>
      <c r="BI4433" s="40"/>
      <c r="BJ4433" s="40">
        <v>657.65378405157696</v>
      </c>
      <c r="BK4433" s="40">
        <v>517.5</v>
      </c>
      <c r="BL4433" s="40"/>
      <c r="BM4433" s="40"/>
      <c r="BN4433" s="40"/>
      <c r="BO4433" s="40"/>
      <c r="BP4433" s="40"/>
      <c r="BQ4433" s="40"/>
      <c r="BR4433" s="40"/>
      <c r="BS4433" s="40"/>
      <c r="BT4433" s="40"/>
      <c r="BU4433" s="40"/>
      <c r="BV4433" s="40"/>
      <c r="BW4433" s="40"/>
      <c r="BX4433" s="40"/>
      <c r="BY4433" s="40"/>
      <c r="BZ4433" s="40"/>
      <c r="CA4433" s="40"/>
      <c r="CB4433" s="40"/>
      <c r="CC4433" s="40"/>
      <c r="CD4433" s="40"/>
      <c r="CE4433" s="40"/>
    </row>
    <row r="4434" spans="1:83" x14ac:dyDescent="0.25">
      <c r="A4434" s="5" t="s">
        <v>757</v>
      </c>
      <c r="B4434" s="5" t="s">
        <v>757</v>
      </c>
      <c r="C4434" s="6">
        <v>33568</v>
      </c>
      <c r="D4434" s="14"/>
      <c r="E4434" s="14"/>
      <c r="F4434" s="44"/>
      <c r="G4434" s="40"/>
      <c r="H4434" s="40"/>
      <c r="I4434" s="40"/>
      <c r="J4434" s="40"/>
      <c r="K4434" s="40"/>
      <c r="L4434" s="40"/>
      <c r="M4434" s="40"/>
      <c r="N4434" s="40"/>
      <c r="O4434" s="40"/>
      <c r="P4434" s="40"/>
      <c r="Q4434" s="40"/>
      <c r="R4434" s="40"/>
      <c r="S4434" s="40"/>
      <c r="T4434" s="40">
        <v>12.1716289616</v>
      </c>
      <c r="U4434" s="40">
        <v>1055.425</v>
      </c>
      <c r="V4434" s="40">
        <v>201.4</v>
      </c>
      <c r="W4434" s="40">
        <v>1.52E-2</v>
      </c>
      <c r="X4434" s="40">
        <v>3.0240399999999998</v>
      </c>
      <c r="Z4434" s="40"/>
      <c r="AA4434" s="40"/>
      <c r="AB4434" s="40"/>
      <c r="AC4434" s="40"/>
      <c r="AD4434" s="40">
        <v>47.677294127924299</v>
      </c>
      <c r="AE4434" s="40"/>
      <c r="AF4434" s="40"/>
      <c r="AG4434" s="40"/>
      <c r="AH4434" s="40">
        <v>0.98</v>
      </c>
      <c r="AI4434" s="40">
        <v>7.5215000000000296E-2</v>
      </c>
      <c r="AJ4434" s="40">
        <v>7.6000000000000201</v>
      </c>
      <c r="AK4434" s="40"/>
      <c r="AL4434" s="40"/>
      <c r="AM4434" s="40">
        <v>2.726</v>
      </c>
      <c r="AN4434" s="40">
        <v>2.9049999999999999E-2</v>
      </c>
      <c r="AO4434" s="40">
        <v>3.9952368672941398</v>
      </c>
      <c r="AP4434" s="40">
        <v>137.55319016960601</v>
      </c>
      <c r="AQ4434" s="40"/>
      <c r="AR4434" s="40"/>
      <c r="AS4434" s="40">
        <v>198.05540371072999</v>
      </c>
      <c r="AT4434" s="40"/>
      <c r="AU4434" s="40"/>
      <c r="AV4434" s="40"/>
      <c r="AZ4434" s="40"/>
      <c r="BA4434" s="40"/>
      <c r="BB4434" s="40">
        <v>232.5</v>
      </c>
      <c r="BC4434" s="40"/>
      <c r="BD4434" s="40"/>
      <c r="BE4434" s="40">
        <v>153.72270587207601</v>
      </c>
      <c r="BF4434" s="40"/>
      <c r="BG4434" s="40">
        <v>7.4000000000000003E-3</v>
      </c>
      <c r="BH4434" s="40">
        <v>5.13993847861828</v>
      </c>
      <c r="BI4434" s="40"/>
      <c r="BJ4434" s="40">
        <v>708.871809830394</v>
      </c>
      <c r="BK4434" s="40">
        <v>545</v>
      </c>
      <c r="BL4434" s="40"/>
      <c r="BM4434" s="40"/>
      <c r="BN4434" s="40"/>
      <c r="BO4434" s="40"/>
      <c r="BP4434" s="40"/>
      <c r="BQ4434" s="40"/>
      <c r="BR4434" s="40"/>
      <c r="BS4434" s="40"/>
      <c r="BT4434" s="40"/>
      <c r="BU4434" s="40"/>
      <c r="BV4434" s="40"/>
      <c r="BW4434" s="40"/>
      <c r="BX4434" s="40"/>
      <c r="BY4434" s="40"/>
      <c r="BZ4434" s="40"/>
      <c r="CA4434" s="40"/>
      <c r="CB4434" s="40"/>
      <c r="CC4434" s="40"/>
      <c r="CD4434" s="40"/>
      <c r="CE4434" s="40"/>
    </row>
    <row r="4435" spans="1:83" x14ac:dyDescent="0.25">
      <c r="A4435" s="5" t="s">
        <v>757</v>
      </c>
      <c r="B4435" s="5" t="s">
        <v>757</v>
      </c>
      <c r="C4435" s="6">
        <v>33574</v>
      </c>
      <c r="D4435" s="14"/>
      <c r="E4435" s="14"/>
      <c r="F4435" s="44"/>
      <c r="G4435" s="40"/>
      <c r="H4435" s="40">
        <v>239.19</v>
      </c>
      <c r="I4435" s="40">
        <v>7.7499999999999999E-2</v>
      </c>
      <c r="J4435" s="40">
        <v>0.12805</v>
      </c>
      <c r="K4435" s="40">
        <v>0.15945000000000001</v>
      </c>
      <c r="L4435" s="40">
        <v>0.1206</v>
      </c>
      <c r="M4435" s="40">
        <v>0.15390000000000001</v>
      </c>
      <c r="N4435" s="40">
        <v>0.18279999999999999</v>
      </c>
      <c r="O4435" s="40">
        <v>0.2059</v>
      </c>
      <c r="P4435" s="40">
        <v>0.16775000000000001</v>
      </c>
      <c r="Q4435" s="40"/>
      <c r="R4435" s="40"/>
      <c r="S4435" s="40"/>
      <c r="T4435" s="40">
        <v>14.1097754588931</v>
      </c>
      <c r="U4435" s="40">
        <v>1266.675</v>
      </c>
      <c r="V4435" s="40">
        <v>264.52499999999998</v>
      </c>
      <c r="W4435" s="40">
        <v>1.8800000000000001E-2</v>
      </c>
      <c r="X4435" s="40">
        <v>4.9856550000000004</v>
      </c>
      <c r="Z4435" s="40"/>
      <c r="AA4435" s="40"/>
      <c r="AB4435" s="40"/>
      <c r="AC4435" s="40"/>
      <c r="AD4435" s="40">
        <v>110.802294127924</v>
      </c>
      <c r="AE4435" s="40"/>
      <c r="AF4435" s="40"/>
      <c r="AG4435" s="40"/>
      <c r="AH4435" s="40">
        <v>0.85499999999999998</v>
      </c>
      <c r="AI4435" s="40">
        <v>9.6357499999999999E-2</v>
      </c>
      <c r="AJ4435" s="40">
        <v>11</v>
      </c>
      <c r="AK4435" s="40"/>
      <c r="AL4435" s="40"/>
      <c r="AM4435" s="40">
        <v>2.0659999999999998</v>
      </c>
      <c r="AN4435" s="40">
        <v>2.76E-2</v>
      </c>
      <c r="AO4435" s="40">
        <v>3.95688600815236</v>
      </c>
      <c r="AP4435" s="40">
        <v>142.65443298720101</v>
      </c>
      <c r="AQ4435" s="40"/>
      <c r="AR4435" s="40"/>
      <c r="AS4435" s="40">
        <v>142.980191459709</v>
      </c>
      <c r="AT4435" s="40"/>
      <c r="AU4435" s="40"/>
      <c r="AV4435" s="40"/>
      <c r="AZ4435" s="40"/>
      <c r="BA4435" s="40"/>
      <c r="BB4435" s="40">
        <v>252.5</v>
      </c>
      <c r="BC4435" s="40"/>
      <c r="BD4435" s="40"/>
      <c r="BE4435" s="40">
        <v>153.72270587207601</v>
      </c>
      <c r="BF4435" s="40"/>
      <c r="BG4435" s="40">
        <v>6.0499999999999998E-3</v>
      </c>
      <c r="BH4435" s="40">
        <v>5.1066757846899602</v>
      </c>
      <c r="BI4435" s="40"/>
      <c r="BJ4435" s="40">
        <v>848.49556701279903</v>
      </c>
      <c r="BK4435" s="40">
        <v>492.5</v>
      </c>
      <c r="BL4435" s="40"/>
      <c r="BM4435" s="40"/>
      <c r="BN4435" s="40"/>
      <c r="BO4435" s="40"/>
      <c r="BP4435" s="40"/>
      <c r="BQ4435" s="40"/>
      <c r="BR4435" s="40"/>
      <c r="BS4435" s="40"/>
      <c r="BT4435" s="40"/>
      <c r="BU4435" s="40"/>
      <c r="BV4435" s="40"/>
      <c r="BW4435" s="40"/>
      <c r="BX4435" s="40"/>
      <c r="BY4435" s="40"/>
      <c r="BZ4435" s="40"/>
      <c r="CA4435" s="40"/>
      <c r="CB4435" s="40"/>
      <c r="CC4435" s="40"/>
      <c r="CD4435" s="40"/>
      <c r="CE4435" s="40"/>
    </row>
    <row r="4436" spans="1:83" x14ac:dyDescent="0.25">
      <c r="A4436" s="5" t="s">
        <v>757</v>
      </c>
      <c r="B4436" s="5" t="s">
        <v>757</v>
      </c>
      <c r="C4436" s="6">
        <v>33581</v>
      </c>
      <c r="D4436" s="14"/>
      <c r="E4436" s="14"/>
      <c r="F4436" s="44"/>
      <c r="G4436" s="40"/>
      <c r="H4436" s="40">
        <v>234.4</v>
      </c>
      <c r="I4436" s="40">
        <v>7.6999999999999999E-2</v>
      </c>
      <c r="J4436" s="40">
        <v>0.12554999999999999</v>
      </c>
      <c r="K4436" s="40">
        <v>0.157</v>
      </c>
      <c r="L4436" s="40">
        <v>0.11584999999999999</v>
      </c>
      <c r="M4436" s="40">
        <v>0.15129999999999999</v>
      </c>
      <c r="N4436" s="40">
        <v>0.17544999999999999</v>
      </c>
      <c r="O4436" s="40">
        <v>0.20405000000000001</v>
      </c>
      <c r="P4436" s="40">
        <v>0.1658</v>
      </c>
      <c r="Q4436" s="40"/>
      <c r="R4436" s="40"/>
      <c r="S4436" s="40"/>
      <c r="T4436" s="40">
        <v>14.881637890802301</v>
      </c>
      <c r="U4436" s="40">
        <v>1387.15</v>
      </c>
      <c r="V4436" s="40">
        <v>331.5</v>
      </c>
      <c r="W4436" s="40">
        <v>1.865E-2</v>
      </c>
      <c r="X4436" s="40">
        <v>6.125775</v>
      </c>
      <c r="Z4436" s="40"/>
      <c r="AA4436" s="40"/>
      <c r="AB4436" s="40"/>
      <c r="AC4436" s="40"/>
      <c r="AD4436" s="40">
        <v>177.77729412792399</v>
      </c>
      <c r="AE4436" s="40"/>
      <c r="AF4436" s="40"/>
      <c r="AG4436" s="40"/>
      <c r="AH4436" s="40">
        <v>1.0049999999999999</v>
      </c>
      <c r="AI4436" s="40">
        <v>0.1821275</v>
      </c>
      <c r="AJ4436" s="40">
        <v>17.725000000000001</v>
      </c>
      <c r="AK4436" s="40"/>
      <c r="AL4436" s="40"/>
      <c r="AM4436" s="40">
        <v>1.5840000000000001</v>
      </c>
      <c r="AN4436" s="40">
        <v>2.8150000000000001E-2</v>
      </c>
      <c r="AO4436" s="40">
        <v>2.8555474317171998</v>
      </c>
      <c r="AP4436" s="40">
        <v>101.461021879903</v>
      </c>
      <c r="AQ4436" s="40"/>
      <c r="AR4436" s="40"/>
      <c r="AS4436" s="40">
        <v>156.32298373895</v>
      </c>
      <c r="AT4436" s="40"/>
      <c r="AU4436" s="40"/>
      <c r="AV4436" s="40"/>
      <c r="AZ4436" s="40"/>
      <c r="BA4436" s="40"/>
      <c r="BB4436" s="40">
        <v>302.5</v>
      </c>
      <c r="BC4436" s="40"/>
      <c r="BD4436" s="40"/>
      <c r="BE4436" s="40">
        <v>153.72270587207601</v>
      </c>
      <c r="BF4436" s="40"/>
      <c r="BG4436" s="40">
        <v>5.7499999999999999E-3</v>
      </c>
      <c r="BH4436" s="40">
        <v>5.3873379124642202</v>
      </c>
      <c r="BI4436" s="40"/>
      <c r="BJ4436" s="40">
        <v>936.46397812009695</v>
      </c>
      <c r="BK4436" s="40">
        <v>530</v>
      </c>
      <c r="BL4436" s="40"/>
      <c r="BM4436" s="40"/>
      <c r="BN4436" s="40"/>
      <c r="BO4436" s="40"/>
      <c r="BP4436" s="40"/>
      <c r="BQ4436" s="40"/>
      <c r="BR4436" s="40"/>
      <c r="BS4436" s="40"/>
      <c r="BT4436" s="40"/>
      <c r="BU4436" s="40"/>
      <c r="BV4436" s="40"/>
      <c r="BW4436" s="40"/>
      <c r="BX4436" s="40"/>
      <c r="BY4436" s="40"/>
      <c r="BZ4436" s="40"/>
      <c r="CA4436" s="40"/>
      <c r="CB4436" s="40"/>
      <c r="CC4436" s="40"/>
      <c r="CD4436" s="40"/>
      <c r="CE4436" s="40"/>
    </row>
    <row r="4437" spans="1:83" x14ac:dyDescent="0.25">
      <c r="A4437" s="5" t="s">
        <v>757</v>
      </c>
      <c r="B4437" s="5" t="s">
        <v>757</v>
      </c>
      <c r="C4437" s="6">
        <v>33585</v>
      </c>
      <c r="D4437" s="14"/>
      <c r="E4437" s="14"/>
      <c r="F4437" s="44"/>
      <c r="G4437" s="40"/>
      <c r="H4437" s="40"/>
      <c r="I4437" s="40"/>
      <c r="J4437" s="40"/>
      <c r="K4437" s="40"/>
      <c r="L4437" s="40"/>
      <c r="M4437" s="40"/>
      <c r="N4437" s="40"/>
      <c r="O4437" s="40"/>
      <c r="P4437" s="40"/>
      <c r="Q4437" s="40"/>
      <c r="R4437" s="40"/>
      <c r="S4437" s="40"/>
      <c r="T4437" s="40">
        <v>13.256577354986</v>
      </c>
      <c r="U4437" s="40">
        <v>1231.425</v>
      </c>
      <c r="V4437" s="40">
        <v>335</v>
      </c>
      <c r="W4437" s="40">
        <v>1.8100000000000002E-2</v>
      </c>
      <c r="X4437" s="40">
        <v>5.8407499999999999</v>
      </c>
      <c r="Z4437" s="40"/>
      <c r="AA4437" s="40"/>
      <c r="AB4437" s="40"/>
      <c r="AC4437" s="40"/>
      <c r="AD4437" s="40">
        <v>181.27729412792399</v>
      </c>
      <c r="AE4437" s="40"/>
      <c r="AF4437" s="40"/>
      <c r="AG4437" s="40"/>
      <c r="AH4437" s="40">
        <v>0.98</v>
      </c>
      <c r="AI4437" s="40">
        <v>0.1945125</v>
      </c>
      <c r="AJ4437" s="40">
        <v>19.475000000000001</v>
      </c>
      <c r="AK4437" s="40"/>
      <c r="AL4437" s="40"/>
      <c r="AM4437" s="40">
        <v>0.96699999999999997</v>
      </c>
      <c r="AN4437" s="40">
        <v>2.35E-2</v>
      </c>
      <c r="AO4437" s="40">
        <v>1.3465033165913001</v>
      </c>
      <c r="AP4437" s="40">
        <v>57.988813043066997</v>
      </c>
      <c r="AQ4437" s="40"/>
      <c r="AR4437" s="40"/>
      <c r="AS4437" s="40">
        <v>166.37426900584799</v>
      </c>
      <c r="AT4437" s="40"/>
      <c r="AU4437" s="40"/>
      <c r="AV4437" s="40"/>
      <c r="AZ4437" s="40"/>
      <c r="BA4437" s="40"/>
      <c r="BB4437" s="40">
        <v>242.5</v>
      </c>
      <c r="BC4437" s="40"/>
      <c r="BD4437" s="40"/>
      <c r="BE4437" s="40">
        <v>153.72270587207601</v>
      </c>
      <c r="BF4437" s="40"/>
      <c r="BG4437" s="40">
        <v>6.8999999999999999E-3</v>
      </c>
      <c r="BH4437" s="40">
        <v>5.5637759553569799</v>
      </c>
      <c r="BI4437" s="40"/>
      <c r="BJ4437" s="40">
        <v>818.96118695693303</v>
      </c>
      <c r="BK4437" s="40">
        <v>465</v>
      </c>
      <c r="BL4437" s="40"/>
      <c r="BM4437" s="40"/>
      <c r="BN4437" s="40"/>
      <c r="BO4437" s="40"/>
      <c r="BP4437" s="40"/>
      <c r="BQ4437" s="40"/>
      <c r="BR4437" s="40"/>
      <c r="BS4437" s="40"/>
      <c r="BT4437" s="40"/>
      <c r="BU4437" s="40"/>
      <c r="BV4437" s="40"/>
      <c r="BW4437" s="40"/>
      <c r="BX4437" s="40"/>
      <c r="BY4437" s="40"/>
      <c r="BZ4437" s="40"/>
      <c r="CA4437" s="40"/>
      <c r="CB4437" s="40"/>
      <c r="CC4437" s="40"/>
      <c r="CD4437" s="40"/>
      <c r="CE4437" s="40"/>
    </row>
    <row r="4438" spans="1:83" x14ac:dyDescent="0.25">
      <c r="A4438" s="5" t="s">
        <v>757</v>
      </c>
      <c r="B4438" s="5" t="s">
        <v>757</v>
      </c>
      <c r="C4438" s="6">
        <v>33588</v>
      </c>
      <c r="D4438" s="14"/>
      <c r="E4438" s="14"/>
      <c r="F4438" s="44"/>
      <c r="G4438" s="40"/>
      <c r="H4438" s="40">
        <v>232.34</v>
      </c>
      <c r="I4438" s="40">
        <v>0.08</v>
      </c>
      <c r="J4438" s="40">
        <v>0.12545000000000001</v>
      </c>
      <c r="K4438" s="40">
        <v>0.15445</v>
      </c>
      <c r="L4438" s="40">
        <v>0.1147</v>
      </c>
      <c r="M4438" s="40">
        <v>0.14935000000000001</v>
      </c>
      <c r="N4438" s="40">
        <v>0.17355000000000001</v>
      </c>
      <c r="O4438" s="40">
        <v>0.2031</v>
      </c>
      <c r="P4438" s="40">
        <v>0.16109999999999999</v>
      </c>
      <c r="Q4438" s="40"/>
      <c r="R4438" s="40"/>
      <c r="S4438" s="40"/>
      <c r="T4438" s="40"/>
      <c r="U4438" s="40"/>
      <c r="V4438" s="40"/>
      <c r="W4438" s="40"/>
      <c r="X4438" s="40"/>
      <c r="Z4438" s="40"/>
      <c r="AA4438" s="40"/>
      <c r="AB4438" s="40"/>
      <c r="AC4438" s="40"/>
      <c r="AD4438" s="40"/>
      <c r="AE4438" s="40"/>
      <c r="AF4438" s="40"/>
      <c r="AG4438" s="40"/>
      <c r="AH4438" s="40"/>
      <c r="AI4438" s="40"/>
      <c r="AJ4438" s="40"/>
      <c r="AK4438" s="40"/>
      <c r="AL4438" s="40"/>
      <c r="AM4438" s="40"/>
      <c r="AN4438" s="40"/>
      <c r="AO4438" s="40"/>
      <c r="AP4438" s="40"/>
      <c r="AQ4438" s="40"/>
      <c r="AR4438" s="40"/>
      <c r="AS4438" s="40"/>
      <c r="AT4438" s="40"/>
      <c r="AU4438" s="40"/>
      <c r="AV4438" s="40"/>
      <c r="AZ4438" s="40"/>
      <c r="BA4438" s="40"/>
      <c r="BB4438" s="40"/>
      <c r="BC4438" s="40"/>
      <c r="BD4438" s="40"/>
      <c r="BE4438" s="40"/>
      <c r="BF4438" s="40"/>
      <c r="BG4438" s="40"/>
      <c r="BH4438" s="40"/>
      <c r="BI4438" s="40"/>
      <c r="BJ4438" s="40"/>
      <c r="BK4438" s="40"/>
      <c r="BL4438" s="40"/>
      <c r="BM4438" s="40"/>
      <c r="BN4438" s="40"/>
      <c r="BO4438" s="40"/>
      <c r="BP4438" s="40"/>
      <c r="BQ4438" s="40"/>
      <c r="BR4438" s="40"/>
      <c r="BS4438" s="40"/>
      <c r="BT4438" s="40"/>
      <c r="BU4438" s="40"/>
      <c r="BV4438" s="40"/>
      <c r="BW4438" s="40"/>
      <c r="BX4438" s="40"/>
      <c r="BY4438" s="40"/>
      <c r="BZ4438" s="40"/>
      <c r="CA4438" s="40"/>
      <c r="CB4438" s="40"/>
      <c r="CC4438" s="40"/>
      <c r="CD4438" s="40"/>
      <c r="CE4438" s="40"/>
    </row>
    <row r="4439" spans="1:83" x14ac:dyDescent="0.25">
      <c r="A4439" s="5" t="s">
        <v>757</v>
      </c>
      <c r="B4439" s="5" t="s">
        <v>757</v>
      </c>
      <c r="C4439" s="6">
        <v>33590</v>
      </c>
      <c r="D4439" s="14"/>
      <c r="E4439" s="14"/>
      <c r="F4439" s="44"/>
      <c r="G4439" s="40"/>
      <c r="H4439" s="40"/>
      <c r="I4439" s="40"/>
      <c r="J4439" s="40"/>
      <c r="K4439" s="40"/>
      <c r="L4439" s="40"/>
      <c r="M4439" s="40"/>
      <c r="N4439" s="40"/>
      <c r="O4439" s="40"/>
      <c r="P4439" s="40"/>
      <c r="Q4439" s="40"/>
      <c r="R4439" s="40"/>
      <c r="S4439" s="40"/>
      <c r="T4439" s="40">
        <v>14.9786706662269</v>
      </c>
      <c r="U4439" s="40">
        <v>1455.9749999999999</v>
      </c>
      <c r="V4439" s="40">
        <v>456.75</v>
      </c>
      <c r="W4439" s="40">
        <v>1.89E-2</v>
      </c>
      <c r="X4439" s="40">
        <v>8.4749499999999998</v>
      </c>
      <c r="Z4439" s="40"/>
      <c r="AA4439" s="40"/>
      <c r="AB4439" s="40"/>
      <c r="AC4439" s="40"/>
      <c r="AD4439" s="40">
        <v>303.02729412792399</v>
      </c>
      <c r="AE4439" s="40"/>
      <c r="AF4439" s="40"/>
      <c r="AG4439" s="40"/>
      <c r="AH4439" s="40">
        <v>1.1000000000000001</v>
      </c>
      <c r="AI4439" s="40">
        <v>0.22068750000000001</v>
      </c>
      <c r="AJ4439" s="40">
        <v>19.875</v>
      </c>
      <c r="AK4439" s="40"/>
      <c r="AL4439" s="40"/>
      <c r="AM4439" s="40">
        <v>0.58699999999999997</v>
      </c>
      <c r="AN4439" s="40">
        <v>2.1999999999999999E-2</v>
      </c>
      <c r="AO4439" s="40">
        <v>0.79064290409121396</v>
      </c>
      <c r="AP4439" s="40">
        <v>35.364218645204602</v>
      </c>
      <c r="AQ4439" s="40"/>
      <c r="AR4439" s="40"/>
      <c r="AS4439" s="40">
        <v>172.46794871794901</v>
      </c>
      <c r="AT4439" s="40"/>
      <c r="AU4439" s="40"/>
      <c r="AV4439" s="40"/>
      <c r="AZ4439" s="40"/>
      <c r="BA4439" s="40"/>
      <c r="BB4439" s="40"/>
      <c r="BC4439" s="40"/>
      <c r="BD4439" s="40"/>
      <c r="BE4439" s="40">
        <v>153.72270587207601</v>
      </c>
      <c r="BF4439" s="40"/>
      <c r="BG4439" s="40">
        <v>5.0499999999999998E-3</v>
      </c>
      <c r="BH4439" s="40">
        <v>4.5469145271629801</v>
      </c>
      <c r="BI4439" s="40"/>
      <c r="BJ4439" s="40">
        <v>943.98578135479499</v>
      </c>
      <c r="BK4439" s="40">
        <v>520</v>
      </c>
      <c r="BL4439" s="40"/>
      <c r="BM4439" s="40"/>
      <c r="BN4439" s="40"/>
      <c r="BO4439" s="40"/>
      <c r="BP4439" s="40"/>
      <c r="BQ4439" s="40"/>
      <c r="BR4439" s="40"/>
      <c r="BS4439" s="40"/>
      <c r="BT4439" s="40"/>
      <c r="BU4439" s="40"/>
      <c r="BV4439" s="40"/>
      <c r="BW4439" s="40"/>
      <c r="BX4439" s="40"/>
      <c r="BY4439" s="40"/>
      <c r="BZ4439" s="40"/>
      <c r="CA4439" s="40"/>
      <c r="CB4439" s="40"/>
      <c r="CC4439" s="40"/>
      <c r="CD4439" s="40"/>
      <c r="CE4439" s="40"/>
    </row>
    <row r="4440" spans="1:83" x14ac:dyDescent="0.25">
      <c r="A4440" s="5" t="s">
        <v>757</v>
      </c>
      <c r="B4440" s="5" t="s">
        <v>757</v>
      </c>
      <c r="C4440" s="6">
        <v>33595</v>
      </c>
      <c r="D4440" s="14"/>
      <c r="E4440" s="14"/>
      <c r="F4440" s="44"/>
      <c r="G4440" s="40"/>
      <c r="H4440" s="40">
        <v>230.8</v>
      </c>
      <c r="I4440" s="40">
        <v>8.2500000000000004E-2</v>
      </c>
      <c r="J4440" s="40">
        <v>0.12709999999999999</v>
      </c>
      <c r="K4440" s="40">
        <v>0.15434999999999999</v>
      </c>
      <c r="L4440" s="40">
        <v>0.11175</v>
      </c>
      <c r="M4440" s="40">
        <v>0.14424999999999999</v>
      </c>
      <c r="N4440" s="40">
        <v>0.1704</v>
      </c>
      <c r="O4440" s="40">
        <v>0.20094999999999999</v>
      </c>
      <c r="P4440" s="40">
        <v>0.16270000000000001</v>
      </c>
      <c r="Q4440" s="40"/>
      <c r="R4440" s="40"/>
      <c r="S4440" s="40"/>
      <c r="T4440" s="40">
        <v>14.718635058202</v>
      </c>
      <c r="U4440" s="40">
        <v>1439.9</v>
      </c>
      <c r="V4440" s="40">
        <v>540.25</v>
      </c>
      <c r="W4440" s="40">
        <v>1.78E-2</v>
      </c>
      <c r="X4440" s="40">
        <v>9.0555249999999994</v>
      </c>
      <c r="Z4440" s="40"/>
      <c r="AA4440" s="40"/>
      <c r="AB4440" s="40"/>
      <c r="AC4440" s="40"/>
      <c r="AD4440" s="40">
        <v>386.52729412792399</v>
      </c>
      <c r="AE4440" s="40"/>
      <c r="AF4440" s="40"/>
      <c r="AG4440" s="40"/>
      <c r="AH4440" s="40">
        <v>0.92</v>
      </c>
      <c r="AI4440" s="40">
        <v>0.214669999999999</v>
      </c>
      <c r="AJ4440" s="40">
        <v>23.349999999999898</v>
      </c>
      <c r="AK4440" s="40"/>
      <c r="AL4440" s="40"/>
      <c r="AM4440" s="40">
        <v>0.219</v>
      </c>
      <c r="AN4440" s="40">
        <v>2.435E-2</v>
      </c>
      <c r="AO4440" s="40">
        <v>0.38971193541972199</v>
      </c>
      <c r="AP4440" s="40">
        <v>15.510236396629301</v>
      </c>
      <c r="AQ4440" s="40"/>
      <c r="AR4440" s="40"/>
      <c r="AS4440" s="40">
        <v>128.98550724637701</v>
      </c>
      <c r="AT4440" s="40"/>
      <c r="AU4440" s="40"/>
      <c r="AV4440" s="40"/>
      <c r="AZ4440" s="40"/>
      <c r="BA4440" s="40"/>
      <c r="BB4440" s="40"/>
      <c r="BC4440" s="40"/>
      <c r="BD4440" s="40"/>
      <c r="BE4440" s="40">
        <v>153.72270587207601</v>
      </c>
      <c r="BF4440" s="40"/>
      <c r="BG4440" s="40">
        <v>5.0499999999999998E-3</v>
      </c>
      <c r="BH4440" s="40">
        <v>4.3664249436973304</v>
      </c>
      <c r="BI4440" s="40"/>
      <c r="BJ4440" s="40">
        <v>860.78976360337094</v>
      </c>
      <c r="BK4440" s="40">
        <v>490</v>
      </c>
      <c r="BL4440" s="40"/>
      <c r="BM4440" s="40"/>
      <c r="BN4440" s="40"/>
      <c r="BO4440" s="40"/>
      <c r="BP4440" s="40"/>
      <c r="BQ4440" s="40"/>
      <c r="BR4440" s="40"/>
      <c r="BS4440" s="40"/>
      <c r="BT4440" s="40"/>
      <c r="BU4440" s="40"/>
      <c r="BV4440" s="40"/>
      <c r="BW4440" s="40"/>
      <c r="BX4440" s="40"/>
      <c r="BY4440" s="40"/>
      <c r="BZ4440" s="40"/>
      <c r="CA4440" s="40"/>
      <c r="CB4440" s="40"/>
      <c r="CC4440" s="40"/>
      <c r="CD4440" s="40"/>
      <c r="CE4440" s="40"/>
    </row>
    <row r="4441" spans="1:83" x14ac:dyDescent="0.25">
      <c r="A4441" s="5" t="s">
        <v>757</v>
      </c>
      <c r="B4441" s="5" t="s">
        <v>757</v>
      </c>
      <c r="C4441" s="6">
        <v>33602</v>
      </c>
      <c r="D4441" s="14"/>
      <c r="E4441" s="14"/>
      <c r="F4441" s="44"/>
      <c r="G4441" s="40"/>
      <c r="H4441" s="40">
        <v>230.32</v>
      </c>
      <c r="I4441" s="40">
        <v>8.3500000000000005E-2</v>
      </c>
      <c r="J4441" s="40">
        <v>0.12755</v>
      </c>
      <c r="K4441" s="40">
        <v>0.15725</v>
      </c>
      <c r="L4441" s="40">
        <v>0.11505</v>
      </c>
      <c r="M4441" s="40">
        <v>0.14185</v>
      </c>
      <c r="N4441" s="40">
        <v>0.17165</v>
      </c>
      <c r="O4441" s="40">
        <v>0.19744999999999999</v>
      </c>
      <c r="P4441" s="40">
        <v>0.1573</v>
      </c>
      <c r="Q4441" s="40"/>
      <c r="R4441" s="40"/>
      <c r="S4441" s="40"/>
      <c r="T4441" s="40"/>
      <c r="U4441" s="40">
        <v>1572.5</v>
      </c>
      <c r="V4441" s="40">
        <v>704.75</v>
      </c>
      <c r="W4441" s="40">
        <v>2.23E-2</v>
      </c>
      <c r="X4441" s="40">
        <v>4.6495499999999996</v>
      </c>
      <c r="Z4441" s="40"/>
      <c r="AA4441" s="40"/>
      <c r="AB4441" s="40"/>
      <c r="AC4441" s="40"/>
      <c r="AD4441" s="40">
        <v>551.02729412792405</v>
      </c>
      <c r="AE4441" s="40"/>
      <c r="AF4441" s="40"/>
      <c r="AG4441" s="40"/>
      <c r="AH4441" s="40"/>
      <c r="AI4441" s="40"/>
      <c r="AJ4441" s="40"/>
      <c r="AK4441" s="40"/>
      <c r="AL4441" s="40"/>
      <c r="AM4441" s="40"/>
      <c r="AN4441" s="40"/>
      <c r="AO4441" s="40"/>
      <c r="AP4441" s="40"/>
      <c r="AQ4441" s="40"/>
      <c r="AR4441" s="40"/>
      <c r="AS4441" s="40"/>
      <c r="AT4441" s="40"/>
      <c r="AU4441" s="40"/>
      <c r="AV4441" s="40"/>
      <c r="AZ4441" s="40"/>
      <c r="BA4441" s="40"/>
      <c r="BB4441" s="40"/>
      <c r="BC4441" s="40"/>
      <c r="BD4441" s="40"/>
      <c r="BE4441" s="40">
        <v>153.72270587207601</v>
      </c>
      <c r="BF4441" s="40"/>
      <c r="BG4441" s="40">
        <v>0</v>
      </c>
      <c r="BH4441" s="40"/>
      <c r="BI4441" s="40"/>
      <c r="BJ4441" s="40"/>
      <c r="BK4441" s="40">
        <v>570</v>
      </c>
      <c r="BL4441" s="40"/>
      <c r="BM4441" s="40"/>
      <c r="BN4441" s="40"/>
      <c r="BO4441" s="40"/>
      <c r="BP4441" s="40"/>
      <c r="BQ4441" s="40"/>
      <c r="BR4441" s="40"/>
      <c r="BS4441" s="40"/>
      <c r="BT4441" s="40"/>
      <c r="BU4441" s="40"/>
      <c r="BV4441" s="40"/>
      <c r="BW4441" s="40"/>
      <c r="BX4441" s="40"/>
      <c r="BY4441" s="40"/>
      <c r="BZ4441" s="40"/>
      <c r="CA4441" s="40"/>
      <c r="CB4441" s="40"/>
      <c r="CC4441" s="40"/>
      <c r="CD4441" s="40"/>
      <c r="CE4441" s="40"/>
    </row>
    <row r="4442" spans="1:83" x14ac:dyDescent="0.25">
      <c r="A4442" s="5" t="s">
        <v>757</v>
      </c>
      <c r="B4442" s="5" t="s">
        <v>757</v>
      </c>
      <c r="C4442" s="6">
        <v>33609</v>
      </c>
      <c r="D4442" s="14"/>
      <c r="E4442" s="14"/>
      <c r="F4442" s="44"/>
      <c r="G4442" s="40"/>
      <c r="H4442" s="40">
        <v>232.35</v>
      </c>
      <c r="I4442" s="40">
        <v>7.4499999999999997E-2</v>
      </c>
      <c r="J4442" s="40">
        <v>0.13159999999999999</v>
      </c>
      <c r="K4442" s="40">
        <v>0.16300000000000001</v>
      </c>
      <c r="L4442" s="40">
        <v>0.11774999999999999</v>
      </c>
      <c r="M4442" s="40">
        <v>0.14799999999999999</v>
      </c>
      <c r="N4442" s="40">
        <v>0.1719</v>
      </c>
      <c r="O4442" s="40">
        <v>0.2</v>
      </c>
      <c r="P4442" s="40">
        <v>0.155</v>
      </c>
      <c r="Q4442" s="40"/>
      <c r="R4442" s="40"/>
      <c r="S4442" s="40"/>
      <c r="T4442" s="40"/>
      <c r="U4442" s="40"/>
      <c r="V4442" s="40"/>
      <c r="W4442" s="40"/>
      <c r="X4442" s="40"/>
      <c r="Z4442" s="40"/>
      <c r="AA4442" s="40"/>
      <c r="AB4442" s="40"/>
      <c r="AC4442" s="40"/>
      <c r="AD4442" s="40">
        <v>0</v>
      </c>
      <c r="AE4442" s="40"/>
      <c r="AF4442" s="40"/>
      <c r="AG4442" s="40"/>
      <c r="AH4442" s="40"/>
      <c r="AI4442" s="40"/>
      <c r="AJ4442" s="40"/>
      <c r="AK4442" s="40"/>
      <c r="AL4442" s="40"/>
      <c r="AM4442" s="40"/>
      <c r="AN4442" s="40"/>
      <c r="AO4442" s="40"/>
      <c r="AP4442" s="40"/>
      <c r="AQ4442" s="40"/>
      <c r="AR4442" s="40"/>
      <c r="AS4442" s="40"/>
      <c r="AT4442" s="40"/>
      <c r="AU4442" s="40"/>
      <c r="AV4442" s="40"/>
      <c r="AZ4442" s="40"/>
      <c r="BA4442" s="40"/>
      <c r="BB4442" s="40"/>
      <c r="BC4442" s="40"/>
      <c r="BD4442" s="40"/>
      <c r="BE4442" s="40">
        <v>153.72270587207601</v>
      </c>
      <c r="BF4442" s="40"/>
      <c r="BG4442" s="40">
        <v>0</v>
      </c>
      <c r="BH4442" s="40"/>
      <c r="BI4442" s="40"/>
      <c r="BJ4442" s="40"/>
      <c r="BK4442" s="40"/>
      <c r="BL4442" s="40"/>
      <c r="BM4442" s="40"/>
      <c r="BN4442" s="40"/>
      <c r="BO4442" s="40"/>
      <c r="BP4442" s="40"/>
      <c r="BQ4442" s="40"/>
      <c r="BR4442" s="40"/>
      <c r="BS4442" s="40"/>
      <c r="BT4442" s="40"/>
      <c r="BU4442" s="40"/>
      <c r="BV4442" s="40"/>
      <c r="BW4442" s="40"/>
      <c r="BX4442" s="40"/>
      <c r="BY4442" s="40"/>
      <c r="BZ4442" s="40"/>
      <c r="CA4442" s="40"/>
      <c r="CB4442" s="40"/>
      <c r="CC4442" s="40"/>
      <c r="CD4442" s="40"/>
      <c r="CE4442" s="40"/>
    </row>
    <row r="4443" spans="1:83" x14ac:dyDescent="0.25">
      <c r="A4443" s="5" t="s">
        <v>757</v>
      </c>
      <c r="B4443" s="5" t="s">
        <v>757</v>
      </c>
      <c r="C4443" s="6">
        <v>33613</v>
      </c>
      <c r="D4443" s="14"/>
      <c r="E4443" s="14"/>
      <c r="F4443" s="44"/>
      <c r="G4443" s="40"/>
      <c r="H4443" s="40"/>
      <c r="I4443" s="40"/>
      <c r="J4443" s="40"/>
      <c r="K4443" s="40"/>
      <c r="L4443" s="40"/>
      <c r="M4443" s="40"/>
      <c r="N4443" s="40"/>
      <c r="O4443" s="40"/>
      <c r="P4443" s="40"/>
      <c r="Q4443" s="40"/>
      <c r="R4443" s="40"/>
      <c r="S4443" s="40"/>
      <c r="T4443" s="40"/>
      <c r="U4443" s="40"/>
      <c r="V4443" s="40"/>
      <c r="W4443" s="40"/>
      <c r="X4443" s="40"/>
      <c r="Z4443" s="40"/>
      <c r="AA4443" s="40"/>
      <c r="AB4443" s="40"/>
      <c r="AC4443" s="40"/>
      <c r="AD4443" s="40">
        <v>0</v>
      </c>
      <c r="AE4443" s="40"/>
      <c r="AF4443" s="40"/>
      <c r="AG4443" s="40"/>
      <c r="AH4443" s="40"/>
      <c r="AI4443" s="40"/>
      <c r="AJ4443" s="40"/>
      <c r="AK4443" s="40"/>
      <c r="AL4443" s="40"/>
      <c r="AM4443" s="40"/>
      <c r="AN4443" s="40"/>
      <c r="AO4443" s="40"/>
      <c r="AP4443" s="40"/>
      <c r="AQ4443" s="40"/>
      <c r="AR4443" s="40"/>
      <c r="AS4443" s="40"/>
      <c r="AT4443" s="40"/>
      <c r="AU4443" s="40"/>
      <c r="AV4443" s="40"/>
      <c r="AZ4443" s="40"/>
      <c r="BA4443" s="40"/>
      <c r="BB4443" s="40"/>
      <c r="BC4443" s="40"/>
      <c r="BD4443" s="40"/>
      <c r="BE4443" s="40">
        <v>153.72270587207601</v>
      </c>
      <c r="BF4443" s="40"/>
      <c r="BG4443" s="40">
        <v>0</v>
      </c>
      <c r="BH4443" s="40"/>
      <c r="BI4443" s="40"/>
      <c r="BJ4443" s="40"/>
      <c r="BK4443" s="40"/>
      <c r="BL4443" s="40"/>
      <c r="BM4443" s="40"/>
      <c r="BN4443" s="40"/>
      <c r="BO4443" s="40"/>
      <c r="BP4443" s="40"/>
      <c r="BQ4443" s="40"/>
      <c r="BR4443" s="40"/>
      <c r="BS4443" s="40"/>
      <c r="BT4443" s="40"/>
      <c r="BU4443" s="40"/>
      <c r="BV4443" s="40"/>
      <c r="BW4443" s="40"/>
      <c r="BX4443" s="40"/>
      <c r="BY4443" s="40"/>
      <c r="BZ4443" s="40"/>
      <c r="CA4443" s="40"/>
      <c r="CB4443" s="40"/>
      <c r="CC4443" s="40"/>
      <c r="CD4443" s="40"/>
      <c r="CE4443" s="40"/>
    </row>
    <row r="4444" spans="1:83" x14ac:dyDescent="0.25">
      <c r="A4444" s="5" t="s">
        <v>757</v>
      </c>
      <c r="B4444" s="5" t="s">
        <v>757</v>
      </c>
      <c r="C4444" s="6">
        <v>33616</v>
      </c>
      <c r="D4444" s="14"/>
      <c r="E4444" s="14"/>
      <c r="F4444" s="44"/>
      <c r="G4444" s="40"/>
      <c r="H4444" s="40">
        <v>234.69</v>
      </c>
      <c r="I4444" s="40">
        <v>7.7499999999999999E-2</v>
      </c>
      <c r="J4444" s="40">
        <v>0.13650000000000001</v>
      </c>
      <c r="K4444" s="40">
        <v>0.16569999999999999</v>
      </c>
      <c r="L4444" s="40">
        <v>0.11874999999999999</v>
      </c>
      <c r="M4444" s="40">
        <v>0.15060000000000001</v>
      </c>
      <c r="N4444" s="40">
        <v>0.17094999999999999</v>
      </c>
      <c r="O4444" s="40">
        <v>0.19775000000000001</v>
      </c>
      <c r="P4444" s="40">
        <v>0.15570000000000001</v>
      </c>
      <c r="Q4444" s="40"/>
      <c r="R4444" s="40"/>
      <c r="S4444" s="40"/>
      <c r="T4444" s="40"/>
      <c r="U4444" s="40"/>
      <c r="V4444" s="40"/>
      <c r="W4444" s="40"/>
      <c r="X4444" s="40"/>
      <c r="Z4444" s="40"/>
      <c r="AA4444" s="40"/>
      <c r="AB4444" s="40"/>
      <c r="AC4444" s="40"/>
      <c r="AD4444" s="40"/>
      <c r="AE4444" s="40"/>
      <c r="AF4444" s="40"/>
      <c r="AG4444" s="40"/>
      <c r="AH4444" s="40"/>
      <c r="AI4444" s="40"/>
      <c r="AJ4444" s="40"/>
      <c r="AK4444" s="40"/>
      <c r="AL4444" s="40"/>
      <c r="AM4444" s="40"/>
      <c r="AN4444" s="40"/>
      <c r="AO4444" s="40"/>
      <c r="AP4444" s="40"/>
      <c r="AQ4444" s="40"/>
      <c r="AR4444" s="40"/>
      <c r="AS4444" s="40"/>
      <c r="AT4444" s="40"/>
      <c r="AU4444" s="40"/>
      <c r="AV4444" s="40"/>
      <c r="AZ4444" s="40"/>
      <c r="BA4444" s="40"/>
      <c r="BB4444" s="40"/>
      <c r="BC4444" s="40"/>
      <c r="BD4444" s="40"/>
      <c r="BE4444" s="40"/>
      <c r="BF4444" s="40"/>
      <c r="BG4444" s="40"/>
      <c r="BH4444" s="40"/>
      <c r="BI4444" s="40"/>
      <c r="BJ4444" s="40"/>
      <c r="BK4444" s="40"/>
      <c r="BL4444" s="40"/>
      <c r="BM4444" s="40"/>
      <c r="BN4444" s="40"/>
      <c r="BO4444" s="40"/>
      <c r="BP4444" s="40"/>
      <c r="BQ4444" s="40"/>
      <c r="BR4444" s="40"/>
      <c r="BS4444" s="40"/>
      <c r="BT4444" s="40"/>
      <c r="BU4444" s="40"/>
      <c r="BV4444" s="40"/>
      <c r="BW4444" s="40"/>
      <c r="BX4444" s="40"/>
      <c r="BY4444" s="40"/>
      <c r="BZ4444" s="40"/>
      <c r="CA4444" s="40"/>
      <c r="CB4444" s="40"/>
      <c r="CC4444" s="40"/>
      <c r="CD4444" s="40"/>
      <c r="CE4444" s="40"/>
    </row>
    <row r="4445" spans="1:83" x14ac:dyDescent="0.25">
      <c r="A4445" s="5" t="s">
        <v>757</v>
      </c>
      <c r="B4445" s="5" t="s">
        <v>757</v>
      </c>
      <c r="C4445" s="6">
        <v>33618</v>
      </c>
      <c r="D4445" s="14"/>
      <c r="E4445" s="14"/>
      <c r="F4445" s="44"/>
      <c r="G4445" s="40"/>
      <c r="H4445" s="40"/>
      <c r="I4445" s="40"/>
      <c r="J4445" s="40"/>
      <c r="K4445" s="40"/>
      <c r="L4445" s="40"/>
      <c r="M4445" s="40"/>
      <c r="N4445" s="40"/>
      <c r="O4445" s="40"/>
      <c r="P4445" s="40"/>
      <c r="Q4445" s="40"/>
      <c r="R4445" s="40"/>
      <c r="S4445" s="40"/>
      <c r="T4445" s="40"/>
      <c r="U4445" s="40"/>
      <c r="V4445" s="40"/>
      <c r="W4445" s="40"/>
      <c r="X4445" s="40"/>
      <c r="Z4445" s="40"/>
      <c r="AA4445" s="40"/>
      <c r="AB4445" s="40"/>
      <c r="AC4445" s="40"/>
      <c r="AD4445" s="40">
        <v>0</v>
      </c>
      <c r="AE4445" s="40"/>
      <c r="AF4445" s="40"/>
      <c r="AG4445" s="40"/>
      <c r="AH4445" s="40"/>
      <c r="AI4445" s="40"/>
      <c r="AJ4445" s="40"/>
      <c r="AK4445" s="40"/>
      <c r="AL4445" s="40"/>
      <c r="AM4445" s="40"/>
      <c r="AN4445" s="40"/>
      <c r="AO4445" s="40"/>
      <c r="AP4445" s="40"/>
      <c r="AQ4445" s="40"/>
      <c r="AR4445" s="40"/>
      <c r="AS4445" s="40"/>
      <c r="AT4445" s="40"/>
      <c r="AU4445" s="40"/>
      <c r="AV4445" s="40"/>
      <c r="AZ4445" s="40"/>
      <c r="BA4445" s="40"/>
      <c r="BB4445" s="40"/>
      <c r="BC4445" s="40"/>
      <c r="BD4445" s="40"/>
      <c r="BE4445" s="40">
        <v>153.72270587207601</v>
      </c>
      <c r="BF4445" s="40"/>
      <c r="BG4445" s="40"/>
      <c r="BH4445" s="40"/>
      <c r="BI4445" s="40"/>
      <c r="BJ4445" s="40"/>
      <c r="BK4445" s="40"/>
      <c r="BL4445" s="40"/>
      <c r="BM4445" s="40"/>
      <c r="BN4445" s="40"/>
      <c r="BO4445" s="40"/>
      <c r="BP4445" s="40"/>
      <c r="BQ4445" s="40"/>
      <c r="BR4445" s="40"/>
      <c r="BS4445" s="40"/>
      <c r="BT4445" s="40"/>
      <c r="BU4445" s="40"/>
      <c r="BV4445" s="40"/>
      <c r="BW4445" s="40"/>
      <c r="BX4445" s="40"/>
      <c r="BY4445" s="40"/>
      <c r="BZ4445" s="40"/>
      <c r="CA4445" s="40"/>
      <c r="CB4445" s="40"/>
      <c r="CC4445" s="40"/>
      <c r="CD4445" s="40"/>
      <c r="CE4445" s="40"/>
    </row>
    <row r="4446" spans="1:83" x14ac:dyDescent="0.25">
      <c r="A4446" s="5" t="s">
        <v>757</v>
      </c>
      <c r="B4446" s="5" t="s">
        <v>757</v>
      </c>
      <c r="C4446" s="6">
        <v>33623</v>
      </c>
      <c r="D4446" s="14"/>
      <c r="E4446" s="14"/>
      <c r="F4446" s="15" t="s">
        <v>157</v>
      </c>
      <c r="G4446" s="40"/>
      <c r="H4446" s="40">
        <v>237.51</v>
      </c>
      <c r="I4446" s="40">
        <v>9.4500000000000001E-2</v>
      </c>
      <c r="J4446" s="40">
        <v>0.14144999999999999</v>
      </c>
      <c r="K4446" s="40">
        <v>0.16545000000000001</v>
      </c>
      <c r="L4446" s="40">
        <v>0.12175</v>
      </c>
      <c r="M4446" s="40">
        <v>0.14965000000000001</v>
      </c>
      <c r="N4446" s="40">
        <v>0.16905000000000001</v>
      </c>
      <c r="O4446" s="40">
        <v>0.19405</v>
      </c>
      <c r="P4446" s="40">
        <v>0.15165000000000001</v>
      </c>
      <c r="Q4446" s="40"/>
      <c r="R4446" s="40"/>
      <c r="S4446" s="40"/>
      <c r="T4446" s="40"/>
      <c r="U4446" s="43">
        <v>969.87855784618205</v>
      </c>
      <c r="V4446" s="40"/>
      <c r="W4446" s="40"/>
      <c r="X4446" s="40"/>
      <c r="Z4446" s="40">
        <v>3.0903239999999998E-2</v>
      </c>
      <c r="AA4446" s="40"/>
      <c r="AB4446" s="40">
        <v>11657.4726462696</v>
      </c>
      <c r="AC4446" s="40"/>
      <c r="AD4446" s="40">
        <v>360.25367498110398</v>
      </c>
      <c r="AE4446" s="40"/>
      <c r="AF4446" s="40"/>
      <c r="AG4446" s="40"/>
      <c r="AH4446" s="40"/>
      <c r="AI4446" s="40"/>
      <c r="AJ4446" s="40"/>
      <c r="AK4446" s="40"/>
      <c r="AL4446" s="40"/>
      <c r="AM4446" s="40"/>
      <c r="AN4446" s="40"/>
      <c r="AO4446" s="40"/>
      <c r="AP4446" s="40"/>
      <c r="AQ4446" s="40"/>
      <c r="AR4446" s="40"/>
      <c r="AS4446" s="40"/>
      <c r="AT4446" s="40" t="s">
        <v>74</v>
      </c>
      <c r="AU4446" s="40"/>
      <c r="AV4446" s="40"/>
      <c r="AZ4446" s="40"/>
      <c r="BA4446" s="40"/>
      <c r="BB4446" s="40"/>
      <c r="BC4446" s="40"/>
      <c r="BD4446" s="40"/>
      <c r="BE4446" s="40"/>
      <c r="BF4446" s="40"/>
      <c r="BG4446" s="40"/>
      <c r="BH4446" s="40"/>
      <c r="BI4446" s="40"/>
      <c r="BJ4446" s="40"/>
      <c r="BK4446" s="40"/>
      <c r="BL4446" s="40"/>
      <c r="BM4446" s="40"/>
      <c r="BN4446" s="40"/>
      <c r="BO4446" s="40"/>
      <c r="BP4446" s="40"/>
      <c r="BQ4446" s="40"/>
      <c r="BR4446" s="40"/>
      <c r="BS4446" s="40"/>
      <c r="BT4446" s="40"/>
      <c r="BU4446" s="40"/>
      <c r="BV4446" s="40"/>
      <c r="BW4446" s="40"/>
      <c r="BX4446" s="40"/>
      <c r="BY4446" s="40"/>
      <c r="BZ4446" s="40"/>
      <c r="CA4446" s="40"/>
      <c r="CB4446" s="40"/>
      <c r="CC4446" s="40"/>
      <c r="CD4446" s="40"/>
      <c r="CE4446" s="40"/>
    </row>
    <row r="4447" spans="1:83" x14ac:dyDescent="0.25">
      <c r="A4447" s="5" t="s">
        <v>758</v>
      </c>
      <c r="B4447" s="5" t="s">
        <v>758</v>
      </c>
      <c r="C4447" s="6">
        <v>33483</v>
      </c>
      <c r="D4447" s="14"/>
      <c r="E4447" s="14"/>
      <c r="F4447" s="15"/>
      <c r="G4447" s="40"/>
      <c r="H4447" s="40">
        <v>419.97</v>
      </c>
      <c r="I4447" s="40">
        <v>0.27050000000000002</v>
      </c>
      <c r="J4447" s="40">
        <v>0.2762</v>
      </c>
      <c r="K4447" s="40">
        <v>0.28860000000000002</v>
      </c>
      <c r="L4447" s="40">
        <v>0.28270000000000001</v>
      </c>
      <c r="M4447" s="40">
        <v>0.27784999999999999</v>
      </c>
      <c r="N4447" s="40">
        <v>0.21345</v>
      </c>
      <c r="O4447" s="40">
        <v>0.22514999999999999</v>
      </c>
      <c r="P4447" s="40">
        <v>0.26540000000000002</v>
      </c>
      <c r="Q4447" s="40"/>
      <c r="R4447" s="40"/>
      <c r="S4447" s="40"/>
      <c r="T4447" s="40"/>
      <c r="U4447" s="40"/>
      <c r="V4447" s="40"/>
      <c r="W4447" s="40"/>
      <c r="X4447" s="40"/>
      <c r="Z4447" s="40"/>
      <c r="AA4447" s="40"/>
      <c r="AB4447" s="40"/>
      <c r="AC4447" s="40"/>
      <c r="AD4447" s="40"/>
      <c r="AE4447" s="40"/>
      <c r="AF4447" s="40"/>
      <c r="AG4447" s="40"/>
      <c r="AH4447" s="40"/>
      <c r="AI4447" s="40"/>
      <c r="AJ4447" s="40"/>
      <c r="AK4447" s="40"/>
      <c r="AL4447" s="40"/>
      <c r="AM4447" s="40"/>
      <c r="AN4447" s="40"/>
      <c r="AO4447" s="40"/>
      <c r="AP4447" s="40"/>
      <c r="AQ4447" s="40"/>
      <c r="AR4447" s="40"/>
      <c r="AS4447" s="40"/>
      <c r="AT4447" s="40"/>
      <c r="AU4447" s="40"/>
      <c r="AV4447" s="40"/>
      <c r="AZ4447" s="40"/>
      <c r="BA4447" s="40"/>
      <c r="BB4447" s="40"/>
      <c r="BC4447" s="40"/>
      <c r="BD4447" s="40"/>
      <c r="BE4447" s="40"/>
      <c r="BF4447" s="40"/>
      <c r="BG4447" s="40"/>
      <c r="BH4447" s="40"/>
      <c r="BI4447" s="40"/>
      <c r="BJ4447" s="40"/>
      <c r="BK4447" s="40"/>
      <c r="BL4447" s="40"/>
      <c r="BM4447" s="40"/>
      <c r="BN4447" s="40"/>
      <c r="BO4447" s="40"/>
      <c r="BP4447" s="40"/>
      <c r="BQ4447" s="40"/>
      <c r="BR4447" s="40"/>
      <c r="BS4447" s="40"/>
      <c r="BT4447" s="40"/>
      <c r="BU4447" s="40"/>
      <c r="BV4447" s="40"/>
      <c r="BW4447" s="40"/>
      <c r="BX4447" s="40"/>
      <c r="BY4447" s="40"/>
      <c r="BZ4447" s="40"/>
      <c r="CA4447" s="40"/>
      <c r="CB4447" s="40"/>
      <c r="CC4447" s="40"/>
      <c r="CD4447" s="40"/>
      <c r="CE4447" s="40"/>
    </row>
    <row r="4448" spans="1:83" x14ac:dyDescent="0.25">
      <c r="A4448" s="5" t="s">
        <v>758</v>
      </c>
      <c r="B4448" s="5" t="s">
        <v>758</v>
      </c>
      <c r="C4448" s="6">
        <v>33491</v>
      </c>
      <c r="D4448" s="14"/>
      <c r="E4448" s="14"/>
      <c r="F4448" s="15"/>
      <c r="G4448" s="40"/>
      <c r="H4448" s="40">
        <v>409.96</v>
      </c>
      <c r="I4448" s="40">
        <v>0.255</v>
      </c>
      <c r="J4448" s="40">
        <v>0.25935000000000002</v>
      </c>
      <c r="K4448" s="40">
        <v>0.27975</v>
      </c>
      <c r="L4448" s="40">
        <v>0.28105000000000002</v>
      </c>
      <c r="M4448" s="40">
        <v>0.27660000000000001</v>
      </c>
      <c r="N4448" s="40">
        <v>0.21179999999999999</v>
      </c>
      <c r="O4448" s="40">
        <v>0.22140000000000001</v>
      </c>
      <c r="P4448" s="40">
        <v>0.26484999999999997</v>
      </c>
      <c r="Q4448" s="40"/>
      <c r="R4448" s="40"/>
      <c r="S4448" s="40"/>
      <c r="T4448" s="40"/>
      <c r="U4448" s="40"/>
      <c r="V4448" s="40"/>
      <c r="W4448" s="40"/>
      <c r="X4448" s="40"/>
      <c r="Z4448" s="40"/>
      <c r="AA4448" s="40"/>
      <c r="AB4448" s="40"/>
      <c r="AC4448" s="40"/>
      <c r="AD4448" s="40"/>
      <c r="AE4448" s="40"/>
      <c r="AF4448" s="40"/>
      <c r="AG4448" s="40"/>
      <c r="AH4448" s="40"/>
      <c r="AI4448" s="40"/>
      <c r="AJ4448" s="40"/>
      <c r="AK4448" s="40"/>
      <c r="AL4448" s="40"/>
      <c r="AM4448" s="40"/>
      <c r="AN4448" s="40"/>
      <c r="AO4448" s="40"/>
      <c r="AP4448" s="40"/>
      <c r="AQ4448" s="40"/>
      <c r="AR4448" s="40"/>
      <c r="AS4448" s="40"/>
      <c r="AT4448" s="40"/>
      <c r="AU4448" s="40"/>
      <c r="AV4448" s="40"/>
      <c r="AZ4448" s="40"/>
      <c r="BA4448" s="40"/>
      <c r="BB4448" s="40"/>
      <c r="BC4448" s="40"/>
      <c r="BD4448" s="40"/>
      <c r="BE4448" s="40"/>
      <c r="BF4448" s="40"/>
      <c r="BG4448" s="40"/>
      <c r="BH4448" s="40"/>
      <c r="BI4448" s="40"/>
      <c r="BJ4448" s="40"/>
      <c r="BK4448" s="40"/>
      <c r="BL4448" s="40"/>
      <c r="BM4448" s="40"/>
      <c r="BN4448" s="40"/>
      <c r="BO4448" s="40"/>
      <c r="BP4448" s="40"/>
      <c r="BQ4448" s="40"/>
      <c r="BR4448" s="40"/>
      <c r="BS4448" s="40"/>
      <c r="BT4448" s="40"/>
      <c r="BU4448" s="40"/>
      <c r="BV4448" s="40"/>
      <c r="BW4448" s="40"/>
      <c r="BX4448" s="40"/>
      <c r="BY4448" s="40"/>
      <c r="BZ4448" s="40"/>
      <c r="CA4448" s="40"/>
      <c r="CB4448" s="40"/>
      <c r="CC4448" s="40"/>
      <c r="CD4448" s="40"/>
      <c r="CE4448" s="40"/>
    </row>
    <row r="4449" spans="1:83" x14ac:dyDescent="0.25">
      <c r="A4449" s="5" t="s">
        <v>758</v>
      </c>
      <c r="B4449" s="5" t="s">
        <v>758</v>
      </c>
      <c r="C4449" s="6">
        <v>33497</v>
      </c>
      <c r="D4449" s="14"/>
      <c r="E4449" s="14"/>
      <c r="F4449" s="15"/>
      <c r="G4449" s="40"/>
      <c r="H4449" s="40">
        <v>420.58</v>
      </c>
      <c r="I4449" s="40">
        <v>0.28549999999999998</v>
      </c>
      <c r="J4449" s="40">
        <v>0.27639999999999998</v>
      </c>
      <c r="K4449" s="40">
        <v>0.28484999999999999</v>
      </c>
      <c r="L4449" s="40">
        <v>0.28415000000000001</v>
      </c>
      <c r="M4449" s="40">
        <v>0.2752</v>
      </c>
      <c r="N4449" s="40">
        <v>0.21229999999999999</v>
      </c>
      <c r="O4449" s="40">
        <v>0.22334999999999999</v>
      </c>
      <c r="P4449" s="40">
        <v>0.26114999999999999</v>
      </c>
      <c r="Q4449" s="40"/>
      <c r="R4449" s="40"/>
      <c r="S4449" s="40"/>
      <c r="T4449" s="40"/>
      <c r="U4449" s="40"/>
      <c r="V4449" s="40"/>
      <c r="W4449" s="40"/>
      <c r="X4449" s="40"/>
      <c r="Z4449" s="40"/>
      <c r="AA4449" s="40"/>
      <c r="AB4449" s="40"/>
      <c r="AC4449" s="40"/>
      <c r="AD4449" s="40"/>
      <c r="AE4449" s="40"/>
      <c r="AF4449" s="40"/>
      <c r="AG4449" s="40"/>
      <c r="AH4449" s="40"/>
      <c r="AI4449" s="40"/>
      <c r="AJ4449" s="40"/>
      <c r="AK4449" s="40"/>
      <c r="AL4449" s="40"/>
      <c r="AM4449" s="40"/>
      <c r="AN4449" s="40"/>
      <c r="AO4449" s="40"/>
      <c r="AP4449" s="40"/>
      <c r="AQ4449" s="40"/>
      <c r="AR4449" s="40"/>
      <c r="AS4449" s="40"/>
      <c r="AT4449" s="40"/>
      <c r="AU4449" s="40"/>
      <c r="AV4449" s="40"/>
      <c r="AZ4449" s="40"/>
      <c r="BA4449" s="40"/>
      <c r="BB4449" s="40"/>
      <c r="BC4449" s="40"/>
      <c r="BD4449" s="40"/>
      <c r="BE4449" s="40"/>
      <c r="BF4449" s="40"/>
      <c r="BG4449" s="40"/>
      <c r="BH4449" s="40"/>
      <c r="BI4449" s="40"/>
      <c r="BJ4449" s="40"/>
      <c r="BK4449" s="40"/>
      <c r="BL4449" s="40"/>
      <c r="BM4449" s="40"/>
      <c r="BN4449" s="40"/>
      <c r="BO4449" s="40"/>
      <c r="BP4449" s="40"/>
      <c r="BQ4449" s="40"/>
      <c r="BR4449" s="40"/>
      <c r="BS4449" s="40"/>
      <c r="BT4449" s="40"/>
      <c r="BU4449" s="40"/>
      <c r="BV4449" s="40"/>
      <c r="BW4449" s="40"/>
      <c r="BX4449" s="40"/>
      <c r="BY4449" s="40"/>
      <c r="BZ4449" s="40"/>
      <c r="CA4449" s="40"/>
      <c r="CB4449" s="40"/>
      <c r="CC4449" s="40"/>
      <c r="CD4449" s="40"/>
      <c r="CE4449" s="40"/>
    </row>
    <row r="4450" spans="1:83" x14ac:dyDescent="0.25">
      <c r="A4450" s="5" t="s">
        <v>758</v>
      </c>
      <c r="B4450" s="5" t="s">
        <v>758</v>
      </c>
      <c r="C4450" s="6">
        <v>33504</v>
      </c>
      <c r="D4450" s="14"/>
      <c r="E4450" s="14"/>
      <c r="F4450" s="15"/>
      <c r="G4450" s="40"/>
      <c r="H4450" s="40">
        <v>411.03</v>
      </c>
      <c r="I4450" s="40">
        <v>0.24149999999999999</v>
      </c>
      <c r="J4450" s="40">
        <v>0.27584999999999998</v>
      </c>
      <c r="K4450" s="40">
        <v>0.28425</v>
      </c>
      <c r="L4450" s="40">
        <v>0.28355000000000002</v>
      </c>
      <c r="M4450" s="40">
        <v>0.27465000000000001</v>
      </c>
      <c r="N4450" s="40">
        <v>0.21185000000000001</v>
      </c>
      <c r="O4450" s="40">
        <v>0.22289999999999999</v>
      </c>
      <c r="P4450" s="40">
        <v>0.2606</v>
      </c>
      <c r="Q4450" s="40"/>
      <c r="R4450" s="40"/>
      <c r="S4450" s="40"/>
      <c r="T4450" s="40"/>
      <c r="U4450" s="40"/>
      <c r="V4450" s="40"/>
      <c r="W4450" s="40"/>
      <c r="X4450" s="40"/>
      <c r="Z4450" s="40"/>
      <c r="AA4450" s="40"/>
      <c r="AB4450" s="40"/>
      <c r="AC4450" s="40"/>
      <c r="AD4450" s="40"/>
      <c r="AE4450" s="40"/>
      <c r="AF4450" s="40"/>
      <c r="AG4450" s="40"/>
      <c r="AH4450" s="40"/>
      <c r="AI4450" s="40"/>
      <c r="AJ4450" s="40"/>
      <c r="AK4450" s="40"/>
      <c r="AL4450" s="40"/>
      <c r="AM4450" s="40"/>
      <c r="AN4450" s="40"/>
      <c r="AO4450" s="40"/>
      <c r="AP4450" s="40"/>
      <c r="AQ4450" s="40"/>
      <c r="AR4450" s="40"/>
      <c r="AS4450" s="40"/>
      <c r="AT4450" s="40"/>
      <c r="AU4450" s="40"/>
      <c r="AV4450" s="40"/>
      <c r="AZ4450" s="40"/>
      <c r="BA4450" s="40"/>
      <c r="BB4450" s="40"/>
      <c r="BC4450" s="40"/>
      <c r="BD4450" s="40"/>
      <c r="BE4450" s="40"/>
      <c r="BF4450" s="40"/>
      <c r="BG4450" s="40"/>
      <c r="BH4450" s="40"/>
      <c r="BI4450" s="40"/>
      <c r="BJ4450" s="40"/>
      <c r="BK4450" s="40"/>
      <c r="BL4450" s="40"/>
      <c r="BM4450" s="40"/>
      <c r="BN4450" s="40"/>
      <c r="BO4450" s="40"/>
      <c r="BP4450" s="40"/>
      <c r="BQ4450" s="40"/>
      <c r="BR4450" s="40"/>
      <c r="BS4450" s="40"/>
      <c r="BT4450" s="40"/>
      <c r="BU4450" s="40"/>
      <c r="BV4450" s="40"/>
      <c r="BW4450" s="40"/>
      <c r="BX4450" s="40"/>
      <c r="BY4450" s="40"/>
      <c r="BZ4450" s="40"/>
      <c r="CA4450" s="40"/>
      <c r="CB4450" s="40"/>
      <c r="CC4450" s="40"/>
      <c r="CD4450" s="40"/>
      <c r="CE4450" s="40"/>
    </row>
    <row r="4451" spans="1:83" x14ac:dyDescent="0.25">
      <c r="A4451" s="5" t="s">
        <v>758</v>
      </c>
      <c r="B4451" s="5" t="s">
        <v>758</v>
      </c>
      <c r="C4451" s="6">
        <v>33505</v>
      </c>
      <c r="D4451" s="14"/>
      <c r="E4451" s="14"/>
      <c r="F4451" s="15"/>
      <c r="G4451" s="40"/>
      <c r="H4451" s="40"/>
      <c r="I4451" s="40"/>
      <c r="J4451" s="40"/>
      <c r="K4451" s="40"/>
      <c r="L4451" s="40"/>
      <c r="M4451" s="40"/>
      <c r="N4451" s="40"/>
      <c r="O4451" s="40"/>
      <c r="P4451" s="40"/>
      <c r="Q4451" s="40"/>
      <c r="R4451" s="40"/>
      <c r="S4451" s="40"/>
      <c r="T4451" s="40"/>
      <c r="U4451" s="40">
        <v>263.75</v>
      </c>
      <c r="V4451" s="40"/>
      <c r="W4451" s="40"/>
      <c r="X4451" s="40"/>
      <c r="Z4451" s="40"/>
      <c r="AA4451" s="40"/>
      <c r="AB4451" s="40"/>
      <c r="AC4451" s="40"/>
      <c r="AD4451" s="40"/>
      <c r="AE4451" s="40"/>
      <c r="AF4451" s="40"/>
      <c r="AG4451" s="40"/>
      <c r="AH4451" s="40"/>
      <c r="AI4451" s="40"/>
      <c r="AJ4451" s="40"/>
      <c r="AK4451" s="40"/>
      <c r="AL4451" s="40"/>
      <c r="AM4451" s="40">
        <v>3.7615751660000001</v>
      </c>
      <c r="AN4451" s="40"/>
      <c r="AO4451" s="40"/>
      <c r="AP4451" s="40">
        <v>154.61772291820199</v>
      </c>
      <c r="AQ4451" s="40"/>
      <c r="AR4451" s="40"/>
      <c r="AS4451" s="40">
        <v>243.03571428571399</v>
      </c>
      <c r="AT4451" s="40"/>
      <c r="AU4451" s="40"/>
      <c r="AV4451" s="40"/>
      <c r="AZ4451" s="40"/>
      <c r="BA4451" s="40"/>
      <c r="BB4451" s="40">
        <v>265</v>
      </c>
      <c r="BC4451" s="40"/>
      <c r="BD4451" s="40"/>
      <c r="BE4451" s="40"/>
      <c r="BF4451" s="40"/>
      <c r="BG4451" s="40"/>
      <c r="BH4451" s="40"/>
      <c r="BI4451" s="40"/>
      <c r="BJ4451" s="40">
        <v>109.13227708179799</v>
      </c>
      <c r="BK4451" s="40">
        <v>867.5</v>
      </c>
      <c r="BL4451" s="40"/>
      <c r="BM4451" s="40"/>
      <c r="BN4451" s="40"/>
      <c r="BO4451" s="40"/>
      <c r="BP4451" s="40"/>
      <c r="BQ4451" s="40"/>
      <c r="BR4451" s="40"/>
      <c r="BS4451" s="40"/>
      <c r="BT4451" s="40"/>
      <c r="BU4451" s="40"/>
      <c r="BV4451" s="40"/>
      <c r="BW4451" s="40"/>
      <c r="BX4451" s="40"/>
      <c r="BY4451" s="40"/>
      <c r="BZ4451" s="40"/>
      <c r="CA4451" s="40"/>
      <c r="CB4451" s="40"/>
      <c r="CC4451" s="40"/>
      <c r="CD4451" s="40"/>
      <c r="CE4451" s="40"/>
    </row>
    <row r="4452" spans="1:83" x14ac:dyDescent="0.25">
      <c r="A4452" s="5" t="s">
        <v>758</v>
      </c>
      <c r="B4452" s="5" t="s">
        <v>758</v>
      </c>
      <c r="C4452" s="6">
        <v>33512</v>
      </c>
      <c r="D4452" s="14"/>
      <c r="E4452" s="14"/>
      <c r="F4452" s="15"/>
      <c r="G4452" s="40"/>
      <c r="H4452" s="40">
        <v>388.49</v>
      </c>
      <c r="I4452" s="40">
        <v>0.22</v>
      </c>
      <c r="J4452" s="40">
        <v>0.22770000000000001</v>
      </c>
      <c r="K4452" s="40">
        <v>0.25905</v>
      </c>
      <c r="L4452" s="40">
        <v>0.27424999999999999</v>
      </c>
      <c r="M4452" s="40">
        <v>0.2717</v>
      </c>
      <c r="N4452" s="40">
        <v>0.20860000000000001</v>
      </c>
      <c r="O4452" s="40">
        <v>0.21829999999999999</v>
      </c>
      <c r="P4452" s="40">
        <v>0.26284999999999997</v>
      </c>
      <c r="Q4452" s="40"/>
      <c r="R4452" s="40"/>
      <c r="S4452" s="40"/>
      <c r="T4452" s="40"/>
      <c r="U4452" s="40"/>
      <c r="V4452" s="40"/>
      <c r="W4452" s="40"/>
      <c r="X4452" s="40"/>
      <c r="Z4452" s="40"/>
      <c r="AA4452" s="40"/>
      <c r="AB4452" s="40"/>
      <c r="AC4452" s="40"/>
      <c r="AD4452" s="40"/>
      <c r="AE4452" s="40"/>
      <c r="AF4452" s="40"/>
      <c r="AG4452" s="40"/>
      <c r="AH4452" s="40"/>
      <c r="AI4452" s="40"/>
      <c r="AJ4452" s="40"/>
      <c r="AK4452" s="40"/>
      <c r="AL4452" s="40"/>
      <c r="AM4452" s="40"/>
      <c r="AN4452" s="40"/>
      <c r="AO4452" s="40"/>
      <c r="AP4452" s="40"/>
      <c r="AQ4452" s="40"/>
      <c r="AR4452" s="40"/>
      <c r="AS4452" s="40"/>
      <c r="AT4452" s="40"/>
      <c r="AU4452" s="40"/>
      <c r="AV4452" s="40"/>
      <c r="AZ4452" s="40"/>
      <c r="BA4452" s="40"/>
      <c r="BB4452" s="40"/>
      <c r="BC4452" s="40"/>
      <c r="BD4452" s="40"/>
      <c r="BE4452" s="40"/>
      <c r="BF4452" s="40"/>
      <c r="BG4452" s="40"/>
      <c r="BH4452" s="40"/>
      <c r="BI4452" s="40"/>
      <c r="BJ4452" s="40"/>
      <c r="BK4452" s="40"/>
      <c r="BL4452" s="40"/>
      <c r="BM4452" s="40"/>
      <c r="BN4452" s="40"/>
      <c r="BO4452" s="40"/>
      <c r="BP4452" s="40"/>
      <c r="BQ4452" s="40"/>
      <c r="BR4452" s="40"/>
      <c r="BS4452" s="40"/>
      <c r="BT4452" s="40"/>
      <c r="BU4452" s="40"/>
      <c r="BV4452" s="40"/>
      <c r="BW4452" s="40"/>
      <c r="BX4452" s="40"/>
      <c r="BY4452" s="40"/>
      <c r="BZ4452" s="40"/>
      <c r="CA4452" s="40"/>
      <c r="CB4452" s="40"/>
      <c r="CC4452" s="40"/>
      <c r="CD4452" s="40"/>
      <c r="CE4452" s="40"/>
    </row>
    <row r="4453" spans="1:83" x14ac:dyDescent="0.25">
      <c r="A4453" s="5" t="s">
        <v>758</v>
      </c>
      <c r="B4453" s="5" t="s">
        <v>758</v>
      </c>
      <c r="C4453" s="6">
        <v>33519</v>
      </c>
      <c r="D4453" s="14"/>
      <c r="E4453" s="14"/>
      <c r="F4453" s="15"/>
      <c r="G4453" s="40"/>
      <c r="H4453" s="40">
        <v>367.85</v>
      </c>
      <c r="I4453" s="40">
        <v>0.18149999999999999</v>
      </c>
      <c r="J4453" s="40">
        <v>0.19539999999999999</v>
      </c>
      <c r="K4453" s="40">
        <v>0.24299999999999999</v>
      </c>
      <c r="L4453" s="40">
        <v>0.26840000000000003</v>
      </c>
      <c r="M4453" s="40">
        <v>0.27084999999999998</v>
      </c>
      <c r="N4453" s="40">
        <v>0.20285</v>
      </c>
      <c r="O4453" s="40">
        <v>0.2162</v>
      </c>
      <c r="P4453" s="40">
        <v>0.26105</v>
      </c>
      <c r="Q4453" s="40"/>
      <c r="R4453" s="40"/>
      <c r="S4453" s="40"/>
      <c r="T4453" s="40"/>
      <c r="U4453" s="40"/>
      <c r="V4453" s="40"/>
      <c r="W4453" s="40"/>
      <c r="X4453" s="40"/>
      <c r="Z4453" s="40"/>
      <c r="AA4453" s="40"/>
      <c r="AB4453" s="40"/>
      <c r="AC4453" s="40"/>
      <c r="AD4453" s="40"/>
      <c r="AE4453" s="40"/>
      <c r="AF4453" s="40"/>
      <c r="AG4453" s="40"/>
      <c r="AH4453" s="40"/>
      <c r="AI4453" s="40"/>
      <c r="AJ4453" s="40"/>
      <c r="AK4453" s="40"/>
      <c r="AL4453" s="40"/>
      <c r="AM4453" s="40"/>
      <c r="AN4453" s="40"/>
      <c r="AO4453" s="40"/>
      <c r="AP4453" s="40"/>
      <c r="AQ4453" s="40"/>
      <c r="AR4453" s="40"/>
      <c r="AS4453" s="40"/>
      <c r="AT4453" s="40"/>
      <c r="AU4453" s="40"/>
      <c r="AV4453" s="40"/>
      <c r="AZ4453" s="40"/>
      <c r="BA4453" s="40"/>
      <c r="BB4453" s="40"/>
      <c r="BC4453" s="40"/>
      <c r="BD4453" s="40"/>
      <c r="BE4453" s="40"/>
      <c r="BF4453" s="40"/>
      <c r="BG4453" s="40"/>
      <c r="BH4453" s="40"/>
      <c r="BI4453" s="40"/>
      <c r="BJ4453" s="40"/>
      <c r="BK4453" s="40"/>
      <c r="BL4453" s="40"/>
      <c r="BM4453" s="40"/>
      <c r="BN4453" s="40"/>
      <c r="BO4453" s="40"/>
      <c r="BP4453" s="40"/>
      <c r="BQ4453" s="40"/>
      <c r="BR4453" s="40"/>
      <c r="BS4453" s="40"/>
      <c r="BT4453" s="40"/>
      <c r="BU4453" s="40"/>
      <c r="BV4453" s="40"/>
      <c r="BW4453" s="40"/>
      <c r="BX4453" s="40"/>
      <c r="BY4453" s="40"/>
      <c r="BZ4453" s="40"/>
      <c r="CA4453" s="40"/>
      <c r="CB4453" s="40"/>
      <c r="CC4453" s="40"/>
      <c r="CD4453" s="40"/>
      <c r="CE4453" s="40"/>
    </row>
    <row r="4454" spans="1:83" x14ac:dyDescent="0.25">
      <c r="A4454" s="5" t="s">
        <v>758</v>
      </c>
      <c r="B4454" s="5" t="s">
        <v>758</v>
      </c>
      <c r="C4454" s="6">
        <v>33521</v>
      </c>
      <c r="D4454" s="14"/>
      <c r="E4454" s="14"/>
      <c r="F4454" s="15"/>
      <c r="G4454" s="40"/>
      <c r="H4454" s="40"/>
      <c r="I4454" s="40"/>
      <c r="J4454" s="40"/>
      <c r="K4454" s="40"/>
      <c r="L4454" s="40"/>
      <c r="M4454" s="40"/>
      <c r="N4454" s="40"/>
      <c r="O4454" s="40"/>
      <c r="P4454" s="40"/>
      <c r="Q4454" s="40"/>
      <c r="R4454" s="40"/>
      <c r="S4454" s="40"/>
      <c r="T4454" s="40"/>
      <c r="U4454" s="40">
        <v>450.5</v>
      </c>
      <c r="V4454" s="40"/>
      <c r="W4454" s="40"/>
      <c r="X4454" s="40"/>
      <c r="Z4454" s="40"/>
      <c r="AA4454" s="40"/>
      <c r="AB4454" s="40"/>
      <c r="AC4454" s="40"/>
      <c r="AD4454" s="40"/>
      <c r="AE4454" s="40"/>
      <c r="AF4454" s="40"/>
      <c r="AG4454" s="40"/>
      <c r="AH4454" s="40"/>
      <c r="AI4454" s="40"/>
      <c r="AJ4454" s="40"/>
      <c r="AK4454" s="40"/>
      <c r="AL4454" s="40"/>
      <c r="AM4454" s="40">
        <v>6.4943299730000001</v>
      </c>
      <c r="AN4454" s="40"/>
      <c r="AO4454" s="40"/>
      <c r="AP4454" s="40">
        <v>229.267301727957</v>
      </c>
      <c r="AQ4454" s="40"/>
      <c r="AR4454" s="40"/>
      <c r="AS4454" s="40">
        <v>281.10205582540902</v>
      </c>
      <c r="AT4454" s="40"/>
      <c r="AU4454" s="40"/>
      <c r="AV4454" s="40"/>
      <c r="AZ4454" s="40"/>
      <c r="BA4454" s="40"/>
      <c r="BB4454" s="40">
        <v>280</v>
      </c>
      <c r="BC4454" s="40"/>
      <c r="BD4454" s="40"/>
      <c r="BE4454" s="40"/>
      <c r="BF4454" s="40"/>
      <c r="BG4454" s="40"/>
      <c r="BH4454" s="40"/>
      <c r="BI4454" s="40"/>
      <c r="BJ4454" s="40">
        <v>221.232698272043</v>
      </c>
      <c r="BK4454" s="40">
        <v>822.5</v>
      </c>
      <c r="BL4454" s="40"/>
      <c r="BM4454" s="40"/>
      <c r="BN4454" s="40"/>
      <c r="BO4454" s="40"/>
      <c r="BP4454" s="40"/>
      <c r="BQ4454" s="40"/>
      <c r="BR4454" s="40"/>
      <c r="BS4454" s="40"/>
      <c r="BT4454" s="40"/>
      <c r="BU4454" s="40"/>
      <c r="BV4454" s="40"/>
      <c r="BW4454" s="40"/>
      <c r="BX4454" s="40"/>
      <c r="BY4454" s="40"/>
      <c r="BZ4454" s="40"/>
      <c r="CA4454" s="40"/>
      <c r="CB4454" s="40"/>
      <c r="CC4454" s="40"/>
      <c r="CD4454" s="40"/>
      <c r="CE4454" s="40"/>
    </row>
    <row r="4455" spans="1:83" x14ac:dyDescent="0.25">
      <c r="A4455" s="5" t="s">
        <v>758</v>
      </c>
      <c r="B4455" s="5" t="s">
        <v>758</v>
      </c>
      <c r="C4455" s="6">
        <v>33525</v>
      </c>
      <c r="D4455" s="14"/>
      <c r="E4455" s="14"/>
      <c r="F4455" s="15"/>
      <c r="G4455" s="40"/>
      <c r="H4455" s="40">
        <v>368.08</v>
      </c>
      <c r="I4455" s="40">
        <v>0.20949999999999999</v>
      </c>
      <c r="J4455" s="40">
        <v>0.19625000000000001</v>
      </c>
      <c r="K4455" s="40">
        <v>0.23419999999999999</v>
      </c>
      <c r="L4455" s="40">
        <v>0.26045000000000001</v>
      </c>
      <c r="M4455" s="40">
        <v>0.26340000000000002</v>
      </c>
      <c r="N4455" s="40">
        <v>0.1991</v>
      </c>
      <c r="O4455" s="40">
        <v>0.21545</v>
      </c>
      <c r="P4455" s="40">
        <v>0.26205000000000001</v>
      </c>
      <c r="Q4455" s="40"/>
      <c r="R4455" s="40"/>
      <c r="S4455" s="40"/>
      <c r="T4455" s="40"/>
      <c r="U4455" s="40"/>
      <c r="V4455" s="40"/>
      <c r="W4455" s="40"/>
      <c r="X4455" s="40"/>
      <c r="Z4455" s="40"/>
      <c r="AA4455" s="40"/>
      <c r="AB4455" s="40"/>
      <c r="AC4455" s="40"/>
      <c r="AD4455" s="40"/>
      <c r="AE4455" s="40"/>
      <c r="AF4455" s="40"/>
      <c r="AG4455" s="40"/>
      <c r="AH4455" s="40"/>
      <c r="AI4455" s="40"/>
      <c r="AJ4455" s="40"/>
      <c r="AK4455" s="40"/>
      <c r="AL4455" s="40"/>
      <c r="AM4455" s="40"/>
      <c r="AN4455" s="40"/>
      <c r="AO4455" s="40"/>
      <c r="AP4455" s="40"/>
      <c r="AQ4455" s="40"/>
      <c r="AR4455" s="40"/>
      <c r="AS4455" s="40"/>
      <c r="AT4455" s="40"/>
      <c r="AU4455" s="40"/>
      <c r="AV4455" s="40"/>
      <c r="AZ4455" s="40"/>
      <c r="BA4455" s="40"/>
      <c r="BB4455" s="40"/>
      <c r="BC4455" s="40"/>
      <c r="BD4455" s="40"/>
      <c r="BE4455" s="40"/>
      <c r="BF4455" s="40"/>
      <c r="BG4455" s="40"/>
      <c r="BH4455" s="40"/>
      <c r="BI4455" s="40"/>
      <c r="BJ4455" s="40"/>
      <c r="BK4455" s="40"/>
      <c r="BL4455" s="40"/>
      <c r="BM4455" s="40"/>
      <c r="BN4455" s="40"/>
      <c r="BO4455" s="40"/>
      <c r="BP4455" s="40"/>
      <c r="BQ4455" s="40"/>
      <c r="BR4455" s="40"/>
      <c r="BS4455" s="40"/>
      <c r="BT4455" s="40"/>
      <c r="BU4455" s="40"/>
      <c r="BV4455" s="40"/>
      <c r="BW4455" s="40"/>
      <c r="BX4455" s="40"/>
      <c r="BY4455" s="40"/>
      <c r="BZ4455" s="40"/>
      <c r="CA4455" s="40"/>
      <c r="CB4455" s="40"/>
      <c r="CC4455" s="40"/>
      <c r="CD4455" s="40"/>
      <c r="CE4455" s="40"/>
    </row>
    <row r="4456" spans="1:83" x14ac:dyDescent="0.25">
      <c r="A4456" s="5" t="s">
        <v>758</v>
      </c>
      <c r="B4456" s="5" t="s">
        <v>758</v>
      </c>
      <c r="C4456" s="6">
        <v>33532</v>
      </c>
      <c r="D4456" s="14"/>
      <c r="E4456" s="14"/>
      <c r="F4456" s="15"/>
      <c r="G4456" s="40"/>
      <c r="H4456" s="40">
        <v>333.09</v>
      </c>
      <c r="I4456" s="40">
        <v>0.13550000000000001</v>
      </c>
      <c r="J4456" s="40">
        <v>0.15290000000000001</v>
      </c>
      <c r="K4456" s="40">
        <v>0.2051</v>
      </c>
      <c r="L4456" s="40">
        <v>0.24435000000000001</v>
      </c>
      <c r="M4456" s="40">
        <v>0.25864999999999999</v>
      </c>
      <c r="N4456" s="40">
        <v>0.19405</v>
      </c>
      <c r="O4456" s="40">
        <v>0.21415000000000001</v>
      </c>
      <c r="P4456" s="40">
        <v>0.26074999999999998</v>
      </c>
      <c r="Q4456" s="40"/>
      <c r="R4456" s="40"/>
      <c r="S4456" s="40"/>
      <c r="T4456" s="40"/>
      <c r="U4456" s="40"/>
      <c r="V4456" s="40"/>
      <c r="W4456" s="40"/>
      <c r="X4456" s="40"/>
      <c r="Z4456" s="40"/>
      <c r="AA4456" s="40"/>
      <c r="AB4456" s="40"/>
      <c r="AC4456" s="40"/>
      <c r="AD4456" s="40"/>
      <c r="AE4456" s="40"/>
      <c r="AF4456" s="40"/>
      <c r="AG4456" s="40"/>
      <c r="AH4456" s="40"/>
      <c r="AI4456" s="40"/>
      <c r="AJ4456" s="40"/>
      <c r="AK4456" s="40"/>
      <c r="AL4456" s="40"/>
      <c r="AM4456" s="40"/>
      <c r="AN4456" s="40"/>
      <c r="AO4456" s="40"/>
      <c r="AP4456" s="40"/>
      <c r="AQ4456" s="40"/>
      <c r="AR4456" s="40"/>
      <c r="AS4456" s="40"/>
      <c r="AT4456" s="40"/>
      <c r="AU4456" s="40"/>
      <c r="AV4456" s="40"/>
      <c r="AZ4456" s="40"/>
      <c r="BA4456" s="40"/>
      <c r="BB4456" s="40"/>
      <c r="BC4456" s="40"/>
      <c r="BD4456" s="40"/>
      <c r="BE4456" s="40"/>
      <c r="BF4456" s="40"/>
      <c r="BG4456" s="40"/>
      <c r="BH4456" s="40"/>
      <c r="BI4456" s="40"/>
      <c r="BJ4456" s="40"/>
      <c r="BK4456" s="40"/>
      <c r="BL4456" s="40"/>
      <c r="BM4456" s="40"/>
      <c r="BN4456" s="40"/>
      <c r="BO4456" s="40"/>
      <c r="BP4456" s="40"/>
      <c r="BQ4456" s="40"/>
      <c r="BR4456" s="40"/>
      <c r="BS4456" s="40"/>
      <c r="BT4456" s="40"/>
      <c r="BU4456" s="40"/>
      <c r="BV4456" s="40"/>
      <c r="BW4456" s="40"/>
      <c r="BX4456" s="40"/>
      <c r="BY4456" s="40"/>
      <c r="BZ4456" s="40"/>
      <c r="CA4456" s="40"/>
      <c r="CB4456" s="40"/>
      <c r="CC4456" s="40"/>
      <c r="CD4456" s="40"/>
      <c r="CE4456" s="40"/>
    </row>
    <row r="4457" spans="1:83" x14ac:dyDescent="0.25">
      <c r="A4457" s="5" t="s">
        <v>758</v>
      </c>
      <c r="B4457" s="5" t="s">
        <v>758</v>
      </c>
      <c r="C4457" s="6">
        <v>33533</v>
      </c>
      <c r="D4457" s="14"/>
      <c r="E4457" s="14"/>
      <c r="F4457" s="15"/>
      <c r="G4457" s="40"/>
      <c r="H4457" s="40"/>
      <c r="I4457" s="40"/>
      <c r="J4457" s="40"/>
      <c r="K4457" s="40"/>
      <c r="L4457" s="40"/>
      <c r="M4457" s="40"/>
      <c r="N4457" s="40"/>
      <c r="O4457" s="40"/>
      <c r="P4457" s="40"/>
      <c r="Q4457" s="40"/>
      <c r="R4457" s="40"/>
      <c r="S4457" s="40"/>
      <c r="T4457" s="40"/>
      <c r="U4457" s="40">
        <v>735.55</v>
      </c>
      <c r="V4457" s="40"/>
      <c r="W4457" s="40"/>
      <c r="X4457" s="40"/>
      <c r="Z4457" s="40"/>
      <c r="AA4457" s="40"/>
      <c r="AB4457" s="40"/>
      <c r="AC4457" s="40"/>
      <c r="AD4457" s="40"/>
      <c r="AE4457" s="40"/>
      <c r="AF4457" s="40"/>
      <c r="AG4457" s="40"/>
      <c r="AH4457" s="40"/>
      <c r="AI4457" s="40"/>
      <c r="AJ4457" s="40"/>
      <c r="AK4457" s="40"/>
      <c r="AL4457" s="40"/>
      <c r="AM4457" s="40">
        <v>7.858399758</v>
      </c>
      <c r="AN4457" s="40"/>
      <c r="AO4457" s="40"/>
      <c r="AP4457" s="40">
        <v>318.01085706819998</v>
      </c>
      <c r="AQ4457" s="40"/>
      <c r="AR4457" s="40"/>
      <c r="AS4457" s="40">
        <v>248.15310586176699</v>
      </c>
      <c r="AT4457" s="40"/>
      <c r="AU4457" s="40"/>
      <c r="AV4457" s="40"/>
      <c r="AZ4457" s="40"/>
      <c r="BA4457" s="40"/>
      <c r="BB4457" s="40">
        <v>260</v>
      </c>
      <c r="BC4457" s="40"/>
      <c r="BD4457" s="40"/>
      <c r="BE4457" s="40"/>
      <c r="BF4457" s="40"/>
      <c r="BG4457" s="40"/>
      <c r="BH4457" s="40"/>
      <c r="BI4457" s="40"/>
      <c r="BJ4457" s="40">
        <v>417.53914293179997</v>
      </c>
      <c r="BK4457" s="40">
        <v>812.5</v>
      </c>
      <c r="BL4457" s="40"/>
      <c r="BM4457" s="40"/>
      <c r="BN4457" s="40"/>
      <c r="BO4457" s="40"/>
      <c r="BP4457" s="40"/>
      <c r="BQ4457" s="40"/>
      <c r="BR4457" s="40"/>
      <c r="BS4457" s="40"/>
      <c r="BT4457" s="40"/>
      <c r="BU4457" s="40"/>
      <c r="BV4457" s="40"/>
      <c r="BW4457" s="40"/>
      <c r="BX4457" s="40"/>
      <c r="BY4457" s="40"/>
      <c r="BZ4457" s="40"/>
      <c r="CA4457" s="40"/>
      <c r="CB4457" s="40"/>
      <c r="CC4457" s="40"/>
      <c r="CD4457" s="40"/>
      <c r="CE4457" s="40"/>
    </row>
    <row r="4458" spans="1:83" x14ac:dyDescent="0.25">
      <c r="A4458" s="5" t="s">
        <v>758</v>
      </c>
      <c r="B4458" s="5" t="s">
        <v>758</v>
      </c>
      <c r="C4458" s="6">
        <v>33540</v>
      </c>
      <c r="D4458" s="14"/>
      <c r="E4458" s="14"/>
      <c r="F4458" s="15"/>
      <c r="G4458" s="40"/>
      <c r="H4458" s="40">
        <v>353.84</v>
      </c>
      <c r="I4458" s="40">
        <v>0.22650000000000001</v>
      </c>
      <c r="J4458" s="40">
        <v>0.20155000000000001</v>
      </c>
      <c r="K4458" s="40">
        <v>0.2069</v>
      </c>
      <c r="L4458" s="40">
        <v>0.22850000000000001</v>
      </c>
      <c r="M4458" s="40">
        <v>0.24934999999999999</v>
      </c>
      <c r="N4458" s="40">
        <v>0.18504999999999999</v>
      </c>
      <c r="O4458" s="40">
        <v>0.21174999999999999</v>
      </c>
      <c r="P4458" s="40">
        <v>0.2596</v>
      </c>
      <c r="Q4458" s="40"/>
      <c r="R4458" s="40"/>
      <c r="S4458" s="40"/>
      <c r="T4458" s="40"/>
      <c r="U4458" s="40"/>
      <c r="V4458" s="40"/>
      <c r="W4458" s="40"/>
      <c r="X4458" s="40"/>
      <c r="Z4458" s="40"/>
      <c r="AA4458" s="40"/>
      <c r="AB4458" s="40"/>
      <c r="AC4458" s="40"/>
      <c r="AD4458" s="40"/>
      <c r="AE4458" s="40"/>
      <c r="AF4458" s="40"/>
      <c r="AG4458" s="40"/>
      <c r="AH4458" s="40"/>
      <c r="AI4458" s="40"/>
      <c r="AJ4458" s="40"/>
      <c r="AK4458" s="40"/>
      <c r="AL4458" s="40"/>
      <c r="AM4458" s="40"/>
      <c r="AN4458" s="40"/>
      <c r="AO4458" s="40"/>
      <c r="AP4458" s="40"/>
      <c r="AQ4458" s="40"/>
      <c r="AR4458" s="40"/>
      <c r="AS4458" s="40"/>
      <c r="AT4458" s="40"/>
      <c r="AU4458" s="40"/>
      <c r="AV4458" s="40"/>
      <c r="AZ4458" s="40"/>
      <c r="BA4458" s="40"/>
      <c r="BB4458" s="40"/>
      <c r="BC4458" s="40"/>
      <c r="BD4458" s="40"/>
      <c r="BE4458" s="40"/>
      <c r="BF4458" s="40"/>
      <c r="BG4458" s="40"/>
      <c r="BH4458" s="40"/>
      <c r="BI4458" s="40"/>
      <c r="BJ4458" s="40"/>
      <c r="BK4458" s="40"/>
      <c r="BL4458" s="40"/>
      <c r="BM4458" s="40"/>
      <c r="BN4458" s="40"/>
      <c r="BO4458" s="40"/>
      <c r="BP4458" s="40"/>
      <c r="BQ4458" s="40"/>
      <c r="BR4458" s="40"/>
      <c r="BS4458" s="40"/>
      <c r="BT4458" s="40"/>
      <c r="BU4458" s="40"/>
      <c r="BV4458" s="40"/>
      <c r="BW4458" s="40"/>
      <c r="BX4458" s="40"/>
      <c r="BY4458" s="40"/>
      <c r="BZ4458" s="40"/>
      <c r="CA4458" s="40"/>
      <c r="CB4458" s="40"/>
      <c r="CC4458" s="40"/>
      <c r="CD4458" s="40"/>
      <c r="CE4458" s="40"/>
    </row>
    <row r="4459" spans="1:83" x14ac:dyDescent="0.25">
      <c r="A4459" s="5" t="s">
        <v>758</v>
      </c>
      <c r="B4459" s="5" t="s">
        <v>758</v>
      </c>
      <c r="C4459" s="6">
        <v>33546</v>
      </c>
      <c r="D4459" s="14"/>
      <c r="E4459" s="14"/>
      <c r="F4459" s="15"/>
      <c r="G4459" s="40"/>
      <c r="H4459" s="40">
        <v>332.95</v>
      </c>
      <c r="I4459" s="40">
        <v>0.17499999999999999</v>
      </c>
      <c r="J4459" s="40">
        <v>0.1691</v>
      </c>
      <c r="K4459" s="40">
        <v>0.20135</v>
      </c>
      <c r="L4459" s="40">
        <v>0.22635</v>
      </c>
      <c r="M4459" s="40">
        <v>0.24195</v>
      </c>
      <c r="N4459" s="40">
        <v>0.18295</v>
      </c>
      <c r="O4459" s="40">
        <v>0.21010000000000001</v>
      </c>
      <c r="P4459" s="40">
        <v>0.25795000000000001</v>
      </c>
      <c r="Q4459" s="40"/>
      <c r="R4459" s="40"/>
      <c r="S4459" s="40"/>
      <c r="T4459" s="40"/>
      <c r="U4459" s="40"/>
      <c r="V4459" s="40"/>
      <c r="W4459" s="40"/>
      <c r="X4459" s="40"/>
      <c r="Z4459" s="40"/>
      <c r="AA4459" s="40"/>
      <c r="AB4459" s="40"/>
      <c r="AC4459" s="40"/>
      <c r="AD4459" s="40"/>
      <c r="AE4459" s="40"/>
      <c r="AF4459" s="40"/>
      <c r="AG4459" s="40"/>
      <c r="AH4459" s="40"/>
      <c r="AI4459" s="40"/>
      <c r="AJ4459" s="40"/>
      <c r="AK4459" s="40"/>
      <c r="AL4459" s="40"/>
      <c r="AM4459" s="40"/>
      <c r="AN4459" s="40"/>
      <c r="AO4459" s="40"/>
      <c r="AP4459" s="40"/>
      <c r="AQ4459" s="40"/>
      <c r="AR4459" s="40"/>
      <c r="AS4459" s="40"/>
      <c r="AT4459" s="40"/>
      <c r="AU4459" s="40"/>
      <c r="AV4459" s="40"/>
      <c r="AZ4459" s="40"/>
      <c r="BA4459" s="40"/>
      <c r="BB4459" s="40"/>
      <c r="BC4459" s="40"/>
      <c r="BD4459" s="40"/>
      <c r="BE4459" s="40"/>
      <c r="BF4459" s="40"/>
      <c r="BG4459" s="40"/>
      <c r="BH4459" s="40"/>
      <c r="BI4459" s="40"/>
      <c r="BJ4459" s="40"/>
      <c r="BK4459" s="40"/>
      <c r="BL4459" s="40"/>
      <c r="BM4459" s="40"/>
      <c r="BN4459" s="40"/>
      <c r="BO4459" s="40"/>
      <c r="BP4459" s="40"/>
      <c r="BQ4459" s="40"/>
      <c r="BR4459" s="40"/>
      <c r="BS4459" s="40"/>
      <c r="BT4459" s="40"/>
      <c r="BU4459" s="40"/>
      <c r="BV4459" s="40"/>
      <c r="BW4459" s="40"/>
      <c r="BX4459" s="40"/>
      <c r="BY4459" s="40"/>
      <c r="BZ4459" s="40"/>
      <c r="CA4459" s="40"/>
      <c r="CB4459" s="40"/>
      <c r="CC4459" s="40"/>
      <c r="CD4459" s="40"/>
      <c r="CE4459" s="40"/>
    </row>
    <row r="4460" spans="1:83" x14ac:dyDescent="0.25">
      <c r="A4460" s="5" t="s">
        <v>758</v>
      </c>
      <c r="B4460" s="5" t="s">
        <v>758</v>
      </c>
      <c r="C4460" s="6">
        <v>33547</v>
      </c>
      <c r="D4460" s="14"/>
      <c r="E4460" s="14"/>
      <c r="F4460" s="15"/>
      <c r="G4460" s="40"/>
      <c r="H4460" s="40"/>
      <c r="I4460" s="40"/>
      <c r="J4460" s="40"/>
      <c r="K4460" s="40"/>
      <c r="L4460" s="40"/>
      <c r="M4460" s="40"/>
      <c r="N4460" s="40"/>
      <c r="O4460" s="40"/>
      <c r="P4460" s="40"/>
      <c r="Q4460" s="40"/>
      <c r="R4460" s="40"/>
      <c r="S4460" s="40"/>
      <c r="T4460" s="40">
        <v>22.850100000000001</v>
      </c>
      <c r="U4460" s="40">
        <v>1057.875</v>
      </c>
      <c r="V4460" s="40"/>
      <c r="W4460" s="40"/>
      <c r="X4460" s="40"/>
      <c r="Z4460" s="40"/>
      <c r="AA4460" s="40"/>
      <c r="AB4460" s="40"/>
      <c r="AC4460" s="40"/>
      <c r="AD4460" s="40"/>
      <c r="AE4460" s="40"/>
      <c r="AF4460" s="40"/>
      <c r="AG4460" s="40"/>
      <c r="AH4460" s="40"/>
      <c r="AI4460" s="40"/>
      <c r="AJ4460" s="40">
        <v>4.5500000000000096</v>
      </c>
      <c r="AK4460" s="40"/>
      <c r="AL4460" s="40"/>
      <c r="AM4460" s="40">
        <v>7.5097736089999998</v>
      </c>
      <c r="AN4460" s="40"/>
      <c r="AO4460" s="40"/>
      <c r="AP4460" s="40">
        <v>307.29312172359602</v>
      </c>
      <c r="AQ4460" s="40"/>
      <c r="AR4460" s="40"/>
      <c r="AS4460" s="40">
        <v>244.310771698574</v>
      </c>
      <c r="AT4460" s="40"/>
      <c r="AU4460" s="40"/>
      <c r="AV4460" s="40"/>
      <c r="AZ4460" s="40"/>
      <c r="BA4460" s="40"/>
      <c r="BB4460" s="40">
        <v>262.5</v>
      </c>
      <c r="BC4460" s="40"/>
      <c r="BD4460" s="40"/>
      <c r="BE4460" s="40"/>
      <c r="BF4460" s="40"/>
      <c r="BG4460" s="40"/>
      <c r="BH4460" s="40"/>
      <c r="BI4460" s="40"/>
      <c r="BJ4460" s="40">
        <v>746.03187827640397</v>
      </c>
      <c r="BK4460" s="40">
        <v>767.5</v>
      </c>
      <c r="BL4460" s="40"/>
      <c r="BM4460" s="40"/>
      <c r="BN4460" s="40"/>
      <c r="BO4460" s="40"/>
      <c r="BP4460" s="40"/>
      <c r="BQ4460" s="40"/>
      <c r="BR4460" s="40"/>
      <c r="BS4460" s="40"/>
      <c r="BT4460" s="40"/>
      <c r="BU4460" s="40"/>
      <c r="BV4460" s="40"/>
      <c r="BW4460" s="40"/>
      <c r="BX4460" s="40"/>
      <c r="BY4460" s="40"/>
      <c r="BZ4460" s="40"/>
      <c r="CA4460" s="40"/>
      <c r="CB4460" s="40"/>
      <c r="CC4460" s="40"/>
      <c r="CD4460" s="40"/>
      <c r="CE4460" s="40"/>
    </row>
    <row r="4461" spans="1:83" x14ac:dyDescent="0.25">
      <c r="A4461" s="5" t="s">
        <v>758</v>
      </c>
      <c r="B4461" s="5" t="s">
        <v>758</v>
      </c>
      <c r="C4461" s="6">
        <v>33553</v>
      </c>
      <c r="D4461" s="14"/>
      <c r="E4461" s="14"/>
      <c r="F4461" s="15"/>
      <c r="G4461" s="40"/>
      <c r="H4461" s="40">
        <v>337.12</v>
      </c>
      <c r="I4461" s="40">
        <v>0.2185</v>
      </c>
      <c r="J4461" s="40">
        <v>0.17599999999999999</v>
      </c>
      <c r="K4461" s="40">
        <v>0.19955000000000001</v>
      </c>
      <c r="L4461" s="40">
        <v>0.21854999999999999</v>
      </c>
      <c r="M4461" s="40">
        <v>0.23369999999999999</v>
      </c>
      <c r="N4461" s="40">
        <v>0.17674999999999999</v>
      </c>
      <c r="O4461" s="40">
        <v>0.20680000000000001</v>
      </c>
      <c r="P4461" s="40">
        <v>0.25574999999999998</v>
      </c>
      <c r="Q4461" s="40"/>
      <c r="R4461" s="40"/>
      <c r="S4461" s="40"/>
      <c r="T4461" s="40"/>
      <c r="U4461" s="40"/>
      <c r="V4461" s="40"/>
      <c r="W4461" s="40"/>
      <c r="X4461" s="40"/>
      <c r="Z4461" s="40"/>
      <c r="AA4461" s="40"/>
      <c r="AB4461" s="40"/>
      <c r="AC4461" s="40"/>
      <c r="AD4461" s="40"/>
      <c r="AE4461" s="40"/>
      <c r="AF4461" s="40"/>
      <c r="AG4461" s="40"/>
      <c r="AH4461" s="40"/>
      <c r="AI4461" s="40"/>
      <c r="AJ4461" s="40"/>
      <c r="AK4461" s="40"/>
      <c r="AL4461" s="40"/>
      <c r="AM4461" s="40"/>
      <c r="AN4461" s="40"/>
      <c r="AO4461" s="40"/>
      <c r="AP4461" s="40"/>
      <c r="AQ4461" s="40"/>
      <c r="AR4461" s="40"/>
      <c r="AS4461" s="40"/>
      <c r="AT4461" s="40"/>
      <c r="AU4461" s="40"/>
      <c r="AV4461" s="40"/>
      <c r="AZ4461" s="40"/>
      <c r="BA4461" s="40"/>
      <c r="BB4461" s="40"/>
      <c r="BC4461" s="40"/>
      <c r="BD4461" s="40"/>
      <c r="BE4461" s="40"/>
      <c r="BF4461" s="40"/>
      <c r="BG4461" s="40"/>
      <c r="BH4461" s="40"/>
      <c r="BI4461" s="40"/>
      <c r="BJ4461" s="40"/>
      <c r="BK4461" s="40"/>
      <c r="BL4461" s="40"/>
      <c r="BM4461" s="40"/>
      <c r="BN4461" s="40"/>
      <c r="BO4461" s="40"/>
      <c r="BP4461" s="40"/>
      <c r="BQ4461" s="40"/>
      <c r="BR4461" s="40"/>
      <c r="BS4461" s="40"/>
      <c r="BT4461" s="40"/>
      <c r="BU4461" s="40"/>
      <c r="BV4461" s="40"/>
      <c r="BW4461" s="40"/>
      <c r="BX4461" s="40"/>
      <c r="BY4461" s="40"/>
      <c r="BZ4461" s="40"/>
      <c r="CA4461" s="40"/>
      <c r="CB4461" s="40"/>
      <c r="CC4461" s="40"/>
      <c r="CD4461" s="40"/>
      <c r="CE4461" s="40"/>
    </row>
    <row r="4462" spans="1:83" x14ac:dyDescent="0.25">
      <c r="A4462" s="5" t="s">
        <v>758</v>
      </c>
      <c r="B4462" s="5" t="s">
        <v>758</v>
      </c>
      <c r="C4462" s="6">
        <v>33560</v>
      </c>
      <c r="D4462" s="14"/>
      <c r="E4462" s="14"/>
      <c r="F4462" s="15"/>
      <c r="G4462" s="40"/>
      <c r="H4462" s="40">
        <v>303.13</v>
      </c>
      <c r="I4462" s="40">
        <v>0.13</v>
      </c>
      <c r="J4462" s="40">
        <v>0.13775000000000001</v>
      </c>
      <c r="K4462" s="40">
        <v>0.17745</v>
      </c>
      <c r="L4462" s="40">
        <v>0.20369999999999999</v>
      </c>
      <c r="M4462" s="40">
        <v>0.2298</v>
      </c>
      <c r="N4462" s="40">
        <v>0.1724</v>
      </c>
      <c r="O4462" s="40">
        <v>0.20524999999999999</v>
      </c>
      <c r="P4462" s="40">
        <v>0.25929999999999997</v>
      </c>
      <c r="Q4462" s="40"/>
      <c r="R4462" s="40"/>
      <c r="S4462" s="40"/>
      <c r="T4462" s="40"/>
      <c r="U4462" s="40"/>
      <c r="V4462" s="40"/>
      <c r="W4462" s="40"/>
      <c r="X4462" s="40"/>
      <c r="Z4462" s="40"/>
      <c r="AA4462" s="40"/>
      <c r="AB4462" s="40"/>
      <c r="AC4462" s="40"/>
      <c r="AD4462" s="40"/>
      <c r="AE4462" s="40"/>
      <c r="AF4462" s="40"/>
      <c r="AG4462" s="40"/>
      <c r="AH4462" s="40"/>
      <c r="AI4462" s="40"/>
      <c r="AJ4462" s="40"/>
      <c r="AK4462" s="40"/>
      <c r="AL4462" s="40"/>
      <c r="AM4462" s="40"/>
      <c r="AN4462" s="40"/>
      <c r="AO4462" s="40"/>
      <c r="AP4462" s="40"/>
      <c r="AQ4462" s="40"/>
      <c r="AR4462" s="40"/>
      <c r="AS4462" s="40"/>
      <c r="AT4462" s="40"/>
      <c r="AU4462" s="40"/>
      <c r="AV4462" s="40"/>
      <c r="AZ4462" s="40"/>
      <c r="BA4462" s="40"/>
      <c r="BB4462" s="40"/>
      <c r="BC4462" s="40"/>
      <c r="BD4462" s="40"/>
      <c r="BE4462" s="40"/>
      <c r="BF4462" s="40"/>
      <c r="BG4462" s="40"/>
      <c r="BH4462" s="40"/>
      <c r="BI4462" s="40"/>
      <c r="BJ4462" s="40"/>
      <c r="BK4462" s="40"/>
      <c r="BL4462" s="40"/>
      <c r="BM4462" s="40"/>
      <c r="BN4462" s="40"/>
      <c r="BO4462" s="40"/>
      <c r="BP4462" s="40"/>
      <c r="BQ4462" s="40"/>
      <c r="BR4462" s="40"/>
      <c r="BS4462" s="40"/>
      <c r="BT4462" s="40"/>
      <c r="BU4462" s="40"/>
      <c r="BV4462" s="40"/>
      <c r="BW4462" s="40"/>
      <c r="BX4462" s="40"/>
      <c r="BY4462" s="40"/>
      <c r="BZ4462" s="40"/>
      <c r="CA4462" s="40"/>
      <c r="CB4462" s="40"/>
      <c r="CC4462" s="40"/>
      <c r="CD4462" s="40"/>
      <c r="CE4462" s="40"/>
    </row>
    <row r="4463" spans="1:83" x14ac:dyDescent="0.25">
      <c r="A4463" s="5" t="s">
        <v>758</v>
      </c>
      <c r="B4463" s="5" t="s">
        <v>758</v>
      </c>
      <c r="C4463" s="6">
        <v>33561</v>
      </c>
      <c r="D4463" s="14"/>
      <c r="E4463" s="14"/>
      <c r="F4463" s="15"/>
      <c r="G4463" s="40"/>
      <c r="H4463" s="40"/>
      <c r="I4463" s="40"/>
      <c r="J4463" s="40"/>
      <c r="K4463" s="40"/>
      <c r="L4463" s="40"/>
      <c r="M4463" s="40"/>
      <c r="N4463" s="40"/>
      <c r="O4463" s="40"/>
      <c r="P4463" s="40"/>
      <c r="Q4463" s="40"/>
      <c r="R4463" s="40"/>
      <c r="S4463" s="40"/>
      <c r="T4463" s="40">
        <v>19.660931713991999</v>
      </c>
      <c r="U4463" s="40">
        <v>1591.55</v>
      </c>
      <c r="V4463" s="40">
        <v>242.4</v>
      </c>
      <c r="W4463" s="40">
        <v>1.6049999999999998E-2</v>
      </c>
      <c r="X4463" s="40">
        <v>3.9292349999999998</v>
      </c>
      <c r="Z4463" s="40"/>
      <c r="AA4463" s="40"/>
      <c r="AB4463" s="40"/>
      <c r="AC4463" s="40"/>
      <c r="AD4463" s="40">
        <v>8.6195908742622898</v>
      </c>
      <c r="AE4463" s="40"/>
      <c r="AF4463" s="40"/>
      <c r="AG4463" s="40"/>
      <c r="AH4463" s="40">
        <v>0.78</v>
      </c>
      <c r="AI4463" s="40">
        <v>4.8562499999999897E-2</v>
      </c>
      <c r="AJ4463" s="40">
        <v>6.375</v>
      </c>
      <c r="AK4463" s="40"/>
      <c r="AL4463" s="40"/>
      <c r="AM4463" s="40">
        <v>6.6340000000000003</v>
      </c>
      <c r="AN4463" s="40">
        <v>2.8250000000000001E-2</v>
      </c>
      <c r="AO4463" s="40">
        <v>8.5167721857279197</v>
      </c>
      <c r="AP4463" s="40">
        <v>302.36570811990703</v>
      </c>
      <c r="AQ4463" s="40"/>
      <c r="AR4463" s="40"/>
      <c r="AS4463" s="40">
        <v>220.778567135212</v>
      </c>
      <c r="AT4463" s="40"/>
      <c r="AU4463" s="40"/>
      <c r="AV4463" s="40"/>
      <c r="AZ4463" s="40"/>
      <c r="BA4463" s="40"/>
      <c r="BB4463" s="40">
        <v>277.5</v>
      </c>
      <c r="BC4463" s="40"/>
      <c r="BD4463" s="40"/>
      <c r="BE4463" s="40">
        <v>251.860818251475</v>
      </c>
      <c r="BF4463" s="40"/>
      <c r="BG4463" s="40">
        <v>7.1000000000000004E-3</v>
      </c>
      <c r="BH4463" s="40">
        <v>7.4302750070197803</v>
      </c>
      <c r="BI4463" s="40"/>
      <c r="BJ4463" s="40">
        <v>1040.40929188009</v>
      </c>
      <c r="BK4463" s="40">
        <v>675</v>
      </c>
      <c r="BL4463" s="40"/>
      <c r="BM4463" s="40"/>
      <c r="BN4463" s="40"/>
      <c r="BO4463" s="40"/>
      <c r="BP4463" s="40"/>
      <c r="BQ4463" s="40"/>
      <c r="BR4463" s="40"/>
      <c r="BS4463" s="40"/>
      <c r="BT4463" s="40"/>
      <c r="BU4463" s="40"/>
      <c r="BV4463" s="40"/>
      <c r="BW4463" s="40"/>
      <c r="BX4463" s="40"/>
      <c r="BY4463" s="40"/>
      <c r="BZ4463" s="40"/>
      <c r="CA4463" s="40"/>
      <c r="CB4463" s="40"/>
      <c r="CC4463" s="40"/>
      <c r="CD4463" s="40"/>
      <c r="CE4463" s="40"/>
    </row>
    <row r="4464" spans="1:83" x14ac:dyDescent="0.25">
      <c r="A4464" s="5" t="s">
        <v>758</v>
      </c>
      <c r="B4464" s="5" t="s">
        <v>758</v>
      </c>
      <c r="C4464" s="6">
        <v>33568</v>
      </c>
      <c r="D4464" s="14"/>
      <c r="E4464" s="14"/>
      <c r="F4464" s="15"/>
      <c r="G4464" s="40"/>
      <c r="H4464" s="40"/>
      <c r="I4464" s="40"/>
      <c r="J4464" s="40"/>
      <c r="K4464" s="40"/>
      <c r="L4464" s="40"/>
      <c r="M4464" s="40"/>
      <c r="N4464" s="40"/>
      <c r="O4464" s="40"/>
      <c r="P4464" s="40"/>
      <c r="Q4464" s="40"/>
      <c r="R4464" s="40"/>
      <c r="S4464" s="40"/>
      <c r="T4464" s="40">
        <v>12.835404670820401</v>
      </c>
      <c r="U4464" s="40">
        <v>1047.2249999999999</v>
      </c>
      <c r="V4464" s="40">
        <v>169.2</v>
      </c>
      <c r="W4464" s="40">
        <v>1.7649999999999999E-2</v>
      </c>
      <c r="X4464" s="40">
        <v>2.8691475</v>
      </c>
      <c r="Z4464" s="40"/>
      <c r="AA4464" s="40"/>
      <c r="AB4464" s="40"/>
      <c r="AC4464" s="40"/>
      <c r="AD4464" s="40">
        <v>0</v>
      </c>
      <c r="AE4464" s="40"/>
      <c r="AF4464" s="40"/>
      <c r="AG4464" s="40"/>
      <c r="AH4464" s="40">
        <v>0.88</v>
      </c>
      <c r="AI4464" s="40">
        <v>4.8464999999999703E-2</v>
      </c>
      <c r="AJ4464" s="40">
        <v>5.4749999999999703</v>
      </c>
      <c r="AK4464" s="40"/>
      <c r="AL4464" s="40"/>
      <c r="AM4464" s="40">
        <v>3.8220000000000001</v>
      </c>
      <c r="AN4464" s="40">
        <v>2.8750000000000001E-2</v>
      </c>
      <c r="AO4464" s="40">
        <v>4.90586270262685</v>
      </c>
      <c r="AP4464" s="40">
        <v>170.82620579833801</v>
      </c>
      <c r="AQ4464" s="40"/>
      <c r="AR4464" s="40"/>
      <c r="AS4464" s="40">
        <v>224.116914673575</v>
      </c>
      <c r="AT4464" s="40"/>
      <c r="AU4464" s="40"/>
      <c r="AV4464" s="40"/>
      <c r="AZ4464" s="40"/>
      <c r="BA4464" s="40"/>
      <c r="BB4464" s="40">
        <v>147.5</v>
      </c>
      <c r="BC4464" s="40"/>
      <c r="BD4464" s="40"/>
      <c r="BE4464" s="40">
        <v>251.860818251475</v>
      </c>
      <c r="BF4464" s="40"/>
      <c r="BG4464" s="40">
        <v>7.7000000000000002E-3</v>
      </c>
      <c r="BH4464" s="40">
        <v>5.1146772957834603</v>
      </c>
      <c r="BI4464" s="40"/>
      <c r="BJ4464" s="40">
        <v>701.72379420166203</v>
      </c>
      <c r="BK4464" s="40">
        <v>417.5</v>
      </c>
      <c r="BL4464" s="40"/>
      <c r="BM4464" s="40"/>
      <c r="BN4464" s="40"/>
      <c r="BO4464" s="40"/>
      <c r="BP4464" s="40"/>
      <c r="BQ4464" s="40"/>
      <c r="BR4464" s="40"/>
      <c r="BS4464" s="40"/>
      <c r="BT4464" s="40"/>
      <c r="BU4464" s="40"/>
      <c r="BV4464" s="40"/>
      <c r="BW4464" s="40"/>
      <c r="BX4464" s="40"/>
      <c r="BY4464" s="40"/>
      <c r="BZ4464" s="40"/>
      <c r="CA4464" s="40"/>
      <c r="CB4464" s="40"/>
      <c r="CC4464" s="40"/>
      <c r="CD4464" s="40"/>
      <c r="CE4464" s="40"/>
    </row>
    <row r="4465" spans="1:83" x14ac:dyDescent="0.25">
      <c r="A4465" s="5" t="s">
        <v>758</v>
      </c>
      <c r="B4465" s="5" t="s">
        <v>758</v>
      </c>
      <c r="C4465" s="6">
        <v>33574</v>
      </c>
      <c r="D4465" s="14"/>
      <c r="E4465" s="14"/>
      <c r="F4465" s="15"/>
      <c r="G4465" s="40"/>
      <c r="H4465" s="40">
        <v>284.45</v>
      </c>
      <c r="I4465" s="40">
        <v>0.1295</v>
      </c>
      <c r="J4465" s="40">
        <v>0.14149999999999999</v>
      </c>
      <c r="K4465" s="40">
        <v>0.16225000000000001</v>
      </c>
      <c r="L4465" s="40">
        <v>0.18154999999999999</v>
      </c>
      <c r="M4465" s="40">
        <v>0.20280000000000001</v>
      </c>
      <c r="N4465" s="40">
        <v>0.15795000000000001</v>
      </c>
      <c r="O4465" s="40">
        <v>0.19334999999999999</v>
      </c>
      <c r="P4465" s="40">
        <v>0.25335000000000002</v>
      </c>
      <c r="Q4465" s="40"/>
      <c r="R4465" s="40"/>
      <c r="S4465" s="40"/>
      <c r="T4465" s="40">
        <v>21.998952064326801</v>
      </c>
      <c r="U4465" s="40">
        <v>1591.6</v>
      </c>
      <c r="V4465" s="40">
        <v>285.7</v>
      </c>
      <c r="W4465" s="40">
        <v>1.7149999999999999E-2</v>
      </c>
      <c r="X4465" s="40">
        <v>4.8892550000000004</v>
      </c>
      <c r="Z4465" s="40"/>
      <c r="AA4465" s="40"/>
      <c r="AB4465" s="40"/>
      <c r="AC4465" s="40"/>
      <c r="AD4465" s="40">
        <v>33.839181748524602</v>
      </c>
      <c r="AE4465" s="40"/>
      <c r="AF4465" s="40"/>
      <c r="AG4465" s="40"/>
      <c r="AH4465" s="40">
        <v>0.93</v>
      </c>
      <c r="AI4465" s="40">
        <v>8.8814999999999603E-2</v>
      </c>
      <c r="AJ4465" s="40">
        <v>9.5499999999999492</v>
      </c>
      <c r="AK4465" s="40"/>
      <c r="AL4465" s="40"/>
      <c r="AM4465" s="40">
        <v>5.4770000000000003</v>
      </c>
      <c r="AN4465" s="40">
        <v>3.5299999999999998E-2</v>
      </c>
      <c r="AO4465" s="40">
        <v>8.6399284262295701</v>
      </c>
      <c r="AP4465" s="40">
        <v>243.07079647891101</v>
      </c>
      <c r="AQ4465" s="40"/>
      <c r="AR4465" s="40"/>
      <c r="AS4465" s="40">
        <v>225.06338503781001</v>
      </c>
      <c r="AT4465" s="40"/>
      <c r="AU4465" s="40"/>
      <c r="AV4465" s="40"/>
      <c r="AZ4465" s="40"/>
      <c r="BA4465" s="40"/>
      <c r="BB4465" s="40">
        <v>237.5</v>
      </c>
      <c r="BC4465" s="40"/>
      <c r="BD4465" s="40"/>
      <c r="BE4465" s="40">
        <v>251.860818251475</v>
      </c>
      <c r="BF4465" s="40"/>
      <c r="BG4465" s="40">
        <v>8.6E-3</v>
      </c>
      <c r="BH4465" s="40">
        <v>9.0896324146093601</v>
      </c>
      <c r="BI4465" s="40"/>
      <c r="BJ4465" s="40">
        <v>1053.27920352109</v>
      </c>
      <c r="BK4465" s="40">
        <v>590</v>
      </c>
      <c r="BL4465" s="40"/>
      <c r="BM4465" s="40"/>
      <c r="BN4465" s="40"/>
      <c r="BO4465" s="40"/>
      <c r="BP4465" s="40"/>
      <c r="BQ4465" s="40"/>
      <c r="BR4465" s="40"/>
      <c r="BS4465" s="40"/>
      <c r="BT4465" s="40"/>
      <c r="BU4465" s="40"/>
      <c r="BV4465" s="40"/>
      <c r="BW4465" s="40"/>
      <c r="BX4465" s="40"/>
      <c r="BY4465" s="40"/>
      <c r="BZ4465" s="40"/>
      <c r="CA4465" s="40"/>
      <c r="CB4465" s="40"/>
      <c r="CC4465" s="40"/>
      <c r="CD4465" s="40"/>
      <c r="CE4465" s="40"/>
    </row>
    <row r="4466" spans="1:83" x14ac:dyDescent="0.25">
      <c r="A4466" s="5" t="s">
        <v>758</v>
      </c>
      <c r="B4466" s="5" t="s">
        <v>758</v>
      </c>
      <c r="C4466" s="6">
        <v>33581</v>
      </c>
      <c r="D4466" s="14"/>
      <c r="E4466" s="14"/>
      <c r="F4466" s="15"/>
      <c r="G4466" s="40"/>
      <c r="H4466" s="40">
        <v>313.88</v>
      </c>
      <c r="I4466" s="40">
        <v>0.24299999999999999</v>
      </c>
      <c r="J4466" s="40">
        <v>0.19105</v>
      </c>
      <c r="K4466" s="40">
        <v>0.16880000000000001</v>
      </c>
      <c r="L4466" s="40">
        <v>0.1774</v>
      </c>
      <c r="M4466" s="40">
        <v>0.19875000000000001</v>
      </c>
      <c r="N4466" s="40">
        <v>0.15375</v>
      </c>
      <c r="O4466" s="40">
        <v>0.1867</v>
      </c>
      <c r="P4466" s="40">
        <v>0.24995000000000001</v>
      </c>
      <c r="Q4466" s="40"/>
      <c r="R4466" s="40"/>
      <c r="S4466" s="40"/>
      <c r="T4466" s="40">
        <v>24.769048044042201</v>
      </c>
      <c r="U4466" s="40">
        <v>2155.3000000000002</v>
      </c>
      <c r="V4466" s="40">
        <v>453.75</v>
      </c>
      <c r="W4466" s="40">
        <v>1.49E-2</v>
      </c>
      <c r="X4466" s="40">
        <v>6.7838750000000001</v>
      </c>
      <c r="Z4466" s="40"/>
      <c r="AA4466" s="40"/>
      <c r="AB4466" s="40"/>
      <c r="AC4466" s="40"/>
      <c r="AD4466" s="40">
        <v>201.889181748525</v>
      </c>
      <c r="AE4466" s="40"/>
      <c r="AF4466" s="40"/>
      <c r="AG4466" s="40"/>
      <c r="AH4466" s="40">
        <v>1.18</v>
      </c>
      <c r="AI4466" s="40">
        <v>0.112015</v>
      </c>
      <c r="AJ4466" s="40">
        <v>9.5</v>
      </c>
      <c r="AK4466" s="40"/>
      <c r="AL4466" s="40"/>
      <c r="AM4466" s="40">
        <v>5.04</v>
      </c>
      <c r="AN4466" s="40">
        <v>3.3300000000000003E-2</v>
      </c>
      <c r="AO4466" s="40">
        <v>8.6834134806942203</v>
      </c>
      <c r="AP4466" s="40">
        <v>260.68403456950603</v>
      </c>
      <c r="AQ4466" s="40"/>
      <c r="AR4466" s="40"/>
      <c r="AS4466" s="40">
        <v>193.224340610491</v>
      </c>
      <c r="AT4466" s="40"/>
      <c r="AU4466" s="40"/>
      <c r="AV4466" s="40"/>
      <c r="AZ4466" s="40"/>
      <c r="BA4466" s="40"/>
      <c r="BB4466" s="40">
        <v>277.5</v>
      </c>
      <c r="BC4466" s="40"/>
      <c r="BD4466" s="40"/>
      <c r="BE4466" s="40">
        <v>251.860818251475</v>
      </c>
      <c r="BF4466" s="40"/>
      <c r="BG4466" s="40">
        <v>6.3E-3</v>
      </c>
      <c r="BH4466" s="40">
        <v>9.0632774785883896</v>
      </c>
      <c r="BI4466" s="40"/>
      <c r="BJ4466" s="40">
        <v>1431.36596543049</v>
      </c>
      <c r="BK4466" s="40">
        <v>627.5</v>
      </c>
      <c r="BL4466" s="40"/>
      <c r="BM4466" s="40"/>
      <c r="BN4466" s="40"/>
      <c r="BO4466" s="40"/>
      <c r="BP4466" s="40"/>
      <c r="BQ4466" s="40"/>
      <c r="BR4466" s="40"/>
      <c r="BS4466" s="40"/>
      <c r="BT4466" s="40"/>
      <c r="BU4466" s="40"/>
      <c r="BV4466" s="40"/>
      <c r="BW4466" s="40"/>
      <c r="BX4466" s="40"/>
      <c r="BY4466" s="40"/>
      <c r="BZ4466" s="40"/>
      <c r="CA4466" s="40"/>
      <c r="CB4466" s="40"/>
      <c r="CC4466" s="40"/>
      <c r="CD4466" s="40"/>
      <c r="CE4466" s="40"/>
    </row>
    <row r="4467" spans="1:83" x14ac:dyDescent="0.25">
      <c r="A4467" s="5" t="s">
        <v>758</v>
      </c>
      <c r="B4467" s="5" t="s">
        <v>758</v>
      </c>
      <c r="C4467" s="6">
        <v>33585</v>
      </c>
      <c r="D4467" s="14"/>
      <c r="E4467" s="14"/>
      <c r="F4467" s="15"/>
      <c r="G4467" s="40"/>
      <c r="H4467" s="40"/>
      <c r="I4467" s="40"/>
      <c r="J4467" s="40"/>
      <c r="K4467" s="40"/>
      <c r="L4467" s="40"/>
      <c r="M4467" s="40"/>
      <c r="N4467" s="40"/>
      <c r="O4467" s="40"/>
      <c r="P4467" s="40"/>
      <c r="Q4467" s="40"/>
      <c r="R4467" s="40"/>
      <c r="S4467" s="40"/>
      <c r="T4467" s="40">
        <v>27.133976771718299</v>
      </c>
      <c r="U4467" s="40">
        <v>2204.6999999999998</v>
      </c>
      <c r="V4467" s="40">
        <v>536.5</v>
      </c>
      <c r="W4467" s="40">
        <v>1.8550000000000001E-2</v>
      </c>
      <c r="X4467" s="40">
        <v>10.000825000000001</v>
      </c>
      <c r="Z4467" s="40"/>
      <c r="AA4467" s="40"/>
      <c r="AB4467" s="40"/>
      <c r="AC4467" s="40"/>
      <c r="AD4467" s="40">
        <v>284.639181748525</v>
      </c>
      <c r="AE4467" s="40"/>
      <c r="AF4467" s="40"/>
      <c r="AG4467" s="40"/>
      <c r="AH4467" s="40">
        <v>0.99</v>
      </c>
      <c r="AI4467" s="40">
        <v>9.4710000000001404E-2</v>
      </c>
      <c r="AJ4467" s="40">
        <v>9.47500000000014</v>
      </c>
      <c r="AK4467" s="40"/>
      <c r="AL4467" s="40"/>
      <c r="AM4467" s="40">
        <v>5.5179999999999998</v>
      </c>
      <c r="AN4467" s="40">
        <v>3.125E-2</v>
      </c>
      <c r="AO4467" s="40">
        <v>7.6213673957170602</v>
      </c>
      <c r="AP4467" s="40">
        <v>244.09763632229499</v>
      </c>
      <c r="AQ4467" s="40"/>
      <c r="AR4467" s="40"/>
      <c r="AS4467" s="40">
        <v>225.94819905816499</v>
      </c>
      <c r="AT4467" s="40"/>
      <c r="AU4467" s="40"/>
      <c r="AV4467" s="40"/>
      <c r="AZ4467" s="40"/>
      <c r="BA4467" s="40"/>
      <c r="BB4467" s="40">
        <v>262.5</v>
      </c>
      <c r="BC4467" s="40"/>
      <c r="BD4467" s="40"/>
      <c r="BE4467" s="40">
        <v>251.860818251475</v>
      </c>
      <c r="BF4467" s="40"/>
      <c r="BG4467" s="40">
        <v>6.7000000000000002E-3</v>
      </c>
      <c r="BH4467" s="40">
        <v>9.4663964911736702</v>
      </c>
      <c r="BI4467" s="40"/>
      <c r="BJ4467" s="40">
        <v>1414.6273636777</v>
      </c>
      <c r="BK4467" s="40">
        <v>632.5</v>
      </c>
      <c r="BL4467" s="40"/>
      <c r="BM4467" s="40"/>
      <c r="BN4467" s="40"/>
      <c r="BO4467" s="40"/>
      <c r="BP4467" s="40"/>
      <c r="BQ4467" s="40"/>
      <c r="BR4467" s="40"/>
      <c r="BS4467" s="40"/>
      <c r="BT4467" s="40"/>
      <c r="BU4467" s="40"/>
      <c r="BV4467" s="40"/>
      <c r="BW4467" s="40"/>
      <c r="BX4467" s="40"/>
      <c r="BY4467" s="40"/>
      <c r="BZ4467" s="40"/>
      <c r="CA4467" s="40"/>
      <c r="CB4467" s="40"/>
      <c r="CC4467" s="40"/>
      <c r="CD4467" s="40"/>
      <c r="CE4467" s="40"/>
    </row>
    <row r="4468" spans="1:83" x14ac:dyDescent="0.25">
      <c r="A4468" s="5" t="s">
        <v>758</v>
      </c>
      <c r="B4468" s="5" t="s">
        <v>758</v>
      </c>
      <c r="C4468" s="6">
        <v>33588</v>
      </c>
      <c r="D4468" s="14"/>
      <c r="E4468" s="14"/>
      <c r="F4468" s="15"/>
      <c r="G4468" s="40"/>
      <c r="H4468" s="40">
        <v>291.39999999999998</v>
      </c>
      <c r="I4468" s="40">
        <v>0.17349999999999999</v>
      </c>
      <c r="J4468" s="40">
        <v>0.15534999999999999</v>
      </c>
      <c r="K4468" s="40">
        <v>0.16675000000000001</v>
      </c>
      <c r="L4468" s="40">
        <v>0.17915</v>
      </c>
      <c r="M4468" s="40">
        <v>0.19614999999999999</v>
      </c>
      <c r="N4468" s="40">
        <v>0.15295</v>
      </c>
      <c r="O4468" s="40">
        <v>0.1842</v>
      </c>
      <c r="P4468" s="40">
        <v>0.24895</v>
      </c>
      <c r="Q4468" s="40"/>
      <c r="R4468" s="40"/>
      <c r="S4468" s="40"/>
      <c r="T4468" s="40"/>
      <c r="U4468" s="40"/>
      <c r="V4468" s="40"/>
      <c r="W4468" s="40"/>
      <c r="X4468" s="40"/>
      <c r="Z4468" s="40"/>
      <c r="AA4468" s="40"/>
      <c r="AB4468" s="40"/>
      <c r="AC4468" s="40"/>
      <c r="AD4468" s="40"/>
      <c r="AE4468" s="40"/>
      <c r="AF4468" s="40"/>
      <c r="AG4468" s="40"/>
      <c r="AH4468" s="40"/>
      <c r="AI4468" s="40"/>
      <c r="AJ4468" s="40"/>
      <c r="AK4468" s="40"/>
      <c r="AL4468" s="40"/>
      <c r="AM4468" s="40"/>
      <c r="AN4468" s="40"/>
      <c r="AO4468" s="40"/>
      <c r="AP4468" s="40"/>
      <c r="AQ4468" s="40"/>
      <c r="AR4468" s="40"/>
      <c r="AS4468" s="40"/>
      <c r="AT4468" s="40"/>
      <c r="AU4468" s="40"/>
      <c r="AV4468" s="40"/>
      <c r="AZ4468" s="40"/>
      <c r="BA4468" s="40"/>
      <c r="BB4468" s="40"/>
      <c r="BC4468" s="40"/>
      <c r="BD4468" s="40"/>
      <c r="BE4468" s="40"/>
      <c r="BF4468" s="40"/>
      <c r="BG4468" s="40"/>
      <c r="BH4468" s="40"/>
      <c r="BI4468" s="40"/>
      <c r="BJ4468" s="40"/>
      <c r="BK4468" s="40"/>
      <c r="BL4468" s="40"/>
      <c r="BM4468" s="40"/>
      <c r="BN4468" s="40"/>
      <c r="BO4468" s="40"/>
      <c r="BP4468" s="40"/>
      <c r="BQ4468" s="40"/>
      <c r="BR4468" s="40"/>
      <c r="BS4468" s="40"/>
      <c r="BT4468" s="40"/>
      <c r="BU4468" s="40"/>
      <c r="BV4468" s="40"/>
      <c r="BW4468" s="40"/>
      <c r="BX4468" s="40"/>
      <c r="BY4468" s="40"/>
      <c r="BZ4468" s="40"/>
      <c r="CA4468" s="40"/>
      <c r="CB4468" s="40"/>
      <c r="CC4468" s="40"/>
      <c r="CD4468" s="40"/>
      <c r="CE4468" s="40"/>
    </row>
    <row r="4469" spans="1:83" x14ac:dyDescent="0.25">
      <c r="A4469" s="5" t="s">
        <v>758</v>
      </c>
      <c r="B4469" s="5" t="s">
        <v>758</v>
      </c>
      <c r="C4469" s="6">
        <v>33590</v>
      </c>
      <c r="D4469" s="14"/>
      <c r="E4469" s="14"/>
      <c r="F4469" s="15"/>
      <c r="G4469" s="40"/>
      <c r="H4469" s="40"/>
      <c r="I4469" s="40"/>
      <c r="J4469" s="40"/>
      <c r="K4469" s="40"/>
      <c r="L4469" s="40"/>
      <c r="M4469" s="40"/>
      <c r="N4469" s="40"/>
      <c r="O4469" s="40"/>
      <c r="P4469" s="40"/>
      <c r="Q4469" s="40"/>
      <c r="R4469" s="40"/>
      <c r="S4469" s="40"/>
      <c r="T4469" s="40">
        <v>20.648135825136201</v>
      </c>
      <c r="U4469" s="40">
        <v>1912.625</v>
      </c>
      <c r="V4469" s="40">
        <v>496.5</v>
      </c>
      <c r="W4469" s="40">
        <v>1.7049999999999999E-2</v>
      </c>
      <c r="X4469" s="40">
        <v>8.4359999999999999</v>
      </c>
      <c r="Z4469" s="40"/>
      <c r="AA4469" s="40"/>
      <c r="AB4469" s="40"/>
      <c r="AC4469" s="40"/>
      <c r="AD4469" s="40">
        <v>244.639181748525</v>
      </c>
      <c r="AE4469" s="40"/>
      <c r="AF4469" s="40"/>
      <c r="AG4469" s="40"/>
      <c r="AH4469" s="40">
        <v>1.2849999999999999</v>
      </c>
      <c r="AI4469" s="40">
        <v>9.9582499999999005E-2</v>
      </c>
      <c r="AJ4469" s="40">
        <v>7.69999999999993</v>
      </c>
      <c r="AK4469" s="40"/>
      <c r="AL4469" s="40"/>
      <c r="AM4469" s="40">
        <v>4.2629999999999999</v>
      </c>
      <c r="AN4469" s="40">
        <v>2.86E-2</v>
      </c>
      <c r="AO4469" s="40">
        <v>6.0984551601310999</v>
      </c>
      <c r="AP4469" s="40">
        <v>213.32931909875199</v>
      </c>
      <c r="AQ4469" s="40"/>
      <c r="AR4469" s="40"/>
      <c r="AS4469" s="40">
        <v>200.894680919275</v>
      </c>
      <c r="AT4469" s="40"/>
      <c r="AU4469" s="40"/>
      <c r="AV4469" s="40"/>
      <c r="AZ4469" s="40"/>
      <c r="BA4469" s="40"/>
      <c r="BB4469" s="40"/>
      <c r="BC4469" s="40"/>
      <c r="BD4469" s="40"/>
      <c r="BE4469" s="40">
        <v>251.860818251475</v>
      </c>
      <c r="BF4469" s="40"/>
      <c r="BG4469" s="40">
        <v>4.7999999999999996E-3</v>
      </c>
      <c r="BH4469" s="40">
        <v>5.7364592683259898</v>
      </c>
      <c r="BI4469" s="40"/>
      <c r="BJ4469" s="40">
        <v>1195.09568090125</v>
      </c>
      <c r="BK4469" s="40">
        <v>587.5</v>
      </c>
      <c r="BL4469" s="40"/>
      <c r="BM4469" s="40"/>
      <c r="BN4469" s="40"/>
      <c r="BO4469" s="40"/>
      <c r="BP4469" s="40"/>
      <c r="BQ4469" s="40"/>
      <c r="BR4469" s="40"/>
      <c r="BS4469" s="40"/>
      <c r="BT4469" s="40"/>
      <c r="BU4469" s="40"/>
      <c r="BV4469" s="40"/>
      <c r="BW4469" s="40"/>
      <c r="BX4469" s="40"/>
      <c r="BY4469" s="40"/>
      <c r="BZ4469" s="40"/>
      <c r="CA4469" s="40"/>
      <c r="CB4469" s="40"/>
      <c r="CC4469" s="40"/>
      <c r="CD4469" s="40"/>
      <c r="CE4469" s="40"/>
    </row>
    <row r="4470" spans="1:83" x14ac:dyDescent="0.25">
      <c r="A4470" s="5" t="s">
        <v>758</v>
      </c>
      <c r="B4470" s="5" t="s">
        <v>758</v>
      </c>
      <c r="C4470" s="6">
        <v>33595</v>
      </c>
      <c r="D4470" s="14"/>
      <c r="E4470" s="14"/>
      <c r="F4470" s="15"/>
      <c r="G4470" s="40"/>
      <c r="H4470" s="40">
        <v>289.02999999999997</v>
      </c>
      <c r="I4470" s="40">
        <v>0.1835</v>
      </c>
      <c r="J4470" s="40">
        <v>0.16305</v>
      </c>
      <c r="K4470" s="40">
        <v>0.16064999999999999</v>
      </c>
      <c r="L4470" s="40">
        <v>0.17194999999999999</v>
      </c>
      <c r="M4470" s="40">
        <v>0.18959999999999999</v>
      </c>
      <c r="N4470" s="40">
        <v>0.14935000000000001</v>
      </c>
      <c r="O4470" s="40">
        <v>0.17985000000000001</v>
      </c>
      <c r="P4470" s="40">
        <v>0.2472</v>
      </c>
      <c r="Q4470" s="40"/>
      <c r="R4470" s="40"/>
      <c r="S4470" s="40"/>
      <c r="T4470" s="40">
        <v>25.336018030041298</v>
      </c>
      <c r="U4470" s="40">
        <v>2238.625</v>
      </c>
      <c r="V4470" s="40">
        <v>714</v>
      </c>
      <c r="W4470" s="40">
        <v>1.7649999999999999E-2</v>
      </c>
      <c r="X4470" s="40">
        <v>12.600300000000001</v>
      </c>
      <c r="Z4470" s="40"/>
      <c r="AA4470" s="40"/>
      <c r="AB4470" s="40"/>
      <c r="AC4470" s="40"/>
      <c r="AD4470" s="40">
        <v>462.139181748525</v>
      </c>
      <c r="AE4470" s="40"/>
      <c r="AF4470" s="40"/>
      <c r="AG4470" s="40"/>
      <c r="AH4470" s="40">
        <v>1.18</v>
      </c>
      <c r="AI4470" s="40">
        <v>0.112695</v>
      </c>
      <c r="AJ4470" s="40">
        <v>9.375</v>
      </c>
      <c r="AK4470" s="40"/>
      <c r="AL4470" s="40"/>
      <c r="AM4470" s="40">
        <v>3.617</v>
      </c>
      <c r="AN4470" s="40">
        <v>2.46E-2</v>
      </c>
      <c r="AO4470" s="40">
        <v>4.5591140334706397</v>
      </c>
      <c r="AP4470" s="40">
        <v>186.00461523755499</v>
      </c>
      <c r="AQ4470" s="40"/>
      <c r="AR4470" s="40"/>
      <c r="AS4470" s="40">
        <v>191.88852813852799</v>
      </c>
      <c r="AT4470" s="40"/>
      <c r="AU4470" s="40"/>
      <c r="AV4470" s="40"/>
      <c r="AZ4470" s="40"/>
      <c r="BA4470" s="40"/>
      <c r="BB4470" s="40"/>
      <c r="BC4470" s="40"/>
      <c r="BD4470" s="40"/>
      <c r="BE4470" s="40">
        <v>251.860818251475</v>
      </c>
      <c r="BF4470" s="40"/>
      <c r="BG4470" s="40">
        <v>5.7499999999999999E-3</v>
      </c>
      <c r="BH4470" s="40">
        <v>7.6820619226627596</v>
      </c>
      <c r="BI4470" s="40"/>
      <c r="BJ4470" s="40">
        <v>1329.2453847624499</v>
      </c>
      <c r="BK4470" s="40">
        <v>577.5</v>
      </c>
      <c r="BL4470" s="40"/>
      <c r="BM4470" s="40"/>
      <c r="BN4470" s="40"/>
      <c r="BO4470" s="40"/>
      <c r="BP4470" s="40"/>
      <c r="BQ4470" s="40"/>
      <c r="BR4470" s="40"/>
      <c r="BS4470" s="40"/>
      <c r="BT4470" s="40"/>
      <c r="BU4470" s="40"/>
      <c r="BV4470" s="40"/>
      <c r="BW4470" s="40"/>
      <c r="BX4470" s="40"/>
      <c r="BY4470" s="40"/>
      <c r="BZ4470" s="40"/>
      <c r="CA4470" s="40"/>
      <c r="CB4470" s="40"/>
      <c r="CC4470" s="40"/>
      <c r="CD4470" s="40"/>
      <c r="CE4470" s="40"/>
    </row>
    <row r="4471" spans="1:83" x14ac:dyDescent="0.25">
      <c r="A4471" s="5" t="s">
        <v>758</v>
      </c>
      <c r="B4471" s="5" t="s">
        <v>758</v>
      </c>
      <c r="C4471" s="6">
        <v>33602</v>
      </c>
      <c r="D4471" s="14"/>
      <c r="E4471" s="14"/>
      <c r="F4471" s="15"/>
      <c r="G4471" s="40"/>
      <c r="H4471" s="40">
        <v>260.49</v>
      </c>
      <c r="I4471" s="40">
        <v>0.1055</v>
      </c>
      <c r="J4471" s="40">
        <v>0.13195000000000001</v>
      </c>
      <c r="K4471" s="40">
        <v>0.151</v>
      </c>
      <c r="L4471" s="40">
        <v>0.16275000000000001</v>
      </c>
      <c r="M4471" s="40">
        <v>0.1837</v>
      </c>
      <c r="N4471" s="40">
        <v>0.14545</v>
      </c>
      <c r="O4471" s="40">
        <v>0.17865</v>
      </c>
      <c r="P4471" s="40">
        <v>0.24345</v>
      </c>
      <c r="Q4471" s="40"/>
      <c r="R4471" s="40"/>
      <c r="S4471" s="40"/>
      <c r="T4471" s="40">
        <v>31.775401864366899</v>
      </c>
      <c r="U4471" s="40">
        <v>2452.4</v>
      </c>
      <c r="V4471" s="40">
        <v>989.5</v>
      </c>
      <c r="W4471" s="40">
        <v>2.1299999999999999E-2</v>
      </c>
      <c r="X4471" s="40">
        <v>21.07855</v>
      </c>
      <c r="Z4471" s="40"/>
      <c r="AA4471" s="40"/>
      <c r="AB4471" s="40"/>
      <c r="AC4471" s="40"/>
      <c r="AD4471" s="40">
        <v>737.63918174852495</v>
      </c>
      <c r="AE4471" s="40"/>
      <c r="AF4471" s="40"/>
      <c r="AG4471" s="40"/>
      <c r="AH4471" s="40">
        <v>0.995</v>
      </c>
      <c r="AI4471" s="40">
        <v>0.25478250000000002</v>
      </c>
      <c r="AJ4471" s="40">
        <v>25.5</v>
      </c>
      <c r="AK4471" s="40"/>
      <c r="AL4471" s="40"/>
      <c r="AM4471" s="40">
        <v>2.2789999999999999</v>
      </c>
      <c r="AN4471" s="40">
        <v>2.92E-2</v>
      </c>
      <c r="AO4471" s="40">
        <v>3.2904635242963698</v>
      </c>
      <c r="AP4471" s="40">
        <v>113.192337975204</v>
      </c>
      <c r="AQ4471" s="40"/>
      <c r="AR4471" s="40"/>
      <c r="AS4471" s="40">
        <v>200.84688346883499</v>
      </c>
      <c r="AT4471" s="40"/>
      <c r="AU4471" s="40"/>
      <c r="AV4471" s="40"/>
      <c r="AZ4471" s="40"/>
      <c r="BA4471" s="40"/>
      <c r="BB4471" s="40"/>
      <c r="BC4471" s="40"/>
      <c r="BD4471" s="40"/>
      <c r="BE4471" s="40">
        <v>251.860818251475</v>
      </c>
      <c r="BF4471" s="40"/>
      <c r="BG4471" s="40">
        <v>4.7499999999999999E-3</v>
      </c>
      <c r="BH4471" s="40">
        <v>6.3078600846113204</v>
      </c>
      <c r="BI4471" s="40"/>
      <c r="BJ4471" s="40">
        <v>1324.2076620247999</v>
      </c>
      <c r="BK4471" s="40">
        <v>582.5</v>
      </c>
      <c r="BL4471" s="40"/>
      <c r="BM4471" s="40"/>
      <c r="BN4471" s="40"/>
      <c r="BO4471" s="40"/>
      <c r="BP4471" s="40"/>
      <c r="BQ4471" s="40"/>
      <c r="BR4471" s="40"/>
      <c r="BS4471" s="40"/>
      <c r="BT4471" s="40"/>
      <c r="BU4471" s="40"/>
      <c r="BV4471" s="40"/>
      <c r="BW4471" s="40"/>
      <c r="BX4471" s="40"/>
      <c r="BY4471" s="40"/>
      <c r="BZ4471" s="40"/>
      <c r="CA4471" s="40"/>
      <c r="CB4471" s="40"/>
      <c r="CC4471" s="40"/>
      <c r="CD4471" s="40"/>
      <c r="CE4471" s="40"/>
    </row>
    <row r="4472" spans="1:83" x14ac:dyDescent="0.25">
      <c r="A4472" s="5" t="s">
        <v>758</v>
      </c>
      <c r="B4472" s="5" t="s">
        <v>758</v>
      </c>
      <c r="C4472" s="6">
        <v>33609</v>
      </c>
      <c r="D4472" s="14"/>
      <c r="E4472" s="14"/>
      <c r="F4472" s="15"/>
      <c r="G4472" s="40"/>
      <c r="H4472" s="40">
        <v>297.04000000000002</v>
      </c>
      <c r="I4472" s="40">
        <v>0.22500000000000001</v>
      </c>
      <c r="J4472" s="40">
        <v>0.19989999999999999</v>
      </c>
      <c r="K4472" s="40">
        <v>0.15705</v>
      </c>
      <c r="L4472" s="40">
        <v>0.16250000000000001</v>
      </c>
      <c r="M4472" s="40">
        <v>0.17765</v>
      </c>
      <c r="N4472" s="40">
        <v>0.14674999999999999</v>
      </c>
      <c r="O4472" s="40">
        <v>0.17465</v>
      </c>
      <c r="P4472" s="40">
        <v>0.2417</v>
      </c>
      <c r="Q4472" s="40"/>
      <c r="R4472" s="40"/>
      <c r="S4472" s="40"/>
      <c r="T4472" s="40">
        <v>27.046963427661101</v>
      </c>
      <c r="U4472" s="40">
        <v>2308.2750000000001</v>
      </c>
      <c r="V4472" s="40">
        <v>1061</v>
      </c>
      <c r="W4472" s="40">
        <v>1.925E-2</v>
      </c>
      <c r="X4472" s="40">
        <v>20.734300000000001</v>
      </c>
      <c r="Z4472" s="40"/>
      <c r="AA4472" s="40"/>
      <c r="AB4472" s="40"/>
      <c r="AC4472" s="40"/>
      <c r="AD4472" s="40">
        <v>809.13918174852495</v>
      </c>
      <c r="AE4472" s="40"/>
      <c r="AF4472" s="40"/>
      <c r="AG4472" s="40"/>
      <c r="AH4472" s="40">
        <v>1.0449999999999999</v>
      </c>
      <c r="AI4472" s="40">
        <v>0.228580000000001</v>
      </c>
      <c r="AJ4472" s="40">
        <v>21.775000000000102</v>
      </c>
      <c r="AK4472" s="40"/>
      <c r="AL4472" s="40"/>
      <c r="AM4472" s="40">
        <v>0.40899999999999997</v>
      </c>
      <c r="AN4472" s="40">
        <v>2.4799999999999999E-2</v>
      </c>
      <c r="AO4472" s="40">
        <v>0.56812065645545995</v>
      </c>
      <c r="AP4472" s="40">
        <v>22.739332589196898</v>
      </c>
      <c r="AQ4472" s="40"/>
      <c r="AR4472" s="40"/>
      <c r="AS4472" s="40">
        <v>178.30459770114899</v>
      </c>
      <c r="AT4472" s="40"/>
      <c r="AU4472" s="40"/>
      <c r="AV4472" s="40"/>
      <c r="AZ4472" s="40"/>
      <c r="BA4472" s="40"/>
      <c r="BB4472" s="40"/>
      <c r="BC4472" s="40"/>
      <c r="BD4472" s="40"/>
      <c r="BE4472" s="40">
        <v>251.860818251475</v>
      </c>
      <c r="BF4472" s="40"/>
      <c r="BG4472" s="40">
        <v>3.3999999999999998E-3</v>
      </c>
      <c r="BH4472" s="40">
        <v>4.1117335822286103</v>
      </c>
      <c r="BI4472" s="40"/>
      <c r="BJ4472" s="40">
        <v>1202.7606674107999</v>
      </c>
      <c r="BK4472" s="40">
        <v>512.5</v>
      </c>
      <c r="BL4472" s="40"/>
      <c r="BM4472" s="40"/>
      <c r="BN4472" s="40"/>
      <c r="BO4472" s="40"/>
      <c r="BP4472" s="40"/>
      <c r="BQ4472" s="40"/>
      <c r="BR4472" s="40"/>
      <c r="BS4472" s="40"/>
      <c r="BT4472" s="40"/>
      <c r="BU4472" s="40"/>
      <c r="BV4472" s="40"/>
      <c r="BW4472" s="40"/>
      <c r="BX4472" s="40"/>
      <c r="BY4472" s="40"/>
      <c r="BZ4472" s="40"/>
      <c r="CA4472" s="40"/>
      <c r="CB4472" s="40"/>
      <c r="CC4472" s="40"/>
      <c r="CD4472" s="40"/>
      <c r="CE4472" s="40"/>
    </row>
    <row r="4473" spans="1:83" x14ac:dyDescent="0.25">
      <c r="A4473" s="5" t="s">
        <v>758</v>
      </c>
      <c r="B4473" s="5" t="s">
        <v>758</v>
      </c>
      <c r="C4473" s="6">
        <v>33613</v>
      </c>
      <c r="D4473" s="14"/>
      <c r="E4473" s="14"/>
      <c r="F4473" s="15"/>
      <c r="G4473" s="40"/>
      <c r="H4473" s="40"/>
      <c r="I4473" s="40"/>
      <c r="J4473" s="40"/>
      <c r="K4473" s="40"/>
      <c r="L4473" s="40"/>
      <c r="M4473" s="40"/>
      <c r="N4473" s="40"/>
      <c r="O4473" s="40"/>
      <c r="P4473" s="40"/>
      <c r="Q4473" s="40"/>
      <c r="R4473" s="40"/>
      <c r="S4473" s="40"/>
      <c r="T4473" s="40">
        <v>27.553221117511502</v>
      </c>
      <c r="U4473" s="40">
        <v>2427.6750000000002</v>
      </c>
      <c r="V4473" s="40">
        <v>1208.5</v>
      </c>
      <c r="W4473" s="40">
        <v>2.01E-2</v>
      </c>
      <c r="X4473" s="40">
        <v>24.290849999999999</v>
      </c>
      <c r="Z4473" s="40"/>
      <c r="AA4473" s="40"/>
      <c r="AB4473" s="40"/>
      <c r="AC4473" s="40"/>
      <c r="AD4473" s="40">
        <v>956.63918174852495</v>
      </c>
      <c r="AE4473" s="40"/>
      <c r="AF4473" s="40"/>
      <c r="AG4473" s="40"/>
      <c r="AH4473" s="40"/>
      <c r="AI4473" s="40"/>
      <c r="AJ4473" s="40">
        <v>20.599999999999898</v>
      </c>
      <c r="AK4473" s="40"/>
      <c r="AL4473" s="40"/>
      <c r="AM4473" s="40">
        <v>0.377</v>
      </c>
      <c r="AN4473" s="40">
        <v>1.6799999999999999E-2</v>
      </c>
      <c r="AO4473" s="40">
        <v>0.347981361843545</v>
      </c>
      <c r="AP4473" s="40">
        <v>20.637593636276801</v>
      </c>
      <c r="AQ4473" s="40"/>
      <c r="AR4473" s="40"/>
      <c r="AS4473" s="40">
        <v>181.666666666667</v>
      </c>
      <c r="AT4473" s="40"/>
      <c r="AU4473" s="40"/>
      <c r="AV4473" s="40"/>
      <c r="AZ4473" s="40"/>
      <c r="BA4473" s="40"/>
      <c r="BB4473" s="40"/>
      <c r="BC4473" s="40"/>
      <c r="BD4473" s="40"/>
      <c r="BE4473" s="40">
        <v>251.860818251475</v>
      </c>
      <c r="BF4473" s="40"/>
      <c r="BG4473" s="40">
        <v>3.0500000000000002E-3</v>
      </c>
      <c r="BH4473" s="40">
        <v>3.5944551217387102</v>
      </c>
      <c r="BI4473" s="40"/>
      <c r="BJ4473" s="40">
        <v>1177.9374063637199</v>
      </c>
      <c r="BK4473" s="40">
        <v>712.5</v>
      </c>
      <c r="BL4473" s="40"/>
      <c r="BM4473" s="40"/>
      <c r="BN4473" s="40"/>
      <c r="BO4473" s="40"/>
      <c r="BP4473" s="40"/>
      <c r="BQ4473" s="40"/>
      <c r="BR4473" s="40"/>
      <c r="BS4473" s="40"/>
      <c r="BT4473" s="40"/>
      <c r="BU4473" s="40"/>
      <c r="BV4473" s="40"/>
      <c r="BW4473" s="40"/>
      <c r="BX4473" s="40"/>
      <c r="BY4473" s="40"/>
      <c r="BZ4473" s="40"/>
      <c r="CA4473" s="40"/>
      <c r="CB4473" s="40"/>
      <c r="CC4473" s="40"/>
      <c r="CD4473" s="40"/>
      <c r="CE4473" s="40"/>
    </row>
    <row r="4474" spans="1:83" x14ac:dyDescent="0.25">
      <c r="A4474" s="5" t="s">
        <v>758</v>
      </c>
      <c r="B4474" s="5" t="s">
        <v>758</v>
      </c>
      <c r="C4474" s="6">
        <v>33616</v>
      </c>
      <c r="D4474" s="14"/>
      <c r="E4474" s="14"/>
      <c r="F4474" s="15"/>
      <c r="G4474" s="40"/>
      <c r="H4474" s="40">
        <v>278.67</v>
      </c>
      <c r="I4474" s="40">
        <v>0.16</v>
      </c>
      <c r="J4474" s="40">
        <v>0.17330000000000001</v>
      </c>
      <c r="K4474" s="40">
        <v>0.16175</v>
      </c>
      <c r="L4474" s="40">
        <v>0.16339999999999999</v>
      </c>
      <c r="M4474" s="40">
        <v>0.18035000000000001</v>
      </c>
      <c r="N4474" s="40">
        <v>0.14530000000000001</v>
      </c>
      <c r="O4474" s="40">
        <v>0.17030000000000001</v>
      </c>
      <c r="P4474" s="40">
        <v>0.23895</v>
      </c>
      <c r="Q4474" s="40"/>
      <c r="R4474" s="40"/>
      <c r="S4474" s="40"/>
      <c r="T4474" s="40"/>
      <c r="U4474" s="40"/>
      <c r="V4474" s="40"/>
      <c r="W4474" s="40"/>
      <c r="X4474" s="40"/>
      <c r="Z4474" s="40"/>
      <c r="AA4474" s="40"/>
      <c r="AB4474" s="40"/>
      <c r="AC4474" s="40"/>
      <c r="AD4474" s="40"/>
      <c r="AE4474" s="40"/>
      <c r="AF4474" s="40"/>
      <c r="AG4474" s="40"/>
      <c r="AH4474" s="40"/>
      <c r="AI4474" s="40"/>
      <c r="AJ4474" s="40"/>
      <c r="AK4474" s="40"/>
      <c r="AL4474" s="40"/>
      <c r="AM4474" s="40"/>
      <c r="AN4474" s="40"/>
      <c r="AO4474" s="40"/>
      <c r="AP4474" s="40"/>
      <c r="AQ4474" s="40"/>
      <c r="AR4474" s="40"/>
      <c r="AS4474" s="40"/>
      <c r="AT4474" s="40"/>
      <c r="AU4474" s="40"/>
      <c r="AV4474" s="40"/>
      <c r="AZ4474" s="40"/>
      <c r="BA4474" s="40"/>
      <c r="BB4474" s="40"/>
      <c r="BC4474" s="40"/>
      <c r="BD4474" s="40"/>
      <c r="BE4474" s="40"/>
      <c r="BF4474" s="40"/>
      <c r="BG4474" s="40"/>
      <c r="BH4474" s="40"/>
      <c r="BI4474" s="40"/>
      <c r="BJ4474" s="40"/>
      <c r="BK4474" s="40"/>
      <c r="BL4474" s="40"/>
      <c r="BM4474" s="40"/>
      <c r="BN4474" s="40"/>
      <c r="BO4474" s="40"/>
      <c r="BP4474" s="40"/>
      <c r="BQ4474" s="40"/>
      <c r="BR4474" s="40"/>
      <c r="BS4474" s="40"/>
      <c r="BT4474" s="40"/>
      <c r="BU4474" s="40"/>
      <c r="BV4474" s="40"/>
      <c r="BW4474" s="40"/>
      <c r="BX4474" s="40"/>
      <c r="BY4474" s="40"/>
      <c r="BZ4474" s="40"/>
      <c r="CA4474" s="40"/>
      <c r="CB4474" s="40"/>
      <c r="CC4474" s="40"/>
      <c r="CD4474" s="40"/>
      <c r="CE4474" s="40"/>
    </row>
    <row r="4475" spans="1:83" x14ac:dyDescent="0.25">
      <c r="A4475" s="5" t="s">
        <v>758</v>
      </c>
      <c r="B4475" s="5" t="s">
        <v>758</v>
      </c>
      <c r="C4475" s="6">
        <v>33618</v>
      </c>
      <c r="D4475" s="14"/>
      <c r="E4475" s="14"/>
      <c r="F4475" s="15"/>
      <c r="G4475" s="40"/>
      <c r="H4475" s="40"/>
      <c r="I4475" s="40"/>
      <c r="J4475" s="40"/>
      <c r="K4475" s="40"/>
      <c r="L4475" s="40"/>
      <c r="M4475" s="40"/>
      <c r="N4475" s="40"/>
      <c r="O4475" s="40"/>
      <c r="P4475" s="40"/>
      <c r="Q4475" s="40"/>
      <c r="R4475" s="40"/>
      <c r="S4475" s="40"/>
      <c r="T4475" s="40"/>
      <c r="U4475" s="40">
        <v>2466</v>
      </c>
      <c r="V4475" s="40">
        <v>1254.75</v>
      </c>
      <c r="W4475" s="40">
        <v>2.1950000000000001E-2</v>
      </c>
      <c r="X4475" s="40">
        <v>27.562075</v>
      </c>
      <c r="Z4475" s="40"/>
      <c r="AA4475" s="40"/>
      <c r="AB4475" s="40"/>
      <c r="AC4475" s="40"/>
      <c r="AD4475" s="40">
        <v>1002.8891817485199</v>
      </c>
      <c r="AE4475" s="40"/>
      <c r="AF4475" s="40"/>
      <c r="AG4475" s="40"/>
      <c r="AH4475" s="40"/>
      <c r="AI4475" s="40"/>
      <c r="AJ4475" s="40"/>
      <c r="AK4475" s="40"/>
      <c r="AL4475" s="40"/>
      <c r="AM4475" s="40"/>
      <c r="AN4475" s="40"/>
      <c r="AO4475" s="40"/>
      <c r="AP4475" s="40"/>
      <c r="AQ4475" s="40"/>
      <c r="AR4475" s="40"/>
      <c r="AS4475" s="40"/>
      <c r="AT4475" s="40"/>
      <c r="AU4475" s="40"/>
      <c r="AV4475" s="40"/>
      <c r="AZ4475" s="40"/>
      <c r="BA4475" s="40"/>
      <c r="BB4475" s="40"/>
      <c r="BC4475" s="40"/>
      <c r="BD4475" s="40"/>
      <c r="BE4475" s="40">
        <v>251.860818251475</v>
      </c>
      <c r="BF4475" s="40"/>
      <c r="BG4475" s="40"/>
      <c r="BH4475" s="40"/>
      <c r="BI4475" s="40"/>
      <c r="BJ4475" s="40"/>
      <c r="BK4475" s="40"/>
      <c r="BL4475" s="40"/>
      <c r="BM4475" s="40"/>
      <c r="BN4475" s="40"/>
      <c r="BO4475" s="40"/>
      <c r="BP4475" s="40"/>
      <c r="BQ4475" s="40"/>
      <c r="BR4475" s="40"/>
      <c r="BS4475" s="40"/>
      <c r="BT4475" s="40"/>
      <c r="BU4475" s="40"/>
      <c r="BV4475" s="40"/>
      <c r="BW4475" s="40"/>
      <c r="BX4475" s="40"/>
      <c r="BY4475" s="40"/>
      <c r="BZ4475" s="40"/>
      <c r="CA4475" s="40"/>
      <c r="CB4475" s="40"/>
      <c r="CC4475" s="40"/>
      <c r="CD4475" s="40"/>
      <c r="CE4475" s="40"/>
    </row>
    <row r="4476" spans="1:83" x14ac:dyDescent="0.25">
      <c r="A4476" s="5" t="s">
        <v>758</v>
      </c>
      <c r="B4476" s="5" t="s">
        <v>758</v>
      </c>
      <c r="C4476" s="6">
        <v>33623</v>
      </c>
      <c r="D4476" s="14"/>
      <c r="E4476" s="14"/>
      <c r="F4476" s="15" t="s">
        <v>157</v>
      </c>
      <c r="G4476" s="40"/>
      <c r="H4476" s="40">
        <v>272.73</v>
      </c>
      <c r="I4476" s="40">
        <v>0.14349999999999999</v>
      </c>
      <c r="J4476" s="40">
        <v>0.16195000000000001</v>
      </c>
      <c r="K4476" s="40">
        <v>0.16305</v>
      </c>
      <c r="L4476" s="40">
        <v>0.16635</v>
      </c>
      <c r="M4476" s="40">
        <v>0.18054999999999999</v>
      </c>
      <c r="N4476" s="40">
        <v>0.14735000000000001</v>
      </c>
      <c r="O4476" s="40">
        <v>0.16905000000000001</v>
      </c>
      <c r="P4476" s="40">
        <v>0.23185</v>
      </c>
      <c r="Q4476" s="40"/>
      <c r="R4476" s="40"/>
      <c r="S4476" s="40"/>
      <c r="T4476" s="40"/>
      <c r="U4476" s="43">
        <v>1962.8623815778601</v>
      </c>
      <c r="V4476" s="40"/>
      <c r="W4476" s="40"/>
      <c r="X4476" s="40"/>
      <c r="Z4476" s="40">
        <v>3.7564357499999999E-2</v>
      </c>
      <c r="AA4476" s="40"/>
      <c r="AB4476" s="40">
        <v>19640.433828204801</v>
      </c>
      <c r="AC4476" s="40"/>
      <c r="AD4476" s="40">
        <v>737.780277777778</v>
      </c>
      <c r="AE4476" s="40"/>
      <c r="AF4476" s="40"/>
      <c r="AG4476" s="40"/>
      <c r="AH4476" s="40"/>
      <c r="AI4476" s="40"/>
      <c r="AJ4476" s="40"/>
      <c r="AK4476" s="40"/>
      <c r="AL4476" s="40"/>
      <c r="AM4476" s="40"/>
      <c r="AN4476" s="40"/>
      <c r="AO4476" s="40"/>
      <c r="AP4476" s="40"/>
      <c r="AQ4476" s="40"/>
      <c r="AR4476" s="40"/>
      <c r="AS4476" s="40"/>
      <c r="AT4476" s="40" t="s">
        <v>74</v>
      </c>
      <c r="AU4476" s="40"/>
      <c r="AV4476" s="40"/>
      <c r="AZ4476" s="40"/>
      <c r="BA4476" s="40"/>
      <c r="BB4476" s="40"/>
      <c r="BC4476" s="40"/>
      <c r="BD4476" s="40"/>
      <c r="BE4476" s="40"/>
      <c r="BF4476" s="40"/>
      <c r="BG4476" s="40"/>
      <c r="BH4476" s="40"/>
      <c r="BI4476" s="40"/>
      <c r="BJ4476" s="40"/>
      <c r="BK4476" s="40"/>
      <c r="BL4476" s="40"/>
      <c r="BM4476" s="40"/>
      <c r="BN4476" s="40"/>
      <c r="BO4476" s="40"/>
      <c r="BP4476" s="40"/>
      <c r="BQ4476" s="40"/>
      <c r="BR4476" s="40"/>
      <c r="BS4476" s="40"/>
      <c r="BT4476" s="40"/>
      <c r="BU4476" s="40"/>
      <c r="BV4476" s="40"/>
      <c r="BW4476" s="40"/>
      <c r="BX4476" s="40"/>
      <c r="BY4476" s="40"/>
      <c r="BZ4476" s="40"/>
      <c r="CA4476" s="40"/>
      <c r="CB4476" s="40"/>
      <c r="CC4476" s="40"/>
      <c r="CD4476" s="40"/>
      <c r="CE4476" s="40"/>
    </row>
    <row r="4477" spans="1:83" x14ac:dyDescent="0.25">
      <c r="A4477" s="5" t="s">
        <v>759</v>
      </c>
      <c r="B4477" s="5" t="s">
        <v>759</v>
      </c>
      <c r="C4477" s="6">
        <v>33483</v>
      </c>
      <c r="D4477" s="14"/>
      <c r="E4477" s="14"/>
      <c r="F4477" s="15"/>
      <c r="G4477" s="40"/>
      <c r="H4477" s="40">
        <v>463.84</v>
      </c>
      <c r="I4477" s="40">
        <v>0.2515</v>
      </c>
      <c r="J4477" s="40">
        <v>0.30580000000000002</v>
      </c>
      <c r="K4477" s="40">
        <v>0.2792</v>
      </c>
      <c r="L4477" s="40">
        <v>0.29915000000000003</v>
      </c>
      <c r="M4477" s="40">
        <v>0.29935</v>
      </c>
      <c r="N4477" s="40">
        <v>0.26674999999999999</v>
      </c>
      <c r="O4477" s="40">
        <v>0.31919999999999998</v>
      </c>
      <c r="P4477" s="40">
        <v>0.29825000000000002</v>
      </c>
      <c r="Q4477" s="40"/>
      <c r="R4477" s="40"/>
      <c r="S4477" s="40"/>
      <c r="T4477" s="40"/>
      <c r="U4477" s="40"/>
      <c r="V4477" s="40"/>
      <c r="W4477" s="40"/>
      <c r="X4477" s="40"/>
      <c r="Z4477" s="40"/>
      <c r="AA4477" s="40"/>
      <c r="AB4477" s="40"/>
      <c r="AC4477" s="40"/>
      <c r="AD4477" s="40"/>
      <c r="AE4477" s="40"/>
      <c r="AF4477" s="40"/>
      <c r="AG4477" s="40"/>
      <c r="AH4477" s="40"/>
      <c r="AI4477" s="40"/>
      <c r="AJ4477" s="40"/>
      <c r="AK4477" s="40"/>
      <c r="AL4477" s="40"/>
      <c r="AM4477" s="40"/>
      <c r="AN4477" s="45"/>
      <c r="AO4477" s="40"/>
      <c r="AP4477" s="40"/>
      <c r="AQ4477" s="40"/>
      <c r="AR4477" s="40"/>
      <c r="AS4477" s="40"/>
      <c r="AT4477" s="40"/>
      <c r="AU4477" s="40"/>
      <c r="AV4477" s="40"/>
      <c r="AZ4477" s="40"/>
      <c r="BA4477" s="40"/>
      <c r="BB4477" s="40"/>
      <c r="BC4477" s="40"/>
      <c r="BD4477" s="40"/>
      <c r="BE4477" s="40"/>
      <c r="BF4477" s="40"/>
      <c r="BG4477" s="40"/>
      <c r="BH4477" s="40"/>
      <c r="BI4477" s="40"/>
      <c r="BJ4477" s="40"/>
      <c r="BK4477" s="40"/>
      <c r="BL4477" s="40"/>
      <c r="BM4477" s="40"/>
      <c r="BN4477" s="40"/>
      <c r="BO4477" s="40"/>
      <c r="BP4477" s="40"/>
      <c r="BQ4477" s="40"/>
      <c r="BR4477" s="40"/>
      <c r="BS4477" s="40"/>
      <c r="BT4477" s="40"/>
      <c r="BU4477" s="40"/>
      <c r="BV4477" s="40"/>
      <c r="BW4477" s="40"/>
      <c r="BX4477" s="40"/>
      <c r="BY4477" s="40"/>
      <c r="BZ4477" s="40"/>
      <c r="CA4477" s="40"/>
      <c r="CB4477" s="40"/>
      <c r="CC4477" s="40"/>
      <c r="CD4477" s="40"/>
      <c r="CE4477" s="40"/>
    </row>
    <row r="4478" spans="1:83" x14ac:dyDescent="0.25">
      <c r="A4478" s="5" t="s">
        <v>759</v>
      </c>
      <c r="B4478" s="5" t="s">
        <v>759</v>
      </c>
      <c r="C4478" s="6">
        <v>33491</v>
      </c>
      <c r="D4478" s="14"/>
      <c r="E4478" s="14"/>
      <c r="F4478" s="15"/>
      <c r="G4478" s="40"/>
      <c r="H4478" s="40">
        <v>462.89</v>
      </c>
      <c r="I4478" s="40">
        <v>0.26100000000000001</v>
      </c>
      <c r="J4478" s="40">
        <v>0.30435000000000001</v>
      </c>
      <c r="K4478" s="40">
        <v>0.2762</v>
      </c>
      <c r="L4478" s="40">
        <v>0.29815000000000003</v>
      </c>
      <c r="M4478" s="40">
        <v>0.30014999999999997</v>
      </c>
      <c r="N4478" s="40">
        <v>0.2641</v>
      </c>
      <c r="O4478" s="40">
        <v>0.31724999999999998</v>
      </c>
      <c r="P4478" s="40">
        <v>0.29325000000000001</v>
      </c>
      <c r="Q4478" s="40"/>
      <c r="R4478" s="40"/>
      <c r="S4478" s="40"/>
      <c r="T4478" s="40"/>
      <c r="U4478" s="40"/>
      <c r="V4478" s="40"/>
      <c r="W4478" s="40"/>
      <c r="X4478" s="40"/>
      <c r="Z4478" s="40"/>
      <c r="AA4478" s="40"/>
      <c r="AB4478" s="40"/>
      <c r="AC4478" s="40"/>
      <c r="AD4478" s="40"/>
      <c r="AE4478" s="40"/>
      <c r="AF4478" s="40"/>
      <c r="AG4478" s="40"/>
      <c r="AH4478" s="40"/>
      <c r="AI4478" s="40"/>
      <c r="AJ4478" s="40"/>
      <c r="AK4478" s="40"/>
      <c r="AL4478" s="40"/>
      <c r="AM4478" s="40"/>
      <c r="AN4478" s="45"/>
      <c r="AO4478" s="40"/>
      <c r="AP4478" s="40"/>
      <c r="AQ4478" s="40"/>
      <c r="AR4478" s="40"/>
      <c r="AS4478" s="40"/>
      <c r="AT4478" s="40"/>
      <c r="AU4478" s="40"/>
      <c r="AV4478" s="40"/>
      <c r="AZ4478" s="40"/>
      <c r="BA4478" s="40"/>
      <c r="BB4478" s="40"/>
      <c r="BC4478" s="40"/>
      <c r="BD4478" s="40"/>
      <c r="BE4478" s="40"/>
      <c r="BF4478" s="40"/>
      <c r="BG4478" s="40"/>
      <c r="BH4478" s="40"/>
      <c r="BI4478" s="40"/>
      <c r="BJ4478" s="40"/>
      <c r="BK4478" s="40"/>
      <c r="BL4478" s="40"/>
      <c r="BM4478" s="40"/>
      <c r="BN4478" s="40"/>
      <c r="BO4478" s="40"/>
      <c r="BP4478" s="40"/>
      <c r="BQ4478" s="40"/>
      <c r="BR4478" s="40"/>
      <c r="BS4478" s="40"/>
      <c r="BT4478" s="40"/>
      <c r="BU4478" s="40"/>
      <c r="BV4478" s="40"/>
      <c r="BW4478" s="40"/>
      <c r="BX4478" s="40"/>
      <c r="BY4478" s="40"/>
      <c r="BZ4478" s="40"/>
      <c r="CA4478" s="40"/>
      <c r="CB4478" s="40"/>
      <c r="CC4478" s="40"/>
      <c r="CD4478" s="40"/>
      <c r="CE4478" s="40"/>
    </row>
    <row r="4479" spans="1:83" x14ac:dyDescent="0.25">
      <c r="A4479" s="5" t="s">
        <v>759</v>
      </c>
      <c r="B4479" s="5" t="s">
        <v>759</v>
      </c>
      <c r="C4479" s="6">
        <v>33497</v>
      </c>
      <c r="D4479" s="14"/>
      <c r="E4479" s="14"/>
      <c r="F4479" s="15"/>
      <c r="G4479" s="40"/>
      <c r="H4479" s="40">
        <v>464.96</v>
      </c>
      <c r="I4479" s="40">
        <v>0.28000000000000003</v>
      </c>
      <c r="J4479" s="40">
        <v>0.30259999999999998</v>
      </c>
      <c r="K4479" s="40">
        <v>0.27500000000000002</v>
      </c>
      <c r="L4479" s="40">
        <v>0.29749999999999999</v>
      </c>
      <c r="M4479" s="40">
        <v>0.29930000000000001</v>
      </c>
      <c r="N4479" s="40">
        <v>0.26050000000000001</v>
      </c>
      <c r="O4479" s="40">
        <v>0.31419999999999998</v>
      </c>
      <c r="P4479" s="40">
        <v>0.29570000000000002</v>
      </c>
      <c r="Q4479" s="40"/>
      <c r="R4479" s="40"/>
      <c r="S4479" s="40"/>
      <c r="T4479" s="40"/>
      <c r="U4479" s="40"/>
      <c r="V4479" s="40"/>
      <c r="W4479" s="40"/>
      <c r="X4479" s="40"/>
      <c r="Z4479" s="40"/>
      <c r="AA4479" s="40"/>
      <c r="AB4479" s="40"/>
      <c r="AC4479" s="40"/>
      <c r="AD4479" s="40"/>
      <c r="AE4479" s="40"/>
      <c r="AF4479" s="40"/>
      <c r="AG4479" s="40"/>
      <c r="AH4479" s="40"/>
      <c r="AI4479" s="40"/>
      <c r="AJ4479" s="40"/>
      <c r="AK4479" s="40"/>
      <c r="AL4479" s="40"/>
      <c r="AM4479" s="40"/>
      <c r="AN4479" s="45"/>
      <c r="AO4479" s="40"/>
      <c r="AP4479" s="40"/>
      <c r="AQ4479" s="40"/>
      <c r="AR4479" s="40"/>
      <c r="AS4479" s="40"/>
      <c r="AT4479" s="40"/>
      <c r="AU4479" s="40"/>
      <c r="AV4479" s="40"/>
      <c r="AZ4479" s="40"/>
      <c r="BA4479" s="40"/>
      <c r="BB4479" s="40"/>
      <c r="BC4479" s="40"/>
      <c r="BD4479" s="40"/>
      <c r="BE4479" s="40"/>
      <c r="BF4479" s="40"/>
      <c r="BG4479" s="40"/>
      <c r="BH4479" s="40"/>
      <c r="BI4479" s="40"/>
      <c r="BJ4479" s="40"/>
      <c r="BK4479" s="40"/>
      <c r="BL4479" s="40"/>
      <c r="BM4479" s="40"/>
      <c r="BN4479" s="40"/>
      <c r="BO4479" s="40"/>
      <c r="BP4479" s="40"/>
      <c r="BQ4479" s="40"/>
      <c r="BR4479" s="40"/>
      <c r="BS4479" s="40"/>
      <c r="BT4479" s="40"/>
      <c r="BU4479" s="40"/>
      <c r="BV4479" s="40"/>
      <c r="BW4479" s="40"/>
      <c r="BX4479" s="40"/>
      <c r="BY4479" s="40"/>
      <c r="BZ4479" s="40"/>
      <c r="CA4479" s="40"/>
      <c r="CB4479" s="40"/>
      <c r="CC4479" s="40"/>
      <c r="CD4479" s="40"/>
      <c r="CE4479" s="40"/>
    </row>
    <row r="4480" spans="1:83" x14ac:dyDescent="0.25">
      <c r="A4480" s="5" t="s">
        <v>759</v>
      </c>
      <c r="B4480" s="5" t="s">
        <v>759</v>
      </c>
      <c r="C4480" s="6">
        <v>33504</v>
      </c>
      <c r="D4480" s="14"/>
      <c r="E4480" s="14"/>
      <c r="F4480" s="15"/>
      <c r="G4480" s="40"/>
      <c r="H4480" s="40">
        <v>463.42</v>
      </c>
      <c r="I4480" s="40">
        <v>0.27650000000000002</v>
      </c>
      <c r="J4480" s="40">
        <v>0.30199999999999999</v>
      </c>
      <c r="K4480" s="40">
        <v>0.27445000000000003</v>
      </c>
      <c r="L4480" s="40">
        <v>0.2969</v>
      </c>
      <c r="M4480" s="40">
        <v>0.29870000000000002</v>
      </c>
      <c r="N4480" s="40">
        <v>0.25990000000000002</v>
      </c>
      <c r="O4480" s="40">
        <v>0.31359999999999999</v>
      </c>
      <c r="P4480" s="40">
        <v>0.29504999999999998</v>
      </c>
      <c r="Q4480" s="40"/>
      <c r="R4480" s="40"/>
      <c r="S4480" s="40"/>
      <c r="T4480" s="40"/>
      <c r="U4480" s="40"/>
      <c r="V4480" s="40"/>
      <c r="W4480" s="40"/>
      <c r="X4480" s="40"/>
      <c r="Z4480" s="40"/>
      <c r="AA4480" s="40"/>
      <c r="AB4480" s="40"/>
      <c r="AC4480" s="40"/>
      <c r="AD4480" s="40"/>
      <c r="AE4480" s="40"/>
      <c r="AF4480" s="40"/>
      <c r="AG4480" s="40"/>
      <c r="AH4480" s="40"/>
      <c r="AI4480" s="40"/>
      <c r="AJ4480" s="40"/>
      <c r="AK4480" s="40"/>
      <c r="AL4480" s="40"/>
      <c r="AM4480" s="40"/>
      <c r="AN4480" s="45"/>
      <c r="AO4480" s="40"/>
      <c r="AP4480" s="40"/>
      <c r="AQ4480" s="40"/>
      <c r="AR4480" s="40"/>
      <c r="AS4480" s="40"/>
      <c r="AT4480" s="40"/>
      <c r="AU4480" s="40"/>
      <c r="AV4480" s="40"/>
      <c r="AZ4480" s="40"/>
      <c r="BA4480" s="40"/>
      <c r="BB4480" s="40"/>
      <c r="BC4480" s="40"/>
      <c r="BD4480" s="40"/>
      <c r="BE4480" s="40"/>
      <c r="BF4480" s="40"/>
      <c r="BG4480" s="40"/>
      <c r="BH4480" s="40"/>
      <c r="BI4480" s="40"/>
      <c r="BJ4480" s="40"/>
      <c r="BK4480" s="40"/>
      <c r="BL4480" s="40"/>
      <c r="BM4480" s="40"/>
      <c r="BN4480" s="40"/>
      <c r="BO4480" s="40"/>
      <c r="BP4480" s="40"/>
      <c r="BQ4480" s="40"/>
      <c r="BR4480" s="40"/>
      <c r="BS4480" s="40"/>
      <c r="BT4480" s="40"/>
      <c r="BU4480" s="40"/>
      <c r="BV4480" s="40"/>
      <c r="BW4480" s="40"/>
      <c r="BX4480" s="40"/>
      <c r="BY4480" s="40"/>
      <c r="BZ4480" s="40"/>
      <c r="CA4480" s="40"/>
      <c r="CB4480" s="40"/>
      <c r="CC4480" s="40"/>
      <c r="CD4480" s="40"/>
      <c r="CE4480" s="40"/>
    </row>
    <row r="4481" spans="1:83" x14ac:dyDescent="0.25">
      <c r="A4481" s="5" t="s">
        <v>759</v>
      </c>
      <c r="B4481" s="5" t="s">
        <v>759</v>
      </c>
      <c r="C4481" s="6">
        <v>33512</v>
      </c>
      <c r="D4481" s="14"/>
      <c r="E4481" s="14"/>
      <c r="F4481" s="15"/>
      <c r="G4481" s="40"/>
      <c r="H4481" s="40">
        <v>442.3</v>
      </c>
      <c r="I4481" s="40">
        <v>0.23749999999999999</v>
      </c>
      <c r="J4481" s="40">
        <v>0.28334999999999999</v>
      </c>
      <c r="K4481" s="40">
        <v>0.26229999999999998</v>
      </c>
      <c r="L4481" s="40">
        <v>0.28789999999999999</v>
      </c>
      <c r="M4481" s="40">
        <v>0.28965000000000002</v>
      </c>
      <c r="N4481" s="40">
        <v>0.24840000000000001</v>
      </c>
      <c r="O4481" s="40">
        <v>0.31059999999999999</v>
      </c>
      <c r="P4481" s="40">
        <v>0.2918</v>
      </c>
      <c r="Q4481" s="40"/>
      <c r="R4481" s="40"/>
      <c r="S4481" s="40"/>
      <c r="T4481" s="40"/>
      <c r="U4481" s="40"/>
      <c r="V4481" s="40"/>
      <c r="W4481" s="40"/>
      <c r="X4481" s="40"/>
      <c r="Z4481" s="40"/>
      <c r="AA4481" s="40"/>
      <c r="AB4481" s="40"/>
      <c r="AC4481" s="40"/>
      <c r="AD4481" s="40"/>
      <c r="AE4481" s="40"/>
      <c r="AF4481" s="40"/>
      <c r="AG4481" s="40"/>
      <c r="AH4481" s="40"/>
      <c r="AI4481" s="40"/>
      <c r="AJ4481" s="40"/>
      <c r="AK4481" s="40"/>
      <c r="AL4481" s="40"/>
      <c r="AM4481" s="40"/>
      <c r="AN4481" s="45"/>
      <c r="AO4481" s="40"/>
      <c r="AP4481" s="40"/>
      <c r="AQ4481" s="40"/>
      <c r="AR4481" s="40"/>
      <c r="AS4481" s="40"/>
      <c r="AT4481" s="40"/>
      <c r="AU4481" s="40"/>
      <c r="AV4481" s="40"/>
      <c r="AZ4481" s="40"/>
      <c r="BA4481" s="40"/>
      <c r="BB4481" s="40"/>
      <c r="BC4481" s="40"/>
      <c r="BD4481" s="40"/>
      <c r="BE4481" s="40"/>
      <c r="BF4481" s="40"/>
      <c r="BG4481" s="40"/>
      <c r="BH4481" s="40"/>
      <c r="BI4481" s="40"/>
      <c r="BJ4481" s="40"/>
      <c r="BK4481" s="40"/>
      <c r="BL4481" s="40"/>
      <c r="BM4481" s="40"/>
      <c r="BN4481" s="40"/>
      <c r="BO4481" s="40"/>
      <c r="BP4481" s="40"/>
      <c r="BQ4481" s="40"/>
      <c r="BR4481" s="40"/>
      <c r="BS4481" s="40"/>
      <c r="BT4481" s="40"/>
      <c r="BU4481" s="40"/>
      <c r="BV4481" s="40"/>
      <c r="BW4481" s="40"/>
      <c r="BX4481" s="40"/>
      <c r="BY4481" s="40"/>
      <c r="BZ4481" s="40"/>
      <c r="CA4481" s="40"/>
      <c r="CB4481" s="40"/>
      <c r="CC4481" s="40"/>
      <c r="CD4481" s="40"/>
      <c r="CE4481" s="40"/>
    </row>
    <row r="4482" spans="1:83" x14ac:dyDescent="0.25">
      <c r="A4482" s="5" t="s">
        <v>759</v>
      </c>
      <c r="B4482" s="5" t="s">
        <v>759</v>
      </c>
      <c r="C4482" s="6">
        <v>33519</v>
      </c>
      <c r="D4482" s="14"/>
      <c r="E4482" s="14"/>
      <c r="F4482" s="15"/>
      <c r="G4482" s="40"/>
      <c r="H4482" s="40">
        <v>437.4</v>
      </c>
      <c r="I4482" s="40">
        <v>0.22850000000000001</v>
      </c>
      <c r="J4482" s="40">
        <v>0.27975</v>
      </c>
      <c r="K4482" s="40">
        <v>0.26055</v>
      </c>
      <c r="L4482" s="40">
        <v>0.28705000000000003</v>
      </c>
      <c r="M4482" s="40">
        <v>0.29025000000000001</v>
      </c>
      <c r="N4482" s="40">
        <v>0.246</v>
      </c>
      <c r="O4482" s="40">
        <v>0.30709999999999998</v>
      </c>
      <c r="P4482" s="40">
        <v>0.2878</v>
      </c>
      <c r="Q4482" s="40"/>
      <c r="R4482" s="40"/>
      <c r="S4482" s="40"/>
      <c r="T4482" s="40"/>
      <c r="U4482" s="40"/>
      <c r="V4482" s="40"/>
      <c r="W4482" s="40"/>
      <c r="X4482" s="40"/>
      <c r="Z4482" s="40"/>
      <c r="AA4482" s="40"/>
      <c r="AB4482" s="40"/>
      <c r="AC4482" s="40"/>
      <c r="AD4482" s="40"/>
      <c r="AE4482" s="40"/>
      <c r="AF4482" s="40"/>
      <c r="AG4482" s="40"/>
      <c r="AH4482" s="40"/>
      <c r="AI4482" s="40"/>
      <c r="AJ4482" s="40"/>
      <c r="AK4482" s="40"/>
      <c r="AL4482" s="40"/>
      <c r="AM4482" s="40"/>
      <c r="AN4482" s="45"/>
      <c r="AO4482" s="40"/>
      <c r="AP4482" s="40"/>
      <c r="AQ4482" s="40"/>
      <c r="AR4482" s="40"/>
      <c r="AS4482" s="40"/>
      <c r="AT4482" s="40"/>
      <c r="AU4482" s="40"/>
      <c r="AV4482" s="40"/>
      <c r="AZ4482" s="40"/>
      <c r="BA4482" s="40"/>
      <c r="BB4482" s="40"/>
      <c r="BC4482" s="40"/>
      <c r="BD4482" s="40"/>
      <c r="BE4482" s="40"/>
      <c r="BF4482" s="40"/>
      <c r="BG4482" s="40"/>
      <c r="BH4482" s="40"/>
      <c r="BI4482" s="40"/>
      <c r="BJ4482" s="40"/>
      <c r="BK4482" s="40"/>
      <c r="BL4482" s="40"/>
      <c r="BM4482" s="40"/>
      <c r="BN4482" s="40"/>
      <c r="BO4482" s="40"/>
      <c r="BP4482" s="40"/>
      <c r="BQ4482" s="40"/>
      <c r="BR4482" s="40"/>
      <c r="BS4482" s="40"/>
      <c r="BT4482" s="40"/>
      <c r="BU4482" s="40"/>
      <c r="BV4482" s="40"/>
      <c r="BW4482" s="40"/>
      <c r="BX4482" s="40"/>
      <c r="BY4482" s="40"/>
      <c r="BZ4482" s="40"/>
      <c r="CA4482" s="40"/>
      <c r="CB4482" s="40"/>
      <c r="CC4482" s="40"/>
      <c r="CD4482" s="40"/>
      <c r="CE4482" s="40"/>
    </row>
    <row r="4483" spans="1:83" x14ac:dyDescent="0.25">
      <c r="A4483" s="5" t="s">
        <v>759</v>
      </c>
      <c r="B4483" s="5" t="s">
        <v>759</v>
      </c>
      <c r="C4483" s="6">
        <v>33525</v>
      </c>
      <c r="D4483" s="14"/>
      <c r="E4483" s="14"/>
      <c r="F4483" s="15"/>
      <c r="G4483" s="40"/>
      <c r="H4483" s="40">
        <v>426.27</v>
      </c>
      <c r="I4483" s="40">
        <v>0.21299999999999999</v>
      </c>
      <c r="J4483" s="40">
        <v>0.26074999999999998</v>
      </c>
      <c r="K4483" s="40">
        <v>0.25369999999999998</v>
      </c>
      <c r="L4483" s="40">
        <v>0.28455000000000003</v>
      </c>
      <c r="M4483" s="40">
        <v>0.2863</v>
      </c>
      <c r="N4483" s="40">
        <v>0.24260000000000001</v>
      </c>
      <c r="O4483" s="40">
        <v>0.30475000000000002</v>
      </c>
      <c r="P4483" s="40">
        <v>0.28570000000000001</v>
      </c>
      <c r="Q4483" s="40"/>
      <c r="R4483" s="40"/>
      <c r="S4483" s="40"/>
      <c r="T4483" s="40"/>
      <c r="U4483" s="40"/>
      <c r="V4483" s="40"/>
      <c r="W4483" s="40"/>
      <c r="X4483" s="40"/>
      <c r="Z4483" s="40"/>
      <c r="AA4483" s="40"/>
      <c r="AB4483" s="40"/>
      <c r="AC4483" s="40"/>
      <c r="AD4483" s="40"/>
      <c r="AE4483" s="40"/>
      <c r="AF4483" s="40"/>
      <c r="AG4483" s="40"/>
      <c r="AH4483" s="40"/>
      <c r="AI4483" s="40"/>
      <c r="AJ4483" s="40"/>
      <c r="AK4483" s="40"/>
      <c r="AL4483" s="40"/>
      <c r="AM4483" s="40"/>
      <c r="AN4483" s="45"/>
      <c r="AO4483" s="40"/>
      <c r="AP4483" s="40"/>
      <c r="AQ4483" s="40"/>
      <c r="AR4483" s="40"/>
      <c r="AS4483" s="40"/>
      <c r="AT4483" s="40"/>
      <c r="AU4483" s="40"/>
      <c r="AV4483" s="40"/>
      <c r="AZ4483" s="40"/>
      <c r="BA4483" s="40"/>
      <c r="BB4483" s="40"/>
      <c r="BC4483" s="40"/>
      <c r="BD4483" s="40"/>
      <c r="BE4483" s="40"/>
      <c r="BF4483" s="40"/>
      <c r="BG4483" s="40"/>
      <c r="BH4483" s="40"/>
      <c r="BI4483" s="40"/>
      <c r="BJ4483" s="40"/>
      <c r="BK4483" s="40"/>
      <c r="BL4483" s="40"/>
      <c r="BM4483" s="40"/>
      <c r="BN4483" s="40"/>
      <c r="BO4483" s="40"/>
      <c r="BP4483" s="40"/>
      <c r="BQ4483" s="40"/>
      <c r="BR4483" s="40"/>
      <c r="BS4483" s="40"/>
      <c r="BT4483" s="40"/>
      <c r="BU4483" s="40"/>
      <c r="BV4483" s="40"/>
      <c r="BW4483" s="40"/>
      <c r="BX4483" s="40"/>
      <c r="BY4483" s="40"/>
      <c r="BZ4483" s="40"/>
      <c r="CA4483" s="40"/>
      <c r="CB4483" s="40"/>
      <c r="CC4483" s="40"/>
      <c r="CD4483" s="40"/>
      <c r="CE4483" s="40"/>
    </row>
    <row r="4484" spans="1:83" x14ac:dyDescent="0.25">
      <c r="A4484" s="5" t="s">
        <v>759</v>
      </c>
      <c r="B4484" s="5" t="s">
        <v>759</v>
      </c>
      <c r="C4484" s="6">
        <v>33532</v>
      </c>
      <c r="D4484" s="14"/>
      <c r="E4484" s="14"/>
      <c r="F4484" s="15"/>
      <c r="G4484" s="40"/>
      <c r="H4484" s="40">
        <v>406.67</v>
      </c>
      <c r="I4484" s="40">
        <v>0.1895</v>
      </c>
      <c r="J4484" s="40">
        <v>0.23769999999999999</v>
      </c>
      <c r="K4484" s="40">
        <v>0.23069999999999999</v>
      </c>
      <c r="L4484" s="40">
        <v>0.27495000000000003</v>
      </c>
      <c r="M4484" s="40">
        <v>0.27710000000000001</v>
      </c>
      <c r="N4484" s="40">
        <v>0.2364</v>
      </c>
      <c r="O4484" s="40">
        <v>0.30185000000000001</v>
      </c>
      <c r="P4484" s="40">
        <v>0.28515000000000001</v>
      </c>
      <c r="Q4484" s="40"/>
      <c r="R4484" s="40"/>
      <c r="S4484" s="40"/>
      <c r="T4484" s="40"/>
      <c r="U4484" s="40"/>
      <c r="V4484" s="40"/>
      <c r="W4484" s="40"/>
      <c r="X4484" s="40"/>
      <c r="Z4484" s="40"/>
      <c r="AA4484" s="40"/>
      <c r="AB4484" s="40"/>
      <c r="AC4484" s="40"/>
      <c r="AD4484" s="40"/>
      <c r="AE4484" s="40"/>
      <c r="AF4484" s="40"/>
      <c r="AG4484" s="40"/>
      <c r="AH4484" s="40"/>
      <c r="AI4484" s="40"/>
      <c r="AJ4484" s="40"/>
      <c r="AK4484" s="40"/>
      <c r="AL4484" s="40"/>
      <c r="AM4484" s="40"/>
      <c r="AN4484" s="45"/>
      <c r="AO4484" s="40"/>
      <c r="AP4484" s="40"/>
      <c r="AQ4484" s="40"/>
      <c r="AR4484" s="40"/>
      <c r="AS4484" s="40"/>
      <c r="AT4484" s="40"/>
      <c r="AU4484" s="40"/>
      <c r="AV4484" s="40"/>
      <c r="AZ4484" s="40"/>
      <c r="BA4484" s="40"/>
      <c r="BB4484" s="40"/>
      <c r="BC4484" s="40"/>
      <c r="BD4484" s="40"/>
      <c r="BE4484" s="40"/>
      <c r="BF4484" s="40"/>
      <c r="BG4484" s="40"/>
      <c r="BH4484" s="40"/>
      <c r="BI4484" s="40"/>
      <c r="BJ4484" s="40"/>
      <c r="BK4484" s="40"/>
      <c r="BL4484" s="40"/>
      <c r="BM4484" s="40"/>
      <c r="BN4484" s="40"/>
      <c r="BO4484" s="40"/>
      <c r="BP4484" s="40"/>
      <c r="BQ4484" s="40"/>
      <c r="BR4484" s="40"/>
      <c r="BS4484" s="40"/>
      <c r="BT4484" s="40"/>
      <c r="BU4484" s="40"/>
      <c r="BV4484" s="40"/>
      <c r="BW4484" s="40"/>
      <c r="BX4484" s="40"/>
      <c r="BY4484" s="40"/>
      <c r="BZ4484" s="40"/>
      <c r="CA4484" s="40"/>
      <c r="CB4484" s="40"/>
      <c r="CC4484" s="40"/>
      <c r="CD4484" s="40"/>
      <c r="CE4484" s="40"/>
    </row>
    <row r="4485" spans="1:83" x14ac:dyDescent="0.25">
      <c r="A4485" s="5" t="s">
        <v>759</v>
      </c>
      <c r="B4485" s="5" t="s">
        <v>759</v>
      </c>
      <c r="C4485" s="6">
        <v>33540</v>
      </c>
      <c r="D4485" s="14"/>
      <c r="E4485" s="14"/>
      <c r="F4485" s="15"/>
      <c r="G4485" s="40"/>
      <c r="H4485" s="40">
        <v>397.2</v>
      </c>
      <c r="I4485" s="40">
        <v>0.16950000000000001</v>
      </c>
      <c r="J4485" s="40">
        <v>0.23685</v>
      </c>
      <c r="K4485" s="40">
        <v>0.21884999999999999</v>
      </c>
      <c r="L4485" s="40">
        <v>0.26445000000000002</v>
      </c>
      <c r="M4485" s="40">
        <v>0.27725</v>
      </c>
      <c r="N4485" s="40">
        <v>0.23135</v>
      </c>
      <c r="O4485" s="40">
        <v>0.30404999999999999</v>
      </c>
      <c r="P4485" s="40">
        <v>0.28370000000000001</v>
      </c>
      <c r="Q4485" s="40"/>
      <c r="R4485" s="40"/>
      <c r="S4485" s="40"/>
      <c r="T4485" s="40"/>
      <c r="U4485" s="40"/>
      <c r="V4485" s="40"/>
      <c r="W4485" s="40"/>
      <c r="X4485" s="40"/>
      <c r="Z4485" s="40"/>
      <c r="AA4485" s="40"/>
      <c r="AB4485" s="40"/>
      <c r="AC4485" s="40"/>
      <c r="AD4485" s="40"/>
      <c r="AE4485" s="40"/>
      <c r="AF4485" s="40"/>
      <c r="AG4485" s="40"/>
      <c r="AH4485" s="40"/>
      <c r="AI4485" s="40"/>
      <c r="AJ4485" s="40"/>
      <c r="AK4485" s="40"/>
      <c r="AL4485" s="40"/>
      <c r="AM4485" s="40"/>
      <c r="AN4485" s="45"/>
      <c r="AO4485" s="40"/>
      <c r="AP4485" s="40"/>
      <c r="AQ4485" s="40"/>
      <c r="AR4485" s="40"/>
      <c r="AS4485" s="40"/>
      <c r="AT4485" s="40"/>
      <c r="AU4485" s="40"/>
      <c r="AV4485" s="40"/>
      <c r="AZ4485" s="40"/>
      <c r="BA4485" s="40"/>
      <c r="BB4485" s="40"/>
      <c r="BC4485" s="40"/>
      <c r="BD4485" s="40"/>
      <c r="BE4485" s="40"/>
      <c r="BF4485" s="40"/>
      <c r="BG4485" s="40"/>
      <c r="BH4485" s="40"/>
      <c r="BI4485" s="40"/>
      <c r="BJ4485" s="40"/>
      <c r="BK4485" s="40"/>
      <c r="BL4485" s="40"/>
      <c r="BM4485" s="40"/>
      <c r="BN4485" s="40"/>
      <c r="BO4485" s="40"/>
      <c r="BP4485" s="40"/>
      <c r="BQ4485" s="40"/>
      <c r="BR4485" s="40"/>
      <c r="BS4485" s="40"/>
      <c r="BT4485" s="40"/>
      <c r="BU4485" s="40"/>
      <c r="BV4485" s="40"/>
      <c r="BW4485" s="40"/>
      <c r="BX4485" s="40"/>
      <c r="BY4485" s="40"/>
      <c r="BZ4485" s="40"/>
      <c r="CA4485" s="40"/>
      <c r="CB4485" s="40"/>
      <c r="CC4485" s="40"/>
      <c r="CD4485" s="40"/>
      <c r="CE4485" s="40"/>
    </row>
    <row r="4486" spans="1:83" x14ac:dyDescent="0.25">
      <c r="A4486" s="5" t="s">
        <v>759</v>
      </c>
      <c r="B4486" s="5" t="s">
        <v>759</v>
      </c>
      <c r="C4486" s="6">
        <v>33546</v>
      </c>
      <c r="D4486" s="14"/>
      <c r="E4486" s="14"/>
      <c r="F4486" s="15"/>
      <c r="G4486" s="40"/>
      <c r="H4486" s="40">
        <v>432.21</v>
      </c>
      <c r="I4486" s="40">
        <v>0.308</v>
      </c>
      <c r="J4486" s="40">
        <v>0.26405000000000001</v>
      </c>
      <c r="K4486" s="40">
        <v>0.22425</v>
      </c>
      <c r="L4486" s="40">
        <v>0.26665</v>
      </c>
      <c r="M4486" s="40">
        <v>0.27994999999999998</v>
      </c>
      <c r="N4486" s="40">
        <v>0.2334</v>
      </c>
      <c r="O4486" s="40">
        <v>0.30309999999999998</v>
      </c>
      <c r="P4486" s="40">
        <v>0.28165000000000001</v>
      </c>
      <c r="Q4486" s="40"/>
      <c r="R4486" s="40"/>
      <c r="S4486" s="40"/>
      <c r="T4486" s="40"/>
      <c r="U4486" s="40"/>
      <c r="V4486" s="40"/>
      <c r="W4486" s="40"/>
      <c r="X4486" s="40"/>
      <c r="Z4486" s="40"/>
      <c r="AA4486" s="40"/>
      <c r="AB4486" s="40"/>
      <c r="AC4486" s="40"/>
      <c r="AD4486" s="40"/>
      <c r="AE4486" s="40"/>
      <c r="AF4486" s="40"/>
      <c r="AG4486" s="40"/>
      <c r="AH4486" s="40"/>
      <c r="AI4486" s="40"/>
      <c r="AJ4486" s="40"/>
      <c r="AK4486" s="40"/>
      <c r="AL4486" s="40"/>
      <c r="AM4486" s="40"/>
      <c r="AN4486" s="45"/>
      <c r="AO4486" s="40"/>
      <c r="AP4486" s="40"/>
      <c r="AQ4486" s="40"/>
      <c r="AR4486" s="40"/>
      <c r="AS4486" s="40"/>
      <c r="AT4486" s="40"/>
      <c r="AU4486" s="40"/>
      <c r="AV4486" s="40"/>
      <c r="AZ4486" s="40"/>
      <c r="BA4486" s="40"/>
      <c r="BB4486" s="40"/>
      <c r="BC4486" s="40"/>
      <c r="BD4486" s="40"/>
      <c r="BE4486" s="40"/>
      <c r="BF4486" s="40"/>
      <c r="BG4486" s="40"/>
      <c r="BH4486" s="40"/>
      <c r="BI4486" s="40"/>
      <c r="BJ4486" s="40"/>
      <c r="BK4486" s="40"/>
      <c r="BL4486" s="40"/>
      <c r="BM4486" s="40"/>
      <c r="BN4486" s="40"/>
      <c r="BO4486" s="40"/>
      <c r="BP4486" s="40"/>
      <c r="BQ4486" s="40"/>
      <c r="BR4486" s="40"/>
      <c r="BS4486" s="40"/>
      <c r="BT4486" s="40"/>
      <c r="BU4486" s="40"/>
      <c r="BV4486" s="40"/>
      <c r="BW4486" s="40"/>
      <c r="BX4486" s="40"/>
      <c r="BY4486" s="40"/>
      <c r="BZ4486" s="40"/>
      <c r="CA4486" s="40"/>
      <c r="CB4486" s="40"/>
      <c r="CC4486" s="40"/>
      <c r="CD4486" s="40"/>
      <c r="CE4486" s="40"/>
    </row>
    <row r="4487" spans="1:83" x14ac:dyDescent="0.25">
      <c r="A4487" s="5" t="s">
        <v>759</v>
      </c>
      <c r="B4487" s="5" t="s">
        <v>759</v>
      </c>
      <c r="C4487" s="6">
        <v>33553</v>
      </c>
      <c r="D4487" s="14"/>
      <c r="E4487" s="14"/>
      <c r="F4487" s="15"/>
      <c r="G4487" s="40"/>
      <c r="H4487" s="40">
        <v>417.12</v>
      </c>
      <c r="I4487" s="40">
        <v>0.28000000000000003</v>
      </c>
      <c r="J4487" s="40">
        <v>0.25319999999999998</v>
      </c>
      <c r="K4487" s="40">
        <v>0.21879999999999999</v>
      </c>
      <c r="L4487" s="40">
        <v>0.2581</v>
      </c>
      <c r="M4487" s="40">
        <v>0.27160000000000001</v>
      </c>
      <c r="N4487" s="40">
        <v>0.22595000000000001</v>
      </c>
      <c r="O4487" s="40">
        <v>0.29875000000000002</v>
      </c>
      <c r="P4487" s="40">
        <v>0.2792</v>
      </c>
      <c r="Q4487" s="40"/>
      <c r="R4487" s="40"/>
      <c r="S4487" s="40"/>
      <c r="T4487" s="40"/>
      <c r="U4487" s="40"/>
      <c r="V4487" s="40"/>
      <c r="W4487" s="40"/>
      <c r="X4487" s="40"/>
      <c r="Z4487" s="40"/>
      <c r="AA4487" s="40"/>
      <c r="AB4487" s="40"/>
      <c r="AC4487" s="40"/>
      <c r="AD4487" s="40"/>
      <c r="AE4487" s="40"/>
      <c r="AF4487" s="40"/>
      <c r="AG4487" s="40"/>
      <c r="AH4487" s="40"/>
      <c r="AI4487" s="40"/>
      <c r="AJ4487" s="40"/>
      <c r="AK4487" s="40"/>
      <c r="AL4487" s="40"/>
      <c r="AM4487" s="40"/>
      <c r="AN4487" s="45"/>
      <c r="AO4487" s="40"/>
      <c r="AP4487" s="40"/>
      <c r="AQ4487" s="40"/>
      <c r="AR4487" s="40"/>
      <c r="AS4487" s="40"/>
      <c r="AT4487" s="40"/>
      <c r="AU4487" s="40"/>
      <c r="AV4487" s="40"/>
      <c r="AZ4487" s="40"/>
      <c r="BA4487" s="40"/>
      <c r="BB4487" s="40"/>
      <c r="BC4487" s="40"/>
      <c r="BD4487" s="40"/>
      <c r="BE4487" s="40"/>
      <c r="BF4487" s="40"/>
      <c r="BG4487" s="40"/>
      <c r="BH4487" s="40"/>
      <c r="BI4487" s="40"/>
      <c r="BJ4487" s="40"/>
      <c r="BK4487" s="40"/>
      <c r="BL4487" s="40"/>
      <c r="BM4487" s="40"/>
      <c r="BN4487" s="40"/>
      <c r="BO4487" s="40"/>
      <c r="BP4487" s="40"/>
      <c r="BQ4487" s="40"/>
      <c r="BR4487" s="40"/>
      <c r="BS4487" s="40"/>
      <c r="BT4487" s="40"/>
      <c r="BU4487" s="40"/>
      <c r="BV4487" s="40"/>
      <c r="BW4487" s="40"/>
      <c r="BX4487" s="40"/>
      <c r="BY4487" s="40"/>
      <c r="BZ4487" s="40"/>
      <c r="CA4487" s="40"/>
      <c r="CB4487" s="40"/>
      <c r="CC4487" s="40"/>
      <c r="CD4487" s="40"/>
      <c r="CE4487" s="40"/>
    </row>
    <row r="4488" spans="1:83" x14ac:dyDescent="0.25">
      <c r="A4488" s="5" t="s">
        <v>759</v>
      </c>
      <c r="B4488" s="5" t="s">
        <v>759</v>
      </c>
      <c r="C4488" s="6">
        <v>33560</v>
      </c>
      <c r="D4488" s="14"/>
      <c r="E4488" s="14"/>
      <c r="F4488" s="15"/>
      <c r="G4488" s="40"/>
      <c r="H4488" s="40">
        <v>383.78</v>
      </c>
      <c r="I4488" s="40">
        <v>0.17899999999999999</v>
      </c>
      <c r="J4488" s="40">
        <v>0.22045000000000001</v>
      </c>
      <c r="K4488" s="40">
        <v>0.20455000000000001</v>
      </c>
      <c r="L4488" s="40">
        <v>0.24575</v>
      </c>
      <c r="M4488" s="40">
        <v>0.26319999999999999</v>
      </c>
      <c r="N4488" s="40">
        <v>0.22370000000000001</v>
      </c>
      <c r="O4488" s="40">
        <v>0.29885</v>
      </c>
      <c r="P4488" s="40">
        <v>0.28339999999999999</v>
      </c>
      <c r="Q4488" s="40"/>
      <c r="R4488" s="40"/>
      <c r="S4488" s="40"/>
      <c r="T4488" s="40"/>
      <c r="U4488" s="40"/>
      <c r="V4488" s="40"/>
      <c r="W4488" s="40"/>
      <c r="X4488" s="40"/>
      <c r="Z4488" s="40"/>
      <c r="AA4488" s="40"/>
      <c r="AB4488" s="40"/>
      <c r="AC4488" s="40"/>
      <c r="AD4488" s="40"/>
      <c r="AE4488" s="40"/>
      <c r="AF4488" s="40"/>
      <c r="AG4488" s="40"/>
      <c r="AH4488" s="40"/>
      <c r="AI4488" s="40"/>
      <c r="AJ4488" s="40"/>
      <c r="AK4488" s="40"/>
      <c r="AL4488" s="40"/>
      <c r="AM4488" s="40"/>
      <c r="AN4488" s="45"/>
      <c r="AO4488" s="40"/>
      <c r="AP4488" s="40"/>
      <c r="AQ4488" s="40"/>
      <c r="AR4488" s="40"/>
      <c r="AS4488" s="40"/>
      <c r="AT4488" s="40"/>
      <c r="AU4488" s="40"/>
      <c r="AV4488" s="40"/>
      <c r="AZ4488" s="40"/>
      <c r="BA4488" s="40"/>
      <c r="BB4488" s="40"/>
      <c r="BC4488" s="40"/>
      <c r="BD4488" s="40"/>
      <c r="BE4488" s="40"/>
      <c r="BF4488" s="40"/>
      <c r="BG4488" s="40"/>
      <c r="BH4488" s="40"/>
      <c r="BI4488" s="40"/>
      <c r="BJ4488" s="40"/>
      <c r="BK4488" s="40"/>
      <c r="BL4488" s="40"/>
      <c r="BM4488" s="40"/>
      <c r="BN4488" s="40"/>
      <c r="BO4488" s="40"/>
      <c r="BP4488" s="40"/>
      <c r="BQ4488" s="40"/>
      <c r="BR4488" s="40"/>
      <c r="BS4488" s="40"/>
      <c r="BT4488" s="40"/>
      <c r="BU4488" s="40"/>
      <c r="BV4488" s="40"/>
      <c r="BW4488" s="40"/>
      <c r="BX4488" s="40"/>
      <c r="BY4488" s="40"/>
      <c r="BZ4488" s="40"/>
      <c r="CA4488" s="40"/>
      <c r="CB4488" s="40"/>
      <c r="CC4488" s="40"/>
      <c r="CD4488" s="40"/>
      <c r="CE4488" s="40"/>
    </row>
    <row r="4489" spans="1:83" x14ac:dyDescent="0.25">
      <c r="A4489" s="5" t="s">
        <v>759</v>
      </c>
      <c r="B4489" s="5" t="s">
        <v>759</v>
      </c>
      <c r="C4489" s="6">
        <v>33574</v>
      </c>
      <c r="D4489" s="14"/>
      <c r="E4489" s="14"/>
      <c r="F4489" s="15"/>
      <c r="G4489" s="40"/>
      <c r="H4489" s="40">
        <v>390.35</v>
      </c>
      <c r="I4489" s="40">
        <v>0.2535</v>
      </c>
      <c r="J4489" s="40">
        <v>0.24199999999999999</v>
      </c>
      <c r="K4489" s="40">
        <v>0.21129999999999999</v>
      </c>
      <c r="L4489" s="40">
        <v>0.23565</v>
      </c>
      <c r="M4489" s="40">
        <v>0.23880000000000001</v>
      </c>
      <c r="N4489" s="40">
        <v>0.21010000000000001</v>
      </c>
      <c r="O4489" s="40">
        <v>0.28670000000000001</v>
      </c>
      <c r="P4489" s="40">
        <v>0.2737</v>
      </c>
      <c r="Q4489" s="40"/>
      <c r="R4489" s="40"/>
      <c r="S4489" s="40"/>
      <c r="T4489" s="40"/>
      <c r="U4489" s="40"/>
      <c r="V4489" s="40"/>
      <c r="W4489" s="40"/>
      <c r="X4489" s="40"/>
      <c r="Z4489" s="40"/>
      <c r="AA4489" s="40"/>
      <c r="AB4489" s="40"/>
      <c r="AC4489" s="40"/>
      <c r="AD4489" s="40"/>
      <c r="AE4489" s="40"/>
      <c r="AF4489" s="40"/>
      <c r="AG4489" s="40"/>
      <c r="AH4489" s="40"/>
      <c r="AI4489" s="40"/>
      <c r="AJ4489" s="40"/>
      <c r="AK4489" s="40"/>
      <c r="AL4489" s="40"/>
      <c r="AM4489" s="40"/>
      <c r="AN4489" s="45"/>
      <c r="AO4489" s="40"/>
      <c r="AP4489" s="40"/>
      <c r="AQ4489" s="40"/>
      <c r="AR4489" s="40"/>
      <c r="AS4489" s="40"/>
      <c r="AT4489" s="40"/>
      <c r="AU4489" s="40"/>
      <c r="AV4489" s="40"/>
      <c r="AZ4489" s="40"/>
      <c r="BA4489" s="40"/>
      <c r="BB4489" s="40"/>
      <c r="BC4489" s="40"/>
      <c r="BD4489" s="40"/>
      <c r="BE4489" s="40"/>
      <c r="BF4489" s="40"/>
      <c r="BG4489" s="40"/>
      <c r="BH4489" s="40"/>
      <c r="BI4489" s="40"/>
      <c r="BJ4489" s="40"/>
      <c r="BK4489" s="40"/>
      <c r="BL4489" s="40"/>
      <c r="BM4489" s="40"/>
      <c r="BN4489" s="40"/>
      <c r="BO4489" s="40"/>
      <c r="BP4489" s="40"/>
      <c r="BQ4489" s="40"/>
      <c r="BR4489" s="40"/>
      <c r="BS4489" s="40"/>
      <c r="BT4489" s="40"/>
      <c r="BU4489" s="40"/>
      <c r="BV4489" s="40"/>
      <c r="BW4489" s="40"/>
      <c r="BX4489" s="40"/>
      <c r="BY4489" s="40"/>
      <c r="BZ4489" s="40"/>
      <c r="CA4489" s="40"/>
      <c r="CB4489" s="40"/>
      <c r="CC4489" s="40"/>
      <c r="CD4489" s="40"/>
      <c r="CE4489" s="40"/>
    </row>
    <row r="4490" spans="1:83" x14ac:dyDescent="0.25">
      <c r="A4490" s="5" t="s">
        <v>759</v>
      </c>
      <c r="B4490" s="5" t="s">
        <v>759</v>
      </c>
      <c r="C4490" s="6">
        <v>33581</v>
      </c>
      <c r="D4490" s="14"/>
      <c r="E4490" s="14"/>
      <c r="F4490" s="15"/>
      <c r="G4490" s="40"/>
      <c r="H4490" s="40">
        <v>377.41</v>
      </c>
      <c r="I4490" s="40">
        <v>0.20899999999999999</v>
      </c>
      <c r="J4490" s="40">
        <v>0.23955000000000001</v>
      </c>
      <c r="K4490" s="40">
        <v>0.21304999999999999</v>
      </c>
      <c r="L4490" s="40">
        <v>0.23580000000000001</v>
      </c>
      <c r="M4490" s="40">
        <v>0.23305000000000001</v>
      </c>
      <c r="N4490" s="40">
        <v>0.2041</v>
      </c>
      <c r="O4490" s="40">
        <v>0.27950000000000003</v>
      </c>
      <c r="P4490" s="40">
        <v>0.27300000000000002</v>
      </c>
      <c r="Q4490" s="40"/>
      <c r="R4490" s="40"/>
      <c r="S4490" s="40"/>
      <c r="T4490" s="40"/>
      <c r="U4490" s="40"/>
      <c r="V4490" s="40"/>
      <c r="W4490" s="40"/>
      <c r="X4490" s="40"/>
      <c r="Z4490" s="40"/>
      <c r="AA4490" s="40"/>
      <c r="AB4490" s="40"/>
      <c r="AC4490" s="40"/>
      <c r="AD4490" s="40"/>
      <c r="AE4490" s="40"/>
      <c r="AF4490" s="40"/>
      <c r="AG4490" s="40"/>
      <c r="AH4490" s="40"/>
      <c r="AI4490" s="40"/>
      <c r="AJ4490" s="40"/>
      <c r="AK4490" s="40"/>
      <c r="AL4490" s="40"/>
      <c r="AM4490" s="40"/>
      <c r="AN4490" s="45"/>
      <c r="AO4490" s="40"/>
      <c r="AP4490" s="40"/>
      <c r="AQ4490" s="40"/>
      <c r="AR4490" s="40"/>
      <c r="AS4490" s="40"/>
      <c r="AT4490" s="40"/>
      <c r="AU4490" s="40"/>
      <c r="AV4490" s="40"/>
      <c r="AZ4490" s="40"/>
      <c r="BA4490" s="40"/>
      <c r="BB4490" s="40"/>
      <c r="BC4490" s="40"/>
      <c r="BD4490" s="40"/>
      <c r="BE4490" s="40"/>
      <c r="BF4490" s="40"/>
      <c r="BG4490" s="40"/>
      <c r="BH4490" s="40"/>
      <c r="BI4490" s="40"/>
      <c r="BJ4490" s="40"/>
      <c r="BK4490" s="40"/>
      <c r="BL4490" s="40"/>
      <c r="BM4490" s="40"/>
      <c r="BN4490" s="40"/>
      <c r="BO4490" s="40"/>
      <c r="BP4490" s="40"/>
      <c r="BQ4490" s="40"/>
      <c r="BR4490" s="40"/>
      <c r="BS4490" s="40"/>
      <c r="BT4490" s="40"/>
      <c r="BU4490" s="40"/>
      <c r="BV4490" s="40"/>
      <c r="BW4490" s="40"/>
      <c r="BX4490" s="40"/>
      <c r="BY4490" s="40"/>
      <c r="BZ4490" s="40"/>
      <c r="CA4490" s="40"/>
      <c r="CB4490" s="40"/>
      <c r="CC4490" s="40"/>
      <c r="CD4490" s="40"/>
      <c r="CE4490" s="40"/>
    </row>
    <row r="4491" spans="1:83" x14ac:dyDescent="0.25">
      <c r="A4491" s="5" t="s">
        <v>759</v>
      </c>
      <c r="B4491" s="5" t="s">
        <v>759</v>
      </c>
      <c r="C4491" s="6">
        <v>33588</v>
      </c>
      <c r="D4491" s="14"/>
      <c r="E4491" s="14"/>
      <c r="F4491" s="15"/>
      <c r="G4491" s="40"/>
      <c r="H4491" s="40">
        <v>367.7</v>
      </c>
      <c r="I4491" s="40">
        <v>0.183</v>
      </c>
      <c r="J4491" s="40">
        <v>0.2341</v>
      </c>
      <c r="K4491" s="40">
        <v>0.20669999999999999</v>
      </c>
      <c r="L4491" s="40">
        <v>0.22925000000000001</v>
      </c>
      <c r="M4491" s="40">
        <v>0.2331</v>
      </c>
      <c r="N4491" s="40">
        <v>0.20444999999999999</v>
      </c>
      <c r="O4491" s="40">
        <v>0.2782</v>
      </c>
      <c r="P4491" s="40">
        <v>0.2697</v>
      </c>
      <c r="Q4491" s="40"/>
      <c r="R4491" s="40"/>
      <c r="S4491" s="40"/>
      <c r="T4491" s="40"/>
      <c r="U4491" s="40"/>
      <c r="V4491" s="40"/>
      <c r="W4491" s="40"/>
      <c r="X4491" s="40"/>
      <c r="Z4491" s="40"/>
      <c r="AA4491" s="40"/>
      <c r="AB4491" s="40"/>
      <c r="AC4491" s="40"/>
      <c r="AD4491" s="40"/>
      <c r="AE4491" s="40"/>
      <c r="AF4491" s="40"/>
      <c r="AG4491" s="40"/>
      <c r="AH4491" s="40"/>
      <c r="AI4491" s="40"/>
      <c r="AJ4491" s="40"/>
      <c r="AK4491" s="40"/>
      <c r="AL4491" s="40"/>
      <c r="AM4491" s="40"/>
      <c r="AN4491" s="45"/>
      <c r="AO4491" s="40"/>
      <c r="AP4491" s="40"/>
      <c r="AQ4491" s="40"/>
      <c r="AR4491" s="40"/>
      <c r="AS4491" s="40"/>
      <c r="AT4491" s="40"/>
      <c r="AU4491" s="40"/>
      <c r="AV4491" s="40"/>
      <c r="AZ4491" s="40"/>
      <c r="BA4491" s="40"/>
      <c r="BB4491" s="40"/>
      <c r="BC4491" s="40"/>
      <c r="BD4491" s="40"/>
      <c r="BE4491" s="40"/>
      <c r="BF4491" s="40"/>
      <c r="BG4491" s="40"/>
      <c r="BH4491" s="40"/>
      <c r="BI4491" s="40"/>
      <c r="BJ4491" s="40"/>
      <c r="BK4491" s="40"/>
      <c r="BL4491" s="40"/>
      <c r="BM4491" s="40"/>
      <c r="BN4491" s="40"/>
      <c r="BO4491" s="40"/>
      <c r="BP4491" s="40"/>
      <c r="BQ4491" s="40"/>
      <c r="BR4491" s="40"/>
      <c r="BS4491" s="40"/>
      <c r="BT4491" s="40"/>
      <c r="BU4491" s="40"/>
      <c r="BV4491" s="40"/>
      <c r="BW4491" s="40"/>
      <c r="BX4491" s="40"/>
      <c r="BY4491" s="40"/>
      <c r="BZ4491" s="40"/>
      <c r="CA4491" s="40"/>
      <c r="CB4491" s="40"/>
      <c r="CC4491" s="40"/>
      <c r="CD4491" s="40"/>
      <c r="CE4491" s="40"/>
    </row>
    <row r="4492" spans="1:83" x14ac:dyDescent="0.25">
      <c r="A4492" s="5" t="s">
        <v>759</v>
      </c>
      <c r="B4492" s="5" t="s">
        <v>759</v>
      </c>
      <c r="C4492" s="6">
        <v>33595</v>
      </c>
      <c r="D4492" s="14"/>
      <c r="E4492" s="14"/>
      <c r="F4492" s="15"/>
      <c r="G4492" s="40"/>
      <c r="H4492" s="40">
        <v>354.52</v>
      </c>
      <c r="I4492" s="40">
        <v>0.16450000000000001</v>
      </c>
      <c r="J4492" s="40">
        <v>0.22459999999999999</v>
      </c>
      <c r="K4492" s="40">
        <v>0.20324999999999999</v>
      </c>
      <c r="L4492" s="40">
        <v>0.21704999999999999</v>
      </c>
      <c r="M4492" s="40">
        <v>0.22059999999999999</v>
      </c>
      <c r="N4492" s="40">
        <v>0.20150000000000001</v>
      </c>
      <c r="O4492" s="40">
        <v>0.27415</v>
      </c>
      <c r="P4492" s="40">
        <v>0.26695000000000002</v>
      </c>
      <c r="Q4492" s="40"/>
      <c r="R4492" s="40"/>
      <c r="S4492" s="40"/>
      <c r="T4492" s="40"/>
      <c r="U4492" s="40"/>
      <c r="V4492" s="40"/>
      <c r="W4492" s="40"/>
      <c r="X4492" s="40"/>
      <c r="Z4492" s="40"/>
      <c r="AA4492" s="40"/>
      <c r="AB4492" s="40"/>
      <c r="AC4492" s="40"/>
      <c r="AD4492" s="40"/>
      <c r="AE4492" s="40"/>
      <c r="AF4492" s="40"/>
      <c r="AG4492" s="40"/>
      <c r="AH4492" s="40"/>
      <c r="AI4492" s="40"/>
      <c r="AJ4492" s="40"/>
      <c r="AK4492" s="40"/>
      <c r="AL4492" s="40"/>
      <c r="AM4492" s="40"/>
      <c r="AN4492" s="45"/>
      <c r="AO4492" s="40"/>
      <c r="AP4492" s="40"/>
      <c r="AQ4492" s="40"/>
      <c r="AR4492" s="40"/>
      <c r="AS4492" s="40"/>
      <c r="AT4492" s="40"/>
      <c r="AU4492" s="40"/>
      <c r="AV4492" s="40"/>
      <c r="AZ4492" s="40"/>
      <c r="BA4492" s="40"/>
      <c r="BB4492" s="40"/>
      <c r="BC4492" s="40"/>
      <c r="BD4492" s="40"/>
      <c r="BE4492" s="40"/>
      <c r="BF4492" s="40"/>
      <c r="BG4492" s="40"/>
      <c r="BH4492" s="40"/>
      <c r="BI4492" s="40"/>
      <c r="BJ4492" s="40"/>
      <c r="BK4492" s="40"/>
      <c r="BL4492" s="40"/>
      <c r="BM4492" s="40"/>
      <c r="BN4492" s="40"/>
      <c r="BO4492" s="40"/>
      <c r="BP4492" s="40"/>
      <c r="BQ4492" s="40"/>
      <c r="BR4492" s="40"/>
      <c r="BS4492" s="40"/>
      <c r="BT4492" s="40"/>
      <c r="BU4492" s="40"/>
      <c r="BV4492" s="40"/>
      <c r="BW4492" s="40"/>
      <c r="BX4492" s="40"/>
      <c r="BY4492" s="40"/>
      <c r="BZ4492" s="40"/>
      <c r="CA4492" s="40"/>
      <c r="CB4492" s="40"/>
      <c r="CC4492" s="40"/>
      <c r="CD4492" s="40"/>
      <c r="CE4492" s="40"/>
    </row>
    <row r="4493" spans="1:83" x14ac:dyDescent="0.25">
      <c r="A4493" s="5" t="s">
        <v>759</v>
      </c>
      <c r="B4493" s="5" t="s">
        <v>759</v>
      </c>
      <c r="C4493" s="6">
        <v>33602</v>
      </c>
      <c r="D4493" s="14"/>
      <c r="E4493" s="14"/>
      <c r="F4493" s="15"/>
      <c r="G4493" s="40"/>
      <c r="H4493" s="40">
        <v>392.63</v>
      </c>
      <c r="I4493" s="40">
        <v>0.33</v>
      </c>
      <c r="J4493" s="40">
        <v>0.24224999999999999</v>
      </c>
      <c r="K4493" s="40">
        <v>0.20745</v>
      </c>
      <c r="L4493" s="40">
        <v>0.2172</v>
      </c>
      <c r="M4493" s="40">
        <v>0.21790000000000001</v>
      </c>
      <c r="N4493" s="40">
        <v>0.20175000000000001</v>
      </c>
      <c r="O4493" s="40">
        <v>0.27250000000000002</v>
      </c>
      <c r="P4493" s="40">
        <v>0.27410000000000001</v>
      </c>
      <c r="Q4493" s="40"/>
      <c r="R4493" s="40"/>
      <c r="S4493" s="40"/>
      <c r="T4493" s="40"/>
      <c r="U4493" s="40"/>
      <c r="V4493" s="40"/>
      <c r="W4493" s="40"/>
      <c r="X4493" s="40"/>
      <c r="Z4493" s="40"/>
      <c r="AA4493" s="40"/>
      <c r="AB4493" s="40"/>
      <c r="AC4493" s="40"/>
      <c r="AD4493" s="40"/>
      <c r="AE4493" s="40"/>
      <c r="AF4493" s="40"/>
      <c r="AG4493" s="40"/>
      <c r="AH4493" s="40"/>
      <c r="AI4493" s="40"/>
      <c r="AJ4493" s="40"/>
      <c r="AK4493" s="40"/>
      <c r="AL4493" s="40"/>
      <c r="AM4493" s="40"/>
      <c r="AN4493" s="45"/>
      <c r="AO4493" s="40"/>
      <c r="AP4493" s="40"/>
      <c r="AQ4493" s="40"/>
      <c r="AR4493" s="40"/>
      <c r="AS4493" s="40"/>
      <c r="AT4493" s="40"/>
      <c r="AU4493" s="40"/>
      <c r="AV4493" s="40"/>
      <c r="AZ4493" s="40"/>
      <c r="BA4493" s="40"/>
      <c r="BB4493" s="40"/>
      <c r="BC4493" s="40"/>
      <c r="BD4493" s="40"/>
      <c r="BE4493" s="40"/>
      <c r="BF4493" s="40"/>
      <c r="BG4493" s="40"/>
      <c r="BH4493" s="40"/>
      <c r="BI4493" s="40"/>
      <c r="BJ4493" s="40"/>
      <c r="BK4493" s="40"/>
      <c r="BL4493" s="40"/>
      <c r="BM4493" s="40"/>
      <c r="BN4493" s="40"/>
      <c r="BO4493" s="40"/>
      <c r="BP4493" s="40"/>
      <c r="BQ4493" s="40"/>
      <c r="BR4493" s="40"/>
      <c r="BS4493" s="40"/>
      <c r="BT4493" s="40"/>
      <c r="BU4493" s="40"/>
      <c r="BV4493" s="40"/>
      <c r="BW4493" s="40"/>
      <c r="BX4493" s="40"/>
      <c r="BY4493" s="40"/>
      <c r="BZ4493" s="40"/>
      <c r="CA4493" s="40"/>
      <c r="CB4493" s="40"/>
      <c r="CC4493" s="40"/>
      <c r="CD4493" s="40"/>
      <c r="CE4493" s="40"/>
    </row>
    <row r="4494" spans="1:83" x14ac:dyDescent="0.25">
      <c r="A4494" s="5" t="s">
        <v>759</v>
      </c>
      <c r="B4494" s="5" t="s">
        <v>759</v>
      </c>
      <c r="C4494" s="6">
        <v>33609</v>
      </c>
      <c r="D4494" s="14"/>
      <c r="E4494" s="14"/>
      <c r="F4494" s="15"/>
      <c r="G4494" s="40"/>
      <c r="H4494" s="40">
        <v>358.37</v>
      </c>
      <c r="I4494" s="40">
        <v>0.188</v>
      </c>
      <c r="J4494" s="40">
        <v>0.22925000000000001</v>
      </c>
      <c r="K4494" s="40">
        <v>0.20300000000000001</v>
      </c>
      <c r="L4494" s="40">
        <v>0.21440000000000001</v>
      </c>
      <c r="M4494" s="40">
        <v>0.21529999999999999</v>
      </c>
      <c r="N4494" s="40">
        <v>0.2031</v>
      </c>
      <c r="O4494" s="40">
        <v>0.27184999999999998</v>
      </c>
      <c r="P4494" s="40">
        <v>0.26695000000000002</v>
      </c>
      <c r="Q4494" s="40"/>
      <c r="R4494" s="40"/>
      <c r="S4494" s="40"/>
      <c r="T4494" s="40"/>
      <c r="U4494" s="40"/>
      <c r="V4494" s="40"/>
      <c r="W4494" s="40"/>
      <c r="X4494" s="40"/>
      <c r="Z4494" s="40"/>
      <c r="AA4494" s="40"/>
      <c r="AB4494" s="40"/>
      <c r="AC4494" s="40"/>
      <c r="AD4494" s="40"/>
      <c r="AE4494" s="40"/>
      <c r="AF4494" s="40"/>
      <c r="AG4494" s="40"/>
      <c r="AH4494" s="40"/>
      <c r="AI4494" s="40"/>
      <c r="AJ4494" s="40"/>
      <c r="AK4494" s="40"/>
      <c r="AL4494" s="40"/>
      <c r="AM4494" s="40"/>
      <c r="AN4494" s="45"/>
      <c r="AO4494" s="40"/>
      <c r="AP4494" s="40"/>
      <c r="AQ4494" s="40"/>
      <c r="AR4494" s="40"/>
      <c r="AS4494" s="40"/>
      <c r="AT4494" s="40"/>
      <c r="AU4494" s="40"/>
      <c r="AV4494" s="40"/>
      <c r="AZ4494" s="40"/>
      <c r="BA4494" s="40"/>
      <c r="BB4494" s="40"/>
      <c r="BC4494" s="40"/>
      <c r="BD4494" s="40"/>
      <c r="BE4494" s="40"/>
      <c r="BF4494" s="40"/>
      <c r="BG4494" s="40"/>
      <c r="BH4494" s="40"/>
      <c r="BI4494" s="40"/>
      <c r="BJ4494" s="40"/>
      <c r="BK4494" s="40"/>
      <c r="BL4494" s="40"/>
      <c r="BM4494" s="40"/>
      <c r="BN4494" s="40"/>
      <c r="BO4494" s="40"/>
      <c r="BP4494" s="40"/>
      <c r="BQ4494" s="40"/>
      <c r="BR4494" s="40"/>
      <c r="BS4494" s="40"/>
      <c r="BT4494" s="40"/>
      <c r="BU4494" s="40"/>
      <c r="BV4494" s="40"/>
      <c r="BW4494" s="40"/>
      <c r="BX4494" s="40"/>
      <c r="BY4494" s="40"/>
      <c r="BZ4494" s="40"/>
      <c r="CA4494" s="40"/>
      <c r="CB4494" s="40"/>
      <c r="CC4494" s="40"/>
      <c r="CD4494" s="40"/>
      <c r="CE4494" s="40"/>
    </row>
    <row r="4495" spans="1:83" x14ac:dyDescent="0.25">
      <c r="A4495" s="5" t="s">
        <v>759</v>
      </c>
      <c r="B4495" s="5" t="s">
        <v>759</v>
      </c>
      <c r="C4495" s="6">
        <v>33616</v>
      </c>
      <c r="D4495" s="14"/>
      <c r="E4495" s="14"/>
      <c r="F4495" s="15"/>
      <c r="G4495" s="40"/>
      <c r="H4495" s="40">
        <v>347.24</v>
      </c>
      <c r="I4495" s="40">
        <v>0.156</v>
      </c>
      <c r="J4495" s="40">
        <v>0.23055</v>
      </c>
      <c r="K4495" s="40">
        <v>0.2024</v>
      </c>
      <c r="L4495" s="40">
        <v>0.21195</v>
      </c>
      <c r="M4495" s="40">
        <v>0.21104999999999999</v>
      </c>
      <c r="N4495" s="40">
        <v>0.19819999999999999</v>
      </c>
      <c r="O4495" s="40">
        <v>0.26669999999999999</v>
      </c>
      <c r="P4495" s="40">
        <v>0.25935000000000002</v>
      </c>
      <c r="Q4495" s="40"/>
      <c r="R4495" s="40"/>
      <c r="S4495" s="40"/>
      <c r="T4495" s="40"/>
      <c r="U4495" s="40"/>
      <c r="V4495" s="40"/>
      <c r="W4495" s="40"/>
      <c r="X4495" s="40"/>
      <c r="Z4495" s="40"/>
      <c r="AA4495" s="40"/>
      <c r="AB4495" s="40"/>
      <c r="AC4495" s="40"/>
      <c r="AD4495" s="40"/>
      <c r="AE4495" s="40"/>
      <c r="AF4495" s="40"/>
      <c r="AG4495" s="40"/>
      <c r="AH4495" s="40"/>
      <c r="AI4495" s="40"/>
      <c r="AJ4495" s="40"/>
      <c r="AK4495" s="40"/>
      <c r="AL4495" s="40"/>
      <c r="AM4495" s="40"/>
      <c r="AN4495" s="45"/>
      <c r="AO4495" s="40"/>
      <c r="AP4495" s="40"/>
      <c r="AQ4495" s="40"/>
      <c r="AR4495" s="40"/>
      <c r="AS4495" s="40"/>
      <c r="AT4495" s="40"/>
      <c r="AU4495" s="40"/>
      <c r="AV4495" s="40"/>
      <c r="AZ4495" s="40"/>
      <c r="BA4495" s="40"/>
      <c r="BB4495" s="40"/>
      <c r="BC4495" s="40"/>
      <c r="BD4495" s="40"/>
      <c r="BE4495" s="40"/>
      <c r="BF4495" s="40"/>
      <c r="BG4495" s="40"/>
      <c r="BH4495" s="40"/>
      <c r="BI4495" s="40"/>
      <c r="BJ4495" s="40"/>
      <c r="BK4495" s="40"/>
      <c r="BL4495" s="40"/>
      <c r="BM4495" s="40"/>
      <c r="BN4495" s="40"/>
      <c r="BO4495" s="40"/>
      <c r="BP4495" s="40"/>
      <c r="BQ4495" s="40"/>
      <c r="BR4495" s="40"/>
      <c r="BS4495" s="40"/>
      <c r="BT4495" s="40"/>
      <c r="BU4495" s="40"/>
      <c r="BV4495" s="40"/>
      <c r="BW4495" s="40"/>
      <c r="BX4495" s="40"/>
      <c r="BY4495" s="40"/>
      <c r="BZ4495" s="40"/>
      <c r="CA4495" s="40"/>
      <c r="CB4495" s="40"/>
      <c r="CC4495" s="40"/>
      <c r="CD4495" s="40"/>
      <c r="CE4495" s="40"/>
    </row>
    <row r="4496" spans="1:83" x14ac:dyDescent="0.25">
      <c r="A4496" s="5" t="s">
        <v>759</v>
      </c>
      <c r="B4496" s="5" t="s">
        <v>759</v>
      </c>
      <c r="C4496" s="6">
        <v>33623</v>
      </c>
      <c r="D4496" s="14"/>
      <c r="E4496" s="14"/>
      <c r="F4496" s="15"/>
      <c r="G4496" s="40"/>
      <c r="H4496" s="40">
        <v>330.76</v>
      </c>
      <c r="I4496" s="40">
        <v>0.16200000000000001</v>
      </c>
      <c r="J4496" s="40">
        <v>0.1958</v>
      </c>
      <c r="K4496" s="40">
        <v>0.18675</v>
      </c>
      <c r="L4496" s="40">
        <v>0.20219999999999999</v>
      </c>
      <c r="M4496" s="40">
        <v>0.19894999999999999</v>
      </c>
      <c r="N4496" s="40">
        <v>0.19234999999999999</v>
      </c>
      <c r="O4496" s="40">
        <v>0.26064999999999999</v>
      </c>
      <c r="P4496" s="40">
        <v>0.25509999999999999</v>
      </c>
      <c r="Q4496" s="40"/>
      <c r="R4496" s="40"/>
      <c r="S4496" s="40"/>
      <c r="T4496" s="40"/>
      <c r="U4496" s="40"/>
      <c r="V4496" s="40"/>
      <c r="W4496" s="40"/>
      <c r="X4496" s="40"/>
      <c r="Z4496" s="40"/>
      <c r="AA4496" s="40"/>
      <c r="AB4496" s="40"/>
      <c r="AC4496" s="40"/>
      <c r="AD4496" s="40"/>
      <c r="AE4496" s="40"/>
      <c r="AF4496" s="40"/>
      <c r="AG4496" s="40"/>
      <c r="AH4496" s="40"/>
      <c r="AI4496" s="40"/>
      <c r="AJ4496" s="40"/>
      <c r="AK4496" s="40"/>
      <c r="AL4496" s="40"/>
      <c r="AM4496" s="40"/>
      <c r="AN4496" s="45"/>
      <c r="AO4496" s="40"/>
      <c r="AP4496" s="40"/>
      <c r="AQ4496" s="40"/>
      <c r="AR4496" s="40"/>
      <c r="AS4496" s="40"/>
      <c r="AT4496" s="40"/>
      <c r="AU4496" s="40"/>
      <c r="AV4496" s="40"/>
      <c r="AZ4496" s="40"/>
      <c r="BA4496" s="40"/>
      <c r="BB4496" s="40"/>
      <c r="BC4496" s="40"/>
      <c r="BD4496" s="40"/>
      <c r="BE4496" s="40"/>
      <c r="BF4496" s="40"/>
      <c r="BG4496" s="40"/>
      <c r="BH4496" s="40"/>
      <c r="BI4496" s="40"/>
      <c r="BJ4496" s="40"/>
      <c r="BK4496" s="40"/>
      <c r="BL4496" s="40"/>
      <c r="BM4496" s="40"/>
      <c r="BN4496" s="40"/>
      <c r="BO4496" s="40"/>
      <c r="BP4496" s="40"/>
      <c r="BQ4496" s="40"/>
      <c r="BR4496" s="40"/>
      <c r="BS4496" s="40"/>
      <c r="BT4496" s="40"/>
      <c r="BU4496" s="40"/>
      <c r="BV4496" s="40"/>
      <c r="BW4496" s="40"/>
      <c r="BX4496" s="40"/>
      <c r="BY4496" s="40"/>
      <c r="BZ4496" s="40"/>
      <c r="CA4496" s="40"/>
      <c r="CB4496" s="40"/>
      <c r="CC4496" s="40"/>
      <c r="CD4496" s="40"/>
      <c r="CE4496" s="40"/>
    </row>
    <row r="4497" spans="1:83" x14ac:dyDescent="0.25">
      <c r="A4497" s="5" t="s">
        <v>760</v>
      </c>
      <c r="B4497" s="5" t="s">
        <v>760</v>
      </c>
      <c r="C4497" s="6">
        <v>33483</v>
      </c>
      <c r="D4497" s="14"/>
      <c r="E4497" s="14"/>
      <c r="F4497" s="15"/>
      <c r="G4497" s="40"/>
      <c r="H4497" s="40">
        <v>450.67</v>
      </c>
      <c r="I4497" s="40">
        <v>0.23050000000000001</v>
      </c>
      <c r="J4497" s="40">
        <v>0.30795</v>
      </c>
      <c r="K4497" s="40">
        <v>0.28620000000000001</v>
      </c>
      <c r="L4497" s="40">
        <v>0.30435000000000001</v>
      </c>
      <c r="M4497" s="40">
        <v>0.28420000000000001</v>
      </c>
      <c r="N4497" s="40">
        <v>0.31069999999999998</v>
      </c>
      <c r="O4497" s="40">
        <v>0.26879999999999998</v>
      </c>
      <c r="P4497" s="40">
        <v>0.26064999999999999</v>
      </c>
      <c r="Q4497" s="40"/>
      <c r="R4497" s="40"/>
      <c r="S4497" s="40"/>
      <c r="T4497" s="40"/>
      <c r="U4497" s="40"/>
      <c r="V4497" s="40"/>
      <c r="W4497" s="40"/>
      <c r="X4497" s="40"/>
      <c r="Z4497" s="40"/>
      <c r="AA4497" s="40"/>
      <c r="AB4497" s="40"/>
      <c r="AC4497" s="40"/>
      <c r="AD4497" s="40"/>
      <c r="AE4497" s="40"/>
      <c r="AF4497" s="40"/>
      <c r="AG4497" s="40"/>
      <c r="AH4497" s="40"/>
      <c r="AI4497" s="40"/>
      <c r="AJ4497" s="40"/>
      <c r="AK4497" s="40"/>
      <c r="AL4497" s="40"/>
      <c r="AM4497" s="40"/>
      <c r="AN4497" s="45"/>
      <c r="AO4497" s="40"/>
      <c r="AP4497" s="40"/>
      <c r="AQ4497" s="40"/>
      <c r="AR4497" s="40"/>
      <c r="AS4497" s="40"/>
      <c r="AT4497" s="40"/>
      <c r="AU4497" s="40"/>
      <c r="AV4497" s="40"/>
      <c r="AZ4497" s="40"/>
      <c r="BA4497" s="40"/>
      <c r="BB4497" s="40"/>
      <c r="BC4497" s="40"/>
      <c r="BD4497" s="40"/>
      <c r="BE4497" s="40"/>
      <c r="BF4497" s="40"/>
      <c r="BG4497" s="40"/>
      <c r="BH4497" s="40"/>
      <c r="BI4497" s="40"/>
      <c r="BJ4497" s="40"/>
      <c r="BK4497" s="40"/>
      <c r="BL4497" s="40"/>
      <c r="BM4497" s="40"/>
      <c r="BN4497" s="40"/>
      <c r="BO4497" s="40"/>
      <c r="BP4497" s="40"/>
      <c r="BQ4497" s="40"/>
      <c r="BR4497" s="40"/>
      <c r="BS4497" s="40"/>
      <c r="BT4497" s="40"/>
      <c r="BU4497" s="40"/>
      <c r="BV4497" s="40"/>
      <c r="BW4497" s="40"/>
      <c r="BX4497" s="40"/>
      <c r="BY4497" s="40"/>
      <c r="BZ4497" s="40"/>
      <c r="CA4497" s="40"/>
      <c r="CB4497" s="40"/>
      <c r="CC4497" s="40"/>
      <c r="CD4497" s="40"/>
      <c r="CE4497" s="40"/>
    </row>
    <row r="4498" spans="1:83" x14ac:dyDescent="0.25">
      <c r="A4498" s="5" t="s">
        <v>760</v>
      </c>
      <c r="B4498" s="5" t="s">
        <v>760</v>
      </c>
      <c r="C4498" s="6">
        <v>33491</v>
      </c>
      <c r="D4498" s="14"/>
      <c r="E4498" s="14"/>
      <c r="F4498" s="15"/>
      <c r="G4498" s="40"/>
      <c r="H4498" s="40">
        <v>449.08</v>
      </c>
      <c r="I4498" s="40">
        <v>0.24</v>
      </c>
      <c r="J4498" s="40">
        <v>0.3049</v>
      </c>
      <c r="K4498" s="40">
        <v>0.27925</v>
      </c>
      <c r="L4498" s="40">
        <v>0.30375000000000002</v>
      </c>
      <c r="M4498" s="40">
        <v>0.28284999999999999</v>
      </c>
      <c r="N4498" s="40">
        <v>0.31069999999999998</v>
      </c>
      <c r="O4498" s="40">
        <v>0.26505000000000001</v>
      </c>
      <c r="P4498" s="40">
        <v>0.25890000000000002</v>
      </c>
      <c r="Q4498" s="40"/>
      <c r="R4498" s="40"/>
      <c r="S4498" s="40"/>
      <c r="T4498" s="40"/>
      <c r="U4498" s="40"/>
      <c r="V4498" s="40"/>
      <c r="W4498" s="40"/>
      <c r="X4498" s="40"/>
      <c r="Z4498" s="40"/>
      <c r="AA4498" s="40"/>
      <c r="AB4498" s="40"/>
      <c r="AC4498" s="40"/>
      <c r="AD4498" s="40"/>
      <c r="AE4498" s="40"/>
      <c r="AF4498" s="40"/>
      <c r="AG4498" s="40"/>
      <c r="AH4498" s="40"/>
      <c r="AI4498" s="40"/>
      <c r="AJ4498" s="40"/>
      <c r="AK4498" s="40"/>
      <c r="AL4498" s="40"/>
      <c r="AM4498" s="40"/>
      <c r="AN4498" s="45"/>
      <c r="AO4498" s="40"/>
      <c r="AP4498" s="40"/>
      <c r="AQ4498" s="40"/>
      <c r="AR4498" s="40"/>
      <c r="AS4498" s="40"/>
      <c r="AT4498" s="40"/>
      <c r="AU4498" s="40"/>
      <c r="AV4498" s="40"/>
      <c r="AZ4498" s="40"/>
      <c r="BA4498" s="40"/>
      <c r="BB4498" s="40"/>
      <c r="BC4498" s="40"/>
      <c r="BD4498" s="40"/>
      <c r="BE4498" s="40"/>
      <c r="BF4498" s="40"/>
      <c r="BG4498" s="40"/>
      <c r="BH4498" s="40"/>
      <c r="BI4498" s="40"/>
      <c r="BJ4498" s="40"/>
      <c r="BK4498" s="40"/>
      <c r="BL4498" s="40"/>
      <c r="BM4498" s="40"/>
      <c r="BN4498" s="40"/>
      <c r="BO4498" s="40"/>
      <c r="BP4498" s="40"/>
      <c r="BQ4498" s="40"/>
      <c r="BR4498" s="40"/>
      <c r="BS4498" s="40"/>
      <c r="BT4498" s="40"/>
      <c r="BU4498" s="40"/>
      <c r="BV4498" s="40"/>
      <c r="BW4498" s="40"/>
      <c r="BX4498" s="40"/>
      <c r="BY4498" s="40"/>
      <c r="BZ4498" s="40"/>
      <c r="CA4498" s="40"/>
      <c r="CB4498" s="40"/>
      <c r="CC4498" s="40"/>
      <c r="CD4498" s="40"/>
      <c r="CE4498" s="40"/>
    </row>
    <row r="4499" spans="1:83" x14ac:dyDescent="0.25">
      <c r="A4499" s="5" t="s">
        <v>760</v>
      </c>
      <c r="B4499" s="5" t="s">
        <v>760</v>
      </c>
      <c r="C4499" s="6">
        <v>33497</v>
      </c>
      <c r="D4499" s="14"/>
      <c r="E4499" s="14"/>
      <c r="F4499" s="15"/>
      <c r="G4499" s="40"/>
      <c r="H4499" s="40">
        <v>448.53</v>
      </c>
      <c r="I4499" s="40">
        <v>0.2505</v>
      </c>
      <c r="J4499" s="40">
        <v>0.30325000000000002</v>
      </c>
      <c r="K4499" s="40">
        <v>0.28220000000000001</v>
      </c>
      <c r="L4499" s="40">
        <v>0.30359999999999998</v>
      </c>
      <c r="M4499" s="40">
        <v>0.27905000000000002</v>
      </c>
      <c r="N4499" s="40">
        <v>0.30559999999999998</v>
      </c>
      <c r="O4499" s="40">
        <v>0.2616</v>
      </c>
      <c r="P4499" s="40">
        <v>0.25685000000000002</v>
      </c>
      <c r="Q4499" s="40"/>
      <c r="R4499" s="40"/>
      <c r="S4499" s="40"/>
      <c r="T4499" s="40"/>
      <c r="U4499" s="40"/>
      <c r="V4499" s="40"/>
      <c r="W4499" s="40"/>
      <c r="X4499" s="40"/>
      <c r="Z4499" s="40"/>
      <c r="AA4499" s="40"/>
      <c r="AB4499" s="40"/>
      <c r="AC4499" s="40"/>
      <c r="AD4499" s="40"/>
      <c r="AE4499" s="40"/>
      <c r="AF4499" s="40"/>
      <c r="AG4499" s="40"/>
      <c r="AH4499" s="40"/>
      <c r="AI4499" s="40"/>
      <c r="AJ4499" s="40"/>
      <c r="AK4499" s="40"/>
      <c r="AL4499" s="40"/>
      <c r="AM4499" s="40"/>
      <c r="AN4499" s="45"/>
      <c r="AO4499" s="40"/>
      <c r="AP4499" s="40"/>
      <c r="AQ4499" s="40"/>
      <c r="AR4499" s="40"/>
      <c r="AS4499" s="40"/>
      <c r="AT4499" s="40"/>
      <c r="AU4499" s="40"/>
      <c r="AV4499" s="40"/>
      <c r="AZ4499" s="40"/>
      <c r="BA4499" s="40"/>
      <c r="BB4499" s="40"/>
      <c r="BC4499" s="40"/>
      <c r="BD4499" s="40"/>
      <c r="BE4499" s="40"/>
      <c r="BF4499" s="40"/>
      <c r="BG4499" s="40"/>
      <c r="BH4499" s="40"/>
      <c r="BI4499" s="40"/>
      <c r="BJ4499" s="40"/>
      <c r="BK4499" s="40"/>
      <c r="BL4499" s="40"/>
      <c r="BM4499" s="40"/>
      <c r="BN4499" s="40"/>
      <c r="BO4499" s="40"/>
      <c r="BP4499" s="40"/>
      <c r="BQ4499" s="40"/>
      <c r="BR4499" s="40"/>
      <c r="BS4499" s="40"/>
      <c r="BT4499" s="40"/>
      <c r="BU4499" s="40"/>
      <c r="BV4499" s="40"/>
      <c r="BW4499" s="40"/>
      <c r="BX4499" s="40"/>
      <c r="BY4499" s="40"/>
      <c r="BZ4499" s="40"/>
      <c r="CA4499" s="40"/>
      <c r="CB4499" s="40"/>
      <c r="CC4499" s="40"/>
      <c r="CD4499" s="40"/>
      <c r="CE4499" s="40"/>
    </row>
    <row r="4500" spans="1:83" x14ac:dyDescent="0.25">
      <c r="A4500" s="5" t="s">
        <v>760</v>
      </c>
      <c r="B4500" s="5" t="s">
        <v>760</v>
      </c>
      <c r="C4500" s="6">
        <v>33504</v>
      </c>
      <c r="D4500" s="14"/>
      <c r="E4500" s="14"/>
      <c r="F4500" s="15"/>
      <c r="G4500" s="40"/>
      <c r="H4500" s="40">
        <v>447.93</v>
      </c>
      <c r="I4500" s="40">
        <v>0.2515</v>
      </c>
      <c r="J4500" s="40">
        <v>0.30264999999999997</v>
      </c>
      <c r="K4500" s="40">
        <v>0.28165000000000001</v>
      </c>
      <c r="L4500" s="40">
        <v>0.30299999999999999</v>
      </c>
      <c r="M4500" s="40">
        <v>0.27844999999999998</v>
      </c>
      <c r="N4500" s="40">
        <v>0.30495</v>
      </c>
      <c r="O4500" s="40">
        <v>0.2611</v>
      </c>
      <c r="P4500" s="40">
        <v>0.25635000000000002</v>
      </c>
      <c r="Q4500" s="40"/>
      <c r="R4500" s="40"/>
      <c r="S4500" s="40"/>
      <c r="T4500" s="40"/>
      <c r="U4500" s="40"/>
      <c r="V4500" s="40"/>
      <c r="W4500" s="40"/>
      <c r="X4500" s="40"/>
      <c r="Z4500" s="40"/>
      <c r="AA4500" s="40"/>
      <c r="AB4500" s="40"/>
      <c r="AC4500" s="40"/>
      <c r="AD4500" s="40"/>
      <c r="AE4500" s="40"/>
      <c r="AF4500" s="40"/>
      <c r="AG4500" s="40"/>
      <c r="AH4500" s="40"/>
      <c r="AI4500" s="40"/>
      <c r="AJ4500" s="40"/>
      <c r="AK4500" s="40"/>
      <c r="AL4500" s="40"/>
      <c r="AM4500" s="40"/>
      <c r="AN4500" s="45"/>
      <c r="AO4500" s="40"/>
      <c r="AP4500" s="40"/>
      <c r="AQ4500" s="40"/>
      <c r="AR4500" s="40"/>
      <c r="AS4500" s="40"/>
      <c r="AT4500" s="40"/>
      <c r="AU4500" s="40"/>
      <c r="AV4500" s="40"/>
      <c r="AZ4500" s="40"/>
      <c r="BA4500" s="40"/>
      <c r="BB4500" s="40"/>
      <c r="BC4500" s="40"/>
      <c r="BD4500" s="40"/>
      <c r="BE4500" s="40"/>
      <c r="BF4500" s="40"/>
      <c r="BG4500" s="40"/>
      <c r="BH4500" s="40"/>
      <c r="BI4500" s="40"/>
      <c r="BJ4500" s="40"/>
      <c r="BK4500" s="40"/>
      <c r="BL4500" s="40"/>
      <c r="BM4500" s="40"/>
      <c r="BN4500" s="40"/>
      <c r="BO4500" s="40"/>
      <c r="BP4500" s="40"/>
      <c r="BQ4500" s="40"/>
      <c r="BR4500" s="40"/>
      <c r="BS4500" s="40"/>
      <c r="BT4500" s="40"/>
      <c r="BU4500" s="40"/>
      <c r="BV4500" s="40"/>
      <c r="BW4500" s="40"/>
      <c r="BX4500" s="40"/>
      <c r="BY4500" s="40"/>
      <c r="BZ4500" s="40"/>
      <c r="CA4500" s="40"/>
      <c r="CB4500" s="40"/>
      <c r="CC4500" s="40"/>
      <c r="CD4500" s="40"/>
      <c r="CE4500" s="40"/>
    </row>
    <row r="4501" spans="1:83" x14ac:dyDescent="0.25">
      <c r="A4501" s="5" t="s">
        <v>760</v>
      </c>
      <c r="B4501" s="5" t="s">
        <v>760</v>
      </c>
      <c r="C4501" s="6">
        <v>33512</v>
      </c>
      <c r="D4501" s="14"/>
      <c r="E4501" s="14"/>
      <c r="F4501" s="15"/>
      <c r="G4501" s="40"/>
      <c r="H4501" s="40">
        <v>428.25</v>
      </c>
      <c r="I4501" s="40">
        <v>0.20799999999999999</v>
      </c>
      <c r="J4501" s="40">
        <v>0.28594999999999998</v>
      </c>
      <c r="K4501" s="40">
        <v>0.27705000000000002</v>
      </c>
      <c r="L4501" s="40">
        <v>0.29504999999999998</v>
      </c>
      <c r="M4501" s="40">
        <v>0.26989999999999997</v>
      </c>
      <c r="N4501" s="40">
        <v>0.30014999999999997</v>
      </c>
      <c r="O4501" s="40">
        <v>0.24934999999999999</v>
      </c>
      <c r="P4501" s="40">
        <v>0.25580000000000003</v>
      </c>
      <c r="Q4501" s="40"/>
      <c r="R4501" s="40"/>
      <c r="S4501" s="40"/>
      <c r="T4501" s="40"/>
      <c r="U4501" s="40"/>
      <c r="V4501" s="40"/>
      <c r="W4501" s="40"/>
      <c r="X4501" s="40"/>
      <c r="Z4501" s="40"/>
      <c r="AA4501" s="40"/>
      <c r="AB4501" s="40"/>
      <c r="AC4501" s="40"/>
      <c r="AD4501" s="40"/>
      <c r="AE4501" s="40"/>
      <c r="AF4501" s="40"/>
      <c r="AG4501" s="40"/>
      <c r="AH4501" s="40"/>
      <c r="AI4501" s="40"/>
      <c r="AJ4501" s="40"/>
      <c r="AK4501" s="40"/>
      <c r="AL4501" s="40"/>
      <c r="AM4501" s="40"/>
      <c r="AN4501" s="45"/>
      <c r="AO4501" s="40"/>
      <c r="AP4501" s="40"/>
      <c r="AQ4501" s="40"/>
      <c r="AR4501" s="40"/>
      <c r="AS4501" s="40"/>
      <c r="AT4501" s="40"/>
      <c r="AU4501" s="40"/>
      <c r="AV4501" s="40"/>
      <c r="AZ4501" s="40"/>
      <c r="BA4501" s="40"/>
      <c r="BB4501" s="40"/>
      <c r="BC4501" s="40"/>
      <c r="BD4501" s="40"/>
      <c r="BE4501" s="40"/>
      <c r="BF4501" s="40"/>
      <c r="BG4501" s="40"/>
      <c r="BH4501" s="40"/>
      <c r="BI4501" s="40"/>
      <c r="BJ4501" s="40"/>
      <c r="BK4501" s="40"/>
      <c r="BL4501" s="40"/>
      <c r="BM4501" s="40"/>
      <c r="BN4501" s="40"/>
      <c r="BO4501" s="40"/>
      <c r="BP4501" s="40"/>
      <c r="BQ4501" s="40"/>
      <c r="BR4501" s="40"/>
      <c r="BS4501" s="40"/>
      <c r="BT4501" s="40"/>
      <c r="BU4501" s="40"/>
      <c r="BV4501" s="40"/>
      <c r="BW4501" s="40"/>
      <c r="BX4501" s="40"/>
      <c r="BY4501" s="40"/>
      <c r="BZ4501" s="40"/>
      <c r="CA4501" s="40"/>
      <c r="CB4501" s="40"/>
      <c r="CC4501" s="40"/>
      <c r="CD4501" s="40"/>
      <c r="CE4501" s="40"/>
    </row>
    <row r="4502" spans="1:83" x14ac:dyDescent="0.25">
      <c r="A4502" s="5" t="s">
        <v>760</v>
      </c>
      <c r="B4502" s="5" t="s">
        <v>760</v>
      </c>
      <c r="C4502" s="6">
        <v>33519</v>
      </c>
      <c r="D4502" s="14"/>
      <c r="E4502" s="14"/>
      <c r="F4502" s="15"/>
      <c r="G4502" s="40"/>
      <c r="H4502" s="40">
        <v>421.65</v>
      </c>
      <c r="I4502" s="40">
        <v>0.20499999999999999</v>
      </c>
      <c r="J4502" s="40">
        <v>0.27905000000000002</v>
      </c>
      <c r="K4502" s="40">
        <v>0.2707</v>
      </c>
      <c r="L4502" s="40">
        <v>0.29944999999999999</v>
      </c>
      <c r="M4502" s="40">
        <v>0.26369999999999999</v>
      </c>
      <c r="N4502" s="40">
        <v>0.29449999999999998</v>
      </c>
      <c r="O4502" s="40">
        <v>0.24299999999999999</v>
      </c>
      <c r="P4502" s="40">
        <v>0.25285000000000002</v>
      </c>
      <c r="Q4502" s="40"/>
      <c r="R4502" s="40"/>
      <c r="S4502" s="40"/>
      <c r="T4502" s="40"/>
      <c r="U4502" s="40"/>
      <c r="V4502" s="40"/>
      <c r="W4502" s="40"/>
      <c r="X4502" s="40"/>
      <c r="Z4502" s="40"/>
      <c r="AA4502" s="40"/>
      <c r="AB4502" s="40"/>
      <c r="AC4502" s="40"/>
      <c r="AD4502" s="40"/>
      <c r="AE4502" s="40"/>
      <c r="AF4502" s="40"/>
      <c r="AG4502" s="40"/>
      <c r="AH4502" s="40"/>
      <c r="AI4502" s="40"/>
      <c r="AJ4502" s="40"/>
      <c r="AK4502" s="40"/>
      <c r="AL4502" s="40"/>
      <c r="AM4502" s="40"/>
      <c r="AN4502" s="45"/>
      <c r="AO4502" s="40"/>
      <c r="AP4502" s="40"/>
      <c r="AQ4502" s="40"/>
      <c r="AR4502" s="40"/>
      <c r="AS4502" s="40"/>
      <c r="AT4502" s="40"/>
      <c r="AU4502" s="40"/>
      <c r="AV4502" s="40"/>
      <c r="AZ4502" s="40"/>
      <c r="BA4502" s="40"/>
      <c r="BB4502" s="40"/>
      <c r="BC4502" s="40"/>
      <c r="BD4502" s="40"/>
      <c r="BE4502" s="40"/>
      <c r="BF4502" s="40"/>
      <c r="BG4502" s="40"/>
      <c r="BH4502" s="40"/>
      <c r="BI4502" s="40"/>
      <c r="BJ4502" s="40"/>
      <c r="BK4502" s="40"/>
      <c r="BL4502" s="40"/>
      <c r="BM4502" s="40"/>
      <c r="BN4502" s="40"/>
      <c r="BO4502" s="40"/>
      <c r="BP4502" s="40"/>
      <c r="BQ4502" s="40"/>
      <c r="BR4502" s="40"/>
      <c r="BS4502" s="40"/>
      <c r="BT4502" s="40"/>
      <c r="BU4502" s="40"/>
      <c r="BV4502" s="40"/>
      <c r="BW4502" s="40"/>
      <c r="BX4502" s="40"/>
      <c r="BY4502" s="40"/>
      <c r="BZ4502" s="40"/>
      <c r="CA4502" s="40"/>
      <c r="CB4502" s="40"/>
      <c r="CC4502" s="40"/>
      <c r="CD4502" s="40"/>
      <c r="CE4502" s="40"/>
    </row>
    <row r="4503" spans="1:83" x14ac:dyDescent="0.25">
      <c r="A4503" s="5" t="s">
        <v>760</v>
      </c>
      <c r="B4503" s="5" t="s">
        <v>760</v>
      </c>
      <c r="C4503" s="6">
        <v>33525</v>
      </c>
      <c r="D4503" s="14"/>
      <c r="E4503" s="14"/>
      <c r="F4503" s="15"/>
      <c r="G4503" s="40"/>
      <c r="H4503" s="40">
        <v>409.64</v>
      </c>
      <c r="I4503" s="40">
        <v>0.17899999999999999</v>
      </c>
      <c r="J4503" s="40">
        <v>0.25874999999999998</v>
      </c>
      <c r="K4503" s="40">
        <v>0.26745000000000002</v>
      </c>
      <c r="L4503" s="40">
        <v>0.29315000000000002</v>
      </c>
      <c r="M4503" s="40">
        <v>0.26090000000000002</v>
      </c>
      <c r="N4503" s="40">
        <v>0.29525000000000001</v>
      </c>
      <c r="O4503" s="40">
        <v>0.2392</v>
      </c>
      <c r="P4503" s="40">
        <v>0.2545</v>
      </c>
      <c r="Q4503" s="40"/>
      <c r="R4503" s="40"/>
      <c r="S4503" s="40"/>
      <c r="T4503" s="40"/>
      <c r="U4503" s="40"/>
      <c r="V4503" s="40"/>
      <c r="W4503" s="40"/>
      <c r="X4503" s="40"/>
      <c r="Z4503" s="40"/>
      <c r="AA4503" s="40"/>
      <c r="AB4503" s="40"/>
      <c r="AC4503" s="40"/>
      <c r="AD4503" s="40"/>
      <c r="AE4503" s="40"/>
      <c r="AF4503" s="40"/>
      <c r="AG4503" s="40"/>
      <c r="AH4503" s="40"/>
      <c r="AI4503" s="40"/>
      <c r="AJ4503" s="40"/>
      <c r="AK4503" s="40"/>
      <c r="AL4503" s="40"/>
      <c r="AM4503" s="40"/>
      <c r="AN4503" s="45"/>
      <c r="AO4503" s="40"/>
      <c r="AP4503" s="40"/>
      <c r="AQ4503" s="40"/>
      <c r="AR4503" s="40"/>
      <c r="AS4503" s="40"/>
      <c r="AT4503" s="40"/>
      <c r="AU4503" s="40"/>
      <c r="AV4503" s="40"/>
      <c r="AZ4503" s="40"/>
      <c r="BA4503" s="40"/>
      <c r="BB4503" s="40"/>
      <c r="BC4503" s="40"/>
      <c r="BD4503" s="40"/>
      <c r="BE4503" s="40"/>
      <c r="BF4503" s="40"/>
      <c r="BG4503" s="40"/>
      <c r="BH4503" s="40"/>
      <c r="BI4503" s="40"/>
      <c r="BJ4503" s="40"/>
      <c r="BK4503" s="40"/>
      <c r="BL4503" s="40"/>
      <c r="BM4503" s="40"/>
      <c r="BN4503" s="40"/>
      <c r="BO4503" s="40"/>
      <c r="BP4503" s="40"/>
      <c r="BQ4503" s="40"/>
      <c r="BR4503" s="40"/>
      <c r="BS4503" s="40"/>
      <c r="BT4503" s="40"/>
      <c r="BU4503" s="40"/>
      <c r="BV4503" s="40"/>
      <c r="BW4503" s="40"/>
      <c r="BX4503" s="40"/>
      <c r="BY4503" s="40"/>
      <c r="BZ4503" s="40"/>
      <c r="CA4503" s="40"/>
      <c r="CB4503" s="40"/>
      <c r="CC4503" s="40"/>
      <c r="CD4503" s="40"/>
      <c r="CE4503" s="40"/>
    </row>
    <row r="4504" spans="1:83" x14ac:dyDescent="0.25">
      <c r="A4504" s="5" t="s">
        <v>760</v>
      </c>
      <c r="B4504" s="5" t="s">
        <v>760</v>
      </c>
      <c r="C4504" s="6">
        <v>33532</v>
      </c>
      <c r="D4504" s="14"/>
      <c r="E4504" s="14"/>
      <c r="F4504" s="15"/>
      <c r="G4504" s="40"/>
      <c r="H4504" s="40">
        <v>391.06</v>
      </c>
      <c r="I4504" s="40">
        <v>0.14949999999999999</v>
      </c>
      <c r="J4504" s="40">
        <v>0.23280000000000001</v>
      </c>
      <c r="K4504" s="40">
        <v>0.25369999999999998</v>
      </c>
      <c r="L4504" s="40">
        <v>0.28820000000000001</v>
      </c>
      <c r="M4504" s="40">
        <v>0.25840000000000002</v>
      </c>
      <c r="N4504" s="40">
        <v>0.28970000000000001</v>
      </c>
      <c r="O4504" s="40">
        <v>0.23325000000000001</v>
      </c>
      <c r="P4504" s="40">
        <v>0.24975</v>
      </c>
      <c r="Q4504" s="40"/>
      <c r="R4504" s="40"/>
      <c r="S4504" s="40"/>
      <c r="T4504" s="40"/>
      <c r="U4504" s="40"/>
      <c r="V4504" s="40"/>
      <c r="W4504" s="40"/>
      <c r="X4504" s="40"/>
      <c r="Z4504" s="40"/>
      <c r="AA4504" s="40"/>
      <c r="AB4504" s="40"/>
      <c r="AC4504" s="40"/>
      <c r="AD4504" s="40"/>
      <c r="AE4504" s="40"/>
      <c r="AF4504" s="40"/>
      <c r="AG4504" s="40"/>
      <c r="AH4504" s="40"/>
      <c r="AI4504" s="40"/>
      <c r="AJ4504" s="40"/>
      <c r="AK4504" s="40"/>
      <c r="AL4504" s="40"/>
      <c r="AM4504" s="40"/>
      <c r="AN4504" s="45"/>
      <c r="AO4504" s="40"/>
      <c r="AP4504" s="40"/>
      <c r="AQ4504" s="40"/>
      <c r="AR4504" s="40"/>
      <c r="AS4504" s="40"/>
      <c r="AT4504" s="40"/>
      <c r="AU4504" s="40"/>
      <c r="AV4504" s="40"/>
      <c r="AZ4504" s="40"/>
      <c r="BA4504" s="40"/>
      <c r="BB4504" s="40"/>
      <c r="BC4504" s="40"/>
      <c r="BD4504" s="40"/>
      <c r="BE4504" s="40"/>
      <c r="BF4504" s="40"/>
      <c r="BG4504" s="40"/>
      <c r="BH4504" s="40"/>
      <c r="BI4504" s="40"/>
      <c r="BJ4504" s="40"/>
      <c r="BK4504" s="40"/>
      <c r="BL4504" s="40"/>
      <c r="BM4504" s="40"/>
      <c r="BN4504" s="40"/>
      <c r="BO4504" s="40"/>
      <c r="BP4504" s="40"/>
      <c r="BQ4504" s="40"/>
      <c r="BR4504" s="40"/>
      <c r="BS4504" s="40"/>
      <c r="BT4504" s="40"/>
      <c r="BU4504" s="40"/>
      <c r="BV4504" s="40"/>
      <c r="BW4504" s="40"/>
      <c r="BX4504" s="40"/>
      <c r="BY4504" s="40"/>
      <c r="BZ4504" s="40"/>
      <c r="CA4504" s="40"/>
      <c r="CB4504" s="40"/>
      <c r="CC4504" s="40"/>
      <c r="CD4504" s="40"/>
      <c r="CE4504" s="40"/>
    </row>
    <row r="4505" spans="1:83" x14ac:dyDescent="0.25">
      <c r="A4505" s="5" t="s">
        <v>760</v>
      </c>
      <c r="B4505" s="5" t="s">
        <v>760</v>
      </c>
      <c r="C4505" s="6">
        <v>33540</v>
      </c>
      <c r="D4505" s="14"/>
      <c r="E4505" s="14"/>
      <c r="F4505" s="15"/>
      <c r="G4505" s="40"/>
      <c r="H4505" s="40">
        <v>383.73</v>
      </c>
      <c r="I4505" s="40">
        <v>0.155</v>
      </c>
      <c r="J4505" s="40">
        <v>0.2303</v>
      </c>
      <c r="K4505" s="40">
        <v>0.24825</v>
      </c>
      <c r="L4505" s="40">
        <v>0.28499999999999998</v>
      </c>
      <c r="M4505" s="40">
        <v>0.24784999999999999</v>
      </c>
      <c r="N4505" s="40">
        <v>0.28510000000000002</v>
      </c>
      <c r="O4505" s="40">
        <v>0.22314999999999999</v>
      </c>
      <c r="P4505" s="40">
        <v>0.24399999999999999</v>
      </c>
      <c r="Q4505" s="40"/>
      <c r="R4505" s="40"/>
      <c r="S4505" s="40"/>
      <c r="T4505" s="40"/>
      <c r="U4505" s="40"/>
      <c r="V4505" s="40"/>
      <c r="W4505" s="40"/>
      <c r="X4505" s="40"/>
      <c r="Z4505" s="40"/>
      <c r="AA4505" s="40"/>
      <c r="AB4505" s="40"/>
      <c r="AC4505" s="40"/>
      <c r="AD4505" s="40"/>
      <c r="AE4505" s="40"/>
      <c r="AF4505" s="40"/>
      <c r="AG4505" s="40"/>
      <c r="AH4505" s="40"/>
      <c r="AI4505" s="40"/>
      <c r="AJ4505" s="40"/>
      <c r="AK4505" s="40"/>
      <c r="AL4505" s="40"/>
      <c r="AM4505" s="40"/>
      <c r="AN4505" s="45"/>
      <c r="AO4505" s="40"/>
      <c r="AP4505" s="40"/>
      <c r="AQ4505" s="40"/>
      <c r="AR4505" s="40"/>
      <c r="AS4505" s="40"/>
      <c r="AT4505" s="40"/>
      <c r="AU4505" s="40"/>
      <c r="AV4505" s="40"/>
      <c r="AZ4505" s="40"/>
      <c r="BA4505" s="40"/>
      <c r="BB4505" s="40"/>
      <c r="BC4505" s="40"/>
      <c r="BD4505" s="40"/>
      <c r="BE4505" s="40"/>
      <c r="BF4505" s="40"/>
      <c r="BG4505" s="40"/>
      <c r="BH4505" s="40"/>
      <c r="BI4505" s="40"/>
      <c r="BJ4505" s="40"/>
      <c r="BK4505" s="40"/>
      <c r="BL4505" s="40"/>
      <c r="BM4505" s="40"/>
      <c r="BN4505" s="40"/>
      <c r="BO4505" s="40"/>
      <c r="BP4505" s="40"/>
      <c r="BQ4505" s="40"/>
      <c r="BR4505" s="40"/>
      <c r="BS4505" s="40"/>
      <c r="BT4505" s="40"/>
      <c r="BU4505" s="40"/>
      <c r="BV4505" s="40"/>
      <c r="BW4505" s="40"/>
      <c r="BX4505" s="40"/>
      <c r="BY4505" s="40"/>
      <c r="BZ4505" s="40"/>
      <c r="CA4505" s="40"/>
      <c r="CB4505" s="40"/>
      <c r="CC4505" s="40"/>
      <c r="CD4505" s="40"/>
      <c r="CE4505" s="40"/>
    </row>
    <row r="4506" spans="1:83" x14ac:dyDescent="0.25">
      <c r="A4506" s="5" t="s">
        <v>760</v>
      </c>
      <c r="B4506" s="5" t="s">
        <v>760</v>
      </c>
      <c r="C4506" s="6">
        <v>33546</v>
      </c>
      <c r="D4506" s="14"/>
      <c r="E4506" s="14"/>
      <c r="F4506" s="15"/>
      <c r="G4506" s="40"/>
      <c r="H4506" s="40">
        <v>418.62</v>
      </c>
      <c r="I4506" s="40">
        <v>0.29699999999999999</v>
      </c>
      <c r="J4506" s="40">
        <v>0.26079999999999998</v>
      </c>
      <c r="K4506" s="40">
        <v>0.249</v>
      </c>
      <c r="L4506" s="40">
        <v>0.28410000000000002</v>
      </c>
      <c r="M4506" s="40">
        <v>0.25395000000000001</v>
      </c>
      <c r="N4506" s="40">
        <v>0.28770000000000001</v>
      </c>
      <c r="O4506" s="40">
        <v>0.21640000000000001</v>
      </c>
      <c r="P4506" s="40">
        <v>0.24415000000000001</v>
      </c>
      <c r="Q4506" s="40"/>
      <c r="R4506" s="40"/>
      <c r="S4506" s="40"/>
      <c r="T4506" s="40"/>
      <c r="U4506" s="40"/>
      <c r="V4506" s="40"/>
      <c r="W4506" s="40"/>
      <c r="X4506" s="40"/>
      <c r="Z4506" s="40"/>
      <c r="AA4506" s="40"/>
      <c r="AB4506" s="40"/>
      <c r="AC4506" s="40"/>
      <c r="AD4506" s="40"/>
      <c r="AE4506" s="40"/>
      <c r="AF4506" s="40"/>
      <c r="AG4506" s="40"/>
      <c r="AH4506" s="40"/>
      <c r="AI4506" s="40"/>
      <c r="AJ4506" s="40"/>
      <c r="AK4506" s="40"/>
      <c r="AL4506" s="40"/>
      <c r="AM4506" s="40"/>
      <c r="AN4506" s="45"/>
      <c r="AO4506" s="40"/>
      <c r="AP4506" s="40"/>
      <c r="AQ4506" s="40"/>
      <c r="AR4506" s="40"/>
      <c r="AS4506" s="40"/>
      <c r="AT4506" s="40"/>
      <c r="AU4506" s="40"/>
      <c r="AV4506" s="40"/>
      <c r="AZ4506" s="40"/>
      <c r="BA4506" s="40"/>
      <c r="BB4506" s="40"/>
      <c r="BC4506" s="40"/>
      <c r="BD4506" s="40"/>
      <c r="BE4506" s="40"/>
      <c r="BF4506" s="40"/>
      <c r="BG4506" s="40"/>
      <c r="BH4506" s="40"/>
      <c r="BI4506" s="40"/>
      <c r="BJ4506" s="40"/>
      <c r="BK4506" s="40"/>
      <c r="BL4506" s="40"/>
      <c r="BM4506" s="40"/>
      <c r="BN4506" s="40"/>
      <c r="BO4506" s="40"/>
      <c r="BP4506" s="40"/>
      <c r="BQ4506" s="40"/>
      <c r="BR4506" s="40"/>
      <c r="BS4506" s="40"/>
      <c r="BT4506" s="40"/>
      <c r="BU4506" s="40"/>
      <c r="BV4506" s="40"/>
      <c r="BW4506" s="40"/>
      <c r="BX4506" s="40"/>
      <c r="BY4506" s="40"/>
      <c r="BZ4506" s="40"/>
      <c r="CA4506" s="40"/>
      <c r="CB4506" s="40"/>
      <c r="CC4506" s="40"/>
      <c r="CD4506" s="40"/>
      <c r="CE4506" s="40"/>
    </row>
    <row r="4507" spans="1:83" x14ac:dyDescent="0.25">
      <c r="A4507" s="5" t="s">
        <v>760</v>
      </c>
      <c r="B4507" s="5" t="s">
        <v>760</v>
      </c>
      <c r="C4507" s="6">
        <v>33553</v>
      </c>
      <c r="D4507" s="14"/>
      <c r="E4507" s="14"/>
      <c r="F4507" s="15"/>
      <c r="G4507" s="40"/>
      <c r="H4507" s="40">
        <v>401.55</v>
      </c>
      <c r="I4507" s="40">
        <v>0.25950000000000001</v>
      </c>
      <c r="J4507" s="40">
        <v>0.25214999999999999</v>
      </c>
      <c r="K4507" s="40">
        <v>0.24790000000000001</v>
      </c>
      <c r="L4507" s="40">
        <v>0.27839999999999998</v>
      </c>
      <c r="M4507" s="40">
        <v>0.23924999999999999</v>
      </c>
      <c r="N4507" s="40">
        <v>0.28025</v>
      </c>
      <c r="O4507" s="40">
        <v>0.21115</v>
      </c>
      <c r="P4507" s="40">
        <v>0.23915</v>
      </c>
      <c r="Q4507" s="40"/>
      <c r="R4507" s="40"/>
      <c r="S4507" s="40"/>
      <c r="T4507" s="40"/>
      <c r="U4507" s="40"/>
      <c r="V4507" s="40"/>
      <c r="W4507" s="40"/>
      <c r="X4507" s="40"/>
      <c r="Z4507" s="40"/>
      <c r="AA4507" s="40"/>
      <c r="AB4507" s="40"/>
      <c r="AC4507" s="40"/>
      <c r="AD4507" s="40"/>
      <c r="AE4507" s="40"/>
      <c r="AF4507" s="40"/>
      <c r="AG4507" s="40"/>
      <c r="AH4507" s="40"/>
      <c r="AI4507" s="40"/>
      <c r="AJ4507" s="40"/>
      <c r="AK4507" s="40"/>
      <c r="AL4507" s="40"/>
      <c r="AM4507" s="40"/>
      <c r="AN4507" s="45"/>
      <c r="AO4507" s="40"/>
      <c r="AP4507" s="40"/>
      <c r="AQ4507" s="40"/>
      <c r="AR4507" s="40"/>
      <c r="AS4507" s="40"/>
      <c r="AT4507" s="40"/>
      <c r="AU4507" s="40"/>
      <c r="AV4507" s="40"/>
      <c r="AZ4507" s="40"/>
      <c r="BA4507" s="40"/>
      <c r="BB4507" s="40"/>
      <c r="BC4507" s="40"/>
      <c r="BD4507" s="40"/>
      <c r="BE4507" s="40"/>
      <c r="BF4507" s="40"/>
      <c r="BG4507" s="40"/>
      <c r="BH4507" s="40"/>
      <c r="BI4507" s="40"/>
      <c r="BJ4507" s="40"/>
      <c r="BK4507" s="40"/>
      <c r="BL4507" s="40"/>
      <c r="BM4507" s="40"/>
      <c r="BN4507" s="40"/>
      <c r="BO4507" s="40"/>
      <c r="BP4507" s="40"/>
      <c r="BQ4507" s="40"/>
      <c r="BR4507" s="40"/>
      <c r="BS4507" s="40"/>
      <c r="BT4507" s="40"/>
      <c r="BU4507" s="40"/>
      <c r="BV4507" s="40"/>
      <c r="BW4507" s="40"/>
      <c r="BX4507" s="40"/>
      <c r="BY4507" s="40"/>
      <c r="BZ4507" s="40"/>
      <c r="CA4507" s="40"/>
      <c r="CB4507" s="40"/>
      <c r="CC4507" s="40"/>
      <c r="CD4507" s="40"/>
      <c r="CE4507" s="40"/>
    </row>
    <row r="4508" spans="1:83" x14ac:dyDescent="0.25">
      <c r="A4508" s="5" t="s">
        <v>760</v>
      </c>
      <c r="B4508" s="5" t="s">
        <v>760</v>
      </c>
      <c r="C4508" s="6">
        <v>33560</v>
      </c>
      <c r="D4508" s="14"/>
      <c r="E4508" s="14"/>
      <c r="F4508" s="15"/>
      <c r="G4508" s="40"/>
      <c r="H4508" s="40">
        <v>368.97</v>
      </c>
      <c r="I4508" s="40">
        <v>0.14699999999999999</v>
      </c>
      <c r="J4508" s="40">
        <v>0.22894999999999999</v>
      </c>
      <c r="K4508" s="40">
        <v>0.2397</v>
      </c>
      <c r="L4508" s="40">
        <v>0.27150000000000002</v>
      </c>
      <c r="M4508" s="40">
        <v>0.23955000000000001</v>
      </c>
      <c r="N4508" s="40">
        <v>0.2722</v>
      </c>
      <c r="O4508" s="40">
        <v>0.20710000000000001</v>
      </c>
      <c r="P4508" s="40">
        <v>0.23885000000000001</v>
      </c>
      <c r="Q4508" s="40"/>
      <c r="R4508" s="40"/>
      <c r="S4508" s="40"/>
      <c r="T4508" s="40"/>
      <c r="U4508" s="40"/>
      <c r="V4508" s="40"/>
      <c r="W4508" s="40"/>
      <c r="X4508" s="40"/>
      <c r="Z4508" s="40"/>
      <c r="AA4508" s="40"/>
      <c r="AB4508" s="40"/>
      <c r="AC4508" s="40"/>
      <c r="AD4508" s="40"/>
      <c r="AE4508" s="40"/>
      <c r="AF4508" s="40"/>
      <c r="AG4508" s="40"/>
      <c r="AH4508" s="40"/>
      <c r="AI4508" s="40"/>
      <c r="AJ4508" s="40"/>
      <c r="AK4508" s="40"/>
      <c r="AL4508" s="40"/>
      <c r="AM4508" s="40"/>
      <c r="AN4508" s="45"/>
      <c r="AO4508" s="40"/>
      <c r="AP4508" s="40"/>
      <c r="AQ4508" s="40"/>
      <c r="AR4508" s="40"/>
      <c r="AS4508" s="40"/>
      <c r="AT4508" s="40"/>
      <c r="AU4508" s="40"/>
      <c r="AV4508" s="40"/>
      <c r="AZ4508" s="40"/>
      <c r="BA4508" s="40"/>
      <c r="BB4508" s="40"/>
      <c r="BC4508" s="40"/>
      <c r="BD4508" s="40"/>
      <c r="BE4508" s="40"/>
      <c r="BF4508" s="40"/>
      <c r="BG4508" s="40"/>
      <c r="BH4508" s="40"/>
      <c r="BI4508" s="40"/>
      <c r="BJ4508" s="40"/>
      <c r="BK4508" s="40"/>
      <c r="BL4508" s="40"/>
      <c r="BM4508" s="40"/>
      <c r="BN4508" s="40"/>
      <c r="BO4508" s="40"/>
      <c r="BP4508" s="40"/>
      <c r="BQ4508" s="40"/>
      <c r="BR4508" s="40"/>
      <c r="BS4508" s="40"/>
      <c r="BT4508" s="40"/>
      <c r="BU4508" s="40"/>
      <c r="BV4508" s="40"/>
      <c r="BW4508" s="40"/>
      <c r="BX4508" s="40"/>
      <c r="BY4508" s="40"/>
      <c r="BZ4508" s="40"/>
      <c r="CA4508" s="40"/>
      <c r="CB4508" s="40"/>
      <c r="CC4508" s="40"/>
      <c r="CD4508" s="40"/>
      <c r="CE4508" s="40"/>
    </row>
    <row r="4509" spans="1:83" x14ac:dyDescent="0.25">
      <c r="A4509" s="5" t="s">
        <v>760</v>
      </c>
      <c r="B4509" s="5" t="s">
        <v>760</v>
      </c>
      <c r="C4509" s="6">
        <v>33574</v>
      </c>
      <c r="D4509" s="14"/>
      <c r="E4509" s="14"/>
      <c r="F4509" s="15"/>
      <c r="G4509" s="40"/>
      <c r="H4509" s="40">
        <v>367.92</v>
      </c>
      <c r="I4509" s="40">
        <v>0.21199999999999999</v>
      </c>
      <c r="J4509" s="40">
        <v>0.23530000000000001</v>
      </c>
      <c r="K4509" s="40">
        <v>0.23769999999999999</v>
      </c>
      <c r="L4509" s="40">
        <v>0.25829999999999997</v>
      </c>
      <c r="M4509" s="40">
        <v>0.22105</v>
      </c>
      <c r="N4509" s="40">
        <v>0.25290000000000001</v>
      </c>
      <c r="O4509" s="40">
        <v>0.18920000000000001</v>
      </c>
      <c r="P4509" s="40">
        <v>0.23315</v>
      </c>
      <c r="Q4509" s="40"/>
      <c r="R4509" s="40"/>
      <c r="S4509" s="40"/>
      <c r="T4509" s="40"/>
      <c r="U4509" s="40"/>
      <c r="V4509" s="40"/>
      <c r="W4509" s="40"/>
      <c r="X4509" s="40"/>
      <c r="Z4509" s="40"/>
      <c r="AA4509" s="40"/>
      <c r="AB4509" s="40"/>
      <c r="AC4509" s="40"/>
      <c r="AD4509" s="40"/>
      <c r="AE4509" s="40"/>
      <c r="AF4509" s="40"/>
      <c r="AG4509" s="40"/>
      <c r="AH4509" s="40"/>
      <c r="AI4509" s="40"/>
      <c r="AJ4509" s="40"/>
      <c r="AK4509" s="40"/>
      <c r="AL4509" s="40"/>
      <c r="AM4509" s="40"/>
      <c r="AN4509" s="45"/>
      <c r="AO4509" s="40"/>
      <c r="AP4509" s="40"/>
      <c r="AQ4509" s="40"/>
      <c r="AR4509" s="40"/>
      <c r="AS4509" s="40"/>
      <c r="AT4509" s="40"/>
      <c r="AU4509" s="40"/>
      <c r="AV4509" s="40"/>
      <c r="AZ4509" s="40"/>
      <c r="BA4509" s="40"/>
      <c r="BB4509" s="40"/>
      <c r="BC4509" s="40"/>
      <c r="BD4509" s="40"/>
      <c r="BE4509" s="40"/>
      <c r="BF4509" s="40"/>
      <c r="BG4509" s="40"/>
      <c r="BH4509" s="40"/>
      <c r="BI4509" s="40"/>
      <c r="BJ4509" s="40"/>
      <c r="BK4509" s="40"/>
      <c r="BL4509" s="40"/>
      <c r="BM4509" s="40"/>
      <c r="BN4509" s="40"/>
      <c r="BO4509" s="40"/>
      <c r="BP4509" s="40"/>
      <c r="BQ4509" s="40"/>
      <c r="BR4509" s="40"/>
      <c r="BS4509" s="40"/>
      <c r="BT4509" s="40"/>
      <c r="BU4509" s="40"/>
      <c r="BV4509" s="40"/>
      <c r="BW4509" s="40"/>
      <c r="BX4509" s="40"/>
      <c r="BY4509" s="40"/>
      <c r="BZ4509" s="40"/>
      <c r="CA4509" s="40"/>
      <c r="CB4509" s="40"/>
      <c r="CC4509" s="40"/>
      <c r="CD4509" s="40"/>
      <c r="CE4509" s="40"/>
    </row>
    <row r="4510" spans="1:83" x14ac:dyDescent="0.25">
      <c r="A4510" s="5" t="s">
        <v>760</v>
      </c>
      <c r="B4510" s="5" t="s">
        <v>760</v>
      </c>
      <c r="C4510" s="6">
        <v>33581</v>
      </c>
      <c r="D4510" s="14"/>
      <c r="E4510" s="14"/>
      <c r="F4510" s="15"/>
      <c r="G4510" s="40"/>
      <c r="H4510" s="40">
        <v>356.61</v>
      </c>
      <c r="I4510" s="40">
        <v>0.18</v>
      </c>
      <c r="J4510" s="40">
        <v>0.23805000000000001</v>
      </c>
      <c r="K4510" s="40">
        <v>0.23899999999999999</v>
      </c>
      <c r="L4510" s="40">
        <v>0.25330000000000003</v>
      </c>
      <c r="M4510" s="40">
        <v>0.21535000000000001</v>
      </c>
      <c r="N4510" s="40">
        <v>0.24595</v>
      </c>
      <c r="O4510" s="40">
        <v>0.18415000000000001</v>
      </c>
      <c r="P4510" s="40">
        <v>0.22725000000000001</v>
      </c>
      <c r="Q4510" s="40"/>
      <c r="R4510" s="40"/>
      <c r="S4510" s="40"/>
      <c r="T4510" s="40"/>
      <c r="U4510" s="40"/>
      <c r="V4510" s="40"/>
      <c r="W4510" s="40"/>
      <c r="X4510" s="40"/>
      <c r="Z4510" s="40"/>
      <c r="AA4510" s="40"/>
      <c r="AB4510" s="40"/>
      <c r="AC4510" s="40"/>
      <c r="AD4510" s="40"/>
      <c r="AE4510" s="40"/>
      <c r="AF4510" s="40"/>
      <c r="AG4510" s="40"/>
      <c r="AH4510" s="40"/>
      <c r="AI4510" s="40"/>
      <c r="AJ4510" s="40"/>
      <c r="AK4510" s="40"/>
      <c r="AL4510" s="40"/>
      <c r="AM4510" s="40"/>
      <c r="AN4510" s="45"/>
      <c r="AO4510" s="40"/>
      <c r="AP4510" s="40"/>
      <c r="AQ4510" s="40"/>
      <c r="AR4510" s="40"/>
      <c r="AS4510" s="40"/>
      <c r="AT4510" s="40"/>
      <c r="AU4510" s="40"/>
      <c r="AV4510" s="40"/>
      <c r="AZ4510" s="40"/>
      <c r="BA4510" s="40"/>
      <c r="BB4510" s="40"/>
      <c r="BC4510" s="40"/>
      <c r="BD4510" s="40"/>
      <c r="BE4510" s="40"/>
      <c r="BF4510" s="40"/>
      <c r="BG4510" s="40"/>
      <c r="BH4510" s="40"/>
      <c r="BI4510" s="40"/>
      <c r="BJ4510" s="40"/>
      <c r="BK4510" s="40"/>
      <c r="BL4510" s="40"/>
      <c r="BM4510" s="40"/>
      <c r="BN4510" s="40"/>
      <c r="BO4510" s="40"/>
      <c r="BP4510" s="40"/>
      <c r="BQ4510" s="40"/>
      <c r="BR4510" s="40"/>
      <c r="BS4510" s="40"/>
      <c r="BT4510" s="40"/>
      <c r="BU4510" s="40"/>
      <c r="BV4510" s="40"/>
      <c r="BW4510" s="40"/>
      <c r="BX4510" s="40"/>
      <c r="BY4510" s="40"/>
      <c r="BZ4510" s="40"/>
      <c r="CA4510" s="40"/>
      <c r="CB4510" s="40"/>
      <c r="CC4510" s="40"/>
      <c r="CD4510" s="40"/>
      <c r="CE4510" s="40"/>
    </row>
    <row r="4511" spans="1:83" x14ac:dyDescent="0.25">
      <c r="A4511" s="5" t="s">
        <v>760</v>
      </c>
      <c r="B4511" s="5" t="s">
        <v>760</v>
      </c>
      <c r="C4511" s="6">
        <v>33588</v>
      </c>
      <c r="D4511" s="14"/>
      <c r="E4511" s="14"/>
      <c r="F4511" s="15"/>
      <c r="G4511" s="40"/>
      <c r="H4511" s="40">
        <v>355.56</v>
      </c>
      <c r="I4511" s="40">
        <v>0.18</v>
      </c>
      <c r="J4511" s="40">
        <v>0.23774999999999999</v>
      </c>
      <c r="K4511" s="40">
        <v>0.24060000000000001</v>
      </c>
      <c r="L4511" s="40">
        <v>0.25814999999999999</v>
      </c>
      <c r="M4511" s="40">
        <v>0.21579999999999999</v>
      </c>
      <c r="N4511" s="40">
        <v>0.24015</v>
      </c>
      <c r="O4511" s="40">
        <v>0.18135000000000001</v>
      </c>
      <c r="P4511" s="40">
        <v>0.224</v>
      </c>
      <c r="Q4511" s="40"/>
      <c r="R4511" s="40"/>
      <c r="S4511" s="40"/>
      <c r="T4511" s="40"/>
      <c r="U4511" s="40"/>
      <c r="V4511" s="40"/>
      <c r="W4511" s="40"/>
      <c r="X4511" s="40"/>
      <c r="Z4511" s="40"/>
      <c r="AA4511" s="40"/>
      <c r="AB4511" s="40"/>
      <c r="AC4511" s="40"/>
      <c r="AD4511" s="40"/>
      <c r="AE4511" s="40"/>
      <c r="AF4511" s="40"/>
      <c r="AG4511" s="40"/>
      <c r="AH4511" s="40"/>
      <c r="AI4511" s="40"/>
      <c r="AJ4511" s="40"/>
      <c r="AK4511" s="40"/>
      <c r="AL4511" s="40"/>
      <c r="AM4511" s="40"/>
      <c r="AN4511" s="45"/>
      <c r="AO4511" s="40"/>
      <c r="AP4511" s="40"/>
      <c r="AQ4511" s="40"/>
      <c r="AR4511" s="40"/>
      <c r="AS4511" s="40"/>
      <c r="AT4511" s="40"/>
      <c r="AU4511" s="40"/>
      <c r="AV4511" s="40"/>
      <c r="AZ4511" s="40"/>
      <c r="BA4511" s="40"/>
      <c r="BB4511" s="40"/>
      <c r="BC4511" s="40"/>
      <c r="BD4511" s="40"/>
      <c r="BE4511" s="40"/>
      <c r="BF4511" s="40"/>
      <c r="BG4511" s="40"/>
      <c r="BH4511" s="40"/>
      <c r="BI4511" s="40"/>
      <c r="BJ4511" s="40"/>
      <c r="BK4511" s="40"/>
      <c r="BL4511" s="40"/>
      <c r="BM4511" s="40"/>
      <c r="BN4511" s="40"/>
      <c r="BO4511" s="40"/>
      <c r="BP4511" s="40"/>
      <c r="BQ4511" s="40"/>
      <c r="BR4511" s="40"/>
      <c r="BS4511" s="40"/>
      <c r="BT4511" s="40"/>
      <c r="BU4511" s="40"/>
      <c r="BV4511" s="40"/>
      <c r="BW4511" s="40"/>
      <c r="BX4511" s="40"/>
      <c r="BY4511" s="40"/>
      <c r="BZ4511" s="40"/>
      <c r="CA4511" s="40"/>
      <c r="CB4511" s="40"/>
      <c r="CC4511" s="40"/>
      <c r="CD4511" s="40"/>
      <c r="CE4511" s="40"/>
    </row>
    <row r="4512" spans="1:83" x14ac:dyDescent="0.25">
      <c r="A4512" s="5" t="s">
        <v>760</v>
      </c>
      <c r="B4512" s="5" t="s">
        <v>760</v>
      </c>
      <c r="C4512" s="6">
        <v>33595</v>
      </c>
      <c r="D4512" s="14"/>
      <c r="E4512" s="14"/>
      <c r="F4512" s="15"/>
      <c r="G4512" s="40"/>
      <c r="H4512" s="40">
        <v>342.12</v>
      </c>
      <c r="I4512" s="40">
        <v>0.16200000000000001</v>
      </c>
      <c r="J4512" s="40">
        <v>0.22239999999999999</v>
      </c>
      <c r="K4512" s="40">
        <v>0.23044999999999999</v>
      </c>
      <c r="L4512" s="40">
        <v>0.24975</v>
      </c>
      <c r="M4512" s="40">
        <v>0.21035000000000001</v>
      </c>
      <c r="N4512" s="40">
        <v>0.23930000000000001</v>
      </c>
      <c r="O4512" s="40">
        <v>0.17385</v>
      </c>
      <c r="P4512" s="40">
        <v>0.2225</v>
      </c>
      <c r="Q4512" s="40"/>
      <c r="R4512" s="40"/>
      <c r="S4512" s="40"/>
      <c r="T4512" s="40"/>
      <c r="U4512" s="40"/>
      <c r="V4512" s="40"/>
      <c r="W4512" s="40"/>
      <c r="X4512" s="40"/>
      <c r="Z4512" s="40"/>
      <c r="AA4512" s="40"/>
      <c r="AB4512" s="40"/>
      <c r="AC4512" s="40"/>
      <c r="AD4512" s="40"/>
      <c r="AE4512" s="40"/>
      <c r="AF4512" s="40"/>
      <c r="AG4512" s="40"/>
      <c r="AH4512" s="40"/>
      <c r="AI4512" s="40"/>
      <c r="AJ4512" s="40"/>
      <c r="AK4512" s="40"/>
      <c r="AL4512" s="40"/>
      <c r="AM4512" s="40"/>
      <c r="AN4512" s="45"/>
      <c r="AO4512" s="40"/>
      <c r="AP4512" s="40"/>
      <c r="AQ4512" s="40"/>
      <c r="AR4512" s="40"/>
      <c r="AS4512" s="40"/>
      <c r="AT4512" s="40"/>
      <c r="AU4512" s="40"/>
      <c r="AV4512" s="40"/>
      <c r="AZ4512" s="40"/>
      <c r="BA4512" s="40"/>
      <c r="BB4512" s="40"/>
      <c r="BC4512" s="40"/>
      <c r="BD4512" s="40"/>
      <c r="BE4512" s="40"/>
      <c r="BF4512" s="40"/>
      <c r="BG4512" s="40"/>
      <c r="BH4512" s="40"/>
      <c r="BI4512" s="40"/>
      <c r="BJ4512" s="40"/>
      <c r="BK4512" s="40"/>
      <c r="BL4512" s="40"/>
      <c r="BM4512" s="40"/>
      <c r="BN4512" s="40"/>
      <c r="BO4512" s="40"/>
      <c r="BP4512" s="40"/>
      <c r="BQ4512" s="40"/>
      <c r="BR4512" s="40"/>
      <c r="BS4512" s="40"/>
      <c r="BT4512" s="40"/>
      <c r="BU4512" s="40"/>
      <c r="BV4512" s="40"/>
      <c r="BW4512" s="40"/>
      <c r="BX4512" s="40"/>
      <c r="BY4512" s="40"/>
      <c r="BZ4512" s="40"/>
      <c r="CA4512" s="40"/>
      <c r="CB4512" s="40"/>
      <c r="CC4512" s="40"/>
      <c r="CD4512" s="40"/>
      <c r="CE4512" s="40"/>
    </row>
    <row r="4513" spans="1:83" x14ac:dyDescent="0.25">
      <c r="A4513" s="5" t="s">
        <v>760</v>
      </c>
      <c r="B4513" s="5" t="s">
        <v>760</v>
      </c>
      <c r="C4513" s="6">
        <v>33602</v>
      </c>
      <c r="D4513" s="14"/>
      <c r="E4513" s="14"/>
      <c r="F4513" s="15"/>
      <c r="G4513" s="40"/>
      <c r="H4513" s="40">
        <v>375.41</v>
      </c>
      <c r="I4513" s="40">
        <v>0.317</v>
      </c>
      <c r="J4513" s="40">
        <v>0.24415000000000001</v>
      </c>
      <c r="K4513" s="40">
        <v>0.2356</v>
      </c>
      <c r="L4513" s="40">
        <v>0.25185000000000002</v>
      </c>
      <c r="M4513" s="40">
        <v>0.20455000000000001</v>
      </c>
      <c r="N4513" s="40">
        <v>0.22900000000000001</v>
      </c>
      <c r="O4513" s="40">
        <v>0.17480000000000001</v>
      </c>
      <c r="P4513" s="40">
        <v>0.22009999999999999</v>
      </c>
      <c r="Q4513" s="40"/>
      <c r="R4513" s="40"/>
      <c r="S4513" s="40"/>
      <c r="T4513" s="40"/>
      <c r="U4513" s="40"/>
      <c r="V4513" s="40"/>
      <c r="W4513" s="40"/>
      <c r="X4513" s="40"/>
      <c r="Z4513" s="40"/>
      <c r="AA4513" s="40"/>
      <c r="AB4513" s="40"/>
      <c r="AC4513" s="40"/>
      <c r="AD4513" s="40"/>
      <c r="AE4513" s="40"/>
      <c r="AF4513" s="40"/>
      <c r="AG4513" s="40"/>
      <c r="AH4513" s="40"/>
      <c r="AI4513" s="40"/>
      <c r="AJ4513" s="40"/>
      <c r="AK4513" s="40"/>
      <c r="AL4513" s="40"/>
      <c r="AM4513" s="40"/>
      <c r="AN4513" s="45"/>
      <c r="AO4513" s="40"/>
      <c r="AP4513" s="40"/>
      <c r="AQ4513" s="40"/>
      <c r="AR4513" s="40"/>
      <c r="AS4513" s="40"/>
      <c r="AT4513" s="40"/>
      <c r="AU4513" s="40"/>
      <c r="AV4513" s="40"/>
      <c r="AZ4513" s="40"/>
      <c r="BA4513" s="40"/>
      <c r="BB4513" s="40"/>
      <c r="BC4513" s="40"/>
      <c r="BD4513" s="40"/>
      <c r="BE4513" s="40"/>
      <c r="BF4513" s="40"/>
      <c r="BG4513" s="40"/>
      <c r="BH4513" s="40"/>
      <c r="BI4513" s="40"/>
      <c r="BJ4513" s="40"/>
      <c r="BK4513" s="40"/>
      <c r="BL4513" s="40"/>
      <c r="BM4513" s="40"/>
      <c r="BN4513" s="40"/>
      <c r="BO4513" s="40"/>
      <c r="BP4513" s="40"/>
      <c r="BQ4513" s="40"/>
      <c r="BR4513" s="40"/>
      <c r="BS4513" s="40"/>
      <c r="BT4513" s="40"/>
      <c r="BU4513" s="40"/>
      <c r="BV4513" s="40"/>
      <c r="BW4513" s="40"/>
      <c r="BX4513" s="40"/>
      <c r="BY4513" s="40"/>
      <c r="BZ4513" s="40"/>
      <c r="CA4513" s="40"/>
      <c r="CB4513" s="40"/>
      <c r="CC4513" s="40"/>
      <c r="CD4513" s="40"/>
      <c r="CE4513" s="40"/>
    </row>
    <row r="4514" spans="1:83" x14ac:dyDescent="0.25">
      <c r="A4514" s="5" t="s">
        <v>760</v>
      </c>
      <c r="B4514" s="5" t="s">
        <v>760</v>
      </c>
      <c r="C4514" s="6">
        <v>33609</v>
      </c>
      <c r="D4514" s="14"/>
      <c r="E4514" s="14"/>
      <c r="F4514" s="15"/>
      <c r="G4514" s="40"/>
      <c r="H4514" s="40">
        <v>354.21</v>
      </c>
      <c r="I4514" s="40">
        <v>0.217</v>
      </c>
      <c r="J4514" s="40">
        <v>0.2455</v>
      </c>
      <c r="K4514" s="40">
        <v>0.23555000000000001</v>
      </c>
      <c r="L4514" s="40">
        <v>0.24615000000000001</v>
      </c>
      <c r="M4514" s="40">
        <v>0.2087</v>
      </c>
      <c r="N4514" s="40">
        <v>0.2276</v>
      </c>
      <c r="O4514" s="40">
        <v>0.17215</v>
      </c>
      <c r="P4514" s="40">
        <v>0.21840000000000001</v>
      </c>
      <c r="Q4514" s="40"/>
      <c r="R4514" s="40"/>
      <c r="S4514" s="40"/>
      <c r="T4514" s="40"/>
      <c r="U4514" s="40"/>
      <c r="V4514" s="40"/>
      <c r="W4514" s="40"/>
      <c r="X4514" s="40"/>
      <c r="Z4514" s="40"/>
      <c r="AA4514" s="40"/>
      <c r="AB4514" s="40"/>
      <c r="AC4514" s="40"/>
      <c r="AD4514" s="40"/>
      <c r="AE4514" s="40"/>
      <c r="AF4514" s="40"/>
      <c r="AG4514" s="40"/>
      <c r="AH4514" s="40"/>
      <c r="AI4514" s="40"/>
      <c r="AJ4514" s="40"/>
      <c r="AK4514" s="40"/>
      <c r="AL4514" s="40"/>
      <c r="AM4514" s="40"/>
      <c r="AN4514" s="45"/>
      <c r="AO4514" s="40"/>
      <c r="AP4514" s="40"/>
      <c r="AQ4514" s="40"/>
      <c r="AR4514" s="40"/>
      <c r="AS4514" s="40"/>
      <c r="AT4514" s="40"/>
      <c r="AU4514" s="40"/>
      <c r="AV4514" s="40"/>
      <c r="AZ4514" s="40"/>
      <c r="BA4514" s="40"/>
      <c r="BB4514" s="40"/>
      <c r="BC4514" s="40"/>
      <c r="BD4514" s="40"/>
      <c r="BE4514" s="40"/>
      <c r="BF4514" s="40"/>
      <c r="BG4514" s="40"/>
      <c r="BH4514" s="40"/>
      <c r="BI4514" s="40"/>
      <c r="BJ4514" s="40"/>
      <c r="BK4514" s="40"/>
      <c r="BL4514" s="40"/>
      <c r="BM4514" s="40"/>
      <c r="BN4514" s="40"/>
      <c r="BO4514" s="40"/>
      <c r="BP4514" s="40"/>
      <c r="BQ4514" s="40"/>
      <c r="BR4514" s="40"/>
      <c r="BS4514" s="40"/>
      <c r="BT4514" s="40"/>
      <c r="BU4514" s="40"/>
      <c r="BV4514" s="40"/>
      <c r="BW4514" s="40"/>
      <c r="BX4514" s="40"/>
      <c r="BY4514" s="40"/>
      <c r="BZ4514" s="40"/>
      <c r="CA4514" s="40"/>
      <c r="CB4514" s="40"/>
      <c r="CC4514" s="40"/>
      <c r="CD4514" s="40"/>
      <c r="CE4514" s="40"/>
    </row>
    <row r="4515" spans="1:83" x14ac:dyDescent="0.25">
      <c r="A4515" s="5" t="s">
        <v>760</v>
      </c>
      <c r="B4515" s="5" t="s">
        <v>760</v>
      </c>
      <c r="C4515" s="6">
        <v>33616</v>
      </c>
      <c r="D4515" s="14"/>
      <c r="E4515" s="14"/>
      <c r="F4515" s="15"/>
      <c r="G4515" s="40"/>
      <c r="H4515" s="40">
        <v>342.89</v>
      </c>
      <c r="I4515" s="40">
        <v>0.185</v>
      </c>
      <c r="J4515" s="40">
        <v>0.24525</v>
      </c>
      <c r="K4515" s="40">
        <v>0.23549999999999999</v>
      </c>
      <c r="L4515" s="40">
        <v>0.24274999999999999</v>
      </c>
      <c r="M4515" s="40">
        <v>0.2</v>
      </c>
      <c r="N4515" s="40">
        <v>0.222</v>
      </c>
      <c r="O4515" s="40">
        <v>0.16830000000000001</v>
      </c>
      <c r="P4515" s="40">
        <v>0.21565000000000001</v>
      </c>
      <c r="Q4515" s="40"/>
      <c r="R4515" s="40"/>
      <c r="S4515" s="40"/>
      <c r="T4515" s="40"/>
      <c r="U4515" s="40"/>
      <c r="V4515" s="40"/>
      <c r="W4515" s="40"/>
      <c r="X4515" s="40"/>
      <c r="Z4515" s="40"/>
      <c r="AA4515" s="40"/>
      <c r="AB4515" s="40"/>
      <c r="AC4515" s="40"/>
      <c r="AD4515" s="40"/>
      <c r="AE4515" s="40"/>
      <c r="AF4515" s="40"/>
      <c r="AG4515" s="40"/>
      <c r="AH4515" s="40"/>
      <c r="AI4515" s="40"/>
      <c r="AJ4515" s="40"/>
      <c r="AK4515" s="40"/>
      <c r="AL4515" s="40"/>
      <c r="AM4515" s="40"/>
      <c r="AN4515" s="45"/>
      <c r="AO4515" s="40"/>
      <c r="AP4515" s="40"/>
      <c r="AQ4515" s="40"/>
      <c r="AR4515" s="40"/>
      <c r="AS4515" s="40"/>
      <c r="AT4515" s="40"/>
      <c r="AU4515" s="40"/>
      <c r="AV4515" s="40"/>
      <c r="AZ4515" s="40"/>
      <c r="BA4515" s="40"/>
      <c r="BB4515" s="40"/>
      <c r="BC4515" s="40"/>
      <c r="BD4515" s="40"/>
      <c r="BE4515" s="40"/>
      <c r="BF4515" s="40"/>
      <c r="BG4515" s="40"/>
      <c r="BH4515" s="40"/>
      <c r="BI4515" s="40"/>
      <c r="BJ4515" s="40"/>
      <c r="BK4515" s="40"/>
      <c r="BL4515" s="40"/>
      <c r="BM4515" s="40"/>
      <c r="BN4515" s="40"/>
      <c r="BO4515" s="40"/>
      <c r="BP4515" s="40"/>
      <c r="BQ4515" s="40"/>
      <c r="BR4515" s="40"/>
      <c r="BS4515" s="40"/>
      <c r="BT4515" s="40"/>
      <c r="BU4515" s="40"/>
      <c r="BV4515" s="40"/>
      <c r="BW4515" s="40"/>
      <c r="BX4515" s="40"/>
      <c r="BY4515" s="40"/>
      <c r="BZ4515" s="40"/>
      <c r="CA4515" s="40"/>
      <c r="CB4515" s="40"/>
      <c r="CC4515" s="40"/>
      <c r="CD4515" s="40"/>
      <c r="CE4515" s="40"/>
    </row>
    <row r="4516" spans="1:83" x14ac:dyDescent="0.25">
      <c r="A4516" s="5" t="s">
        <v>760</v>
      </c>
      <c r="B4516" s="5" t="s">
        <v>760</v>
      </c>
      <c r="C4516" s="6">
        <v>33623</v>
      </c>
      <c r="D4516" s="14"/>
      <c r="E4516" s="14"/>
      <c r="F4516" s="15"/>
      <c r="G4516" s="40"/>
      <c r="H4516" s="40">
        <v>323.10000000000002</v>
      </c>
      <c r="I4516" s="40">
        <v>0.17349999999999999</v>
      </c>
      <c r="J4516" s="40">
        <v>0.2157</v>
      </c>
      <c r="K4516" s="40">
        <v>0.22545000000000001</v>
      </c>
      <c r="L4516" s="40">
        <v>0.22305</v>
      </c>
      <c r="M4516" s="40">
        <v>0.19284999999999999</v>
      </c>
      <c r="N4516" s="40">
        <v>0.20860000000000001</v>
      </c>
      <c r="O4516" s="40">
        <v>0.16495000000000001</v>
      </c>
      <c r="P4516" s="40">
        <v>0.2114</v>
      </c>
      <c r="Q4516" s="40"/>
      <c r="R4516" s="40"/>
      <c r="S4516" s="40"/>
      <c r="T4516" s="40"/>
      <c r="U4516" s="40"/>
      <c r="V4516" s="40"/>
      <c r="W4516" s="40"/>
      <c r="X4516" s="40"/>
      <c r="Z4516" s="40"/>
      <c r="AA4516" s="40"/>
      <c r="AB4516" s="40"/>
      <c r="AC4516" s="40"/>
      <c r="AD4516" s="40"/>
      <c r="AE4516" s="40"/>
      <c r="AF4516" s="40"/>
      <c r="AG4516" s="40"/>
      <c r="AH4516" s="40"/>
      <c r="AI4516" s="40"/>
      <c r="AJ4516" s="40"/>
      <c r="AK4516" s="40"/>
      <c r="AL4516" s="40"/>
      <c r="AM4516" s="40"/>
      <c r="AN4516" s="45"/>
      <c r="AO4516" s="40"/>
      <c r="AP4516" s="40"/>
      <c r="AQ4516" s="40"/>
      <c r="AR4516" s="40"/>
      <c r="AS4516" s="40"/>
      <c r="AT4516" s="40"/>
      <c r="AU4516" s="40"/>
      <c r="AV4516" s="40"/>
      <c r="AZ4516" s="40"/>
      <c r="BA4516" s="40"/>
      <c r="BB4516" s="40"/>
      <c r="BC4516" s="40"/>
      <c r="BD4516" s="40"/>
      <c r="BE4516" s="40"/>
      <c r="BF4516" s="40"/>
      <c r="BG4516" s="40"/>
      <c r="BH4516" s="40"/>
      <c r="BI4516" s="40"/>
      <c r="BJ4516" s="40"/>
      <c r="BK4516" s="40"/>
      <c r="BL4516" s="40"/>
      <c r="BM4516" s="40"/>
      <c r="BN4516" s="40"/>
      <c r="BO4516" s="40"/>
      <c r="BP4516" s="40"/>
      <c r="BQ4516" s="40"/>
      <c r="BR4516" s="40"/>
      <c r="BS4516" s="40"/>
      <c r="BT4516" s="40"/>
      <c r="BU4516" s="40"/>
      <c r="BV4516" s="40"/>
      <c r="BW4516" s="40"/>
      <c r="BX4516" s="40"/>
      <c r="BY4516" s="40"/>
      <c r="BZ4516" s="40"/>
      <c r="CA4516" s="40"/>
      <c r="CB4516" s="40"/>
      <c r="CC4516" s="40"/>
      <c r="CD4516" s="40"/>
      <c r="CE4516" s="40"/>
    </row>
    <row r="4517" spans="1:83" x14ac:dyDescent="0.25">
      <c r="A4517" s="5" t="s">
        <v>761</v>
      </c>
      <c r="B4517" s="5" t="s">
        <v>761</v>
      </c>
      <c r="C4517" s="6">
        <v>38274</v>
      </c>
      <c r="D4517" s="14"/>
      <c r="E4517" s="14"/>
      <c r="F4517" s="15"/>
      <c r="G4517" s="40"/>
      <c r="H4517" s="40"/>
      <c r="I4517" s="40"/>
      <c r="J4517" s="40"/>
      <c r="K4517" s="40"/>
      <c r="L4517" s="40"/>
      <c r="M4517" s="40"/>
      <c r="N4517" s="40"/>
      <c r="O4517" s="40"/>
      <c r="P4517" s="40"/>
      <c r="Q4517" s="40"/>
      <c r="R4517" s="40"/>
      <c r="S4517" s="40"/>
      <c r="T4517" s="40"/>
      <c r="U4517" s="40"/>
      <c r="V4517" s="40"/>
      <c r="W4517" s="40"/>
      <c r="X4517" s="40"/>
      <c r="Z4517" s="40"/>
      <c r="AA4517" s="40"/>
      <c r="AB4517" s="40"/>
      <c r="AC4517" s="40"/>
      <c r="AD4517" s="40"/>
      <c r="AE4517" s="40"/>
      <c r="AF4517" s="40"/>
      <c r="AG4517" s="40"/>
      <c r="AH4517" s="40"/>
      <c r="AI4517" s="40"/>
      <c r="AJ4517" s="40"/>
      <c r="AK4517" s="40"/>
      <c r="AL4517" s="40"/>
      <c r="AM4517" s="40"/>
      <c r="AN4517" s="40"/>
      <c r="AO4517" s="40"/>
      <c r="AP4517" s="40"/>
      <c r="AQ4517" s="40"/>
      <c r="AR4517" s="40"/>
      <c r="AS4517" s="40"/>
      <c r="AT4517" s="40"/>
      <c r="AU4517" s="40"/>
      <c r="AV4517" s="40"/>
      <c r="AZ4517" s="40"/>
      <c r="BA4517" s="40">
        <v>0</v>
      </c>
      <c r="BB4517" s="40"/>
      <c r="BC4517" s="40"/>
      <c r="BD4517" s="40"/>
      <c r="BE4517" s="40"/>
      <c r="BF4517" s="40"/>
      <c r="BG4517" s="40"/>
      <c r="BH4517" s="40"/>
      <c r="BI4517" s="40"/>
      <c r="BJ4517" s="40"/>
      <c r="BK4517" s="40"/>
      <c r="BL4517" s="40"/>
      <c r="BM4517" s="40"/>
      <c r="BN4517" s="40"/>
      <c r="BO4517" s="40"/>
      <c r="BP4517" s="40"/>
      <c r="BQ4517" s="40"/>
      <c r="BR4517" s="40"/>
      <c r="BS4517" s="40"/>
      <c r="BT4517" s="40"/>
      <c r="BU4517" s="40"/>
      <c r="BV4517" s="40"/>
      <c r="BW4517" s="40"/>
      <c r="BX4517" s="40"/>
      <c r="BY4517" s="40"/>
      <c r="BZ4517" s="40"/>
      <c r="CA4517" s="40"/>
      <c r="CB4517" s="40"/>
      <c r="CC4517" s="40"/>
      <c r="CD4517" s="40"/>
      <c r="CE4517" s="40"/>
    </row>
    <row r="4518" spans="1:83" x14ac:dyDescent="0.25">
      <c r="A4518" s="5" t="s">
        <v>761</v>
      </c>
      <c r="B4518" s="5" t="s">
        <v>761</v>
      </c>
      <c r="C4518" s="6">
        <v>38418</v>
      </c>
      <c r="D4518" s="14"/>
      <c r="E4518" s="14"/>
      <c r="F4518" s="15"/>
      <c r="G4518" s="40"/>
      <c r="H4518" s="40"/>
      <c r="I4518" s="40"/>
      <c r="J4518" s="40"/>
      <c r="K4518" s="40"/>
      <c r="L4518" s="40"/>
      <c r="M4518" s="40"/>
      <c r="N4518" s="40"/>
      <c r="O4518" s="40"/>
      <c r="P4518" s="40"/>
      <c r="Q4518" s="40"/>
      <c r="R4518" s="40"/>
      <c r="S4518" s="40"/>
      <c r="T4518" s="40"/>
      <c r="U4518" s="40"/>
      <c r="V4518" s="40"/>
      <c r="W4518" s="40"/>
      <c r="X4518" s="40"/>
      <c r="Z4518" s="40"/>
      <c r="AA4518" s="40"/>
      <c r="AB4518" s="40"/>
      <c r="AC4518" s="40"/>
      <c r="AD4518" s="40"/>
      <c r="AE4518" s="40"/>
      <c r="AF4518" s="40"/>
      <c r="AG4518" s="40"/>
      <c r="AH4518" s="40"/>
      <c r="AI4518" s="40"/>
      <c r="AJ4518" s="40"/>
      <c r="AK4518" s="40"/>
      <c r="AL4518" s="40"/>
      <c r="AM4518" s="40"/>
      <c r="AN4518" s="40"/>
      <c r="AO4518" s="40"/>
      <c r="AP4518" s="40"/>
      <c r="AQ4518" s="40"/>
      <c r="AR4518" s="40"/>
      <c r="AS4518" s="40"/>
      <c r="AT4518" s="40"/>
      <c r="AU4518" s="40"/>
      <c r="AV4518" s="40"/>
      <c r="AZ4518" s="40"/>
      <c r="BA4518" s="40">
        <v>20</v>
      </c>
      <c r="BB4518" s="40"/>
      <c r="BC4518" s="40"/>
      <c r="BD4518" s="40"/>
      <c r="BE4518" s="40"/>
      <c r="BF4518" s="40"/>
      <c r="BG4518" s="40"/>
      <c r="BH4518" s="40"/>
      <c r="BI4518" s="40"/>
      <c r="BJ4518" s="40"/>
      <c r="BK4518" s="40"/>
      <c r="BL4518" s="40"/>
      <c r="BM4518" s="40"/>
      <c r="BN4518" s="40"/>
      <c r="BO4518" s="40"/>
      <c r="BP4518" s="40"/>
      <c r="BQ4518" s="40"/>
      <c r="BR4518" s="40"/>
      <c r="BS4518" s="40"/>
      <c r="BT4518" s="40"/>
      <c r="BU4518" s="40"/>
      <c r="BV4518" s="40"/>
      <c r="BW4518" s="40"/>
      <c r="BX4518" s="40"/>
      <c r="BY4518" s="40"/>
      <c r="BZ4518" s="40"/>
      <c r="CA4518" s="40"/>
      <c r="CB4518" s="40"/>
      <c r="CC4518" s="40"/>
      <c r="CD4518" s="40"/>
      <c r="CE4518" s="40"/>
    </row>
    <row r="4519" spans="1:83" x14ac:dyDescent="0.25">
      <c r="A4519" s="5" t="s">
        <v>761</v>
      </c>
      <c r="B4519" s="5" t="s">
        <v>761</v>
      </c>
      <c r="C4519" s="6">
        <v>38425</v>
      </c>
      <c r="D4519" s="14"/>
      <c r="E4519" s="14"/>
      <c r="F4519" s="15"/>
      <c r="G4519" s="40"/>
      <c r="H4519" s="40"/>
      <c r="I4519" s="40"/>
      <c r="J4519" s="40"/>
      <c r="K4519" s="40"/>
      <c r="L4519" s="40"/>
      <c r="M4519" s="40"/>
      <c r="N4519" s="40"/>
      <c r="O4519" s="40"/>
      <c r="P4519" s="40"/>
      <c r="Q4519" s="40"/>
      <c r="R4519" s="40"/>
      <c r="S4519" s="40"/>
      <c r="T4519" s="40"/>
      <c r="U4519" s="40">
        <v>41.257399999999997</v>
      </c>
      <c r="V4519" s="40"/>
      <c r="W4519" s="40"/>
      <c r="X4519" s="40"/>
      <c r="Z4519" s="40"/>
      <c r="AA4519" s="40"/>
      <c r="AB4519" s="40"/>
      <c r="AC4519" s="40"/>
      <c r="AD4519" s="40"/>
      <c r="AE4519" s="40"/>
      <c r="AF4519" s="40"/>
      <c r="AG4519" s="40"/>
      <c r="AH4519" s="40"/>
      <c r="AI4519" s="40"/>
      <c r="AJ4519" s="40"/>
      <c r="AK4519" s="40"/>
      <c r="AL4519" s="40"/>
      <c r="AM4519" s="40"/>
      <c r="AN4519" s="40"/>
      <c r="AO4519" s="40"/>
      <c r="AP4519" s="40"/>
      <c r="AQ4519" s="40"/>
      <c r="AR4519" s="40"/>
      <c r="AS4519" s="40"/>
      <c r="AT4519" s="40"/>
      <c r="AU4519" s="40"/>
      <c r="AV4519" s="40"/>
      <c r="AZ4519" s="40"/>
      <c r="BA4519" s="40"/>
      <c r="BB4519" s="40"/>
      <c r="BC4519" s="40"/>
      <c r="BD4519" s="40"/>
      <c r="BE4519" s="40"/>
      <c r="BF4519" s="40"/>
      <c r="BG4519" s="40"/>
      <c r="BH4519" s="40"/>
      <c r="BI4519" s="40"/>
      <c r="BJ4519" s="40"/>
      <c r="BK4519" s="40"/>
      <c r="BL4519" s="40"/>
      <c r="BM4519" s="40"/>
      <c r="BN4519" s="40"/>
      <c r="BO4519" s="40"/>
      <c r="BP4519" s="40"/>
      <c r="BQ4519" s="40"/>
      <c r="BR4519" s="40"/>
      <c r="BS4519" s="40"/>
      <c r="BT4519" s="40"/>
      <c r="BU4519" s="40"/>
      <c r="BV4519" s="40"/>
      <c r="BW4519" s="40"/>
      <c r="BX4519" s="40"/>
      <c r="BY4519" s="40"/>
      <c r="BZ4519" s="40"/>
      <c r="CA4519" s="40"/>
      <c r="CB4519" s="40"/>
      <c r="CC4519" s="40"/>
      <c r="CD4519" s="40"/>
      <c r="CE4519" s="40"/>
    </row>
    <row r="4520" spans="1:83" x14ac:dyDescent="0.25">
      <c r="A4520" s="5" t="s">
        <v>761</v>
      </c>
      <c r="B4520" s="5" t="s">
        <v>761</v>
      </c>
      <c r="C4520" s="6">
        <v>38438</v>
      </c>
      <c r="D4520" s="14"/>
      <c r="E4520" s="14"/>
      <c r="F4520" s="15"/>
      <c r="G4520" s="40"/>
      <c r="H4520" s="40"/>
      <c r="I4520" s="40"/>
      <c r="J4520" s="40"/>
      <c r="K4520" s="40"/>
      <c r="L4520" s="40"/>
      <c r="M4520" s="40"/>
      <c r="N4520" s="40"/>
      <c r="O4520" s="40"/>
      <c r="P4520" s="40"/>
      <c r="Q4520" s="40"/>
      <c r="R4520" s="40"/>
      <c r="S4520" s="40"/>
      <c r="T4520" s="40"/>
      <c r="U4520" s="40">
        <v>100.196</v>
      </c>
      <c r="V4520" s="40"/>
      <c r="W4520" s="40"/>
      <c r="X4520" s="40"/>
      <c r="Z4520" s="40"/>
      <c r="AA4520" s="40"/>
      <c r="AB4520" s="40"/>
      <c r="AC4520" s="40"/>
      <c r="AD4520" s="40"/>
      <c r="AE4520" s="40"/>
      <c r="AF4520" s="40"/>
      <c r="AG4520" s="40"/>
      <c r="AH4520" s="40"/>
      <c r="AI4520" s="40"/>
      <c r="AJ4520" s="40"/>
      <c r="AK4520" s="40"/>
      <c r="AL4520" s="40"/>
      <c r="AM4520" s="40"/>
      <c r="AN4520" s="40"/>
      <c r="AO4520" s="40"/>
      <c r="AP4520" s="40"/>
      <c r="AQ4520" s="40"/>
      <c r="AR4520" s="40"/>
      <c r="AS4520" s="40"/>
      <c r="AT4520" s="40"/>
      <c r="AU4520" s="40"/>
      <c r="AV4520" s="40"/>
      <c r="AZ4520" s="40"/>
      <c r="BA4520" s="40"/>
      <c r="BB4520" s="40"/>
      <c r="BC4520" s="40"/>
      <c r="BD4520" s="40"/>
      <c r="BE4520" s="40"/>
      <c r="BF4520" s="40"/>
      <c r="BG4520" s="40"/>
      <c r="BH4520" s="40"/>
      <c r="BI4520" s="40"/>
      <c r="BJ4520" s="40"/>
      <c r="BK4520" s="40"/>
      <c r="BL4520" s="40"/>
      <c r="BM4520" s="40"/>
      <c r="BN4520" s="40"/>
      <c r="BO4520" s="40"/>
      <c r="BP4520" s="40"/>
      <c r="BQ4520" s="40"/>
      <c r="BR4520" s="40"/>
      <c r="BS4520" s="40"/>
      <c r="BT4520" s="40"/>
      <c r="BU4520" s="40"/>
      <c r="BV4520" s="40"/>
      <c r="BW4520" s="40"/>
      <c r="BX4520" s="40"/>
      <c r="BY4520" s="40"/>
      <c r="BZ4520" s="40"/>
      <c r="CA4520" s="40"/>
      <c r="CB4520" s="40"/>
      <c r="CC4520" s="40"/>
      <c r="CD4520" s="40"/>
      <c r="CE4520" s="40"/>
    </row>
    <row r="4521" spans="1:83" x14ac:dyDescent="0.25">
      <c r="A4521" s="5" t="s">
        <v>761</v>
      </c>
      <c r="B4521" s="5" t="s">
        <v>761</v>
      </c>
      <c r="C4521" s="6">
        <v>38452</v>
      </c>
      <c r="D4521" s="14"/>
      <c r="E4521" s="14"/>
      <c r="F4521" s="15"/>
      <c r="G4521" s="40"/>
      <c r="H4521" s="40"/>
      <c r="I4521" s="40"/>
      <c r="J4521" s="40"/>
      <c r="K4521" s="40"/>
      <c r="L4521" s="40"/>
      <c r="M4521" s="40"/>
      <c r="N4521" s="40"/>
      <c r="O4521" s="40"/>
      <c r="P4521" s="40"/>
      <c r="Q4521" s="40"/>
      <c r="R4521" s="40"/>
      <c r="S4521" s="40"/>
      <c r="T4521" s="40"/>
      <c r="U4521" s="40">
        <v>235.756</v>
      </c>
      <c r="V4521" s="40"/>
      <c r="W4521" s="40"/>
      <c r="X4521" s="40"/>
      <c r="Z4521" s="40"/>
      <c r="AA4521" s="40"/>
      <c r="AB4521" s="40"/>
      <c r="AC4521" s="40"/>
      <c r="AD4521" s="40"/>
      <c r="AE4521" s="40"/>
      <c r="AF4521" s="40"/>
      <c r="AG4521" s="40"/>
      <c r="AH4521" s="40"/>
      <c r="AI4521" s="40"/>
      <c r="AJ4521" s="40">
        <v>17.681699999999999</v>
      </c>
      <c r="AK4521" s="40"/>
      <c r="AL4521" s="40"/>
      <c r="AM4521" s="40"/>
      <c r="AN4521" s="40"/>
      <c r="AO4521" s="40"/>
      <c r="AP4521" s="40">
        <v>70.726900000000001</v>
      </c>
      <c r="AQ4521" s="40"/>
      <c r="AR4521" s="40"/>
      <c r="AS4521" s="40"/>
      <c r="AT4521" s="40"/>
      <c r="AU4521" s="40"/>
      <c r="AV4521" s="40"/>
      <c r="AZ4521" s="40"/>
      <c r="BA4521" s="40"/>
      <c r="BB4521" s="40"/>
      <c r="BC4521" s="40"/>
      <c r="BD4521" s="40"/>
      <c r="BE4521" s="40"/>
      <c r="BF4521" s="40"/>
      <c r="BG4521" s="40"/>
      <c r="BH4521" s="40"/>
      <c r="BI4521" s="40"/>
      <c r="BJ4521" s="40">
        <v>76.620800000000003</v>
      </c>
      <c r="BK4521" s="40"/>
      <c r="BL4521" s="40"/>
      <c r="BM4521" s="40"/>
      <c r="BN4521" s="40"/>
      <c r="BO4521" s="40"/>
      <c r="BP4521" s="40"/>
      <c r="BQ4521" s="40"/>
      <c r="BR4521" s="40"/>
      <c r="BS4521" s="40"/>
      <c r="BT4521" s="40"/>
      <c r="BU4521" s="40"/>
      <c r="BV4521" s="40"/>
      <c r="BW4521" s="40"/>
      <c r="BX4521" s="40"/>
      <c r="BY4521" s="40"/>
      <c r="BZ4521" s="40"/>
      <c r="CA4521" s="40"/>
      <c r="CB4521" s="40"/>
      <c r="CC4521" s="40"/>
      <c r="CD4521" s="40"/>
      <c r="CE4521" s="40"/>
    </row>
    <row r="4522" spans="1:83" x14ac:dyDescent="0.25">
      <c r="A4522" s="5" t="s">
        <v>761</v>
      </c>
      <c r="B4522" s="5" t="s">
        <v>761</v>
      </c>
      <c r="C4522" s="6">
        <v>38454</v>
      </c>
      <c r="D4522" s="14"/>
      <c r="E4522" s="14"/>
      <c r="F4522" s="15"/>
      <c r="G4522" s="40"/>
      <c r="H4522" s="40"/>
      <c r="I4522" s="40"/>
      <c r="J4522" s="40"/>
      <c r="K4522" s="40"/>
      <c r="L4522" s="40"/>
      <c r="M4522" s="40"/>
      <c r="N4522" s="40"/>
      <c r="O4522" s="40"/>
      <c r="P4522" s="40"/>
      <c r="Q4522" s="40"/>
      <c r="R4522" s="40"/>
      <c r="S4522" s="40"/>
      <c r="T4522" s="40"/>
      <c r="U4522" s="40"/>
      <c r="V4522" s="40"/>
      <c r="W4522" s="40"/>
      <c r="X4522" s="40"/>
      <c r="Z4522" s="40"/>
      <c r="AA4522" s="40"/>
      <c r="AB4522" s="40"/>
      <c r="AC4522" s="40"/>
      <c r="AD4522" s="40"/>
      <c r="AE4522" s="40"/>
      <c r="AF4522" s="40"/>
      <c r="AG4522" s="40"/>
      <c r="AH4522" s="40"/>
      <c r="AI4522" s="40"/>
      <c r="AJ4522" s="40"/>
      <c r="AK4522" s="40"/>
      <c r="AL4522" s="40"/>
      <c r="AM4522" s="40"/>
      <c r="AN4522" s="40"/>
      <c r="AO4522" s="40"/>
      <c r="AP4522" s="40"/>
      <c r="AQ4522" s="40"/>
      <c r="AR4522" s="40"/>
      <c r="AS4522" s="40"/>
      <c r="AT4522" s="40"/>
      <c r="AU4522" s="40"/>
      <c r="AV4522" s="40"/>
      <c r="AZ4522" s="40"/>
      <c r="BA4522" s="40">
        <v>24</v>
      </c>
      <c r="BB4522" s="40"/>
      <c r="BC4522" s="40"/>
      <c r="BD4522" s="40"/>
      <c r="BE4522" s="40"/>
      <c r="BF4522" s="40"/>
      <c r="BG4522" s="40"/>
      <c r="BH4522" s="40"/>
      <c r="BI4522" s="40"/>
      <c r="BJ4522" s="40"/>
      <c r="BK4522" s="40"/>
      <c r="BL4522" s="40"/>
      <c r="BM4522" s="40"/>
      <c r="BN4522" s="40"/>
      <c r="BO4522" s="40"/>
      <c r="BP4522" s="40"/>
      <c r="BQ4522" s="40"/>
      <c r="BR4522" s="40"/>
      <c r="BS4522" s="40"/>
      <c r="BT4522" s="40"/>
      <c r="BU4522" s="40"/>
      <c r="BV4522" s="40"/>
      <c r="BW4522" s="40"/>
      <c r="BX4522" s="40"/>
      <c r="BY4522" s="40"/>
      <c r="BZ4522" s="40"/>
      <c r="CA4522" s="40"/>
      <c r="CB4522" s="40"/>
      <c r="CC4522" s="40"/>
      <c r="CD4522" s="40"/>
      <c r="CE4522" s="40"/>
    </row>
    <row r="4523" spans="1:83" x14ac:dyDescent="0.25">
      <c r="A4523" s="5" t="s">
        <v>761</v>
      </c>
      <c r="B4523" s="5" t="s">
        <v>761</v>
      </c>
      <c r="C4523" s="6">
        <v>38457</v>
      </c>
      <c r="D4523" s="14"/>
      <c r="E4523" s="14"/>
      <c r="F4523" s="15"/>
      <c r="G4523" s="40"/>
      <c r="H4523" s="40"/>
      <c r="I4523" s="40"/>
      <c r="J4523" s="40"/>
      <c r="K4523" s="40"/>
      <c r="L4523" s="40"/>
      <c r="M4523" s="40"/>
      <c r="N4523" s="40"/>
      <c r="O4523" s="40"/>
      <c r="P4523" s="40"/>
      <c r="Q4523" s="40"/>
      <c r="R4523" s="40"/>
      <c r="S4523" s="40"/>
      <c r="T4523" s="40"/>
      <c r="U4523" s="40"/>
      <c r="V4523" s="40"/>
      <c r="W4523" s="40"/>
      <c r="X4523" s="40"/>
      <c r="Z4523" s="40"/>
      <c r="AA4523" s="40"/>
      <c r="AB4523" s="40"/>
      <c r="AC4523" s="40"/>
      <c r="AD4523" s="40"/>
      <c r="AE4523" s="40"/>
      <c r="AF4523" s="40"/>
      <c r="AG4523" s="40"/>
      <c r="AH4523" s="40"/>
      <c r="AI4523" s="40"/>
      <c r="AJ4523" s="40"/>
      <c r="AK4523" s="40"/>
      <c r="AL4523" s="40"/>
      <c r="AM4523" s="40"/>
      <c r="AN4523" s="40"/>
      <c r="AO4523" s="40"/>
      <c r="AP4523" s="40"/>
      <c r="AQ4523" s="40"/>
      <c r="AR4523" s="40"/>
      <c r="AS4523" s="40"/>
      <c r="AT4523" s="40"/>
      <c r="AU4523" s="40"/>
      <c r="AV4523" s="40"/>
      <c r="AZ4523" s="40"/>
      <c r="BA4523" s="40">
        <v>30</v>
      </c>
      <c r="BB4523" s="40"/>
      <c r="BC4523" s="40"/>
      <c r="BD4523" s="40"/>
      <c r="BE4523" s="40"/>
      <c r="BF4523" s="40"/>
      <c r="BG4523" s="40"/>
      <c r="BH4523" s="40"/>
      <c r="BI4523" s="40"/>
      <c r="BJ4523" s="40"/>
      <c r="BK4523" s="40"/>
      <c r="BL4523" s="40"/>
      <c r="BM4523" s="40"/>
      <c r="BN4523" s="40"/>
      <c r="BO4523" s="40"/>
      <c r="BP4523" s="40"/>
      <c r="BQ4523" s="40"/>
      <c r="BR4523" s="40"/>
      <c r="BS4523" s="40"/>
      <c r="BT4523" s="40"/>
      <c r="BU4523" s="40"/>
      <c r="BV4523" s="40"/>
      <c r="BW4523" s="40"/>
      <c r="BX4523" s="40"/>
      <c r="BY4523" s="40"/>
      <c r="BZ4523" s="40"/>
      <c r="CA4523" s="40"/>
      <c r="CB4523" s="40"/>
      <c r="CC4523" s="40"/>
      <c r="CD4523" s="40"/>
      <c r="CE4523" s="40"/>
    </row>
    <row r="4524" spans="1:83" x14ac:dyDescent="0.25">
      <c r="A4524" s="5" t="s">
        <v>761</v>
      </c>
      <c r="B4524" s="5" t="s">
        <v>761</v>
      </c>
      <c r="C4524" s="6">
        <v>38459</v>
      </c>
      <c r="D4524" s="14"/>
      <c r="E4524" s="14"/>
      <c r="F4524" s="15"/>
      <c r="G4524" s="40"/>
      <c r="H4524" s="40"/>
      <c r="I4524" s="40"/>
      <c r="J4524" s="40"/>
      <c r="K4524" s="40"/>
      <c r="L4524" s="40"/>
      <c r="M4524" s="40"/>
      <c r="N4524" s="40"/>
      <c r="O4524" s="40"/>
      <c r="P4524" s="40"/>
      <c r="Q4524" s="40"/>
      <c r="R4524" s="40"/>
      <c r="S4524" s="40"/>
      <c r="T4524" s="40"/>
      <c r="U4524" s="40">
        <v>259.33199999999999</v>
      </c>
      <c r="V4524" s="40"/>
      <c r="W4524" s="40"/>
      <c r="X4524" s="40"/>
      <c r="Z4524" s="40"/>
      <c r="AA4524" s="40"/>
      <c r="AB4524" s="40"/>
      <c r="AC4524" s="40"/>
      <c r="AD4524" s="40"/>
      <c r="AE4524" s="40"/>
      <c r="AF4524" s="40"/>
      <c r="AG4524" s="40"/>
      <c r="AH4524" s="40"/>
      <c r="AI4524" s="40"/>
      <c r="AJ4524" s="40">
        <v>11.787800000000001</v>
      </c>
      <c r="AK4524" s="40"/>
      <c r="AL4524" s="40"/>
      <c r="AM4524" s="40"/>
      <c r="AN4524" s="40"/>
      <c r="AO4524" s="40"/>
      <c r="AP4524" s="40">
        <v>123.77200000000001</v>
      </c>
      <c r="AQ4524" s="40"/>
      <c r="AR4524" s="40"/>
      <c r="AS4524" s="40"/>
      <c r="AT4524" s="40"/>
      <c r="AU4524" s="40"/>
      <c r="AV4524" s="40"/>
      <c r="AZ4524" s="40"/>
      <c r="BA4524" s="40"/>
      <c r="BB4524" s="40"/>
      <c r="BC4524" s="40"/>
      <c r="BD4524" s="40"/>
      <c r="BE4524" s="40"/>
      <c r="BF4524" s="40"/>
      <c r="BG4524" s="40"/>
      <c r="BH4524" s="40"/>
      <c r="BI4524" s="40"/>
      <c r="BJ4524" s="40">
        <v>141.45400000000001</v>
      </c>
      <c r="BK4524" s="40"/>
      <c r="BL4524" s="40"/>
      <c r="BM4524" s="40"/>
      <c r="BN4524" s="40"/>
      <c r="BO4524" s="40"/>
      <c r="BP4524" s="40"/>
      <c r="BQ4524" s="40"/>
      <c r="BR4524" s="40"/>
      <c r="BS4524" s="40"/>
      <c r="BT4524" s="40"/>
      <c r="BU4524" s="40"/>
      <c r="BV4524" s="40"/>
      <c r="BW4524" s="40"/>
      <c r="BX4524" s="40"/>
      <c r="BY4524" s="40"/>
      <c r="BZ4524" s="40"/>
      <c r="CA4524" s="40"/>
      <c r="CB4524" s="40"/>
      <c r="CC4524" s="40"/>
      <c r="CD4524" s="40"/>
      <c r="CE4524" s="40"/>
    </row>
    <row r="4525" spans="1:83" x14ac:dyDescent="0.25">
      <c r="A4525" s="5" t="s">
        <v>761</v>
      </c>
      <c r="B4525" s="5" t="s">
        <v>761</v>
      </c>
      <c r="C4525" s="6">
        <v>38465</v>
      </c>
      <c r="D4525" s="14"/>
      <c r="E4525" s="14"/>
      <c r="F4525" s="15"/>
      <c r="G4525" s="40"/>
      <c r="H4525" s="40"/>
      <c r="I4525" s="40"/>
      <c r="J4525" s="40"/>
      <c r="K4525" s="40"/>
      <c r="L4525" s="40"/>
      <c r="M4525" s="40"/>
      <c r="N4525" s="40"/>
      <c r="O4525" s="40"/>
      <c r="P4525" s="40"/>
      <c r="Q4525" s="40"/>
      <c r="R4525" s="40"/>
      <c r="S4525" s="40"/>
      <c r="T4525" s="40"/>
      <c r="U4525" s="40">
        <v>394.892</v>
      </c>
      <c r="V4525" s="40"/>
      <c r="W4525" s="40"/>
      <c r="X4525" s="40"/>
      <c r="Z4525" s="40"/>
      <c r="AA4525" s="40"/>
      <c r="AB4525" s="40"/>
      <c r="AC4525" s="40"/>
      <c r="AD4525" s="40"/>
      <c r="AE4525" s="40"/>
      <c r="AF4525" s="40"/>
      <c r="AG4525" s="40"/>
      <c r="AH4525" s="40"/>
      <c r="AI4525" s="40"/>
      <c r="AJ4525" s="40">
        <v>17.681699999999999</v>
      </c>
      <c r="AK4525" s="40"/>
      <c r="AL4525" s="40"/>
      <c r="AM4525" s="40"/>
      <c r="AN4525" s="40"/>
      <c r="AO4525" s="40"/>
      <c r="AP4525" s="40">
        <v>159.136</v>
      </c>
      <c r="AQ4525" s="40"/>
      <c r="AR4525" s="40"/>
      <c r="AS4525" s="40"/>
      <c r="AT4525" s="40"/>
      <c r="AU4525" s="40"/>
      <c r="AV4525" s="40"/>
      <c r="AZ4525" s="40"/>
      <c r="BA4525" s="40"/>
      <c r="BB4525" s="40"/>
      <c r="BC4525" s="40"/>
      <c r="BD4525" s="40"/>
      <c r="BE4525" s="40"/>
      <c r="BF4525" s="40"/>
      <c r="BG4525" s="40"/>
      <c r="BH4525" s="40"/>
      <c r="BI4525" s="40"/>
      <c r="BJ4525" s="40">
        <v>200.393</v>
      </c>
      <c r="BK4525" s="40"/>
      <c r="BL4525" s="40"/>
      <c r="BM4525" s="40"/>
      <c r="BN4525" s="40"/>
      <c r="BO4525" s="40"/>
      <c r="BP4525" s="40"/>
      <c r="BQ4525" s="40"/>
      <c r="BR4525" s="40"/>
      <c r="BS4525" s="40"/>
      <c r="BT4525" s="40"/>
      <c r="BU4525" s="40"/>
      <c r="BV4525" s="40"/>
      <c r="BW4525" s="40"/>
      <c r="BX4525" s="40"/>
      <c r="BY4525" s="40"/>
      <c r="BZ4525" s="40"/>
      <c r="CA4525" s="40"/>
      <c r="CB4525" s="40"/>
      <c r="CC4525" s="40"/>
      <c r="CD4525" s="40"/>
      <c r="CE4525" s="40"/>
    </row>
    <row r="4526" spans="1:83" x14ac:dyDescent="0.25">
      <c r="A4526" s="5" t="s">
        <v>761</v>
      </c>
      <c r="B4526" s="5" t="s">
        <v>761</v>
      </c>
      <c r="C4526" s="6">
        <v>38472</v>
      </c>
      <c r="D4526" s="14"/>
      <c r="E4526" s="14"/>
      <c r="F4526" s="15"/>
      <c r="G4526" s="40"/>
      <c r="H4526" s="40"/>
      <c r="I4526" s="40"/>
      <c r="J4526" s="40"/>
      <c r="K4526" s="40"/>
      <c r="L4526" s="40"/>
      <c r="M4526" s="40"/>
      <c r="N4526" s="40"/>
      <c r="O4526" s="40"/>
      <c r="P4526" s="40"/>
      <c r="Q4526" s="40"/>
      <c r="R4526" s="40"/>
      <c r="S4526" s="40"/>
      <c r="T4526" s="40"/>
      <c r="U4526" s="40">
        <v>506.87599999999998</v>
      </c>
      <c r="V4526" s="40"/>
      <c r="W4526" s="40"/>
      <c r="X4526" s="40"/>
      <c r="Z4526" s="40"/>
      <c r="AA4526" s="40"/>
      <c r="AB4526" s="40"/>
      <c r="AC4526" s="40"/>
      <c r="AD4526" s="40"/>
      <c r="AE4526" s="40"/>
      <c r="AF4526" s="40"/>
      <c r="AG4526" s="40"/>
      <c r="AH4526" s="40"/>
      <c r="AI4526" s="40"/>
      <c r="AJ4526" s="40">
        <v>11.787800000000001</v>
      </c>
      <c r="AK4526" s="40"/>
      <c r="AL4526" s="40"/>
      <c r="AM4526" s="40"/>
      <c r="AN4526" s="40"/>
      <c r="AO4526" s="40"/>
      <c r="AP4526" s="40">
        <v>153.24199999999999</v>
      </c>
      <c r="AQ4526" s="40"/>
      <c r="AR4526" s="40"/>
      <c r="AS4526" s="40"/>
      <c r="AT4526" s="40"/>
      <c r="AU4526" s="40"/>
      <c r="AV4526" s="40"/>
      <c r="AZ4526" s="40"/>
      <c r="BA4526" s="40"/>
      <c r="BB4526" s="40"/>
      <c r="BC4526" s="40"/>
      <c r="BD4526" s="40"/>
      <c r="BE4526" s="40"/>
      <c r="BF4526" s="40"/>
      <c r="BG4526" s="40"/>
      <c r="BH4526" s="40"/>
      <c r="BI4526" s="40"/>
      <c r="BJ4526" s="40">
        <v>300.589</v>
      </c>
      <c r="BK4526" s="40"/>
      <c r="BL4526" s="40"/>
      <c r="BM4526" s="40"/>
      <c r="BN4526" s="40"/>
      <c r="BO4526" s="40"/>
      <c r="BP4526" s="40"/>
      <c r="BQ4526" s="40"/>
      <c r="BR4526" s="40"/>
      <c r="BS4526" s="40"/>
      <c r="BT4526" s="40"/>
      <c r="BU4526" s="40"/>
      <c r="BV4526" s="40"/>
      <c r="BW4526" s="40"/>
      <c r="BX4526" s="40"/>
      <c r="BY4526" s="40"/>
      <c r="BZ4526" s="40"/>
      <c r="CA4526" s="40"/>
      <c r="CB4526" s="40"/>
      <c r="CC4526" s="40"/>
      <c r="CD4526" s="40"/>
      <c r="CE4526" s="40"/>
    </row>
    <row r="4527" spans="1:83" x14ac:dyDescent="0.25">
      <c r="A4527" s="5" t="s">
        <v>761</v>
      </c>
      <c r="B4527" s="5" t="s">
        <v>761</v>
      </c>
      <c r="C4527" s="6">
        <v>38480</v>
      </c>
      <c r="D4527" s="14"/>
      <c r="E4527" s="14"/>
      <c r="F4527" s="15"/>
      <c r="G4527" s="40"/>
      <c r="H4527" s="40"/>
      <c r="I4527" s="40"/>
      <c r="J4527" s="40"/>
      <c r="K4527" s="40"/>
      <c r="L4527" s="40"/>
      <c r="M4527" s="40"/>
      <c r="N4527" s="40"/>
      <c r="O4527" s="40"/>
      <c r="P4527" s="40"/>
      <c r="Q4527" s="40"/>
      <c r="R4527" s="40"/>
      <c r="S4527" s="40"/>
      <c r="T4527" s="40"/>
      <c r="U4527" s="40">
        <v>666.01199999999994</v>
      </c>
      <c r="V4527" s="40"/>
      <c r="W4527" s="40"/>
      <c r="X4527" s="40"/>
      <c r="Z4527" s="40"/>
      <c r="AA4527" s="40"/>
      <c r="AB4527" s="40"/>
      <c r="AC4527" s="40"/>
      <c r="AD4527" s="40"/>
      <c r="AE4527" s="40"/>
      <c r="AF4527" s="40"/>
      <c r="AG4527" s="40"/>
      <c r="AH4527" s="40"/>
      <c r="AI4527" s="40"/>
      <c r="AJ4527" s="40">
        <v>41.257399999999997</v>
      </c>
      <c r="AK4527" s="40"/>
      <c r="AL4527" s="40"/>
      <c r="AM4527" s="40"/>
      <c r="AN4527" s="40"/>
      <c r="AO4527" s="40"/>
      <c r="AP4527" s="40">
        <v>218.07499999999999</v>
      </c>
      <c r="AQ4527" s="40"/>
      <c r="AR4527" s="40"/>
      <c r="AS4527" s="40"/>
      <c r="AT4527" s="40"/>
      <c r="AU4527" s="40"/>
      <c r="AV4527" s="40"/>
      <c r="AZ4527" s="40"/>
      <c r="BA4527" s="40"/>
      <c r="BB4527" s="40"/>
      <c r="BC4527" s="40"/>
      <c r="BD4527" s="40"/>
      <c r="BE4527" s="40"/>
      <c r="BF4527" s="40"/>
      <c r="BG4527" s="40"/>
      <c r="BH4527" s="40"/>
      <c r="BI4527" s="40"/>
      <c r="BJ4527" s="40">
        <v>412.57400000000001</v>
      </c>
      <c r="BK4527" s="40"/>
      <c r="BL4527" s="40"/>
      <c r="BM4527" s="40"/>
      <c r="BN4527" s="40"/>
      <c r="BO4527" s="40"/>
      <c r="BP4527" s="40"/>
      <c r="BQ4527" s="40"/>
      <c r="BR4527" s="40"/>
      <c r="BS4527" s="40"/>
      <c r="BT4527" s="40"/>
      <c r="BU4527" s="40"/>
      <c r="BV4527" s="40"/>
      <c r="BW4527" s="40"/>
      <c r="BX4527" s="40"/>
      <c r="BY4527" s="40"/>
      <c r="BZ4527" s="40"/>
      <c r="CA4527" s="40"/>
      <c r="CB4527" s="40"/>
      <c r="CC4527" s="40"/>
      <c r="CD4527" s="40"/>
      <c r="CE4527" s="40"/>
    </row>
    <row r="4528" spans="1:83" x14ac:dyDescent="0.25">
      <c r="A4528" s="5" t="s">
        <v>761</v>
      </c>
      <c r="B4528" s="5" t="s">
        <v>761</v>
      </c>
      <c r="C4528" s="6">
        <v>38486</v>
      </c>
      <c r="D4528" s="14"/>
      <c r="E4528" s="14"/>
      <c r="F4528" s="15"/>
      <c r="G4528" s="40"/>
      <c r="H4528" s="40"/>
      <c r="I4528" s="40"/>
      <c r="J4528" s="40"/>
      <c r="K4528" s="40"/>
      <c r="L4528" s="40"/>
      <c r="M4528" s="40"/>
      <c r="N4528" s="40"/>
      <c r="O4528" s="40"/>
      <c r="P4528" s="40"/>
      <c r="Q4528" s="40"/>
      <c r="R4528" s="40"/>
      <c r="S4528" s="40"/>
      <c r="T4528" s="40"/>
      <c r="U4528" s="40">
        <v>854.61699999999996</v>
      </c>
      <c r="V4528" s="40"/>
      <c r="W4528" s="40"/>
      <c r="X4528" s="40"/>
      <c r="Z4528" s="40"/>
      <c r="AA4528" s="40"/>
      <c r="AB4528" s="40"/>
      <c r="AC4528" s="40"/>
      <c r="AD4528" s="40"/>
      <c r="AE4528" s="40"/>
      <c r="AF4528" s="40"/>
      <c r="AG4528" s="40"/>
      <c r="AH4528" s="40"/>
      <c r="AI4528" s="40"/>
      <c r="AJ4528" s="40">
        <v>47.151299999999999</v>
      </c>
      <c r="AK4528" s="40"/>
      <c r="AL4528" s="40"/>
      <c r="AM4528" s="40"/>
      <c r="AN4528" s="40"/>
      <c r="AO4528" s="40"/>
      <c r="AP4528" s="40">
        <v>194.499</v>
      </c>
      <c r="AQ4528" s="40"/>
      <c r="AR4528" s="40"/>
      <c r="AS4528" s="40"/>
      <c r="AT4528" s="40"/>
      <c r="AU4528" s="40"/>
      <c r="AV4528" s="40"/>
      <c r="AZ4528" s="40"/>
      <c r="BA4528" s="40"/>
      <c r="BB4528" s="40"/>
      <c r="BC4528" s="40"/>
      <c r="BD4528" s="40"/>
      <c r="BE4528" s="40"/>
      <c r="BF4528" s="40"/>
      <c r="BG4528" s="40"/>
      <c r="BH4528" s="40"/>
      <c r="BI4528" s="40"/>
      <c r="BJ4528" s="40">
        <v>618.86099999999999</v>
      </c>
      <c r="BK4528" s="40"/>
      <c r="BL4528" s="40"/>
      <c r="BM4528" s="40"/>
      <c r="BN4528" s="40"/>
      <c r="BO4528" s="40"/>
      <c r="BP4528" s="40"/>
      <c r="BQ4528" s="40"/>
      <c r="BR4528" s="40"/>
      <c r="BS4528" s="40"/>
      <c r="BT4528" s="40"/>
      <c r="BU4528" s="40"/>
      <c r="BV4528" s="40"/>
      <c r="BW4528" s="40"/>
      <c r="BX4528" s="40"/>
      <c r="BY4528" s="40"/>
      <c r="BZ4528" s="40"/>
      <c r="CA4528" s="40"/>
      <c r="CB4528" s="40"/>
      <c r="CC4528" s="40"/>
      <c r="CD4528" s="40"/>
      <c r="CE4528" s="40"/>
    </row>
    <row r="4529" spans="1:83" x14ac:dyDescent="0.25">
      <c r="A4529" s="5" t="s">
        <v>761</v>
      </c>
      <c r="B4529" s="5" t="s">
        <v>761</v>
      </c>
      <c r="C4529" s="6">
        <v>38492</v>
      </c>
      <c r="D4529" s="14"/>
      <c r="E4529" s="14"/>
      <c r="F4529" s="15"/>
      <c r="G4529" s="40"/>
      <c r="H4529" s="40"/>
      <c r="I4529" s="40"/>
      <c r="J4529" s="40"/>
      <c r="K4529" s="40"/>
      <c r="L4529" s="40"/>
      <c r="M4529" s="40"/>
      <c r="N4529" s="40"/>
      <c r="O4529" s="40"/>
      <c r="P4529" s="40"/>
      <c r="Q4529" s="40"/>
      <c r="R4529" s="40"/>
      <c r="S4529" s="40"/>
      <c r="T4529" s="40"/>
      <c r="U4529" s="40">
        <v>1113.95</v>
      </c>
      <c r="V4529" s="40"/>
      <c r="W4529" s="40"/>
      <c r="X4529" s="40"/>
      <c r="Z4529" s="40"/>
      <c r="AA4529" s="40"/>
      <c r="AB4529" s="40"/>
      <c r="AC4529" s="40"/>
      <c r="AD4529" s="40"/>
      <c r="AE4529" s="40"/>
      <c r="AF4529" s="40"/>
      <c r="AG4529" s="40"/>
      <c r="AH4529" s="40"/>
      <c r="AI4529" s="40"/>
      <c r="AJ4529" s="40">
        <v>53.045200000000001</v>
      </c>
      <c r="AK4529" s="40"/>
      <c r="AL4529" s="40"/>
      <c r="AM4529" s="40"/>
      <c r="AN4529" s="40"/>
      <c r="AO4529" s="40"/>
      <c r="AP4529" s="40">
        <v>153.24199999999999</v>
      </c>
      <c r="AQ4529" s="40"/>
      <c r="AR4529" s="40"/>
      <c r="AS4529" s="40"/>
      <c r="AT4529" s="40"/>
      <c r="AU4529" s="40"/>
      <c r="AV4529" s="40"/>
      <c r="AZ4529" s="40"/>
      <c r="BA4529" s="40">
        <v>39</v>
      </c>
      <c r="BB4529" s="40"/>
      <c r="BC4529" s="40"/>
      <c r="BD4529" s="40"/>
      <c r="BE4529" s="40"/>
      <c r="BF4529" s="40"/>
      <c r="BG4529" s="40"/>
      <c r="BH4529" s="40"/>
      <c r="BI4529" s="40"/>
      <c r="BJ4529" s="40">
        <v>548.13400000000001</v>
      </c>
      <c r="BK4529" s="40"/>
      <c r="BL4529" s="40"/>
      <c r="BM4529" s="40"/>
      <c r="BN4529" s="40"/>
      <c r="BO4529" s="40"/>
      <c r="BP4529" s="40"/>
      <c r="BQ4529" s="40"/>
      <c r="BR4529" s="40"/>
      <c r="BS4529" s="40"/>
      <c r="BT4529" s="40"/>
      <c r="BU4529" s="40"/>
      <c r="BV4529" s="40"/>
      <c r="BW4529" s="40"/>
      <c r="BX4529" s="40"/>
      <c r="BY4529" s="40"/>
      <c r="BZ4529" s="40"/>
      <c r="CA4529" s="40"/>
      <c r="CB4529" s="40"/>
      <c r="CC4529" s="40"/>
      <c r="CD4529" s="40"/>
      <c r="CE4529" s="40"/>
    </row>
    <row r="4530" spans="1:83" x14ac:dyDescent="0.25">
      <c r="A4530" s="5" t="s">
        <v>761</v>
      </c>
      <c r="B4530" s="5" t="s">
        <v>761</v>
      </c>
      <c r="C4530" s="6">
        <v>38500</v>
      </c>
      <c r="D4530" s="14"/>
      <c r="E4530" s="14"/>
      <c r="F4530" s="15"/>
      <c r="G4530" s="40"/>
      <c r="H4530" s="40"/>
      <c r="I4530" s="40"/>
      <c r="J4530" s="40"/>
      <c r="K4530" s="40"/>
      <c r="L4530" s="40"/>
      <c r="M4530" s="40"/>
      <c r="N4530" s="40"/>
      <c r="O4530" s="40"/>
      <c r="P4530" s="40"/>
      <c r="Q4530" s="40"/>
      <c r="R4530" s="40"/>
      <c r="S4530" s="40"/>
      <c r="T4530" s="40"/>
      <c r="U4530" s="40">
        <v>1119.8399999999999</v>
      </c>
      <c r="V4530" s="40">
        <v>91.690700000000007</v>
      </c>
      <c r="W4530" s="40"/>
      <c r="X4530" s="40"/>
      <c r="Z4530" s="40"/>
      <c r="AA4530" s="40"/>
      <c r="AB4530" s="40"/>
      <c r="AC4530" s="40"/>
      <c r="AD4530" s="40"/>
      <c r="AE4530" s="40"/>
      <c r="AF4530" s="40"/>
      <c r="AG4530" s="40"/>
      <c r="AH4530" s="40"/>
      <c r="AI4530" s="40"/>
      <c r="AJ4530" s="40">
        <v>82.514700000000005</v>
      </c>
      <c r="AK4530" s="40"/>
      <c r="AL4530" s="40"/>
      <c r="AM4530" s="40"/>
      <c r="AN4530" s="40"/>
      <c r="AO4530" s="40"/>
      <c r="AP4530" s="40">
        <v>159.136</v>
      </c>
      <c r="AQ4530" s="40"/>
      <c r="AR4530" s="40"/>
      <c r="AS4530" s="40"/>
      <c r="AT4530" s="40"/>
      <c r="AU4530" s="40"/>
      <c r="AV4530" s="40"/>
      <c r="AZ4530" s="40"/>
      <c r="BA4530" s="40"/>
      <c r="BB4530" s="40"/>
      <c r="BC4530" s="40"/>
      <c r="BD4530" s="40"/>
      <c r="BE4530" s="40"/>
      <c r="BF4530" s="40"/>
      <c r="BG4530" s="40"/>
      <c r="BH4530" s="40"/>
      <c r="BI4530" s="40"/>
      <c r="BJ4530" s="40">
        <v>719.05700000000002</v>
      </c>
      <c r="BK4530" s="40"/>
      <c r="BL4530" s="40"/>
      <c r="BM4530" s="40"/>
      <c r="BN4530" s="40"/>
      <c r="BO4530" s="40"/>
      <c r="BP4530" s="40"/>
      <c r="BQ4530" s="40"/>
      <c r="BR4530" s="40"/>
      <c r="BS4530" s="40"/>
      <c r="BT4530" s="40"/>
      <c r="BU4530" s="40"/>
      <c r="BV4530" s="40"/>
      <c r="BW4530" s="40"/>
      <c r="BX4530" s="40"/>
      <c r="BY4530" s="40"/>
      <c r="BZ4530" s="40"/>
      <c r="CA4530" s="40"/>
      <c r="CB4530" s="40"/>
      <c r="CC4530" s="40"/>
      <c r="CD4530" s="40"/>
      <c r="CE4530" s="40"/>
    </row>
    <row r="4531" spans="1:83" x14ac:dyDescent="0.25">
      <c r="A4531" s="5" t="s">
        <v>761</v>
      </c>
      <c r="B4531" s="5" t="s">
        <v>761</v>
      </c>
      <c r="C4531" s="6">
        <v>38504</v>
      </c>
      <c r="D4531" s="14"/>
      <c r="E4531" s="14"/>
      <c r="F4531" s="15"/>
      <c r="G4531" s="40"/>
      <c r="H4531" s="40"/>
      <c r="I4531" s="40"/>
      <c r="J4531" s="40"/>
      <c r="K4531" s="40"/>
      <c r="L4531" s="40"/>
      <c r="M4531" s="40"/>
      <c r="N4531" s="40"/>
      <c r="O4531" s="40"/>
      <c r="P4531" s="40"/>
      <c r="Q4531" s="40"/>
      <c r="R4531" s="40"/>
      <c r="S4531" s="40"/>
      <c r="T4531" s="40"/>
      <c r="U4531" s="40"/>
      <c r="V4531" s="40"/>
      <c r="W4531" s="40"/>
      <c r="X4531" s="40"/>
      <c r="Z4531" s="40"/>
      <c r="AA4531" s="40"/>
      <c r="AB4531" s="40"/>
      <c r="AC4531" s="40"/>
      <c r="AD4531" s="40"/>
      <c r="AE4531" s="40"/>
      <c r="AF4531" s="40"/>
      <c r="AG4531" s="40"/>
      <c r="AH4531" s="40"/>
      <c r="AI4531" s="40"/>
      <c r="AJ4531" s="40"/>
      <c r="AK4531" s="40"/>
      <c r="AL4531" s="40"/>
      <c r="AM4531" s="40"/>
      <c r="AN4531" s="40"/>
      <c r="AO4531" s="40"/>
      <c r="AP4531" s="40"/>
      <c r="AQ4531" s="40"/>
      <c r="AR4531" s="40"/>
      <c r="AS4531" s="40"/>
      <c r="AT4531" s="40"/>
      <c r="AU4531" s="40"/>
      <c r="AV4531" s="40"/>
      <c r="AZ4531" s="40"/>
      <c r="BA4531" s="40">
        <v>50</v>
      </c>
      <c r="BB4531" s="40"/>
      <c r="BC4531" s="40"/>
      <c r="BD4531" s="40"/>
      <c r="BE4531" s="40"/>
      <c r="BF4531" s="40"/>
      <c r="BG4531" s="40"/>
      <c r="BH4531" s="40"/>
      <c r="BI4531" s="40"/>
      <c r="BJ4531" s="40"/>
      <c r="BK4531" s="40"/>
      <c r="BL4531" s="40"/>
      <c r="BM4531" s="40"/>
      <c r="BN4531" s="40"/>
      <c r="BO4531" s="40"/>
      <c r="BP4531" s="40"/>
      <c r="BQ4531" s="40"/>
      <c r="BR4531" s="40"/>
      <c r="BS4531" s="40"/>
      <c r="BT4531" s="40"/>
      <c r="BU4531" s="40"/>
      <c r="BV4531" s="40"/>
      <c r="BW4531" s="40"/>
      <c r="BX4531" s="40"/>
      <c r="BY4531" s="40"/>
      <c r="BZ4531" s="40"/>
      <c r="CA4531" s="40"/>
      <c r="CB4531" s="40"/>
      <c r="CC4531" s="40"/>
      <c r="CD4531" s="40"/>
      <c r="CE4531" s="40"/>
    </row>
    <row r="4532" spans="1:83" x14ac:dyDescent="0.25">
      <c r="A4532" s="5" t="s">
        <v>761</v>
      </c>
      <c r="B4532" s="5" t="s">
        <v>761</v>
      </c>
      <c r="C4532" s="6">
        <v>38506</v>
      </c>
      <c r="D4532" s="14"/>
      <c r="E4532" s="14"/>
      <c r="F4532" s="15"/>
      <c r="G4532" s="40"/>
      <c r="H4532" s="40"/>
      <c r="I4532" s="40"/>
      <c r="J4532" s="40"/>
      <c r="K4532" s="40"/>
      <c r="L4532" s="40"/>
      <c r="M4532" s="40"/>
      <c r="N4532" s="40"/>
      <c r="O4532" s="40"/>
      <c r="P4532" s="40"/>
      <c r="Q4532" s="40"/>
      <c r="R4532" s="40"/>
      <c r="S4532" s="40"/>
      <c r="T4532" s="40"/>
      <c r="U4532" s="40">
        <v>1408.64</v>
      </c>
      <c r="V4532" s="40">
        <v>162.55500000000001</v>
      </c>
      <c r="W4532" s="40"/>
      <c r="X4532" s="40"/>
      <c r="Z4532" s="40"/>
      <c r="AA4532" s="40"/>
      <c r="AB4532" s="40"/>
      <c r="AC4532" s="40"/>
      <c r="AD4532" s="40"/>
      <c r="AE4532" s="40"/>
      <c r="AF4532" s="40"/>
      <c r="AG4532" s="40"/>
      <c r="AH4532" s="40"/>
      <c r="AI4532" s="40"/>
      <c r="AJ4532" s="40">
        <v>100.196</v>
      </c>
      <c r="AK4532" s="40"/>
      <c r="AL4532" s="40"/>
      <c r="AM4532" s="40"/>
      <c r="AN4532" s="40"/>
      <c r="AO4532" s="40"/>
      <c r="AP4532" s="40">
        <v>165.029</v>
      </c>
      <c r="AQ4532" s="40"/>
      <c r="AR4532" s="40"/>
      <c r="AS4532" s="40"/>
      <c r="AT4532" s="40"/>
      <c r="AU4532" s="40"/>
      <c r="AV4532" s="40"/>
      <c r="AZ4532" s="40"/>
      <c r="BA4532" s="40"/>
      <c r="BB4532" s="40"/>
      <c r="BC4532" s="40"/>
      <c r="BD4532" s="40"/>
      <c r="BE4532" s="40"/>
      <c r="BF4532" s="40"/>
      <c r="BG4532" s="40"/>
      <c r="BH4532" s="40"/>
      <c r="BI4532" s="40"/>
      <c r="BJ4532" s="40">
        <v>795.678</v>
      </c>
      <c r="BK4532" s="40"/>
      <c r="BL4532" s="40"/>
      <c r="BM4532" s="40"/>
      <c r="BN4532" s="40"/>
      <c r="BO4532" s="40"/>
      <c r="BP4532" s="40"/>
      <c r="BQ4532" s="40"/>
      <c r="BR4532" s="40"/>
      <c r="BS4532" s="40"/>
      <c r="BT4532" s="40"/>
      <c r="BU4532" s="40"/>
      <c r="BV4532" s="40"/>
      <c r="BW4532" s="40"/>
      <c r="BX4532" s="40"/>
      <c r="BY4532" s="40"/>
      <c r="BZ4532" s="40"/>
      <c r="CA4532" s="40"/>
      <c r="CB4532" s="40"/>
      <c r="CC4532" s="40"/>
      <c r="CD4532" s="40"/>
      <c r="CE4532" s="40"/>
    </row>
    <row r="4533" spans="1:83" x14ac:dyDescent="0.25">
      <c r="A4533" s="5" t="s">
        <v>761</v>
      </c>
      <c r="B4533" s="5" t="s">
        <v>761</v>
      </c>
      <c r="C4533" s="6">
        <v>38513</v>
      </c>
      <c r="D4533" s="14"/>
      <c r="E4533" s="14"/>
      <c r="F4533" s="15"/>
      <c r="G4533" s="40"/>
      <c r="H4533" s="40"/>
      <c r="I4533" s="40"/>
      <c r="J4533" s="40"/>
      <c r="K4533" s="40"/>
      <c r="L4533" s="40"/>
      <c r="M4533" s="40"/>
      <c r="N4533" s="40"/>
      <c r="O4533" s="40"/>
      <c r="P4533" s="40"/>
      <c r="Q4533" s="40"/>
      <c r="R4533" s="40"/>
      <c r="S4533" s="40"/>
      <c r="T4533" s="40"/>
      <c r="U4533" s="40">
        <v>1532.42</v>
      </c>
      <c r="V4533" s="40">
        <v>215.74199999999999</v>
      </c>
      <c r="W4533" s="40"/>
      <c r="X4533" s="40"/>
      <c r="Z4533" s="40"/>
      <c r="AA4533" s="40"/>
      <c r="AB4533" s="40"/>
      <c r="AC4533" s="40"/>
      <c r="AD4533" s="40"/>
      <c r="AE4533" s="40"/>
      <c r="AF4533" s="40"/>
      <c r="AG4533" s="40"/>
      <c r="AH4533" s="40"/>
      <c r="AI4533" s="40"/>
      <c r="AJ4533" s="40">
        <v>123.77200000000001</v>
      </c>
      <c r="AK4533" s="40"/>
      <c r="AL4533" s="40"/>
      <c r="AM4533" s="40"/>
      <c r="AN4533" s="40"/>
      <c r="AO4533" s="40"/>
      <c r="AP4533" s="40">
        <v>135.56</v>
      </c>
      <c r="AQ4533" s="40"/>
      <c r="AR4533" s="40"/>
      <c r="AS4533" s="40"/>
      <c r="AT4533" s="40"/>
      <c r="AU4533" s="40"/>
      <c r="AV4533" s="40"/>
      <c r="AZ4533" s="40"/>
      <c r="BA4533" s="40"/>
      <c r="BB4533" s="40"/>
      <c r="BC4533" s="40"/>
      <c r="BD4533" s="40"/>
      <c r="BE4533" s="40"/>
      <c r="BF4533" s="40"/>
      <c r="BG4533" s="40"/>
      <c r="BH4533" s="40"/>
      <c r="BI4533" s="40"/>
      <c r="BJ4533" s="40">
        <v>760.31399999999996</v>
      </c>
      <c r="BK4533" s="40"/>
      <c r="BL4533" s="40"/>
      <c r="BM4533" s="40"/>
      <c r="BN4533" s="40"/>
      <c r="BO4533" s="40"/>
      <c r="BP4533" s="40"/>
      <c r="BQ4533" s="40"/>
      <c r="BR4533" s="40"/>
      <c r="BS4533" s="40"/>
      <c r="BT4533" s="40"/>
      <c r="BU4533" s="40"/>
      <c r="BV4533" s="40"/>
      <c r="BW4533" s="40"/>
      <c r="BX4533" s="40"/>
      <c r="BY4533" s="40"/>
      <c r="BZ4533" s="40"/>
      <c r="CA4533" s="40"/>
      <c r="CB4533" s="40"/>
      <c r="CC4533" s="40"/>
      <c r="CD4533" s="40"/>
      <c r="CE4533" s="40"/>
    </row>
    <row r="4534" spans="1:83" x14ac:dyDescent="0.25">
      <c r="A4534" s="5" t="s">
        <v>761</v>
      </c>
      <c r="B4534" s="5" t="s">
        <v>761</v>
      </c>
      <c r="C4534" s="6">
        <v>38517</v>
      </c>
      <c r="D4534" s="14"/>
      <c r="E4534" s="14"/>
      <c r="F4534" s="15"/>
      <c r="G4534" s="40"/>
      <c r="H4534" s="40"/>
      <c r="I4534" s="40"/>
      <c r="J4534" s="40"/>
      <c r="K4534" s="40"/>
      <c r="L4534" s="40"/>
      <c r="M4534" s="40"/>
      <c r="N4534" s="40"/>
      <c r="O4534" s="40"/>
      <c r="P4534" s="40"/>
      <c r="Q4534" s="40"/>
      <c r="R4534" s="40"/>
      <c r="S4534" s="40"/>
      <c r="T4534" s="40"/>
      <c r="U4534" s="40"/>
      <c r="V4534" s="40"/>
      <c r="W4534" s="40"/>
      <c r="X4534" s="40"/>
      <c r="Z4534" s="40"/>
      <c r="AA4534" s="40"/>
      <c r="AB4534" s="40"/>
      <c r="AC4534" s="40"/>
      <c r="AD4534" s="40"/>
      <c r="AE4534" s="40"/>
      <c r="AF4534" s="40"/>
      <c r="AG4534" s="40"/>
      <c r="AH4534" s="40"/>
      <c r="AI4534" s="40"/>
      <c r="AJ4534" s="40"/>
      <c r="AK4534" s="40"/>
      <c r="AL4534" s="40"/>
      <c r="AM4534" s="40"/>
      <c r="AN4534" s="40"/>
      <c r="AO4534" s="40"/>
      <c r="AP4534" s="40"/>
      <c r="AQ4534" s="40"/>
      <c r="AR4534" s="40"/>
      <c r="AS4534" s="40"/>
      <c r="AT4534" s="40"/>
      <c r="AU4534" s="40"/>
      <c r="AV4534" s="40"/>
      <c r="AZ4534" s="40"/>
      <c r="BA4534" s="40">
        <v>69</v>
      </c>
      <c r="BB4534" s="40"/>
      <c r="BC4534" s="40"/>
      <c r="BD4534" s="40"/>
      <c r="BE4534" s="40"/>
      <c r="BF4534" s="40"/>
      <c r="BG4534" s="40"/>
      <c r="BH4534" s="40"/>
      <c r="BI4534" s="40"/>
      <c r="BJ4534" s="40"/>
      <c r="BK4534" s="40"/>
      <c r="BL4534" s="40"/>
      <c r="BM4534" s="40"/>
      <c r="BN4534" s="40"/>
      <c r="BO4534" s="40"/>
      <c r="BP4534" s="40"/>
      <c r="BQ4534" s="40"/>
      <c r="BR4534" s="40"/>
      <c r="BS4534" s="40"/>
      <c r="BT4534" s="40"/>
      <c r="BU4534" s="40"/>
      <c r="BV4534" s="40"/>
      <c r="BW4534" s="40"/>
      <c r="BX4534" s="40"/>
      <c r="BY4534" s="40"/>
      <c r="BZ4534" s="40"/>
      <c r="CA4534" s="40"/>
      <c r="CB4534" s="40"/>
      <c r="CC4534" s="40"/>
      <c r="CD4534" s="40"/>
      <c r="CE4534" s="40"/>
    </row>
    <row r="4535" spans="1:83" x14ac:dyDescent="0.25">
      <c r="A4535" s="5" t="s">
        <v>761</v>
      </c>
      <c r="B4535" s="5" t="s">
        <v>761</v>
      </c>
      <c r="C4535" s="6">
        <v>38520</v>
      </c>
      <c r="D4535" s="14"/>
      <c r="E4535" s="14"/>
      <c r="F4535" s="15"/>
      <c r="G4535" s="40"/>
      <c r="H4535" s="40"/>
      <c r="I4535" s="40"/>
      <c r="J4535" s="40"/>
      <c r="K4535" s="40"/>
      <c r="L4535" s="40"/>
      <c r="M4535" s="40"/>
      <c r="N4535" s="40"/>
      <c r="O4535" s="40"/>
      <c r="P4535" s="40"/>
      <c r="Q4535" s="40"/>
      <c r="R4535" s="40"/>
      <c r="S4535" s="40"/>
      <c r="T4535" s="40"/>
      <c r="U4535" s="40">
        <v>1732.81</v>
      </c>
      <c r="V4535" s="40">
        <v>380.73200000000003</v>
      </c>
      <c r="W4535" s="40"/>
      <c r="X4535" s="40"/>
      <c r="Z4535" s="40"/>
      <c r="AA4535" s="40"/>
      <c r="AB4535" s="40"/>
      <c r="AC4535" s="40"/>
      <c r="AD4535" s="40"/>
      <c r="AE4535" s="40"/>
      <c r="AF4535" s="40"/>
      <c r="AG4535" s="40"/>
      <c r="AH4535" s="40"/>
      <c r="AI4535" s="40"/>
      <c r="AJ4535" s="40">
        <v>153.24199999999999</v>
      </c>
      <c r="AK4535" s="40"/>
      <c r="AL4535" s="40"/>
      <c r="AM4535" s="40"/>
      <c r="AN4535" s="40"/>
      <c r="AO4535" s="40"/>
      <c r="AP4535" s="40">
        <v>88.408600000000007</v>
      </c>
      <c r="AQ4535" s="40"/>
      <c r="AR4535" s="40"/>
      <c r="AS4535" s="40"/>
      <c r="AT4535" s="40"/>
      <c r="AU4535" s="40"/>
      <c r="AV4535" s="40"/>
      <c r="AZ4535" s="40"/>
      <c r="BA4535" s="40"/>
      <c r="BB4535" s="40"/>
      <c r="BC4535" s="40"/>
      <c r="BD4535" s="40"/>
      <c r="BE4535" s="40"/>
      <c r="BF4535" s="40"/>
      <c r="BG4535" s="40"/>
      <c r="BH4535" s="40"/>
      <c r="BI4535" s="40"/>
      <c r="BJ4535" s="40">
        <v>736.73900000000003</v>
      </c>
      <c r="BK4535" s="40"/>
      <c r="BL4535" s="40"/>
      <c r="BM4535" s="40"/>
      <c r="BN4535" s="40"/>
      <c r="BO4535" s="40"/>
      <c r="BP4535" s="40"/>
      <c r="BQ4535" s="40"/>
      <c r="BR4535" s="40"/>
      <c r="BS4535" s="40"/>
      <c r="BT4535" s="40"/>
      <c r="BU4535" s="40"/>
      <c r="BV4535" s="40"/>
      <c r="BW4535" s="40"/>
      <c r="BX4535" s="40"/>
      <c r="BY4535" s="40"/>
      <c r="BZ4535" s="40"/>
      <c r="CA4535" s="40"/>
      <c r="CB4535" s="40"/>
      <c r="CC4535" s="40"/>
      <c r="CD4535" s="40"/>
      <c r="CE4535" s="40"/>
    </row>
    <row r="4536" spans="1:83" x14ac:dyDescent="0.25">
      <c r="A4536" s="5" t="s">
        <v>761</v>
      </c>
      <c r="B4536" s="5" t="s">
        <v>761</v>
      </c>
      <c r="C4536" s="6">
        <v>38526</v>
      </c>
      <c r="D4536" s="14"/>
      <c r="E4536" s="14"/>
      <c r="F4536" s="15"/>
      <c r="G4536" s="40"/>
      <c r="H4536" s="40"/>
      <c r="I4536" s="40"/>
      <c r="J4536" s="40"/>
      <c r="K4536" s="40"/>
      <c r="L4536" s="40"/>
      <c r="M4536" s="40"/>
      <c r="N4536" s="40"/>
      <c r="O4536" s="40"/>
      <c r="P4536" s="40"/>
      <c r="Q4536" s="40"/>
      <c r="R4536" s="40"/>
      <c r="S4536" s="40"/>
      <c r="T4536" s="40"/>
      <c r="U4536" s="40">
        <v>2056.9699999999998</v>
      </c>
      <c r="V4536" s="40">
        <v>728.04300000000001</v>
      </c>
      <c r="W4536" s="40"/>
      <c r="X4536" s="40"/>
      <c r="Z4536" s="40"/>
      <c r="AA4536" s="40"/>
      <c r="AB4536" s="40"/>
      <c r="AC4536" s="40"/>
      <c r="AD4536" s="40"/>
      <c r="AE4536" s="40"/>
      <c r="AF4536" s="40"/>
      <c r="AG4536" s="40"/>
      <c r="AH4536" s="40"/>
      <c r="AI4536" s="40"/>
      <c r="AJ4536" s="40">
        <v>153.24199999999999</v>
      </c>
      <c r="AK4536" s="40"/>
      <c r="AL4536" s="40"/>
      <c r="AM4536" s="40"/>
      <c r="AN4536" s="40"/>
      <c r="AO4536" s="40"/>
      <c r="AP4536" s="40">
        <v>88.408600000000007</v>
      </c>
      <c r="AQ4536" s="40"/>
      <c r="AR4536" s="40"/>
      <c r="AS4536" s="40"/>
      <c r="AT4536" s="40"/>
      <c r="AU4536" s="40"/>
      <c r="AV4536" s="40"/>
      <c r="AZ4536" s="40"/>
      <c r="BA4536" s="40"/>
      <c r="BB4536" s="40"/>
      <c r="BC4536" s="40"/>
      <c r="BD4536" s="40"/>
      <c r="BE4536" s="40"/>
      <c r="BF4536" s="40"/>
      <c r="BG4536" s="40"/>
      <c r="BH4536" s="40"/>
      <c r="BI4536" s="40"/>
      <c r="BJ4536" s="40">
        <v>583.49699999999996</v>
      </c>
      <c r="BK4536" s="40"/>
      <c r="BL4536" s="40"/>
      <c r="BM4536" s="40"/>
      <c r="BN4536" s="40"/>
      <c r="BO4536" s="40"/>
      <c r="BP4536" s="40"/>
      <c r="BQ4536" s="40"/>
      <c r="BR4536" s="40"/>
      <c r="BS4536" s="40"/>
      <c r="BT4536" s="40"/>
      <c r="BU4536" s="40"/>
      <c r="BV4536" s="40"/>
      <c r="BW4536" s="40"/>
      <c r="BX4536" s="40"/>
      <c r="BY4536" s="40"/>
      <c r="BZ4536" s="40"/>
      <c r="CA4536" s="40"/>
      <c r="CB4536" s="40"/>
      <c r="CC4536" s="40"/>
      <c r="CD4536" s="40"/>
      <c r="CE4536" s="40"/>
    </row>
    <row r="4537" spans="1:83" x14ac:dyDescent="0.25">
      <c r="A4537" s="5" t="s">
        <v>761</v>
      </c>
      <c r="B4537" s="5" t="s">
        <v>761</v>
      </c>
      <c r="C4537" s="6">
        <v>38533</v>
      </c>
      <c r="D4537" s="14"/>
      <c r="E4537" s="14"/>
      <c r="F4537" s="15"/>
      <c r="G4537" s="40"/>
      <c r="H4537" s="40"/>
      <c r="I4537" s="40"/>
      <c r="J4537" s="40"/>
      <c r="K4537" s="40"/>
      <c r="L4537" s="40"/>
      <c r="M4537" s="40"/>
      <c r="N4537" s="40"/>
      <c r="O4537" s="40"/>
      <c r="P4537" s="40"/>
      <c r="Q4537" s="40"/>
      <c r="R4537" s="40"/>
      <c r="S4537" s="40"/>
      <c r="T4537" s="40"/>
      <c r="U4537" s="40">
        <v>2068.7600000000002</v>
      </c>
      <c r="V4537" s="40">
        <v>940.07600000000002</v>
      </c>
      <c r="W4537" s="40"/>
      <c r="X4537" s="40"/>
      <c r="Z4537" s="40"/>
      <c r="AA4537" s="40"/>
      <c r="AB4537" s="40"/>
      <c r="AC4537" s="40"/>
      <c r="AD4537" s="40"/>
      <c r="AE4537" s="40"/>
      <c r="AF4537" s="40"/>
      <c r="AG4537" s="40"/>
      <c r="AH4537" s="40"/>
      <c r="AI4537" s="40"/>
      <c r="AJ4537" s="40">
        <v>170.923</v>
      </c>
      <c r="AK4537" s="40"/>
      <c r="AL4537" s="40"/>
      <c r="AM4537" s="40"/>
      <c r="AN4537" s="40"/>
      <c r="AO4537" s="40"/>
      <c r="AP4537" s="40">
        <v>41.257399999999997</v>
      </c>
      <c r="AQ4537" s="40"/>
      <c r="AR4537" s="40"/>
      <c r="AS4537" s="40"/>
      <c r="AT4537" s="40"/>
      <c r="AU4537" s="40"/>
      <c r="AV4537" s="40"/>
      <c r="AZ4537" s="40"/>
      <c r="BA4537" s="40">
        <v>70</v>
      </c>
      <c r="BB4537" s="40"/>
      <c r="BC4537" s="40"/>
      <c r="BD4537" s="40"/>
      <c r="BE4537" s="40"/>
      <c r="BF4537" s="40"/>
      <c r="BG4537" s="40"/>
      <c r="BH4537" s="40"/>
      <c r="BI4537" s="40"/>
      <c r="BJ4537" s="40">
        <v>559.92100000000005</v>
      </c>
      <c r="BK4537" s="40"/>
      <c r="BL4537" s="40"/>
      <c r="BM4537" s="40"/>
      <c r="BN4537" s="40"/>
      <c r="BO4537" s="40"/>
      <c r="BP4537" s="40"/>
      <c r="BQ4537" s="40"/>
      <c r="BR4537" s="40"/>
      <c r="BS4537" s="40"/>
      <c r="BT4537" s="40"/>
      <c r="BU4537" s="40"/>
      <c r="BV4537" s="40"/>
      <c r="BW4537" s="40"/>
      <c r="BX4537" s="40"/>
      <c r="BY4537" s="40"/>
      <c r="BZ4537" s="40"/>
      <c r="CA4537" s="40"/>
      <c r="CB4537" s="40"/>
      <c r="CC4537" s="40"/>
      <c r="CD4537" s="40"/>
      <c r="CE4537" s="40"/>
    </row>
    <row r="4538" spans="1:83" x14ac:dyDescent="0.25">
      <c r="A4538" s="5" t="s">
        <v>761</v>
      </c>
      <c r="B4538" s="5" t="s">
        <v>761</v>
      </c>
      <c r="C4538" s="6">
        <v>38540</v>
      </c>
      <c r="D4538" s="14"/>
      <c r="E4538" s="14"/>
      <c r="F4538" s="15"/>
      <c r="G4538" s="40"/>
      <c r="H4538" s="40"/>
      <c r="I4538" s="40"/>
      <c r="J4538" s="40"/>
      <c r="K4538" s="40"/>
      <c r="L4538" s="40"/>
      <c r="M4538" s="40"/>
      <c r="N4538" s="40"/>
      <c r="O4538" s="40"/>
      <c r="P4538" s="40"/>
      <c r="Q4538" s="40"/>
      <c r="R4538" s="40"/>
      <c r="S4538" s="40"/>
      <c r="T4538" s="40"/>
      <c r="U4538" s="40">
        <v>2068.7600000000002</v>
      </c>
      <c r="V4538" s="40">
        <v>1052.0999999999999</v>
      </c>
      <c r="W4538" s="40"/>
      <c r="X4538" s="40"/>
      <c r="Z4538" s="40"/>
      <c r="AA4538" s="40"/>
      <c r="AB4538" s="40"/>
      <c r="AC4538" s="40"/>
      <c r="AD4538" s="40"/>
      <c r="AE4538" s="40"/>
      <c r="AF4538" s="40"/>
      <c r="AG4538" s="40"/>
      <c r="AH4538" s="40"/>
      <c r="AI4538" s="40"/>
      <c r="AJ4538" s="40">
        <v>229.86199999999999</v>
      </c>
      <c r="AK4538" s="40"/>
      <c r="AL4538" s="40"/>
      <c r="AM4538" s="40"/>
      <c r="AN4538" s="40"/>
      <c r="AO4538" s="40"/>
      <c r="AP4538" s="40">
        <v>0</v>
      </c>
      <c r="AQ4538" s="40"/>
      <c r="AR4538" s="40"/>
      <c r="AS4538" s="40"/>
      <c r="AT4538" s="40"/>
      <c r="AU4538" s="40"/>
      <c r="AV4538" s="40"/>
      <c r="AZ4538" s="40"/>
      <c r="BA4538" s="40"/>
      <c r="BB4538" s="40"/>
      <c r="BC4538" s="40"/>
      <c r="BD4538" s="40"/>
      <c r="BE4538" s="40"/>
      <c r="BF4538" s="40"/>
      <c r="BG4538" s="40"/>
      <c r="BH4538" s="40"/>
      <c r="BI4538" s="40"/>
      <c r="BJ4538" s="40">
        <v>506.87599999999998</v>
      </c>
      <c r="BK4538" s="40"/>
      <c r="BL4538" s="40"/>
      <c r="BM4538" s="40"/>
      <c r="BN4538" s="40"/>
      <c r="BO4538" s="40"/>
      <c r="BP4538" s="40"/>
      <c r="BQ4538" s="40"/>
      <c r="BR4538" s="40"/>
      <c r="BS4538" s="40"/>
      <c r="BT4538" s="40"/>
      <c r="BU4538" s="40"/>
      <c r="BV4538" s="40"/>
      <c r="BW4538" s="40"/>
      <c r="BX4538" s="40"/>
      <c r="BY4538" s="40"/>
      <c r="BZ4538" s="40"/>
      <c r="CA4538" s="40"/>
      <c r="CB4538" s="40"/>
      <c r="CC4538" s="40"/>
      <c r="CD4538" s="40"/>
      <c r="CE4538" s="40"/>
    </row>
    <row r="4539" spans="1:83" x14ac:dyDescent="0.25">
      <c r="A4539" s="5" t="s">
        <v>761</v>
      </c>
      <c r="B4539" s="5" t="s">
        <v>761</v>
      </c>
      <c r="C4539" s="6">
        <v>38547</v>
      </c>
      <c r="D4539" s="14"/>
      <c r="E4539" s="14"/>
      <c r="F4539" s="15"/>
      <c r="G4539" s="40"/>
      <c r="H4539" s="40"/>
      <c r="I4539" s="40"/>
      <c r="J4539" s="40"/>
      <c r="K4539" s="40"/>
      <c r="L4539" s="40"/>
      <c r="M4539" s="40"/>
      <c r="N4539" s="40"/>
      <c r="O4539" s="40"/>
      <c r="P4539" s="40"/>
      <c r="Q4539" s="40"/>
      <c r="R4539" s="40"/>
      <c r="S4539" s="40"/>
      <c r="T4539" s="40"/>
      <c r="U4539" s="40">
        <v>2186.64</v>
      </c>
      <c r="V4539" s="40">
        <v>1152.3699999999999</v>
      </c>
      <c r="W4539" s="40"/>
      <c r="X4539" s="40"/>
      <c r="Z4539" s="40"/>
      <c r="AA4539" s="40"/>
      <c r="AB4539" s="40"/>
      <c r="AC4539" s="40"/>
      <c r="AD4539" s="40"/>
      <c r="AE4539" s="40"/>
      <c r="AF4539" s="40"/>
      <c r="AG4539" s="40"/>
      <c r="AH4539" s="40"/>
      <c r="AI4539" s="40"/>
      <c r="AJ4539" s="40"/>
      <c r="AK4539" s="40"/>
      <c r="AL4539" s="40"/>
      <c r="AM4539" s="40"/>
      <c r="AN4539" s="40"/>
      <c r="AO4539" s="40"/>
      <c r="AP4539" s="40"/>
      <c r="AQ4539" s="40"/>
      <c r="AR4539" s="40"/>
      <c r="AS4539" s="40"/>
      <c r="AT4539" s="40"/>
      <c r="AU4539" s="40"/>
      <c r="AV4539" s="40"/>
      <c r="AZ4539" s="40"/>
      <c r="BA4539" s="40"/>
      <c r="BB4539" s="40"/>
      <c r="BC4539" s="40"/>
      <c r="BD4539" s="40"/>
      <c r="BE4539" s="40"/>
      <c r="BF4539" s="40"/>
      <c r="BG4539" s="40"/>
      <c r="BH4539" s="40"/>
      <c r="BI4539" s="40"/>
      <c r="BJ4539" s="40"/>
      <c r="BK4539" s="40"/>
      <c r="BL4539" s="40"/>
      <c r="BM4539" s="40"/>
      <c r="BN4539" s="40"/>
      <c r="BO4539" s="40"/>
      <c r="BP4539" s="40"/>
      <c r="BQ4539" s="40"/>
      <c r="BR4539" s="40"/>
      <c r="BS4539" s="40"/>
      <c r="BT4539" s="40"/>
      <c r="BU4539" s="40"/>
      <c r="BV4539" s="40"/>
      <c r="BW4539" s="40"/>
      <c r="BX4539" s="40"/>
      <c r="BY4539" s="40"/>
      <c r="BZ4539" s="40"/>
      <c r="CA4539" s="40"/>
      <c r="CB4539" s="40"/>
      <c r="CC4539" s="40"/>
      <c r="CD4539" s="40"/>
      <c r="CE4539" s="40"/>
    </row>
    <row r="4540" spans="1:83" x14ac:dyDescent="0.25">
      <c r="A4540" s="5" t="s">
        <v>761</v>
      </c>
      <c r="B4540" s="5" t="s">
        <v>761</v>
      </c>
      <c r="C4540" s="6">
        <v>38548</v>
      </c>
      <c r="D4540" s="14"/>
      <c r="E4540" s="14"/>
      <c r="F4540" s="15"/>
      <c r="G4540" s="40"/>
      <c r="H4540" s="40"/>
      <c r="I4540" s="40"/>
      <c r="J4540" s="40"/>
      <c r="K4540" s="40"/>
      <c r="L4540" s="40"/>
      <c r="M4540" s="40"/>
      <c r="N4540" s="40"/>
      <c r="O4540" s="40"/>
      <c r="P4540" s="40"/>
      <c r="Q4540" s="40"/>
      <c r="R4540" s="40"/>
      <c r="S4540" s="40"/>
      <c r="T4540" s="40"/>
      <c r="U4540" s="40"/>
      <c r="V4540" s="40"/>
      <c r="W4540" s="40"/>
      <c r="X4540" s="40"/>
      <c r="Z4540" s="40"/>
      <c r="AA4540" s="40"/>
      <c r="AB4540" s="40"/>
      <c r="AC4540" s="40"/>
      <c r="AD4540" s="40"/>
      <c r="AE4540" s="40"/>
      <c r="AF4540" s="40"/>
      <c r="AG4540" s="40"/>
      <c r="AH4540" s="40"/>
      <c r="AI4540" s="40"/>
      <c r="AJ4540" s="40"/>
      <c r="AK4540" s="40"/>
      <c r="AL4540" s="40"/>
      <c r="AM4540" s="40"/>
      <c r="AN4540" s="40"/>
      <c r="AO4540" s="40"/>
      <c r="AP4540" s="40"/>
      <c r="AQ4540" s="40"/>
      <c r="AR4540" s="40"/>
      <c r="AS4540" s="40"/>
      <c r="AT4540" s="40"/>
      <c r="AU4540" s="40"/>
      <c r="AV4540" s="40"/>
      <c r="AZ4540" s="40"/>
      <c r="BA4540" s="40">
        <v>89</v>
      </c>
      <c r="BB4540" s="40"/>
      <c r="BC4540" s="40"/>
      <c r="BD4540" s="40"/>
      <c r="BE4540" s="40"/>
      <c r="BF4540" s="40"/>
      <c r="BG4540" s="40"/>
      <c r="BH4540" s="40"/>
      <c r="BI4540" s="40"/>
      <c r="BJ4540" s="40"/>
      <c r="BK4540" s="40"/>
      <c r="BL4540" s="40"/>
      <c r="BM4540" s="40"/>
      <c r="BN4540" s="40"/>
      <c r="BO4540" s="40"/>
      <c r="BP4540" s="40"/>
      <c r="BQ4540" s="40"/>
      <c r="BR4540" s="40"/>
      <c r="BS4540" s="40"/>
      <c r="BT4540" s="40"/>
      <c r="BU4540" s="40"/>
      <c r="BV4540" s="40"/>
      <c r="BW4540" s="40"/>
      <c r="BX4540" s="40"/>
      <c r="BY4540" s="40"/>
      <c r="BZ4540" s="40"/>
      <c r="CA4540" s="40"/>
      <c r="CB4540" s="40"/>
      <c r="CC4540" s="40"/>
      <c r="CD4540" s="40"/>
      <c r="CE4540" s="40"/>
    </row>
    <row r="4541" spans="1:83" x14ac:dyDescent="0.25">
      <c r="A4541" s="5" t="s">
        <v>761</v>
      </c>
      <c r="B4541" s="5" t="s">
        <v>761</v>
      </c>
      <c r="C4541" s="6">
        <v>38553</v>
      </c>
      <c r="D4541" s="14"/>
      <c r="E4541" s="14"/>
      <c r="F4541" s="15"/>
      <c r="G4541" s="40"/>
      <c r="H4541" s="40"/>
      <c r="I4541" s="40"/>
      <c r="J4541" s="40"/>
      <c r="K4541" s="40"/>
      <c r="L4541" s="40"/>
      <c r="M4541" s="40"/>
      <c r="N4541" s="40"/>
      <c r="O4541" s="40"/>
      <c r="P4541" s="40"/>
      <c r="Q4541" s="40"/>
      <c r="R4541" s="40"/>
      <c r="S4541" s="40"/>
      <c r="T4541" s="40"/>
      <c r="U4541" s="40">
        <v>1998.04</v>
      </c>
      <c r="V4541" s="40">
        <v>1082.04</v>
      </c>
      <c r="W4541" s="40"/>
      <c r="X4541" s="40"/>
      <c r="Z4541" s="40"/>
      <c r="AA4541" s="40"/>
      <c r="AB4541" s="40"/>
      <c r="AC4541" s="40"/>
      <c r="AD4541" s="40"/>
      <c r="AE4541" s="40"/>
      <c r="AF4541" s="40"/>
      <c r="AG4541" s="40"/>
      <c r="AH4541" s="40"/>
      <c r="AI4541" s="40"/>
      <c r="AJ4541" s="40"/>
      <c r="AK4541" s="40"/>
      <c r="AL4541" s="40"/>
      <c r="AM4541" s="40"/>
      <c r="AN4541" s="40"/>
      <c r="AO4541" s="40"/>
      <c r="AP4541" s="40"/>
      <c r="AQ4541" s="40"/>
      <c r="AR4541" s="40"/>
      <c r="AS4541" s="40"/>
      <c r="AT4541" s="40"/>
      <c r="AU4541" s="40"/>
      <c r="AV4541" s="40"/>
      <c r="AZ4541" s="40"/>
      <c r="BA4541" s="40"/>
      <c r="BB4541" s="40"/>
      <c r="BC4541" s="40"/>
      <c r="BD4541" s="40"/>
      <c r="BE4541" s="40"/>
      <c r="BF4541" s="40"/>
      <c r="BG4541" s="40"/>
      <c r="BH4541" s="40"/>
      <c r="BI4541" s="40"/>
      <c r="BJ4541" s="40"/>
      <c r="BK4541" s="40"/>
      <c r="BL4541" s="40"/>
      <c r="BM4541" s="40"/>
      <c r="BN4541" s="40"/>
      <c r="BO4541" s="40"/>
      <c r="BP4541" s="40"/>
      <c r="BQ4541" s="40"/>
      <c r="BR4541" s="40"/>
      <c r="BS4541" s="40"/>
      <c r="BT4541" s="40"/>
      <c r="BU4541" s="40"/>
      <c r="BV4541" s="40"/>
      <c r="BW4541" s="40"/>
      <c r="BX4541" s="40"/>
      <c r="BY4541" s="40"/>
      <c r="BZ4541" s="40"/>
      <c r="CA4541" s="40"/>
      <c r="CB4541" s="40"/>
      <c r="CC4541" s="40"/>
      <c r="CD4541" s="40"/>
      <c r="CE4541" s="40"/>
    </row>
    <row r="4542" spans="1:83" x14ac:dyDescent="0.25">
      <c r="A4542" s="5" t="s">
        <v>761</v>
      </c>
      <c r="B4542" s="5" t="s">
        <v>761</v>
      </c>
      <c r="C4542" s="6">
        <v>38563</v>
      </c>
      <c r="D4542" s="14"/>
      <c r="E4542" s="14"/>
      <c r="F4542" s="15"/>
      <c r="G4542" s="40"/>
      <c r="H4542" s="40"/>
      <c r="I4542" s="40"/>
      <c r="J4542" s="40"/>
      <c r="K4542" s="40"/>
      <c r="L4542" s="40"/>
      <c r="M4542" s="40"/>
      <c r="N4542" s="40"/>
      <c r="O4542" s="40"/>
      <c r="P4542" s="40"/>
      <c r="Q4542" s="40"/>
      <c r="R4542" s="40"/>
      <c r="S4542" s="40"/>
      <c r="T4542" s="40"/>
      <c r="U4542" s="40"/>
      <c r="V4542" s="40"/>
      <c r="W4542" s="40"/>
      <c r="X4542" s="40"/>
      <c r="Z4542" s="40"/>
      <c r="AA4542" s="40"/>
      <c r="AB4542" s="40"/>
      <c r="AC4542" s="40"/>
      <c r="AD4542" s="40"/>
      <c r="AE4542" s="40"/>
      <c r="AF4542" s="40"/>
      <c r="AG4542" s="40"/>
      <c r="AH4542" s="40"/>
      <c r="AI4542" s="40"/>
      <c r="AJ4542" s="40"/>
      <c r="AK4542" s="40"/>
      <c r="AL4542" s="40"/>
      <c r="AM4542" s="40"/>
      <c r="AN4542" s="40"/>
      <c r="AO4542" s="40"/>
      <c r="AP4542" s="40"/>
      <c r="AQ4542" s="40"/>
      <c r="AR4542" s="40"/>
      <c r="AS4542" s="40"/>
      <c r="AT4542" s="40"/>
      <c r="AU4542" s="40"/>
      <c r="AV4542" s="40"/>
      <c r="AZ4542" s="40"/>
      <c r="BA4542" s="40">
        <v>90</v>
      </c>
      <c r="BB4542" s="40"/>
      <c r="BC4542" s="40"/>
      <c r="BD4542" s="40"/>
      <c r="BE4542" s="40"/>
      <c r="BF4542" s="40"/>
      <c r="BG4542" s="40"/>
      <c r="BH4542" s="40"/>
      <c r="BI4542" s="40"/>
      <c r="BJ4542" s="40"/>
      <c r="BK4542" s="40"/>
      <c r="BL4542" s="40"/>
      <c r="BM4542" s="40"/>
      <c r="BN4542" s="40"/>
      <c r="BO4542" s="40"/>
      <c r="BP4542" s="40"/>
      <c r="BQ4542" s="40"/>
      <c r="BR4542" s="40"/>
      <c r="BS4542" s="40"/>
      <c r="BT4542" s="40"/>
      <c r="BU4542" s="40"/>
      <c r="BV4542" s="40"/>
      <c r="BW4542" s="40"/>
      <c r="BX4542" s="40"/>
      <c r="BY4542" s="40"/>
      <c r="BZ4542" s="40"/>
      <c r="CA4542" s="40"/>
      <c r="CB4542" s="40"/>
      <c r="CC4542" s="40"/>
      <c r="CD4542" s="40"/>
      <c r="CE4542" s="40"/>
    </row>
    <row r="4543" spans="1:83" x14ac:dyDescent="0.25">
      <c r="A4543" s="5" t="s">
        <v>761</v>
      </c>
      <c r="B4543" s="5" t="s">
        <v>761</v>
      </c>
      <c r="C4543" s="6">
        <v>38567</v>
      </c>
      <c r="D4543" s="14"/>
      <c r="E4543" s="14"/>
      <c r="F4543" s="15"/>
      <c r="G4543" s="40"/>
      <c r="H4543" s="40"/>
      <c r="I4543" s="40"/>
      <c r="J4543" s="40"/>
      <c r="K4543" s="40"/>
      <c r="L4543" s="40"/>
      <c r="M4543" s="40"/>
      <c r="N4543" s="40"/>
      <c r="O4543" s="40"/>
      <c r="P4543" s="40"/>
      <c r="Q4543" s="40"/>
      <c r="R4543" s="40"/>
      <c r="S4543" s="40"/>
      <c r="T4543" s="40"/>
      <c r="U4543" s="40">
        <v>1962.67</v>
      </c>
      <c r="V4543" s="40">
        <v>1064.6199999999999</v>
      </c>
      <c r="W4543" s="40"/>
      <c r="X4543" s="40"/>
      <c r="Z4543" s="40"/>
      <c r="AA4543" s="40"/>
      <c r="AB4543" s="40"/>
      <c r="AC4543" s="40"/>
      <c r="AD4543" s="40">
        <v>890</v>
      </c>
      <c r="AE4543" s="40"/>
      <c r="AF4543" s="40"/>
      <c r="AG4543" s="40"/>
      <c r="AH4543" s="40"/>
      <c r="AI4543" s="40"/>
      <c r="AJ4543" s="40"/>
      <c r="AK4543" s="40"/>
      <c r="AL4543" s="40"/>
      <c r="AM4543" s="40"/>
      <c r="AN4543" s="40"/>
      <c r="AO4543" s="40"/>
      <c r="AP4543" s="40"/>
      <c r="AQ4543" s="40"/>
      <c r="AR4543" s="40"/>
      <c r="AS4543" s="40"/>
      <c r="AT4543" s="40" t="s">
        <v>74</v>
      </c>
      <c r="AU4543" s="40"/>
      <c r="AV4543" s="40"/>
      <c r="AZ4543" s="40"/>
      <c r="BA4543" s="40"/>
      <c r="BB4543" s="40"/>
      <c r="BC4543" s="40"/>
      <c r="BD4543" s="40"/>
      <c r="BE4543" s="40"/>
      <c r="BF4543" s="40"/>
      <c r="BG4543" s="40"/>
      <c r="BH4543" s="40"/>
      <c r="BI4543" s="40"/>
      <c r="BJ4543" s="40"/>
      <c r="BK4543" s="40">
        <v>464</v>
      </c>
      <c r="BL4543" s="40"/>
      <c r="BM4543" s="40"/>
      <c r="BN4543" s="40"/>
      <c r="BO4543" s="40"/>
      <c r="BP4543" s="40"/>
      <c r="BQ4543" s="40"/>
      <c r="BR4543" s="40"/>
      <c r="BS4543" s="40"/>
      <c r="BT4543" s="40"/>
      <c r="BU4543" s="40"/>
      <c r="BV4543" s="40"/>
      <c r="BW4543" s="40"/>
      <c r="BX4543" s="40"/>
      <c r="BY4543" s="40"/>
      <c r="BZ4543" s="40"/>
      <c r="CA4543" s="40"/>
      <c r="CB4543" s="40"/>
      <c r="CC4543" s="40"/>
      <c r="CD4543" s="40"/>
      <c r="CE4543" s="40"/>
    </row>
    <row r="4544" spans="1:83" x14ac:dyDescent="0.25">
      <c r="A4544" s="5" t="s">
        <v>762</v>
      </c>
      <c r="B4544" s="5" t="s">
        <v>762</v>
      </c>
      <c r="C4544" s="6">
        <v>39003</v>
      </c>
      <c r="D4544" s="14"/>
      <c r="E4544" s="14"/>
      <c r="F4544" s="15"/>
      <c r="G4544" s="40"/>
      <c r="H4544" s="40"/>
      <c r="I4544" s="40"/>
      <c r="J4544" s="40"/>
      <c r="K4544" s="40"/>
      <c r="L4544" s="40"/>
      <c r="M4544" s="40"/>
      <c r="N4544" s="40"/>
      <c r="O4544" s="40"/>
      <c r="P4544" s="40"/>
      <c r="Q4544" s="40"/>
      <c r="R4544" s="40"/>
      <c r="S4544" s="40"/>
      <c r="T4544" s="40"/>
      <c r="U4544" s="40"/>
      <c r="V4544" s="40"/>
      <c r="W4544" s="40"/>
      <c r="X4544" s="40"/>
      <c r="Z4544" s="40"/>
      <c r="AA4544" s="40"/>
      <c r="AB4544" s="40"/>
      <c r="AC4544" s="40"/>
      <c r="AD4544" s="40"/>
      <c r="AE4544" s="40"/>
      <c r="AF4544" s="40"/>
      <c r="AG4544" s="40"/>
      <c r="AH4544" s="40"/>
      <c r="AI4544" s="40"/>
      <c r="AJ4544" s="40"/>
      <c r="AK4544" s="40"/>
      <c r="AL4544" s="40"/>
      <c r="AM4544" s="40"/>
      <c r="AN4544" s="40"/>
      <c r="AO4544" s="40"/>
      <c r="AP4544" s="40"/>
      <c r="AQ4544" s="40"/>
      <c r="AR4544" s="40"/>
      <c r="AS4544" s="40"/>
      <c r="AT4544" s="40"/>
      <c r="AU4544" s="40"/>
      <c r="AV4544" s="40"/>
      <c r="AZ4544" s="40"/>
      <c r="BA4544" s="40">
        <v>0</v>
      </c>
      <c r="BB4544" s="40"/>
      <c r="BC4544" s="40"/>
      <c r="BD4544" s="40"/>
      <c r="BE4544" s="40"/>
      <c r="BF4544" s="40"/>
      <c r="BG4544" s="40"/>
      <c r="BH4544" s="40"/>
      <c r="BI4544" s="40"/>
      <c r="BJ4544" s="40"/>
      <c r="BK4544" s="40"/>
      <c r="BL4544" s="40"/>
      <c r="BM4544" s="40"/>
      <c r="BN4544" s="40"/>
      <c r="BO4544" s="40"/>
      <c r="BP4544" s="40"/>
      <c r="BQ4544" s="40"/>
      <c r="BR4544" s="40"/>
      <c r="BS4544" s="40"/>
      <c r="BT4544" s="40"/>
      <c r="BU4544" s="40"/>
      <c r="BV4544" s="40"/>
      <c r="BW4544" s="40"/>
      <c r="BX4544" s="40"/>
      <c r="BY4544" s="40"/>
      <c r="BZ4544" s="40"/>
      <c r="CA4544" s="40"/>
      <c r="CB4544" s="40"/>
      <c r="CC4544" s="40"/>
      <c r="CD4544" s="40"/>
      <c r="CE4544" s="40"/>
    </row>
    <row r="4545" spans="1:83" x14ac:dyDescent="0.25">
      <c r="A4545" s="5" t="s">
        <v>762</v>
      </c>
      <c r="B4545" s="5" t="s">
        <v>762</v>
      </c>
      <c r="C4545" s="6">
        <v>39089</v>
      </c>
      <c r="D4545" s="14"/>
      <c r="E4545" s="14"/>
      <c r="F4545" s="15"/>
      <c r="G4545" s="40"/>
      <c r="H4545" s="40"/>
      <c r="I4545" s="40"/>
      <c r="J4545" s="40"/>
      <c r="K4545" s="40"/>
      <c r="L4545" s="40"/>
      <c r="M4545" s="40"/>
      <c r="N4545" s="40"/>
      <c r="O4545" s="40"/>
      <c r="P4545" s="40"/>
      <c r="Q4545" s="40"/>
      <c r="R4545" s="40"/>
      <c r="S4545" s="40"/>
      <c r="T4545" s="40"/>
      <c r="U4545" s="40"/>
      <c r="V4545" s="40"/>
      <c r="W4545" s="40"/>
      <c r="X4545" s="40"/>
      <c r="Z4545" s="40"/>
      <c r="AA4545" s="40"/>
      <c r="AB4545" s="40"/>
      <c r="AC4545" s="40"/>
      <c r="AD4545" s="40"/>
      <c r="AE4545" s="40"/>
      <c r="AF4545" s="40"/>
      <c r="AG4545" s="40"/>
      <c r="AH4545" s="40"/>
      <c r="AI4545" s="40"/>
      <c r="AJ4545" s="40"/>
      <c r="AK4545" s="40"/>
      <c r="AL4545" s="40"/>
      <c r="AM4545" s="40"/>
      <c r="AN4545" s="40"/>
      <c r="AO4545" s="40"/>
      <c r="AP4545" s="40"/>
      <c r="AQ4545" s="40"/>
      <c r="AR4545" s="40"/>
      <c r="AS4545" s="40"/>
      <c r="AT4545" s="40"/>
      <c r="AU4545" s="40"/>
      <c r="AV4545" s="40"/>
      <c r="AZ4545" s="40"/>
      <c r="BA4545" s="40">
        <v>20</v>
      </c>
      <c r="BB4545" s="40"/>
      <c r="BC4545" s="40"/>
      <c r="BD4545" s="40"/>
      <c r="BE4545" s="40"/>
      <c r="BF4545" s="40"/>
      <c r="BG4545" s="40"/>
      <c r="BH4545" s="40"/>
      <c r="BI4545" s="40"/>
      <c r="BJ4545" s="40"/>
      <c r="BK4545" s="40"/>
      <c r="BL4545" s="40"/>
      <c r="BM4545" s="40"/>
      <c r="BN4545" s="40"/>
      <c r="BO4545" s="40"/>
      <c r="BP4545" s="40"/>
      <c r="BQ4545" s="40"/>
      <c r="BR4545" s="40"/>
      <c r="BS4545" s="40"/>
      <c r="BT4545" s="40"/>
      <c r="BU4545" s="40"/>
      <c r="BV4545" s="40"/>
      <c r="BW4545" s="40"/>
      <c r="BX4545" s="40"/>
      <c r="BY4545" s="40"/>
      <c r="BZ4545" s="40"/>
      <c r="CA4545" s="40"/>
      <c r="CB4545" s="40"/>
      <c r="CC4545" s="40"/>
      <c r="CD4545" s="40"/>
      <c r="CE4545" s="40"/>
    </row>
    <row r="4546" spans="1:83" x14ac:dyDescent="0.25">
      <c r="A4546" s="5" t="s">
        <v>762</v>
      </c>
      <c r="B4546" s="5" t="s">
        <v>762</v>
      </c>
      <c r="C4546" s="6">
        <v>39167</v>
      </c>
      <c r="D4546" s="14"/>
      <c r="E4546" s="14"/>
      <c r="F4546" s="15"/>
      <c r="G4546" s="40"/>
      <c r="H4546" s="40"/>
      <c r="I4546" s="40"/>
      <c r="J4546" s="40"/>
      <c r="K4546" s="40"/>
      <c r="L4546" s="40"/>
      <c r="M4546" s="40"/>
      <c r="N4546" s="40"/>
      <c r="O4546" s="40"/>
      <c r="P4546" s="40"/>
      <c r="Q4546" s="40"/>
      <c r="R4546" s="40"/>
      <c r="S4546" s="40"/>
      <c r="T4546" s="40"/>
      <c r="U4546" s="40"/>
      <c r="V4546" s="40"/>
      <c r="W4546" s="40"/>
      <c r="X4546" s="40"/>
      <c r="Z4546" s="40"/>
      <c r="AA4546" s="40"/>
      <c r="AB4546" s="40"/>
      <c r="AC4546" s="40"/>
      <c r="AD4546" s="40"/>
      <c r="AE4546" s="40"/>
      <c r="AF4546" s="40"/>
      <c r="AG4546" s="40"/>
      <c r="AH4546" s="40"/>
      <c r="AI4546" s="40"/>
      <c r="AJ4546" s="40"/>
      <c r="AK4546" s="40"/>
      <c r="AL4546" s="40"/>
      <c r="AM4546" s="40"/>
      <c r="AN4546" s="40"/>
      <c r="AO4546" s="40"/>
      <c r="AP4546" s="40"/>
      <c r="AQ4546" s="40"/>
      <c r="AR4546" s="40"/>
      <c r="AS4546" s="40"/>
      <c r="AT4546" s="40"/>
      <c r="AU4546" s="40"/>
      <c r="AV4546" s="40"/>
      <c r="AZ4546" s="40"/>
      <c r="BA4546" s="40">
        <v>24</v>
      </c>
      <c r="BB4546" s="40"/>
      <c r="BC4546" s="40"/>
      <c r="BD4546" s="40"/>
      <c r="BE4546" s="40"/>
      <c r="BF4546" s="40"/>
      <c r="BG4546" s="40"/>
      <c r="BH4546" s="40"/>
      <c r="BI4546" s="40"/>
      <c r="BJ4546" s="40"/>
      <c r="BK4546" s="40"/>
      <c r="BL4546" s="40"/>
      <c r="BM4546" s="40"/>
      <c r="BN4546" s="40"/>
      <c r="BO4546" s="40"/>
      <c r="BP4546" s="40"/>
      <c r="BQ4546" s="40"/>
      <c r="BR4546" s="40"/>
      <c r="BS4546" s="40"/>
      <c r="BT4546" s="40"/>
      <c r="BU4546" s="40"/>
      <c r="BV4546" s="40"/>
      <c r="BW4546" s="40"/>
      <c r="BX4546" s="40"/>
      <c r="BY4546" s="40"/>
      <c r="BZ4546" s="40"/>
      <c r="CA4546" s="40"/>
      <c r="CB4546" s="40"/>
      <c r="CC4546" s="40"/>
      <c r="CD4546" s="40"/>
      <c r="CE4546" s="40"/>
    </row>
    <row r="4547" spans="1:83" x14ac:dyDescent="0.25">
      <c r="A4547" s="5" t="s">
        <v>762</v>
      </c>
      <c r="B4547" s="5" t="s">
        <v>762</v>
      </c>
      <c r="C4547" s="6">
        <v>39179</v>
      </c>
      <c r="D4547" s="14"/>
      <c r="E4547" s="14"/>
      <c r="F4547" s="15"/>
      <c r="G4547" s="40"/>
      <c r="H4547" s="40"/>
      <c r="I4547" s="40"/>
      <c r="J4547" s="40"/>
      <c r="K4547" s="40"/>
      <c r="L4547" s="40"/>
      <c r="M4547" s="40"/>
      <c r="N4547" s="40"/>
      <c r="O4547" s="40"/>
      <c r="P4547" s="40"/>
      <c r="Q4547" s="40"/>
      <c r="R4547" s="40"/>
      <c r="S4547" s="40"/>
      <c r="T4547" s="40"/>
      <c r="U4547" s="40"/>
      <c r="V4547" s="40"/>
      <c r="W4547" s="40"/>
      <c r="X4547" s="40"/>
      <c r="Z4547" s="40"/>
      <c r="AA4547" s="40"/>
      <c r="AB4547" s="40"/>
      <c r="AC4547" s="40"/>
      <c r="AD4547" s="40"/>
      <c r="AE4547" s="40"/>
      <c r="AF4547" s="40"/>
      <c r="AG4547" s="40"/>
      <c r="AH4547" s="40"/>
      <c r="AI4547" s="40"/>
      <c r="AJ4547" s="40"/>
      <c r="AK4547" s="40"/>
      <c r="AL4547" s="40"/>
      <c r="AM4547" s="40"/>
      <c r="AN4547" s="40"/>
      <c r="AO4547" s="40"/>
      <c r="AP4547" s="40"/>
      <c r="AQ4547" s="40"/>
      <c r="AR4547" s="40"/>
      <c r="AS4547" s="40"/>
      <c r="AT4547" s="40"/>
      <c r="AU4547" s="40"/>
      <c r="AV4547" s="40"/>
      <c r="AZ4547" s="40"/>
      <c r="BA4547" s="40">
        <v>30</v>
      </c>
      <c r="BB4547" s="40"/>
      <c r="BC4547" s="40"/>
      <c r="BD4547" s="40"/>
      <c r="BE4547" s="40"/>
      <c r="BF4547" s="40"/>
      <c r="BG4547" s="40"/>
      <c r="BH4547" s="40"/>
      <c r="BI4547" s="40"/>
      <c r="BJ4547" s="40"/>
      <c r="BK4547" s="40"/>
      <c r="BL4547" s="40"/>
      <c r="BM4547" s="40"/>
      <c r="BN4547" s="40"/>
      <c r="BO4547" s="40"/>
      <c r="BP4547" s="40"/>
      <c r="BQ4547" s="40"/>
      <c r="BR4547" s="40"/>
      <c r="BS4547" s="40"/>
      <c r="BT4547" s="40"/>
      <c r="BU4547" s="40"/>
      <c r="BV4547" s="40"/>
      <c r="BW4547" s="40"/>
      <c r="BX4547" s="40"/>
      <c r="BY4547" s="40"/>
      <c r="BZ4547" s="40"/>
      <c r="CA4547" s="40"/>
      <c r="CB4547" s="40"/>
      <c r="CC4547" s="40"/>
      <c r="CD4547" s="40"/>
      <c r="CE4547" s="40"/>
    </row>
    <row r="4548" spans="1:83" x14ac:dyDescent="0.25">
      <c r="A4548" s="5" t="s">
        <v>762</v>
      </c>
      <c r="B4548" s="5" t="s">
        <v>762</v>
      </c>
      <c r="C4548" s="6">
        <v>39212</v>
      </c>
      <c r="D4548" s="14"/>
      <c r="E4548" s="14"/>
      <c r="F4548" s="15"/>
      <c r="G4548" s="40"/>
      <c r="H4548" s="40"/>
      <c r="I4548" s="40"/>
      <c r="J4548" s="40"/>
      <c r="K4548" s="40"/>
      <c r="L4548" s="40"/>
      <c r="M4548" s="40"/>
      <c r="N4548" s="40"/>
      <c r="O4548" s="40"/>
      <c r="P4548" s="40"/>
      <c r="Q4548" s="40"/>
      <c r="R4548" s="40"/>
      <c r="S4548" s="40"/>
      <c r="T4548" s="40"/>
      <c r="U4548" s="40"/>
      <c r="V4548" s="40"/>
      <c r="W4548" s="40"/>
      <c r="X4548" s="40"/>
      <c r="Z4548" s="40"/>
      <c r="AA4548" s="40"/>
      <c r="AB4548" s="40"/>
      <c r="AC4548" s="40"/>
      <c r="AD4548" s="40"/>
      <c r="AE4548" s="40"/>
      <c r="AF4548" s="40"/>
      <c r="AG4548" s="40"/>
      <c r="AH4548" s="40"/>
      <c r="AI4548" s="40"/>
      <c r="AJ4548" s="40"/>
      <c r="AK4548" s="40"/>
      <c r="AL4548" s="40"/>
      <c r="AM4548" s="40"/>
      <c r="AN4548" s="40"/>
      <c r="AO4548" s="40"/>
      <c r="AP4548" s="40"/>
      <c r="AQ4548" s="40"/>
      <c r="AR4548" s="40"/>
      <c r="AS4548" s="40"/>
      <c r="AT4548" s="40"/>
      <c r="AU4548" s="40"/>
      <c r="AV4548" s="40"/>
      <c r="AZ4548" s="40"/>
      <c r="BA4548" s="40">
        <v>39</v>
      </c>
      <c r="BB4548" s="40"/>
      <c r="BC4548" s="40"/>
      <c r="BD4548" s="40"/>
      <c r="BE4548" s="40"/>
      <c r="BF4548" s="40"/>
      <c r="BG4548" s="40"/>
      <c r="BH4548" s="40"/>
      <c r="BI4548" s="40"/>
      <c r="BJ4548" s="40"/>
      <c r="BK4548" s="40"/>
      <c r="BL4548" s="40"/>
      <c r="BM4548" s="40"/>
      <c r="BN4548" s="40"/>
      <c r="BO4548" s="40"/>
      <c r="BP4548" s="40"/>
      <c r="BQ4548" s="40"/>
      <c r="BR4548" s="40"/>
      <c r="BS4548" s="40"/>
      <c r="BT4548" s="40"/>
      <c r="BU4548" s="40"/>
      <c r="BV4548" s="40"/>
      <c r="BW4548" s="40"/>
      <c r="BX4548" s="40"/>
      <c r="BY4548" s="40"/>
      <c r="BZ4548" s="40"/>
      <c r="CA4548" s="40"/>
      <c r="CB4548" s="40"/>
      <c r="CC4548" s="40"/>
      <c r="CD4548" s="40"/>
      <c r="CE4548" s="40"/>
    </row>
    <row r="4549" spans="1:83" x14ac:dyDescent="0.25">
      <c r="A4549" s="5" t="s">
        <v>762</v>
      </c>
      <c r="B4549" s="5" t="s">
        <v>762</v>
      </c>
      <c r="C4549" s="6">
        <v>39224</v>
      </c>
      <c r="D4549" s="14"/>
      <c r="E4549" s="14"/>
      <c r="F4549" s="15"/>
      <c r="G4549" s="40"/>
      <c r="H4549" s="40"/>
      <c r="I4549" s="40"/>
      <c r="J4549" s="40"/>
      <c r="K4549" s="40"/>
      <c r="L4549" s="40"/>
      <c r="M4549" s="40"/>
      <c r="N4549" s="40"/>
      <c r="O4549" s="40"/>
      <c r="P4549" s="40"/>
      <c r="Q4549" s="40"/>
      <c r="R4549" s="40"/>
      <c r="S4549" s="40"/>
      <c r="T4549" s="40"/>
      <c r="U4549" s="40"/>
      <c r="V4549" s="40"/>
      <c r="W4549" s="40"/>
      <c r="X4549" s="40"/>
      <c r="Z4549" s="40"/>
      <c r="AA4549" s="40"/>
      <c r="AB4549" s="40"/>
      <c r="AC4549" s="40"/>
      <c r="AD4549" s="40"/>
      <c r="AE4549" s="40"/>
      <c r="AF4549" s="40"/>
      <c r="AG4549" s="40"/>
      <c r="AH4549" s="40"/>
      <c r="AI4549" s="40"/>
      <c r="AJ4549" s="40"/>
      <c r="AK4549" s="40"/>
      <c r="AL4549" s="40"/>
      <c r="AM4549" s="40"/>
      <c r="AN4549" s="40"/>
      <c r="AO4549" s="40"/>
      <c r="AP4549" s="40"/>
      <c r="AQ4549" s="40"/>
      <c r="AR4549" s="40"/>
      <c r="AS4549" s="40"/>
      <c r="AT4549" s="40"/>
      <c r="AU4549" s="40"/>
      <c r="AV4549" s="40"/>
      <c r="AZ4549" s="40"/>
      <c r="BA4549" s="40">
        <v>50</v>
      </c>
      <c r="BB4549" s="40"/>
      <c r="BC4549" s="40"/>
      <c r="BD4549" s="40"/>
      <c r="BE4549" s="40"/>
      <c r="BF4549" s="40"/>
      <c r="BG4549" s="40"/>
      <c r="BH4549" s="40"/>
      <c r="BI4549" s="40"/>
      <c r="BJ4549" s="40"/>
      <c r="BK4549" s="40"/>
      <c r="BL4549" s="40"/>
      <c r="BM4549" s="40"/>
      <c r="BN4549" s="40"/>
      <c r="BO4549" s="40"/>
      <c r="BP4549" s="40"/>
      <c r="BQ4549" s="40"/>
      <c r="BR4549" s="40"/>
      <c r="BS4549" s="40"/>
      <c r="BT4549" s="40"/>
      <c r="BU4549" s="40"/>
      <c r="BV4549" s="40"/>
      <c r="BW4549" s="40"/>
      <c r="BX4549" s="40"/>
      <c r="BY4549" s="40"/>
      <c r="BZ4549" s="40"/>
      <c r="CA4549" s="40"/>
      <c r="CB4549" s="40"/>
      <c r="CC4549" s="40"/>
      <c r="CD4549" s="40"/>
      <c r="CE4549" s="40"/>
    </row>
    <row r="4550" spans="1:83" x14ac:dyDescent="0.25">
      <c r="A4550" s="5" t="s">
        <v>762</v>
      </c>
      <c r="B4550" s="5" t="s">
        <v>762</v>
      </c>
      <c r="C4550" s="6">
        <v>39234</v>
      </c>
      <c r="D4550" s="14"/>
      <c r="E4550" s="14"/>
      <c r="F4550" s="15"/>
      <c r="G4550" s="40"/>
      <c r="H4550" s="40"/>
      <c r="I4550" s="40"/>
      <c r="J4550" s="40"/>
      <c r="K4550" s="40"/>
      <c r="L4550" s="40"/>
      <c r="M4550" s="40"/>
      <c r="N4550" s="40"/>
      <c r="O4550" s="40"/>
      <c r="P4550" s="40"/>
      <c r="Q4550" s="40"/>
      <c r="R4550" s="40"/>
      <c r="S4550" s="40"/>
      <c r="T4550" s="40"/>
      <c r="U4550" s="40"/>
      <c r="V4550" s="40"/>
      <c r="W4550" s="40"/>
      <c r="X4550" s="40"/>
      <c r="Z4550" s="40"/>
      <c r="AA4550" s="40"/>
      <c r="AB4550" s="40"/>
      <c r="AC4550" s="40"/>
      <c r="AD4550" s="40"/>
      <c r="AE4550" s="40"/>
      <c r="AF4550" s="40"/>
      <c r="AG4550" s="40"/>
      <c r="AH4550" s="40"/>
      <c r="AI4550" s="40"/>
      <c r="AJ4550" s="40"/>
      <c r="AK4550" s="40"/>
      <c r="AL4550" s="40"/>
      <c r="AM4550" s="40"/>
      <c r="AN4550" s="40"/>
      <c r="AO4550" s="40"/>
      <c r="AP4550" s="40"/>
      <c r="AQ4550" s="40"/>
      <c r="AR4550" s="40"/>
      <c r="AS4550" s="40"/>
      <c r="AT4550" s="40"/>
      <c r="AU4550" s="40"/>
      <c r="AV4550" s="40"/>
      <c r="AZ4550" s="40"/>
      <c r="BA4550" s="40">
        <v>69</v>
      </c>
      <c r="BB4550" s="40"/>
      <c r="BC4550" s="40"/>
      <c r="BD4550" s="40"/>
      <c r="BE4550" s="40"/>
      <c r="BF4550" s="40"/>
      <c r="BG4550" s="40"/>
      <c r="BH4550" s="40"/>
      <c r="BI4550" s="40"/>
      <c r="BJ4550" s="40"/>
      <c r="BK4550" s="40"/>
      <c r="BL4550" s="40"/>
      <c r="BM4550" s="40"/>
      <c r="BN4550" s="40"/>
      <c r="BO4550" s="40"/>
      <c r="BP4550" s="40"/>
      <c r="BQ4550" s="40"/>
      <c r="BR4550" s="40"/>
      <c r="BS4550" s="40"/>
      <c r="BT4550" s="40"/>
      <c r="BU4550" s="40"/>
      <c r="BV4550" s="40"/>
      <c r="BW4550" s="40"/>
      <c r="BX4550" s="40"/>
      <c r="BY4550" s="40"/>
      <c r="BZ4550" s="40"/>
      <c r="CA4550" s="40"/>
      <c r="CB4550" s="40"/>
      <c r="CC4550" s="40"/>
      <c r="CD4550" s="40"/>
      <c r="CE4550" s="40"/>
    </row>
    <row r="4551" spans="1:83" x14ac:dyDescent="0.25">
      <c r="A4551" s="5" t="s">
        <v>762</v>
      </c>
      <c r="B4551" s="5" t="s">
        <v>762</v>
      </c>
      <c r="C4551" s="6">
        <v>39252</v>
      </c>
      <c r="D4551" s="14"/>
      <c r="E4551" s="14"/>
      <c r="F4551" s="15"/>
      <c r="G4551" s="40"/>
      <c r="H4551" s="40"/>
      <c r="I4551" s="40"/>
      <c r="J4551" s="40"/>
      <c r="K4551" s="40"/>
      <c r="L4551" s="40"/>
      <c r="M4551" s="40"/>
      <c r="N4551" s="40"/>
      <c r="O4551" s="40"/>
      <c r="P4551" s="40"/>
      <c r="Q4551" s="40"/>
      <c r="R4551" s="40"/>
      <c r="S4551" s="40"/>
      <c r="T4551" s="40"/>
      <c r="U4551" s="40"/>
      <c r="V4551" s="40"/>
      <c r="W4551" s="40"/>
      <c r="X4551" s="40"/>
      <c r="Z4551" s="40"/>
      <c r="AA4551" s="40"/>
      <c r="AB4551" s="40"/>
      <c r="AC4551" s="40"/>
      <c r="AD4551" s="40"/>
      <c r="AE4551" s="40"/>
      <c r="AF4551" s="40"/>
      <c r="AG4551" s="40"/>
      <c r="AH4551" s="40"/>
      <c r="AI4551" s="40"/>
      <c r="AJ4551" s="40"/>
      <c r="AK4551" s="40"/>
      <c r="AL4551" s="40"/>
      <c r="AM4551" s="40"/>
      <c r="AN4551" s="40"/>
      <c r="AO4551" s="40"/>
      <c r="AP4551" s="40"/>
      <c r="AQ4551" s="40"/>
      <c r="AR4551" s="40"/>
      <c r="AS4551" s="40"/>
      <c r="AT4551" s="40"/>
      <c r="AU4551" s="40"/>
      <c r="AV4551" s="40"/>
      <c r="AZ4551" s="40"/>
      <c r="BA4551" s="40">
        <v>70</v>
      </c>
      <c r="BB4551" s="40"/>
      <c r="BC4551" s="40"/>
      <c r="BD4551" s="40"/>
      <c r="BE4551" s="40"/>
      <c r="BF4551" s="40"/>
      <c r="BG4551" s="40"/>
      <c r="BH4551" s="40"/>
      <c r="BI4551" s="40"/>
      <c r="BJ4551" s="40"/>
      <c r="BK4551" s="40"/>
      <c r="BL4551" s="40"/>
      <c r="BM4551" s="40"/>
      <c r="BN4551" s="40"/>
      <c r="BO4551" s="40"/>
      <c r="BP4551" s="40"/>
      <c r="BQ4551" s="40"/>
      <c r="BR4551" s="40"/>
      <c r="BS4551" s="40"/>
      <c r="BT4551" s="40"/>
      <c r="BU4551" s="40"/>
      <c r="BV4551" s="40"/>
      <c r="BW4551" s="40"/>
      <c r="BX4551" s="40"/>
      <c r="BY4551" s="40"/>
      <c r="BZ4551" s="40"/>
      <c r="CA4551" s="40"/>
      <c r="CB4551" s="40"/>
      <c r="CC4551" s="40"/>
      <c r="CD4551" s="40"/>
      <c r="CE4551" s="40"/>
    </row>
    <row r="4552" spans="1:83" x14ac:dyDescent="0.25">
      <c r="A4552" s="5" t="s">
        <v>762</v>
      </c>
      <c r="B4552" s="5" t="s">
        <v>762</v>
      </c>
      <c r="C4552" s="6">
        <v>39263</v>
      </c>
      <c r="D4552" s="14"/>
      <c r="E4552" s="14"/>
      <c r="F4552" s="15"/>
      <c r="G4552" s="40"/>
      <c r="H4552" s="40"/>
      <c r="I4552" s="40"/>
      <c r="J4552" s="40"/>
      <c r="K4552" s="40"/>
      <c r="L4552" s="40"/>
      <c r="M4552" s="40"/>
      <c r="N4552" s="40"/>
      <c r="O4552" s="40"/>
      <c r="P4552" s="40"/>
      <c r="Q4552" s="40"/>
      <c r="R4552" s="40"/>
      <c r="S4552" s="40"/>
      <c r="T4552" s="40"/>
      <c r="U4552" s="40"/>
      <c r="V4552" s="40"/>
      <c r="W4552" s="40"/>
      <c r="X4552" s="40"/>
      <c r="Z4552" s="40"/>
      <c r="AA4552" s="40"/>
      <c r="AB4552" s="40"/>
      <c r="AC4552" s="40"/>
      <c r="AD4552" s="40"/>
      <c r="AE4552" s="40"/>
      <c r="AF4552" s="40"/>
      <c r="AG4552" s="40"/>
      <c r="AH4552" s="40"/>
      <c r="AI4552" s="40"/>
      <c r="AJ4552" s="40"/>
      <c r="AK4552" s="40"/>
      <c r="AL4552" s="40"/>
      <c r="AM4552" s="40"/>
      <c r="AN4552" s="40"/>
      <c r="AO4552" s="40"/>
      <c r="AP4552" s="40"/>
      <c r="AQ4552" s="40"/>
      <c r="AR4552" s="40"/>
      <c r="AS4552" s="40"/>
      <c r="AT4552" s="40"/>
      <c r="AU4552" s="40"/>
      <c r="AV4552" s="40"/>
      <c r="AZ4552" s="40"/>
      <c r="BA4552" s="40">
        <v>89</v>
      </c>
      <c r="BB4552" s="40"/>
      <c r="BC4552" s="40"/>
      <c r="BD4552" s="40"/>
      <c r="BE4552" s="40"/>
      <c r="BF4552" s="40"/>
      <c r="BG4552" s="40"/>
      <c r="BH4552" s="40"/>
      <c r="BI4552" s="40"/>
      <c r="BJ4552" s="40"/>
      <c r="BK4552" s="40"/>
      <c r="BL4552" s="40"/>
      <c r="BM4552" s="40"/>
      <c r="BN4552" s="40"/>
      <c r="BO4552" s="40"/>
      <c r="BP4552" s="40"/>
      <c r="BQ4552" s="40"/>
      <c r="BR4552" s="40"/>
      <c r="BS4552" s="40"/>
      <c r="BT4552" s="40"/>
      <c r="BU4552" s="40"/>
      <c r="BV4552" s="40"/>
      <c r="BW4552" s="40"/>
      <c r="BX4552" s="40"/>
      <c r="BY4552" s="40"/>
      <c r="BZ4552" s="40"/>
      <c r="CA4552" s="40"/>
      <c r="CB4552" s="40"/>
      <c r="CC4552" s="40"/>
      <c r="CD4552" s="40"/>
      <c r="CE4552" s="40"/>
    </row>
    <row r="4553" spans="1:83" x14ac:dyDescent="0.25">
      <c r="A4553" s="5" t="s">
        <v>762</v>
      </c>
      <c r="B4553" s="5" t="s">
        <v>762</v>
      </c>
      <c r="C4553" s="6">
        <v>39299</v>
      </c>
      <c r="D4553" s="14"/>
      <c r="E4553" s="14"/>
      <c r="F4553" s="15"/>
      <c r="G4553" s="40"/>
      <c r="H4553" s="40"/>
      <c r="I4553" s="40"/>
      <c r="J4553" s="40"/>
      <c r="K4553" s="40"/>
      <c r="L4553" s="40"/>
      <c r="M4553" s="40"/>
      <c r="N4553" s="40"/>
      <c r="O4553" s="40"/>
      <c r="P4553" s="40"/>
      <c r="Q4553" s="40"/>
      <c r="R4553" s="40"/>
      <c r="S4553" s="40"/>
      <c r="T4553" s="40"/>
      <c r="U4553" s="40"/>
      <c r="V4553" s="40"/>
      <c r="W4553" s="40"/>
      <c r="X4553" s="40"/>
      <c r="Z4553" s="40"/>
      <c r="AA4553" s="40"/>
      <c r="AB4553" s="40"/>
      <c r="AC4553" s="40"/>
      <c r="AD4553" s="40">
        <v>750</v>
      </c>
      <c r="AE4553" s="40"/>
      <c r="AF4553" s="40"/>
      <c r="AG4553" s="40"/>
      <c r="AH4553" s="40"/>
      <c r="AI4553" s="40"/>
      <c r="AJ4553" s="40"/>
      <c r="AK4553" s="40"/>
      <c r="AL4553" s="40"/>
      <c r="AM4553" s="40"/>
      <c r="AN4553" s="40"/>
      <c r="AO4553" s="40"/>
      <c r="AP4553" s="40"/>
      <c r="AQ4553" s="40"/>
      <c r="AR4553" s="40"/>
      <c r="AS4553" s="40"/>
      <c r="AT4553" s="40" t="s">
        <v>74</v>
      </c>
      <c r="AU4553" s="40"/>
      <c r="AV4553" s="40"/>
      <c r="AZ4553" s="40"/>
      <c r="BA4553" s="40"/>
      <c r="BB4553" s="40"/>
      <c r="BC4553" s="40"/>
      <c r="BD4553" s="40"/>
      <c r="BE4553" s="40"/>
      <c r="BF4553" s="40"/>
      <c r="BG4553" s="40"/>
      <c r="BH4553" s="40"/>
      <c r="BI4553" s="40"/>
      <c r="BJ4553" s="40"/>
      <c r="BK4553" s="40">
        <v>464</v>
      </c>
      <c r="BL4553" s="40"/>
      <c r="BM4553" s="40"/>
      <c r="BN4553" s="40"/>
      <c r="BO4553" s="40"/>
      <c r="BP4553" s="40"/>
      <c r="BQ4553" s="40"/>
      <c r="BR4553" s="40"/>
      <c r="BS4553" s="40"/>
      <c r="BT4553" s="40"/>
      <c r="BU4553" s="40"/>
      <c r="BV4553" s="40"/>
      <c r="BW4553" s="40"/>
      <c r="BX4553" s="40"/>
      <c r="BY4553" s="40"/>
      <c r="BZ4553" s="40"/>
      <c r="CA4553" s="40"/>
      <c r="CB4553" s="40"/>
      <c r="CC4553" s="40"/>
      <c r="CD4553" s="40"/>
      <c r="CE4553" s="40"/>
    </row>
    <row r="4554" spans="1:83" x14ac:dyDescent="0.25">
      <c r="A4554" s="5" t="s">
        <v>763</v>
      </c>
      <c r="B4554" s="5" t="s">
        <v>763</v>
      </c>
      <c r="C4554" s="6">
        <v>39765</v>
      </c>
      <c r="D4554" s="14"/>
      <c r="E4554" s="14"/>
      <c r="F4554" s="15"/>
      <c r="G4554" s="40"/>
      <c r="H4554" s="40"/>
      <c r="I4554" s="40"/>
      <c r="J4554" s="40"/>
      <c r="K4554" s="40"/>
      <c r="L4554" s="40"/>
      <c r="M4554" s="40"/>
      <c r="N4554" s="40"/>
      <c r="O4554" s="40"/>
      <c r="P4554" s="40"/>
      <c r="Q4554" s="40"/>
      <c r="R4554" s="40"/>
      <c r="S4554" s="40"/>
      <c r="T4554" s="40"/>
      <c r="U4554" s="40"/>
      <c r="V4554" s="40"/>
      <c r="W4554" s="40"/>
      <c r="X4554" s="40"/>
      <c r="Z4554" s="40"/>
      <c r="AA4554" s="40"/>
      <c r="AB4554" s="40"/>
      <c r="AC4554" s="40"/>
      <c r="AD4554" s="40"/>
      <c r="AE4554" s="40"/>
      <c r="AF4554" s="40"/>
      <c r="AG4554" s="40"/>
      <c r="AH4554" s="40"/>
      <c r="AI4554" s="40"/>
      <c r="AJ4554" s="40"/>
      <c r="AK4554" s="40"/>
      <c r="AL4554" s="40"/>
      <c r="AM4554" s="40"/>
      <c r="AN4554" s="40"/>
      <c r="AO4554" s="40"/>
      <c r="AP4554" s="40"/>
      <c r="AQ4554" s="40"/>
      <c r="AR4554" s="40"/>
      <c r="AS4554" s="40"/>
      <c r="AT4554" s="40"/>
      <c r="AU4554" s="40"/>
      <c r="AV4554" s="40"/>
      <c r="AZ4554" s="40"/>
      <c r="BA4554" s="40">
        <v>0</v>
      </c>
      <c r="BB4554" s="40"/>
      <c r="BC4554" s="40"/>
      <c r="BD4554" s="40"/>
      <c r="BE4554" s="40"/>
      <c r="BF4554" s="40"/>
      <c r="BG4554" s="40"/>
      <c r="BH4554" s="40"/>
      <c r="BI4554" s="40"/>
      <c r="BJ4554" s="40"/>
      <c r="BK4554" s="40"/>
      <c r="BL4554" s="40"/>
      <c r="BM4554" s="40"/>
      <c r="BN4554" s="40"/>
      <c r="BO4554" s="40"/>
      <c r="BP4554" s="40"/>
      <c r="BQ4554" s="40"/>
      <c r="BR4554" s="40"/>
      <c r="BS4554" s="40"/>
      <c r="BT4554" s="40"/>
      <c r="BU4554" s="40"/>
      <c r="BV4554" s="40"/>
      <c r="BW4554" s="40"/>
      <c r="BX4554" s="40"/>
      <c r="BY4554" s="40"/>
      <c r="BZ4554" s="40"/>
      <c r="CA4554" s="40"/>
      <c r="CB4554" s="40"/>
      <c r="CC4554" s="40"/>
      <c r="CD4554" s="40"/>
      <c r="CE4554" s="40"/>
    </row>
    <row r="4555" spans="1:83" x14ac:dyDescent="0.25">
      <c r="A4555" s="5" t="s">
        <v>763</v>
      </c>
      <c r="B4555" s="5" t="s">
        <v>763</v>
      </c>
      <c r="C4555" s="6">
        <v>39798</v>
      </c>
      <c r="D4555" s="14"/>
      <c r="E4555" s="14"/>
      <c r="F4555" s="15"/>
      <c r="G4555" s="40"/>
      <c r="H4555" s="40"/>
      <c r="I4555" s="40"/>
      <c r="J4555" s="40"/>
      <c r="K4555" s="40"/>
      <c r="L4555" s="40"/>
      <c r="M4555" s="40"/>
      <c r="N4555" s="40"/>
      <c r="O4555" s="40"/>
      <c r="P4555" s="40"/>
      <c r="Q4555" s="40"/>
      <c r="R4555" s="40"/>
      <c r="S4555" s="40"/>
      <c r="T4555" s="40"/>
      <c r="U4555" s="40"/>
      <c r="V4555" s="40"/>
      <c r="W4555" s="40"/>
      <c r="X4555" s="40"/>
      <c r="Z4555" s="40"/>
      <c r="AA4555" s="40"/>
      <c r="AB4555" s="40"/>
      <c r="AC4555" s="40"/>
      <c r="AD4555" s="40"/>
      <c r="AE4555" s="40"/>
      <c r="AF4555" s="40"/>
      <c r="AG4555" s="40"/>
      <c r="AH4555" s="40"/>
      <c r="AI4555" s="40"/>
      <c r="AJ4555" s="40"/>
      <c r="AK4555" s="40"/>
      <c r="AL4555" s="40"/>
      <c r="AM4555" s="40"/>
      <c r="AN4555" s="40"/>
      <c r="AO4555" s="40"/>
      <c r="AP4555" s="40"/>
      <c r="AQ4555" s="40"/>
      <c r="AR4555" s="40"/>
      <c r="AS4555" s="40"/>
      <c r="AT4555" s="40"/>
      <c r="AU4555" s="40"/>
      <c r="AV4555" s="40"/>
      <c r="AZ4555" s="40"/>
      <c r="BA4555" s="40">
        <v>10</v>
      </c>
      <c r="BB4555" s="40"/>
      <c r="BC4555" s="40"/>
      <c r="BD4555" s="40"/>
      <c r="BE4555" s="40"/>
      <c r="BF4555" s="40"/>
      <c r="BG4555" s="40"/>
      <c r="BH4555" s="40"/>
      <c r="BI4555" s="40"/>
      <c r="BJ4555" s="40"/>
      <c r="BK4555" s="40"/>
      <c r="BL4555" s="40"/>
      <c r="BM4555" s="40"/>
      <c r="BN4555" s="40"/>
      <c r="BO4555" s="40"/>
      <c r="BP4555" s="40"/>
      <c r="BQ4555" s="40"/>
      <c r="BR4555" s="40"/>
      <c r="BS4555" s="40"/>
      <c r="BT4555" s="40"/>
      <c r="BU4555" s="40"/>
      <c r="BV4555" s="40"/>
      <c r="BW4555" s="40"/>
      <c r="BX4555" s="40"/>
      <c r="BY4555" s="40"/>
      <c r="BZ4555" s="40"/>
      <c r="CA4555" s="40"/>
      <c r="CB4555" s="40"/>
      <c r="CC4555" s="40"/>
      <c r="CD4555" s="40"/>
      <c r="CE4555" s="40"/>
    </row>
    <row r="4556" spans="1:83" x14ac:dyDescent="0.25">
      <c r="A4556" s="5" t="s">
        <v>763</v>
      </c>
      <c r="B4556" s="5" t="s">
        <v>763</v>
      </c>
      <c r="C4556" s="6">
        <v>39889</v>
      </c>
      <c r="D4556" s="14"/>
      <c r="E4556" s="14"/>
      <c r="F4556" s="15"/>
      <c r="G4556" s="40"/>
      <c r="H4556" s="40"/>
      <c r="I4556" s="40"/>
      <c r="J4556" s="40"/>
      <c r="K4556" s="40"/>
      <c r="L4556" s="40"/>
      <c r="M4556" s="40"/>
      <c r="N4556" s="40"/>
      <c r="O4556" s="40"/>
      <c r="P4556" s="40"/>
      <c r="Q4556" s="40"/>
      <c r="R4556" s="40"/>
      <c r="S4556" s="40"/>
      <c r="T4556" s="40"/>
      <c r="U4556" s="40"/>
      <c r="V4556" s="40"/>
      <c r="W4556" s="40"/>
      <c r="X4556" s="40"/>
      <c r="Z4556" s="40"/>
      <c r="AA4556" s="40"/>
      <c r="AB4556" s="40"/>
      <c r="AC4556" s="40"/>
      <c r="AD4556" s="40"/>
      <c r="AE4556" s="40"/>
      <c r="AF4556" s="40"/>
      <c r="AG4556" s="40"/>
      <c r="AH4556" s="40"/>
      <c r="AI4556" s="40"/>
      <c r="AJ4556" s="40"/>
      <c r="AK4556" s="40"/>
      <c r="AL4556" s="40"/>
      <c r="AM4556" s="40"/>
      <c r="AN4556" s="40"/>
      <c r="AO4556" s="40"/>
      <c r="AP4556" s="40"/>
      <c r="AQ4556" s="40"/>
      <c r="AR4556" s="40"/>
      <c r="AS4556" s="40"/>
      <c r="AT4556" s="40"/>
      <c r="AU4556" s="40"/>
      <c r="AV4556" s="40"/>
      <c r="AZ4556" s="40"/>
      <c r="BA4556" s="40">
        <v>20</v>
      </c>
      <c r="BB4556" s="40"/>
      <c r="BC4556" s="40"/>
      <c r="BD4556" s="40"/>
      <c r="BE4556" s="40"/>
      <c r="BF4556" s="40"/>
      <c r="BG4556" s="40"/>
      <c r="BH4556" s="40"/>
      <c r="BI4556" s="40"/>
      <c r="BJ4556" s="40"/>
      <c r="BK4556" s="40"/>
      <c r="BL4556" s="40"/>
      <c r="BM4556" s="40"/>
      <c r="BN4556" s="40"/>
      <c r="BO4556" s="40"/>
      <c r="BP4556" s="40"/>
      <c r="BQ4556" s="40"/>
      <c r="BR4556" s="40"/>
      <c r="BS4556" s="40"/>
      <c r="BT4556" s="40"/>
      <c r="BU4556" s="40"/>
      <c r="BV4556" s="40"/>
      <c r="BW4556" s="40"/>
      <c r="BX4556" s="40"/>
      <c r="BY4556" s="40"/>
      <c r="BZ4556" s="40"/>
      <c r="CA4556" s="40"/>
      <c r="CB4556" s="40"/>
      <c r="CC4556" s="40"/>
      <c r="CD4556" s="40"/>
      <c r="CE4556" s="40"/>
    </row>
    <row r="4557" spans="1:83" x14ac:dyDescent="0.25">
      <c r="A4557" s="5" t="s">
        <v>763</v>
      </c>
      <c r="B4557" s="5" t="s">
        <v>763</v>
      </c>
      <c r="C4557" s="6">
        <v>39927</v>
      </c>
      <c r="D4557" s="14"/>
      <c r="E4557" s="14"/>
      <c r="F4557" s="15"/>
      <c r="G4557" s="40"/>
      <c r="H4557" s="40"/>
      <c r="I4557" s="40"/>
      <c r="J4557" s="40"/>
      <c r="K4557" s="40"/>
      <c r="L4557" s="40"/>
      <c r="M4557" s="40"/>
      <c r="N4557" s="40"/>
      <c r="O4557" s="40"/>
      <c r="P4557" s="40"/>
      <c r="Q4557" s="40"/>
      <c r="R4557" s="40"/>
      <c r="S4557" s="40"/>
      <c r="T4557" s="40"/>
      <c r="U4557" s="40"/>
      <c r="V4557" s="40"/>
      <c r="W4557" s="40"/>
      <c r="X4557" s="40"/>
      <c r="Z4557" s="40"/>
      <c r="AA4557" s="40"/>
      <c r="AB4557" s="40"/>
      <c r="AC4557" s="40"/>
      <c r="AD4557" s="40"/>
      <c r="AE4557" s="40"/>
      <c r="AF4557" s="40"/>
      <c r="AG4557" s="40"/>
      <c r="AH4557" s="40"/>
      <c r="AI4557" s="40"/>
      <c r="AJ4557" s="40"/>
      <c r="AK4557" s="40"/>
      <c r="AL4557" s="40"/>
      <c r="AM4557" s="40"/>
      <c r="AN4557" s="40"/>
      <c r="AO4557" s="40"/>
      <c r="AP4557" s="40"/>
      <c r="AQ4557" s="40"/>
      <c r="AR4557" s="40"/>
      <c r="AS4557" s="40"/>
      <c r="AT4557" s="40"/>
      <c r="AU4557" s="40"/>
      <c r="AV4557" s="40"/>
      <c r="AZ4557" s="40"/>
      <c r="BA4557" s="40">
        <v>30</v>
      </c>
      <c r="BB4557" s="40"/>
      <c r="BC4557" s="40"/>
      <c r="BD4557" s="40"/>
      <c r="BE4557" s="40"/>
      <c r="BF4557" s="40"/>
      <c r="BG4557" s="40"/>
      <c r="BH4557" s="40"/>
      <c r="BI4557" s="40"/>
      <c r="BJ4557" s="40"/>
      <c r="BK4557" s="40"/>
      <c r="BL4557" s="40"/>
      <c r="BM4557" s="40"/>
      <c r="BN4557" s="40"/>
      <c r="BO4557" s="40"/>
      <c r="BP4557" s="40"/>
      <c r="BQ4557" s="40"/>
      <c r="BR4557" s="40"/>
      <c r="BS4557" s="40"/>
      <c r="BT4557" s="40"/>
      <c r="BU4557" s="40"/>
      <c r="BV4557" s="40"/>
      <c r="BW4557" s="40"/>
      <c r="BX4557" s="40"/>
      <c r="BY4557" s="40"/>
      <c r="BZ4557" s="40"/>
      <c r="CA4557" s="40"/>
      <c r="CB4557" s="40"/>
      <c r="CC4557" s="40"/>
      <c r="CD4557" s="40"/>
      <c r="CE4557" s="40"/>
    </row>
    <row r="4558" spans="1:83" x14ac:dyDescent="0.25">
      <c r="A4558" s="5" t="s">
        <v>763</v>
      </c>
      <c r="B4558" s="5" t="s">
        <v>763</v>
      </c>
      <c r="C4558" s="6">
        <v>39966</v>
      </c>
      <c r="D4558" s="14"/>
      <c r="E4558" s="14"/>
      <c r="F4558" s="15"/>
      <c r="G4558" s="40"/>
      <c r="H4558" s="40"/>
      <c r="I4558" s="40"/>
      <c r="J4558" s="40"/>
      <c r="K4558" s="40"/>
      <c r="L4558" s="40"/>
      <c r="M4558" s="40"/>
      <c r="N4558" s="40"/>
      <c r="O4558" s="40"/>
      <c r="P4558" s="40"/>
      <c r="Q4558" s="40"/>
      <c r="R4558" s="40"/>
      <c r="S4558" s="40"/>
      <c r="T4558" s="40"/>
      <c r="U4558" s="40"/>
      <c r="V4558" s="40"/>
      <c r="W4558" s="40"/>
      <c r="X4558" s="40"/>
      <c r="Z4558" s="40"/>
      <c r="AA4558" s="40"/>
      <c r="AB4558" s="40"/>
      <c r="AC4558" s="40"/>
      <c r="AD4558" s="40"/>
      <c r="AE4558" s="40"/>
      <c r="AF4558" s="40"/>
      <c r="AG4558" s="40"/>
      <c r="AH4558" s="40"/>
      <c r="AI4558" s="40"/>
      <c r="AJ4558" s="40"/>
      <c r="AK4558" s="40"/>
      <c r="AL4558" s="40"/>
      <c r="AM4558" s="40"/>
      <c r="AN4558" s="40"/>
      <c r="AO4558" s="40"/>
      <c r="AP4558" s="40"/>
      <c r="AQ4558" s="40"/>
      <c r="AR4558" s="40"/>
      <c r="AS4558" s="40"/>
      <c r="AT4558" s="40"/>
      <c r="AU4558" s="40"/>
      <c r="AV4558" s="40"/>
      <c r="AZ4558" s="40"/>
      <c r="BA4558" s="40">
        <v>40</v>
      </c>
      <c r="BB4558" s="40"/>
      <c r="BC4558" s="40"/>
      <c r="BD4558" s="40"/>
      <c r="BE4558" s="40"/>
      <c r="BF4558" s="40"/>
      <c r="BG4558" s="40"/>
      <c r="BH4558" s="40"/>
      <c r="BI4558" s="40"/>
      <c r="BJ4558" s="40"/>
      <c r="BK4558" s="40"/>
      <c r="BL4558" s="40"/>
      <c r="BM4558" s="40"/>
      <c r="BN4558" s="40"/>
      <c r="BO4558" s="40"/>
      <c r="BP4558" s="40"/>
      <c r="BQ4558" s="40"/>
      <c r="BR4558" s="40"/>
      <c r="BS4558" s="40"/>
      <c r="BT4558" s="40"/>
      <c r="BU4558" s="40"/>
      <c r="BV4558" s="40"/>
      <c r="BW4558" s="40"/>
      <c r="BX4558" s="40"/>
      <c r="BY4558" s="40"/>
      <c r="BZ4558" s="40"/>
      <c r="CA4558" s="40"/>
      <c r="CB4558" s="40"/>
      <c r="CC4558" s="40"/>
      <c r="CD4558" s="40"/>
      <c r="CE4558" s="40"/>
    </row>
    <row r="4559" spans="1:83" x14ac:dyDescent="0.25">
      <c r="A4559" s="5" t="s">
        <v>763</v>
      </c>
      <c r="B4559" s="5" t="s">
        <v>763</v>
      </c>
      <c r="C4559" s="6">
        <v>39975</v>
      </c>
      <c r="D4559" s="14"/>
      <c r="E4559" s="14"/>
      <c r="F4559" s="15"/>
      <c r="G4559" s="40"/>
      <c r="H4559" s="40"/>
      <c r="I4559" s="40"/>
      <c r="J4559" s="40"/>
      <c r="K4559" s="40"/>
      <c r="L4559" s="40"/>
      <c r="M4559" s="40"/>
      <c r="N4559" s="40"/>
      <c r="O4559" s="40"/>
      <c r="P4559" s="40"/>
      <c r="Q4559" s="40"/>
      <c r="R4559" s="40"/>
      <c r="S4559" s="40"/>
      <c r="T4559" s="40"/>
      <c r="U4559" s="40"/>
      <c r="V4559" s="40"/>
      <c r="W4559" s="40"/>
      <c r="X4559" s="40"/>
      <c r="Z4559" s="40"/>
      <c r="AA4559" s="40"/>
      <c r="AB4559" s="40"/>
      <c r="AC4559" s="40"/>
      <c r="AD4559" s="40"/>
      <c r="AE4559" s="40"/>
      <c r="AF4559" s="40"/>
      <c r="AG4559" s="40"/>
      <c r="AH4559" s="40"/>
      <c r="AI4559" s="40"/>
      <c r="AJ4559" s="40"/>
      <c r="AK4559" s="40"/>
      <c r="AL4559" s="40"/>
      <c r="AM4559" s="40"/>
      <c r="AN4559" s="40"/>
      <c r="AO4559" s="40"/>
      <c r="AP4559" s="40"/>
      <c r="AQ4559" s="40"/>
      <c r="AR4559" s="40"/>
      <c r="AS4559" s="40"/>
      <c r="AT4559" s="40"/>
      <c r="AU4559" s="40"/>
      <c r="AV4559" s="40"/>
      <c r="AZ4559" s="40"/>
      <c r="BA4559" s="40">
        <v>50</v>
      </c>
      <c r="BB4559" s="40"/>
      <c r="BC4559" s="40"/>
      <c r="BD4559" s="40"/>
      <c r="BE4559" s="40"/>
      <c r="BF4559" s="40"/>
      <c r="BG4559" s="40"/>
      <c r="BH4559" s="40"/>
      <c r="BI4559" s="40"/>
      <c r="BJ4559" s="40"/>
      <c r="BK4559" s="40"/>
      <c r="BL4559" s="40"/>
      <c r="BM4559" s="40"/>
      <c r="BN4559" s="40"/>
      <c r="BO4559" s="40"/>
      <c r="BP4559" s="40"/>
      <c r="BQ4559" s="40"/>
      <c r="BR4559" s="40"/>
      <c r="BS4559" s="40"/>
      <c r="BT4559" s="40"/>
      <c r="BU4559" s="40"/>
      <c r="BV4559" s="40"/>
      <c r="BW4559" s="40"/>
      <c r="BX4559" s="40"/>
      <c r="BY4559" s="40"/>
      <c r="BZ4559" s="40"/>
      <c r="CA4559" s="40"/>
      <c r="CB4559" s="40"/>
      <c r="CC4559" s="40"/>
      <c r="CD4559" s="40"/>
      <c r="CE4559" s="40"/>
    </row>
    <row r="4560" spans="1:83" x14ac:dyDescent="0.25">
      <c r="A4560" s="5" t="s">
        <v>763</v>
      </c>
      <c r="B4560" s="5" t="s">
        <v>763</v>
      </c>
      <c r="C4560" s="6">
        <v>39983</v>
      </c>
      <c r="D4560" s="14"/>
      <c r="E4560" s="14"/>
      <c r="F4560" s="15"/>
      <c r="G4560" s="40"/>
      <c r="H4560" s="40"/>
      <c r="I4560" s="40"/>
      <c r="J4560" s="40"/>
      <c r="K4560" s="40"/>
      <c r="L4560" s="40"/>
      <c r="M4560" s="40"/>
      <c r="N4560" s="40"/>
      <c r="O4560" s="40"/>
      <c r="P4560" s="40"/>
      <c r="Q4560" s="40"/>
      <c r="R4560" s="40"/>
      <c r="S4560" s="40"/>
      <c r="T4560" s="40"/>
      <c r="U4560" s="40"/>
      <c r="V4560" s="40"/>
      <c r="W4560" s="40"/>
      <c r="X4560" s="40"/>
      <c r="Z4560" s="40"/>
      <c r="AA4560" s="40"/>
      <c r="AB4560" s="40"/>
      <c r="AC4560" s="40"/>
      <c r="AD4560" s="40"/>
      <c r="AE4560" s="40"/>
      <c r="AF4560" s="40"/>
      <c r="AG4560" s="40"/>
      <c r="AH4560" s="40"/>
      <c r="AI4560" s="40"/>
      <c r="AJ4560" s="40"/>
      <c r="AK4560" s="40"/>
      <c r="AL4560" s="40"/>
      <c r="AM4560" s="40"/>
      <c r="AN4560" s="40"/>
      <c r="AO4560" s="40"/>
      <c r="AP4560" s="40"/>
      <c r="AQ4560" s="40"/>
      <c r="AR4560" s="40"/>
      <c r="AS4560" s="40"/>
      <c r="AT4560" s="40"/>
      <c r="AU4560" s="40"/>
      <c r="AV4560" s="40"/>
      <c r="AZ4560" s="40"/>
      <c r="BA4560" s="40">
        <v>69</v>
      </c>
      <c r="BB4560" s="40"/>
      <c r="BC4560" s="40"/>
      <c r="BD4560" s="40"/>
      <c r="BE4560" s="40"/>
      <c r="BF4560" s="40"/>
      <c r="BG4560" s="40"/>
      <c r="BH4560" s="40"/>
      <c r="BI4560" s="40"/>
      <c r="BJ4560" s="40"/>
      <c r="BK4560" s="40"/>
      <c r="BL4560" s="40"/>
      <c r="BM4560" s="40"/>
      <c r="BN4560" s="40"/>
      <c r="BO4560" s="40"/>
      <c r="BP4560" s="40"/>
      <c r="BQ4560" s="40"/>
      <c r="BR4560" s="40"/>
      <c r="BS4560" s="40"/>
      <c r="BT4560" s="40"/>
      <c r="BU4560" s="40"/>
      <c r="BV4560" s="40"/>
      <c r="BW4560" s="40"/>
      <c r="BX4560" s="40"/>
      <c r="BY4560" s="40"/>
      <c r="BZ4560" s="40"/>
      <c r="CA4560" s="40"/>
      <c r="CB4560" s="40"/>
      <c r="CC4560" s="40"/>
      <c r="CD4560" s="40"/>
      <c r="CE4560" s="40"/>
    </row>
    <row r="4561" spans="1:83" x14ac:dyDescent="0.25">
      <c r="A4561" s="5" t="s">
        <v>763</v>
      </c>
      <c r="B4561" s="5" t="s">
        <v>763</v>
      </c>
      <c r="C4561" s="6">
        <v>40001</v>
      </c>
      <c r="D4561" s="14"/>
      <c r="E4561" s="14"/>
      <c r="F4561" s="15"/>
      <c r="G4561" s="40"/>
      <c r="H4561" s="40"/>
      <c r="I4561" s="40"/>
      <c r="J4561" s="40"/>
      <c r="K4561" s="40"/>
      <c r="L4561" s="40"/>
      <c r="M4561" s="40"/>
      <c r="N4561" s="40"/>
      <c r="O4561" s="40"/>
      <c r="P4561" s="40"/>
      <c r="Q4561" s="40"/>
      <c r="R4561" s="40"/>
      <c r="S4561" s="40"/>
      <c r="T4561" s="40"/>
      <c r="U4561" s="40"/>
      <c r="V4561" s="40"/>
      <c r="W4561" s="40"/>
      <c r="X4561" s="40"/>
      <c r="Z4561" s="40"/>
      <c r="AA4561" s="40"/>
      <c r="AB4561" s="40"/>
      <c r="AC4561" s="40"/>
      <c r="AD4561" s="40"/>
      <c r="AE4561" s="40"/>
      <c r="AF4561" s="40"/>
      <c r="AG4561" s="40"/>
      <c r="AH4561" s="40"/>
      <c r="AI4561" s="40"/>
      <c r="AJ4561" s="40"/>
      <c r="AK4561" s="40"/>
      <c r="AL4561" s="40"/>
      <c r="AM4561" s="40"/>
      <c r="AN4561" s="40"/>
      <c r="AO4561" s="40"/>
      <c r="AP4561" s="40"/>
      <c r="AQ4561" s="40"/>
      <c r="AR4561" s="40"/>
      <c r="AS4561" s="40"/>
      <c r="AT4561" s="40"/>
      <c r="AU4561" s="40"/>
      <c r="AV4561" s="40"/>
      <c r="AZ4561" s="40"/>
      <c r="BA4561" s="40">
        <v>70</v>
      </c>
      <c r="BB4561" s="40"/>
      <c r="BC4561" s="40"/>
      <c r="BD4561" s="40"/>
      <c r="BE4561" s="40"/>
      <c r="BF4561" s="40"/>
      <c r="BG4561" s="40"/>
      <c r="BH4561" s="40"/>
      <c r="BI4561" s="40"/>
      <c r="BJ4561" s="40"/>
      <c r="BK4561" s="40"/>
      <c r="BL4561" s="40"/>
      <c r="BM4561" s="40"/>
      <c r="BN4561" s="40"/>
      <c r="BO4561" s="40"/>
      <c r="BP4561" s="40"/>
      <c r="BQ4561" s="40"/>
      <c r="BR4561" s="40"/>
      <c r="BS4561" s="40"/>
      <c r="BT4561" s="40"/>
      <c r="BU4561" s="40"/>
      <c r="BV4561" s="40"/>
      <c r="BW4561" s="40"/>
      <c r="BX4561" s="40"/>
      <c r="BY4561" s="40"/>
      <c r="BZ4561" s="40"/>
      <c r="CA4561" s="40"/>
      <c r="CB4561" s="40"/>
      <c r="CC4561" s="40"/>
      <c r="CD4561" s="40"/>
      <c r="CE4561" s="40"/>
    </row>
    <row r="4562" spans="1:83" x14ac:dyDescent="0.25">
      <c r="A4562" s="5" t="s">
        <v>763</v>
      </c>
      <c r="B4562" s="5" t="s">
        <v>763</v>
      </c>
      <c r="C4562" s="6">
        <v>40009</v>
      </c>
      <c r="D4562" s="14"/>
      <c r="E4562" s="14"/>
      <c r="F4562" s="15"/>
      <c r="G4562" s="40"/>
      <c r="H4562" s="40"/>
      <c r="I4562" s="40"/>
      <c r="J4562" s="40"/>
      <c r="K4562" s="40"/>
      <c r="L4562" s="40"/>
      <c r="M4562" s="40"/>
      <c r="N4562" s="40"/>
      <c r="O4562" s="40"/>
      <c r="P4562" s="40"/>
      <c r="Q4562" s="40"/>
      <c r="R4562" s="40"/>
      <c r="S4562" s="40"/>
      <c r="T4562" s="40"/>
      <c r="U4562" s="40"/>
      <c r="V4562" s="40"/>
      <c r="W4562" s="40"/>
      <c r="X4562" s="40"/>
      <c r="Z4562" s="40"/>
      <c r="AA4562" s="40"/>
      <c r="AB4562" s="40"/>
      <c r="AC4562" s="40"/>
      <c r="AD4562" s="40"/>
      <c r="AE4562" s="40"/>
      <c r="AF4562" s="40"/>
      <c r="AG4562" s="40"/>
      <c r="AH4562" s="40"/>
      <c r="AI4562" s="40"/>
      <c r="AJ4562" s="40"/>
      <c r="AK4562" s="40"/>
      <c r="AL4562" s="40"/>
      <c r="AM4562" s="40"/>
      <c r="AN4562" s="40"/>
      <c r="AO4562" s="40"/>
      <c r="AP4562" s="40"/>
      <c r="AQ4562" s="40"/>
      <c r="AR4562" s="40"/>
      <c r="AS4562" s="40"/>
      <c r="AT4562" s="40"/>
      <c r="AU4562" s="40"/>
      <c r="AV4562" s="40"/>
      <c r="AZ4562" s="40"/>
      <c r="BA4562" s="40">
        <v>89</v>
      </c>
      <c r="BB4562" s="40"/>
      <c r="BC4562" s="40"/>
      <c r="BD4562" s="40"/>
      <c r="BE4562" s="40"/>
      <c r="BF4562" s="40"/>
      <c r="BG4562" s="40"/>
      <c r="BH4562" s="40"/>
      <c r="BI4562" s="40"/>
      <c r="BJ4562" s="40"/>
      <c r="BK4562" s="40"/>
      <c r="BL4562" s="40"/>
      <c r="BM4562" s="40"/>
      <c r="BN4562" s="40"/>
      <c r="BO4562" s="40"/>
      <c r="BP4562" s="40"/>
      <c r="BQ4562" s="40"/>
      <c r="BR4562" s="40"/>
      <c r="BS4562" s="40"/>
      <c r="BT4562" s="40"/>
      <c r="BU4562" s="40"/>
      <c r="BV4562" s="40"/>
      <c r="BW4562" s="40"/>
      <c r="BX4562" s="40"/>
      <c r="BY4562" s="40"/>
      <c r="BZ4562" s="40"/>
      <c r="CA4562" s="40"/>
      <c r="CB4562" s="40"/>
      <c r="CC4562" s="40"/>
      <c r="CD4562" s="40"/>
      <c r="CE4562" s="40"/>
    </row>
    <row r="4563" spans="1:83" x14ac:dyDescent="0.25">
      <c r="A4563" s="5" t="s">
        <v>763</v>
      </c>
      <c r="B4563" s="5" t="s">
        <v>763</v>
      </c>
      <c r="C4563" s="6">
        <v>40032</v>
      </c>
      <c r="D4563" s="14"/>
      <c r="E4563" s="14"/>
      <c r="F4563" s="15"/>
      <c r="G4563" s="40"/>
      <c r="H4563" s="40"/>
      <c r="I4563" s="40"/>
      <c r="J4563" s="40"/>
      <c r="K4563" s="40"/>
      <c r="L4563" s="40"/>
      <c r="M4563" s="40"/>
      <c r="N4563" s="40"/>
      <c r="O4563" s="40"/>
      <c r="P4563" s="40"/>
      <c r="Q4563" s="40"/>
      <c r="R4563" s="40"/>
      <c r="S4563" s="40"/>
      <c r="T4563" s="40"/>
      <c r="U4563" s="40"/>
      <c r="V4563" s="40"/>
      <c r="W4563" s="40"/>
      <c r="X4563" s="40"/>
      <c r="Z4563" s="40"/>
      <c r="AA4563" s="40"/>
      <c r="AB4563" s="40"/>
      <c r="AC4563" s="40"/>
      <c r="AD4563" s="40">
        <v>910</v>
      </c>
      <c r="AE4563" s="40"/>
      <c r="AF4563" s="40"/>
      <c r="AG4563" s="40"/>
      <c r="AH4563" s="40"/>
      <c r="AI4563" s="40"/>
      <c r="AJ4563" s="40"/>
      <c r="AK4563" s="40"/>
      <c r="AL4563" s="40"/>
      <c r="AM4563" s="40"/>
      <c r="AN4563" s="40"/>
      <c r="AO4563" s="40"/>
      <c r="AP4563" s="40"/>
      <c r="AQ4563" s="40"/>
      <c r="AR4563" s="40"/>
      <c r="AS4563" s="40"/>
      <c r="AT4563" s="40" t="s">
        <v>74</v>
      </c>
      <c r="AU4563" s="40"/>
      <c r="AV4563" s="40"/>
      <c r="AZ4563" s="40"/>
      <c r="BA4563" s="40"/>
      <c r="BB4563" s="40"/>
      <c r="BC4563" s="40"/>
      <c r="BD4563" s="40"/>
      <c r="BE4563" s="40"/>
      <c r="BF4563" s="40"/>
      <c r="BG4563" s="40"/>
      <c r="BH4563" s="40"/>
      <c r="BI4563" s="40"/>
      <c r="BJ4563" s="40"/>
      <c r="BK4563" s="40">
        <v>426</v>
      </c>
      <c r="BL4563" s="40"/>
      <c r="BM4563" s="40"/>
      <c r="BN4563" s="40"/>
      <c r="BO4563" s="40"/>
      <c r="BP4563" s="40"/>
      <c r="BQ4563" s="40"/>
      <c r="BR4563" s="40"/>
      <c r="BS4563" s="40"/>
      <c r="BT4563" s="40"/>
      <c r="BU4563" s="40"/>
      <c r="BV4563" s="40"/>
      <c r="BW4563" s="40"/>
      <c r="BX4563" s="40"/>
      <c r="BY4563" s="40"/>
      <c r="BZ4563" s="40"/>
      <c r="CA4563" s="40"/>
      <c r="CB4563" s="40"/>
      <c r="CC4563" s="40"/>
      <c r="CD4563" s="40"/>
      <c r="CE4563" s="40"/>
    </row>
    <row r="4564" spans="1:83" x14ac:dyDescent="0.25">
      <c r="A4564" s="5" t="s">
        <v>764</v>
      </c>
      <c r="B4564" s="5" t="s">
        <v>764</v>
      </c>
      <c r="C4564" s="6"/>
      <c r="D4564" s="14"/>
      <c r="E4564" s="14"/>
      <c r="F4564" s="15"/>
      <c r="G4564" s="40"/>
      <c r="H4564" s="40"/>
      <c r="I4564" s="40"/>
      <c r="J4564" s="40"/>
      <c r="K4564" s="40"/>
      <c r="L4564" s="40"/>
      <c r="M4564" s="40"/>
      <c r="N4564" s="40"/>
      <c r="O4564" s="40"/>
      <c r="P4564" s="40"/>
      <c r="Q4564" s="40"/>
      <c r="R4564" s="40"/>
      <c r="S4564" s="40"/>
      <c r="T4564" s="40"/>
      <c r="U4564" s="40"/>
      <c r="V4564" s="40"/>
      <c r="W4564" s="40"/>
      <c r="X4564" s="40"/>
      <c r="Z4564" s="40">
        <v>32.700000000000003</v>
      </c>
      <c r="AA4564" s="40"/>
      <c r="AB4564" s="40">
        <v>6984</v>
      </c>
      <c r="AC4564" s="40"/>
      <c r="AD4564" s="40">
        <v>246</v>
      </c>
      <c r="AE4564" s="40"/>
      <c r="AF4564" s="40"/>
      <c r="AG4564" s="40"/>
      <c r="AH4564" s="40"/>
      <c r="AI4564" s="40"/>
      <c r="AJ4564" s="40"/>
      <c r="AK4564" s="40"/>
      <c r="AL4564" s="40"/>
      <c r="AM4564" s="40"/>
      <c r="AN4564" s="40"/>
      <c r="AO4564" s="40"/>
      <c r="AP4564" s="40"/>
      <c r="AQ4564" s="40"/>
      <c r="AR4564" s="40"/>
      <c r="AS4564" s="40"/>
      <c r="AT4564" s="40" t="s">
        <v>74</v>
      </c>
      <c r="AU4564" s="40"/>
      <c r="AV4564" s="40"/>
      <c r="AZ4564" s="40"/>
      <c r="BA4564" s="40">
        <v>90</v>
      </c>
      <c r="BB4564" s="40"/>
      <c r="BC4564" s="40"/>
      <c r="BD4564" s="40"/>
      <c r="BE4564" s="40"/>
      <c r="BF4564" s="40"/>
      <c r="BG4564" s="40"/>
      <c r="BH4564" s="40"/>
      <c r="BI4564" s="40"/>
      <c r="BJ4564" s="40"/>
      <c r="BK4564" s="40"/>
      <c r="BL4564" s="40"/>
      <c r="BM4564" s="40"/>
      <c r="BN4564" s="40"/>
      <c r="BO4564" s="40"/>
      <c r="BP4564" s="40"/>
      <c r="BQ4564" s="40"/>
      <c r="BR4564" s="40"/>
      <c r="BS4564" s="40"/>
      <c r="BT4564" s="40"/>
      <c r="BU4564" s="40"/>
      <c r="BV4564" s="40"/>
      <c r="BW4564" s="40"/>
      <c r="BX4564" s="40"/>
      <c r="BY4564" s="40"/>
      <c r="BZ4564" s="40"/>
      <c r="CA4564" s="40"/>
      <c r="CB4564" s="40"/>
      <c r="CC4564" s="40"/>
      <c r="CD4564" s="40"/>
      <c r="CE4564" s="40"/>
    </row>
    <row r="4565" spans="1:83" x14ac:dyDescent="0.25">
      <c r="A4565" s="5" t="s">
        <v>765</v>
      </c>
      <c r="B4565" s="5" t="s">
        <v>765</v>
      </c>
      <c r="C4565" s="6"/>
      <c r="D4565" s="14"/>
      <c r="E4565" s="14"/>
      <c r="F4565" s="15"/>
      <c r="G4565" s="40"/>
      <c r="H4565" s="40"/>
      <c r="I4565" s="40"/>
      <c r="J4565" s="40"/>
      <c r="K4565" s="40"/>
      <c r="L4565" s="40"/>
      <c r="M4565" s="40"/>
      <c r="N4565" s="40"/>
      <c r="O4565" s="40"/>
      <c r="P4565" s="40"/>
      <c r="Q4565" s="40"/>
      <c r="R4565" s="40"/>
      <c r="S4565" s="40"/>
      <c r="T4565" s="40"/>
      <c r="U4565" s="40"/>
      <c r="V4565" s="40"/>
      <c r="W4565" s="40"/>
      <c r="X4565" s="40"/>
      <c r="Z4565" s="40">
        <v>37</v>
      </c>
      <c r="AA4565" s="40"/>
      <c r="AB4565" s="40">
        <v>11360</v>
      </c>
      <c r="AC4565" s="40"/>
      <c r="AD4565" s="40">
        <v>402</v>
      </c>
      <c r="AE4565" s="40"/>
      <c r="AF4565" s="40"/>
      <c r="AG4565" s="40"/>
      <c r="AH4565" s="40"/>
      <c r="AI4565" s="40"/>
      <c r="AJ4565" s="40"/>
      <c r="AK4565" s="40"/>
      <c r="AL4565" s="40"/>
      <c r="AM4565" s="40"/>
      <c r="AN4565" s="40"/>
      <c r="AO4565" s="40"/>
      <c r="AP4565" s="40"/>
      <c r="AQ4565" s="40"/>
      <c r="AR4565" s="40"/>
      <c r="AS4565" s="40"/>
      <c r="AT4565" s="40" t="s">
        <v>74</v>
      </c>
      <c r="AU4565" s="40"/>
      <c r="AV4565" s="40"/>
      <c r="AZ4565" s="40"/>
      <c r="BA4565" s="40">
        <v>90</v>
      </c>
      <c r="BB4565" s="40"/>
      <c r="BC4565" s="40"/>
      <c r="BD4565" s="40"/>
      <c r="BE4565" s="40"/>
      <c r="BF4565" s="40"/>
      <c r="BG4565" s="40"/>
      <c r="BH4565" s="40"/>
      <c r="BI4565" s="40"/>
      <c r="BJ4565" s="40"/>
      <c r="BK4565" s="40"/>
      <c r="BL4565" s="40"/>
      <c r="BM4565" s="40"/>
      <c r="BN4565" s="40"/>
      <c r="BO4565" s="40"/>
      <c r="BP4565" s="40"/>
      <c r="BQ4565" s="40"/>
      <c r="BR4565" s="40"/>
      <c r="BS4565" s="40"/>
      <c r="BT4565" s="40"/>
      <c r="BU4565" s="40"/>
      <c r="BV4565" s="40"/>
      <c r="BW4565" s="40"/>
      <c r="BX4565" s="40"/>
      <c r="BY4565" s="40"/>
      <c r="BZ4565" s="40"/>
      <c r="CA4565" s="40"/>
      <c r="CB4565" s="40"/>
      <c r="CC4565" s="40"/>
      <c r="CD4565" s="40"/>
      <c r="CE4565" s="40"/>
    </row>
    <row r="4566" spans="1:83" x14ac:dyDescent="0.25">
      <c r="A4566" s="5" t="s">
        <v>766</v>
      </c>
      <c r="B4566" s="5" t="s">
        <v>766</v>
      </c>
      <c r="C4566" s="6"/>
      <c r="D4566" s="14"/>
      <c r="E4566" s="14"/>
      <c r="F4566" s="15"/>
      <c r="G4566" s="40"/>
      <c r="H4566" s="40"/>
      <c r="I4566" s="40"/>
      <c r="J4566" s="40"/>
      <c r="K4566" s="40"/>
      <c r="L4566" s="40"/>
      <c r="M4566" s="40"/>
      <c r="N4566" s="40"/>
      <c r="O4566" s="40"/>
      <c r="P4566" s="40"/>
      <c r="Q4566" s="40"/>
      <c r="R4566" s="40"/>
      <c r="S4566" s="40"/>
      <c r="T4566" s="40"/>
      <c r="U4566" s="40"/>
      <c r="V4566" s="40"/>
      <c r="W4566" s="40"/>
      <c r="X4566" s="40"/>
      <c r="Z4566" s="40">
        <v>32</v>
      </c>
      <c r="AA4566" s="40"/>
      <c r="AB4566" s="40">
        <v>10804</v>
      </c>
      <c r="AC4566" s="40"/>
      <c r="AD4566" s="40">
        <v>318</v>
      </c>
      <c r="AE4566" s="40"/>
      <c r="AF4566" s="40"/>
      <c r="AG4566" s="40"/>
      <c r="AH4566" s="40"/>
      <c r="AI4566" s="40"/>
      <c r="AJ4566" s="40"/>
      <c r="AK4566" s="40"/>
      <c r="AL4566" s="40"/>
      <c r="AM4566" s="40"/>
      <c r="AN4566" s="40"/>
      <c r="AO4566" s="40"/>
      <c r="AP4566" s="40"/>
      <c r="AQ4566" s="40"/>
      <c r="AR4566" s="40"/>
      <c r="AS4566" s="40"/>
      <c r="AT4566" s="40" t="s">
        <v>74</v>
      </c>
      <c r="AU4566" s="40"/>
      <c r="AV4566" s="40"/>
      <c r="AZ4566" s="40"/>
      <c r="BA4566" s="40">
        <v>90</v>
      </c>
      <c r="BB4566" s="40"/>
      <c r="BC4566" s="40"/>
      <c r="BD4566" s="40"/>
      <c r="BE4566" s="40"/>
      <c r="BF4566" s="40"/>
      <c r="BG4566" s="40"/>
      <c r="BH4566" s="40"/>
      <c r="BI4566" s="40"/>
      <c r="BJ4566" s="40"/>
      <c r="BK4566" s="40"/>
      <c r="BL4566" s="40"/>
      <c r="BM4566" s="40"/>
      <c r="BN4566" s="40"/>
      <c r="BO4566" s="40"/>
      <c r="BP4566" s="40"/>
      <c r="BQ4566" s="40"/>
      <c r="BR4566" s="40"/>
      <c r="BS4566" s="40"/>
      <c r="BT4566" s="40"/>
      <c r="BU4566" s="40"/>
      <c r="BV4566" s="40"/>
      <c r="BW4566" s="40"/>
      <c r="BX4566" s="40"/>
      <c r="BY4566" s="40"/>
      <c r="BZ4566" s="40"/>
      <c r="CA4566" s="40"/>
      <c r="CB4566" s="40"/>
      <c r="CC4566" s="40"/>
      <c r="CD4566" s="40"/>
      <c r="CE4566" s="40"/>
    </row>
    <row r="4567" spans="1:83" x14ac:dyDescent="0.25">
      <c r="A4567" s="5" t="s">
        <v>767</v>
      </c>
      <c r="B4567" s="5" t="s">
        <v>767</v>
      </c>
      <c r="C4567" s="6"/>
      <c r="D4567" s="14"/>
      <c r="E4567" s="14"/>
      <c r="F4567" s="15"/>
      <c r="G4567" s="40"/>
      <c r="H4567" s="40"/>
      <c r="I4567" s="40"/>
      <c r="J4567" s="40"/>
      <c r="K4567" s="40"/>
      <c r="L4567" s="40"/>
      <c r="M4567" s="40"/>
      <c r="N4567" s="40"/>
      <c r="O4567" s="40"/>
      <c r="P4567" s="40"/>
      <c r="Q4567" s="40"/>
      <c r="R4567" s="40"/>
      <c r="S4567" s="40"/>
      <c r="T4567" s="40"/>
      <c r="U4567" s="40">
        <v>715</v>
      </c>
      <c r="V4567" s="40"/>
      <c r="W4567" s="40"/>
      <c r="X4567" s="40"/>
      <c r="Z4567" s="40">
        <v>34.5</v>
      </c>
      <c r="AA4567" s="40"/>
      <c r="AB4567" s="40">
        <v>7980</v>
      </c>
      <c r="AC4567" s="40"/>
      <c r="AD4567" s="40">
        <v>268</v>
      </c>
      <c r="AE4567" s="40"/>
      <c r="AF4567" s="40"/>
      <c r="AG4567" s="40"/>
      <c r="AH4567" s="40"/>
      <c r="AI4567" s="40"/>
      <c r="AJ4567" s="40"/>
      <c r="AK4567" s="40"/>
      <c r="AL4567" s="40"/>
      <c r="AM4567" s="40"/>
      <c r="AN4567" s="40"/>
      <c r="AO4567" s="40"/>
      <c r="AP4567" s="40"/>
      <c r="AQ4567" s="40"/>
      <c r="AR4567" s="40"/>
      <c r="AS4567" s="40"/>
      <c r="AT4567" s="40" t="s">
        <v>74</v>
      </c>
      <c r="AU4567" s="40"/>
      <c r="AV4567" s="40"/>
      <c r="AZ4567" s="40"/>
      <c r="BA4567" s="40">
        <v>90</v>
      </c>
      <c r="BB4567" s="40"/>
      <c r="BC4567" s="40"/>
      <c r="BD4567" s="40"/>
      <c r="BE4567" s="40"/>
      <c r="BF4567" s="40"/>
      <c r="BG4567" s="40"/>
      <c r="BH4567" s="40"/>
      <c r="BI4567" s="40"/>
      <c r="BJ4567" s="40"/>
      <c r="BK4567" s="40"/>
      <c r="BL4567" s="40"/>
      <c r="BM4567" s="40"/>
      <c r="BN4567" s="40"/>
      <c r="BO4567" s="40"/>
      <c r="BP4567" s="40"/>
      <c r="BQ4567" s="40"/>
      <c r="BR4567" s="40"/>
      <c r="BS4567" s="40"/>
      <c r="BT4567" s="40"/>
      <c r="BU4567" s="40"/>
      <c r="BV4567" s="40"/>
      <c r="BW4567" s="40"/>
      <c r="BX4567" s="40"/>
      <c r="BY4567" s="40"/>
      <c r="BZ4567" s="40"/>
      <c r="CA4567" s="40"/>
      <c r="CB4567" s="40"/>
      <c r="CC4567" s="40"/>
      <c r="CD4567" s="40"/>
      <c r="CE4567" s="40"/>
    </row>
    <row r="4568" spans="1:83" x14ac:dyDescent="0.25">
      <c r="A4568" s="5" t="s">
        <v>768</v>
      </c>
      <c r="B4568" s="5" t="s">
        <v>768</v>
      </c>
      <c r="C4568" s="6"/>
      <c r="D4568" s="14"/>
      <c r="E4568" s="14"/>
      <c r="F4568" s="15"/>
      <c r="G4568" s="40"/>
      <c r="H4568" s="40"/>
      <c r="I4568" s="40"/>
      <c r="J4568" s="40"/>
      <c r="K4568" s="40"/>
      <c r="L4568" s="40"/>
      <c r="M4568" s="40"/>
      <c r="N4568" s="40"/>
      <c r="O4568" s="40"/>
      <c r="P4568" s="40"/>
      <c r="Q4568" s="40"/>
      <c r="R4568" s="40"/>
      <c r="S4568" s="40"/>
      <c r="T4568" s="40"/>
      <c r="U4568" s="40">
        <v>482</v>
      </c>
      <c r="V4568" s="40"/>
      <c r="W4568" s="40"/>
      <c r="X4568" s="40"/>
      <c r="Z4568" s="40">
        <v>37.9</v>
      </c>
      <c r="AA4568" s="40"/>
      <c r="AB4568" s="40">
        <v>5046</v>
      </c>
      <c r="AC4568" s="40"/>
      <c r="AD4568" s="40">
        <v>193</v>
      </c>
      <c r="AE4568" s="40"/>
      <c r="AF4568" s="40"/>
      <c r="AG4568" s="40"/>
      <c r="AH4568" s="40"/>
      <c r="AI4568" s="40"/>
      <c r="AJ4568" s="40"/>
      <c r="AK4568" s="40"/>
      <c r="AL4568" s="40"/>
      <c r="AM4568" s="40"/>
      <c r="AN4568" s="40"/>
      <c r="AO4568" s="40"/>
      <c r="AP4568" s="40"/>
      <c r="AQ4568" s="40"/>
      <c r="AR4568" s="40"/>
      <c r="AS4568" s="40"/>
      <c r="AT4568" s="40" t="s">
        <v>74</v>
      </c>
      <c r="AU4568" s="40"/>
      <c r="AV4568" s="40"/>
      <c r="AZ4568" s="40"/>
      <c r="BA4568" s="40">
        <v>90</v>
      </c>
      <c r="BB4568" s="40"/>
      <c r="BC4568" s="40"/>
      <c r="BD4568" s="40"/>
      <c r="BE4568" s="40"/>
      <c r="BF4568" s="40"/>
      <c r="BG4568" s="40"/>
      <c r="BH4568" s="40"/>
      <c r="BI4568" s="40"/>
      <c r="BJ4568" s="40"/>
      <c r="BK4568" s="40"/>
      <c r="BL4568" s="40"/>
      <c r="BM4568" s="40"/>
      <c r="BN4568" s="40"/>
      <c r="BO4568" s="40"/>
      <c r="BP4568" s="40"/>
      <c r="BQ4568" s="40"/>
      <c r="BR4568" s="40"/>
      <c r="BS4568" s="40"/>
      <c r="BT4568" s="40"/>
      <c r="BU4568" s="40"/>
      <c r="BV4568" s="40"/>
      <c r="BW4568" s="40"/>
      <c r="BX4568" s="40"/>
      <c r="BY4568" s="40"/>
      <c r="BZ4568" s="40"/>
      <c r="CA4568" s="40"/>
      <c r="CB4568" s="40"/>
      <c r="CC4568" s="40"/>
      <c r="CD4568" s="40"/>
      <c r="CE4568" s="40"/>
    </row>
    <row r="4569" spans="1:83" x14ac:dyDescent="0.25">
      <c r="A4569" s="5" t="s">
        <v>769</v>
      </c>
      <c r="B4569" s="5" t="s">
        <v>769</v>
      </c>
      <c r="C4569" s="6"/>
      <c r="D4569" s="14"/>
      <c r="E4569" s="14"/>
      <c r="F4569" s="15"/>
      <c r="G4569" s="40"/>
      <c r="H4569" s="40"/>
      <c r="I4569" s="40"/>
      <c r="J4569" s="40"/>
      <c r="K4569" s="40"/>
      <c r="L4569" s="40"/>
      <c r="M4569" s="40"/>
      <c r="N4569" s="40"/>
      <c r="O4569" s="40"/>
      <c r="P4569" s="40"/>
      <c r="Q4569" s="40"/>
      <c r="R4569" s="40"/>
      <c r="S4569" s="40"/>
      <c r="T4569" s="40"/>
      <c r="U4569" s="40">
        <v>502</v>
      </c>
      <c r="V4569" s="40"/>
      <c r="W4569" s="40"/>
      <c r="X4569" s="40"/>
      <c r="Z4569" s="40">
        <v>41.4</v>
      </c>
      <c r="AA4569" s="40"/>
      <c r="AB4569" s="40">
        <v>4615</v>
      </c>
      <c r="AC4569" s="40"/>
      <c r="AD4569" s="40">
        <v>192</v>
      </c>
      <c r="AE4569" s="40"/>
      <c r="AF4569" s="40"/>
      <c r="AG4569" s="40"/>
      <c r="AH4569" s="40"/>
      <c r="AI4569" s="40"/>
      <c r="AJ4569" s="40"/>
      <c r="AK4569" s="40"/>
      <c r="AL4569" s="40"/>
      <c r="AM4569" s="40"/>
      <c r="AN4569" s="40"/>
      <c r="AO4569" s="40"/>
      <c r="AP4569" s="40"/>
      <c r="AQ4569" s="40"/>
      <c r="AR4569" s="40"/>
      <c r="AS4569" s="40"/>
      <c r="AT4569" s="40" t="s">
        <v>74</v>
      </c>
      <c r="AU4569" s="40"/>
      <c r="AV4569" s="40"/>
      <c r="AZ4569" s="40"/>
      <c r="BA4569" s="40">
        <v>90</v>
      </c>
      <c r="BB4569" s="40"/>
      <c r="BC4569" s="40"/>
      <c r="BD4569" s="40"/>
      <c r="BE4569" s="40"/>
      <c r="BF4569" s="40"/>
      <c r="BG4569" s="40"/>
      <c r="BH4569" s="40"/>
      <c r="BI4569" s="40"/>
      <c r="BJ4569" s="40"/>
      <c r="BK4569" s="40"/>
      <c r="BL4569" s="40"/>
      <c r="BM4569" s="40"/>
      <c r="BN4569" s="40"/>
      <c r="BO4569" s="40"/>
      <c r="BP4569" s="40"/>
      <c r="BQ4569" s="40"/>
      <c r="BR4569" s="40"/>
      <c r="BS4569" s="40"/>
      <c r="BT4569" s="40"/>
      <c r="BU4569" s="40"/>
      <c r="BV4569" s="40"/>
      <c r="BW4569" s="40"/>
      <c r="BX4569" s="40"/>
      <c r="BY4569" s="40"/>
      <c r="BZ4569" s="40"/>
      <c r="CA4569" s="40"/>
      <c r="CB4569" s="40"/>
      <c r="CC4569" s="40"/>
      <c r="CD4569" s="40"/>
      <c r="CE4569" s="40"/>
    </row>
    <row r="4570" spans="1:83" x14ac:dyDescent="0.25">
      <c r="A4570" s="5" t="s">
        <v>770</v>
      </c>
      <c r="B4570" s="5" t="s">
        <v>770</v>
      </c>
      <c r="C4570" s="6"/>
      <c r="D4570" s="14"/>
      <c r="E4570" s="14"/>
      <c r="F4570" s="15"/>
      <c r="G4570" s="40"/>
      <c r="H4570" s="40"/>
      <c r="I4570" s="40"/>
      <c r="J4570" s="40"/>
      <c r="K4570" s="40"/>
      <c r="L4570" s="40"/>
      <c r="M4570" s="40"/>
      <c r="N4570" s="40"/>
      <c r="O4570" s="40"/>
      <c r="P4570" s="40"/>
      <c r="Q4570" s="40"/>
      <c r="R4570" s="40"/>
      <c r="S4570" s="40"/>
      <c r="T4570" s="40"/>
      <c r="U4570" s="40">
        <v>593</v>
      </c>
      <c r="V4570" s="40"/>
      <c r="W4570" s="40"/>
      <c r="X4570" s="40"/>
      <c r="Z4570" s="40">
        <v>37.6</v>
      </c>
      <c r="AA4570" s="40"/>
      <c r="AB4570" s="40">
        <v>5907</v>
      </c>
      <c r="AC4570" s="40"/>
      <c r="AD4570" s="40">
        <v>230</v>
      </c>
      <c r="AE4570" s="40"/>
      <c r="AF4570" s="40"/>
      <c r="AG4570" s="40"/>
      <c r="AH4570" s="40"/>
      <c r="AI4570" s="40"/>
      <c r="AJ4570" s="40"/>
      <c r="AK4570" s="40"/>
      <c r="AL4570" s="40"/>
      <c r="AM4570" s="40"/>
      <c r="AN4570" s="40"/>
      <c r="AO4570" s="40"/>
      <c r="AP4570" s="40"/>
      <c r="AQ4570" s="40"/>
      <c r="AR4570" s="40"/>
      <c r="AS4570" s="40"/>
      <c r="AT4570" s="40" t="s">
        <v>74</v>
      </c>
      <c r="AU4570" s="40"/>
      <c r="AV4570" s="40"/>
      <c r="AZ4570" s="40"/>
      <c r="BA4570" s="40">
        <v>90</v>
      </c>
      <c r="BB4570" s="40"/>
      <c r="BC4570" s="40"/>
      <c r="BD4570" s="40"/>
      <c r="BE4570" s="40"/>
      <c r="BF4570" s="40"/>
      <c r="BG4570" s="40"/>
      <c r="BH4570" s="40"/>
      <c r="BI4570" s="40"/>
      <c r="BJ4570" s="40"/>
      <c r="BK4570" s="40"/>
      <c r="BL4570" s="40"/>
      <c r="BM4570" s="40"/>
      <c r="BN4570" s="40"/>
      <c r="BO4570" s="40"/>
      <c r="BP4570" s="40"/>
      <c r="BQ4570" s="40"/>
      <c r="BR4570" s="40"/>
      <c r="BS4570" s="40"/>
      <c r="BT4570" s="40"/>
      <c r="BU4570" s="40"/>
      <c r="BV4570" s="40"/>
      <c r="BW4570" s="40"/>
      <c r="BX4570" s="40"/>
      <c r="BY4570" s="40"/>
      <c r="BZ4570" s="40"/>
      <c r="CA4570" s="40"/>
      <c r="CB4570" s="40"/>
      <c r="CC4570" s="40"/>
      <c r="CD4570" s="40"/>
      <c r="CE4570" s="40"/>
    </row>
    <row r="4571" spans="1:83" x14ac:dyDescent="0.25">
      <c r="A4571" s="5" t="s">
        <v>771</v>
      </c>
      <c r="B4571" s="5" t="s">
        <v>771</v>
      </c>
      <c r="C4571" s="6"/>
      <c r="D4571" s="14"/>
      <c r="E4571" s="14"/>
      <c r="F4571" s="15"/>
      <c r="G4571" s="40"/>
      <c r="H4571" s="40"/>
      <c r="I4571" s="40"/>
      <c r="J4571" s="40"/>
      <c r="K4571" s="40"/>
      <c r="L4571" s="40"/>
      <c r="M4571" s="40"/>
      <c r="N4571" s="40"/>
      <c r="O4571" s="40"/>
      <c r="P4571" s="40"/>
      <c r="Q4571" s="40"/>
      <c r="R4571" s="40"/>
      <c r="S4571" s="40"/>
      <c r="T4571" s="40"/>
      <c r="U4571" s="40">
        <v>735</v>
      </c>
      <c r="V4571" s="40"/>
      <c r="W4571" s="40"/>
      <c r="X4571" s="40"/>
      <c r="Z4571" s="40">
        <v>41.6</v>
      </c>
      <c r="AA4571" s="40"/>
      <c r="AB4571" s="40">
        <v>6303</v>
      </c>
      <c r="AC4571" s="40"/>
      <c r="AD4571" s="40">
        <v>264</v>
      </c>
      <c r="AE4571" s="40"/>
      <c r="AF4571" s="40"/>
      <c r="AG4571" s="40"/>
      <c r="AH4571" s="40"/>
      <c r="AI4571" s="40"/>
      <c r="AJ4571" s="40"/>
      <c r="AK4571" s="40"/>
      <c r="AL4571" s="40"/>
      <c r="AM4571" s="40"/>
      <c r="AN4571" s="40"/>
      <c r="AO4571" s="40"/>
      <c r="AP4571" s="40"/>
      <c r="AQ4571" s="40"/>
      <c r="AR4571" s="40"/>
      <c r="AS4571" s="40"/>
      <c r="AT4571" s="40" t="s">
        <v>74</v>
      </c>
      <c r="AU4571" s="40"/>
      <c r="AV4571" s="40"/>
      <c r="AZ4571" s="40"/>
      <c r="BA4571" s="40">
        <v>90</v>
      </c>
      <c r="BB4571" s="40"/>
      <c r="BC4571" s="40"/>
      <c r="BD4571" s="40"/>
      <c r="BE4571" s="40"/>
      <c r="BF4571" s="40"/>
      <c r="BG4571" s="40"/>
      <c r="BH4571" s="40"/>
      <c r="BI4571" s="40"/>
      <c r="BJ4571" s="40"/>
      <c r="BK4571" s="40"/>
      <c r="BL4571" s="40"/>
      <c r="BM4571" s="40"/>
      <c r="BN4571" s="40"/>
      <c r="BO4571" s="40"/>
      <c r="BP4571" s="40"/>
      <c r="BQ4571" s="40"/>
      <c r="BR4571" s="40"/>
      <c r="BS4571" s="40"/>
      <c r="BT4571" s="40"/>
      <c r="BU4571" s="40"/>
      <c r="BV4571" s="40"/>
      <c r="BW4571" s="40"/>
      <c r="BX4571" s="40"/>
      <c r="BY4571" s="40"/>
      <c r="BZ4571" s="40"/>
      <c r="CA4571" s="40"/>
      <c r="CB4571" s="40"/>
      <c r="CC4571" s="40"/>
      <c r="CD4571" s="40"/>
      <c r="CE4571" s="40"/>
    </row>
    <row r="4572" spans="1:83" x14ac:dyDescent="0.25">
      <c r="A4572" s="66" t="s">
        <v>1039</v>
      </c>
      <c r="B4572" s="66" t="s">
        <v>1039</v>
      </c>
      <c r="C4572" s="71"/>
      <c r="D4572" s="27">
        <v>35196</v>
      </c>
      <c r="E4572" s="27"/>
      <c r="F4572" s="40" t="s">
        <v>666</v>
      </c>
      <c r="G4572" s="40"/>
      <c r="H4572" s="40"/>
      <c r="I4572" s="40"/>
      <c r="J4572" s="40"/>
      <c r="K4572" s="40"/>
      <c r="L4572" s="40"/>
      <c r="M4572" s="40"/>
      <c r="N4572" s="40"/>
      <c r="O4572" s="40"/>
      <c r="P4572" s="40"/>
      <c r="Q4572" s="40"/>
      <c r="R4572" s="40"/>
      <c r="S4572" s="40"/>
      <c r="T4572" s="40"/>
      <c r="U4572" s="40"/>
      <c r="V4572" s="40"/>
      <c r="W4572" s="40"/>
      <c r="X4572" s="40"/>
      <c r="Z4572" s="40"/>
      <c r="AA4572" s="40"/>
      <c r="AB4572" s="40"/>
      <c r="AC4572" s="40"/>
      <c r="AD4572" s="40"/>
      <c r="AE4572" s="40"/>
      <c r="AF4572" s="40"/>
      <c r="AG4572" s="40"/>
      <c r="AH4572" s="40"/>
      <c r="AI4572" s="40"/>
      <c r="AJ4572" s="40"/>
      <c r="AK4572" s="40"/>
      <c r="AL4572" s="40"/>
      <c r="AM4572" s="40"/>
      <c r="AN4572" s="40"/>
      <c r="AO4572" s="40"/>
      <c r="AP4572" s="40"/>
      <c r="AQ4572" s="40"/>
      <c r="AR4572" s="40"/>
      <c r="AS4572" s="40"/>
      <c r="AT4572" s="59" t="s">
        <v>74</v>
      </c>
      <c r="AU4572" s="59"/>
      <c r="AV4572" s="59"/>
      <c r="AX4572">
        <v>106</v>
      </c>
      <c r="AZ4572" s="40"/>
      <c r="BA4572" s="40"/>
      <c r="BB4572" s="40"/>
      <c r="BC4572" s="40"/>
      <c r="BD4572" s="40"/>
      <c r="BE4572" s="40"/>
      <c r="BF4572" s="40"/>
      <c r="BG4572" s="40"/>
      <c r="BH4572" s="40"/>
      <c r="BI4572" s="40"/>
      <c r="BJ4572" s="40"/>
      <c r="BK4572" s="40"/>
      <c r="BL4572" s="40"/>
      <c r="BM4572" s="40"/>
      <c r="BN4572" s="40"/>
      <c r="BO4572" s="40"/>
      <c r="BP4572" s="40"/>
      <c r="BQ4572" s="40"/>
      <c r="BR4572" s="40"/>
      <c r="BS4572" s="40"/>
      <c r="BT4572" s="40"/>
      <c r="BU4572" s="40"/>
      <c r="BV4572" s="40"/>
      <c r="BW4572" s="40"/>
      <c r="BX4572" s="40"/>
      <c r="BY4572" s="40"/>
      <c r="BZ4572" s="40"/>
      <c r="CA4572" s="40"/>
      <c r="CB4572" s="40"/>
      <c r="CC4572" s="40"/>
      <c r="CD4572" s="40"/>
      <c r="CE4572" s="40"/>
    </row>
    <row r="4573" spans="1:83" x14ac:dyDescent="0.25">
      <c r="A4573" s="66" t="s">
        <v>1057</v>
      </c>
      <c r="B4573" s="66" t="s">
        <v>1057</v>
      </c>
      <c r="C4573" s="71"/>
      <c r="D4573" s="27">
        <v>35262</v>
      </c>
      <c r="E4573" s="27"/>
      <c r="F4573" s="40" t="s">
        <v>666</v>
      </c>
      <c r="G4573" s="40"/>
      <c r="H4573" s="40"/>
      <c r="I4573" s="40"/>
      <c r="J4573" s="40"/>
      <c r="K4573" s="40"/>
      <c r="L4573" s="40"/>
      <c r="M4573" s="40"/>
      <c r="N4573" s="40"/>
      <c r="O4573" s="40"/>
      <c r="P4573" s="40"/>
      <c r="Q4573" s="40"/>
      <c r="R4573" s="40"/>
      <c r="S4573" s="40"/>
      <c r="T4573" s="40"/>
      <c r="U4573" s="40"/>
      <c r="V4573" s="40"/>
      <c r="W4573" s="40"/>
      <c r="X4573" s="40"/>
      <c r="Z4573" s="40"/>
      <c r="AA4573" s="40"/>
      <c r="AB4573" s="40"/>
      <c r="AC4573" s="40"/>
      <c r="AD4573" s="40"/>
      <c r="AE4573" s="40"/>
      <c r="AF4573" s="40"/>
      <c r="AG4573" s="40"/>
      <c r="AH4573" s="40"/>
      <c r="AI4573" s="40"/>
      <c r="AJ4573" s="40"/>
      <c r="AK4573" s="40"/>
      <c r="AL4573" s="40"/>
      <c r="AM4573" s="40"/>
      <c r="AN4573" s="40"/>
      <c r="AO4573" s="40"/>
      <c r="AP4573" s="40"/>
      <c r="AQ4573" s="40"/>
      <c r="AR4573" s="40"/>
      <c r="AS4573" s="40"/>
      <c r="AT4573" s="59" t="s">
        <v>74</v>
      </c>
      <c r="AU4573" s="59"/>
      <c r="AV4573" s="59"/>
      <c r="AX4573">
        <v>81</v>
      </c>
      <c r="AZ4573" s="40"/>
      <c r="BA4573" s="40"/>
      <c r="BB4573" s="40"/>
      <c r="BC4573" s="40"/>
      <c r="BD4573" s="40"/>
      <c r="BE4573" s="40"/>
      <c r="BF4573" s="40"/>
      <c r="BG4573" s="40"/>
      <c r="BH4573" s="40"/>
      <c r="BI4573" s="40"/>
      <c r="BJ4573" s="40"/>
      <c r="BK4573" s="40"/>
      <c r="BL4573" s="40"/>
      <c r="BM4573" s="40"/>
      <c r="BN4573" s="40"/>
      <c r="BO4573" s="40"/>
      <c r="BP4573" s="40"/>
      <c r="BQ4573" s="40"/>
      <c r="BR4573" s="40"/>
      <c r="BS4573" s="40"/>
      <c r="BT4573" s="40"/>
      <c r="BU4573" s="40"/>
      <c r="BV4573" s="40"/>
      <c r="BW4573" s="40"/>
      <c r="BX4573" s="40"/>
      <c r="BY4573" s="40"/>
      <c r="BZ4573" s="40"/>
      <c r="CA4573" s="40"/>
      <c r="CB4573" s="40"/>
      <c r="CC4573" s="40"/>
      <c r="CD4573" s="40"/>
      <c r="CE4573" s="40"/>
    </row>
    <row r="4574" spans="1:83" x14ac:dyDescent="0.25">
      <c r="A4574" s="66" t="s">
        <v>1033</v>
      </c>
      <c r="B4574" s="66" t="s">
        <v>1033</v>
      </c>
      <c r="C4574" s="71"/>
      <c r="D4574" s="27">
        <v>35173</v>
      </c>
      <c r="E4574" s="27"/>
      <c r="F4574" s="40" t="s">
        <v>666</v>
      </c>
      <c r="G4574" s="40"/>
      <c r="H4574" s="40"/>
      <c r="I4574" s="40"/>
      <c r="J4574" s="40"/>
      <c r="K4574" s="40"/>
      <c r="L4574" s="40"/>
      <c r="M4574" s="40"/>
      <c r="N4574" s="40"/>
      <c r="O4574" s="40"/>
      <c r="P4574" s="40"/>
      <c r="Q4574" s="40"/>
      <c r="R4574" s="40"/>
      <c r="S4574" s="40"/>
      <c r="T4574" s="40"/>
      <c r="U4574" s="40"/>
      <c r="V4574" s="40"/>
      <c r="W4574" s="40"/>
      <c r="X4574" s="40"/>
      <c r="Z4574" s="40"/>
      <c r="AA4574" s="40"/>
      <c r="AB4574" s="40"/>
      <c r="AC4574" s="40"/>
      <c r="AD4574" s="40"/>
      <c r="AE4574" s="40"/>
      <c r="AF4574" s="40"/>
      <c r="AG4574" s="40"/>
      <c r="AH4574" s="40"/>
      <c r="AI4574" s="40"/>
      <c r="AJ4574" s="40"/>
      <c r="AK4574" s="40"/>
      <c r="AL4574" s="40"/>
      <c r="AM4574" s="40"/>
      <c r="AN4574" s="40"/>
      <c r="AO4574" s="40"/>
      <c r="AP4574" s="40"/>
      <c r="AQ4574" s="40"/>
      <c r="AR4574" s="40"/>
      <c r="AS4574" s="40"/>
      <c r="AT4574" s="59" t="s">
        <v>74</v>
      </c>
      <c r="AU4574" s="59"/>
      <c r="AV4574" s="59"/>
      <c r="AX4574">
        <v>101</v>
      </c>
      <c r="AZ4574" s="40"/>
      <c r="BA4574" s="40"/>
      <c r="BB4574" s="40"/>
      <c r="BC4574" s="40"/>
      <c r="BD4574" s="40"/>
      <c r="BE4574" s="40"/>
      <c r="BF4574" s="40"/>
      <c r="BG4574" s="40"/>
      <c r="BH4574" s="40"/>
      <c r="BI4574" s="40"/>
      <c r="BJ4574" s="40"/>
      <c r="BK4574" s="40"/>
      <c r="BL4574" s="40"/>
      <c r="BM4574" s="40"/>
      <c r="BN4574" s="40"/>
      <c r="BO4574" s="40"/>
      <c r="BP4574" s="40"/>
      <c r="BQ4574" s="40"/>
      <c r="BR4574" s="40"/>
      <c r="BS4574" s="40"/>
      <c r="BT4574" s="40"/>
      <c r="BU4574" s="40"/>
      <c r="BV4574" s="40"/>
      <c r="BW4574" s="40"/>
      <c r="BX4574" s="40"/>
      <c r="BY4574" s="40"/>
      <c r="BZ4574" s="40"/>
      <c r="CA4574" s="40"/>
      <c r="CB4574" s="40"/>
      <c r="CC4574" s="40"/>
      <c r="CD4574" s="40"/>
      <c r="CE4574" s="40"/>
    </row>
    <row r="4575" spans="1:83" x14ac:dyDescent="0.25">
      <c r="A4575" s="66" t="s">
        <v>1045</v>
      </c>
      <c r="B4575" s="66" t="s">
        <v>1045</v>
      </c>
      <c r="C4575" s="71"/>
      <c r="D4575" s="27">
        <v>35217</v>
      </c>
      <c r="E4575" s="27"/>
      <c r="F4575" s="40" t="s">
        <v>666</v>
      </c>
      <c r="G4575" s="40"/>
      <c r="H4575" s="40"/>
      <c r="I4575" s="40"/>
      <c r="J4575" s="40"/>
      <c r="K4575" s="40"/>
      <c r="L4575" s="40"/>
      <c r="M4575" s="40"/>
      <c r="N4575" s="40"/>
      <c r="O4575" s="40"/>
      <c r="P4575" s="40"/>
      <c r="Q4575" s="40"/>
      <c r="R4575" s="40"/>
      <c r="S4575" s="40"/>
      <c r="T4575" s="40"/>
      <c r="U4575" s="40"/>
      <c r="V4575" s="40"/>
      <c r="W4575" s="40"/>
      <c r="X4575" s="40"/>
      <c r="Z4575" s="40"/>
      <c r="AA4575" s="40"/>
      <c r="AB4575" s="40"/>
      <c r="AC4575" s="40"/>
      <c r="AD4575" s="40"/>
      <c r="AE4575" s="40"/>
      <c r="AF4575" s="40"/>
      <c r="AG4575" s="40"/>
      <c r="AH4575" s="40"/>
      <c r="AI4575" s="40"/>
      <c r="AJ4575" s="40"/>
      <c r="AK4575" s="40"/>
      <c r="AL4575" s="40"/>
      <c r="AM4575" s="40"/>
      <c r="AN4575" s="40"/>
      <c r="AO4575" s="40"/>
      <c r="AP4575" s="40"/>
      <c r="AQ4575" s="40"/>
      <c r="AR4575" s="40"/>
      <c r="AS4575" s="40"/>
      <c r="AT4575" s="59" t="s">
        <v>74</v>
      </c>
      <c r="AU4575" s="59"/>
      <c r="AV4575" s="59"/>
      <c r="AX4575">
        <v>103</v>
      </c>
      <c r="AZ4575" s="40"/>
      <c r="BA4575" s="40"/>
      <c r="BB4575" s="40"/>
      <c r="BC4575" s="40"/>
      <c r="BD4575" s="40"/>
      <c r="BE4575" s="40"/>
      <c r="BF4575" s="40"/>
      <c r="BG4575" s="40"/>
      <c r="BH4575" s="40"/>
      <c r="BI4575" s="40"/>
      <c r="BJ4575" s="40"/>
      <c r="BK4575" s="40"/>
      <c r="BL4575" s="40"/>
      <c r="BM4575" s="40"/>
      <c r="BN4575" s="40"/>
      <c r="BO4575" s="40"/>
      <c r="BP4575" s="40"/>
      <c r="BQ4575" s="40"/>
      <c r="BR4575" s="40"/>
      <c r="BS4575" s="40"/>
      <c r="BT4575" s="40"/>
      <c r="BU4575" s="40"/>
      <c r="BV4575" s="40"/>
      <c r="BW4575" s="40"/>
      <c r="BX4575" s="40"/>
      <c r="BY4575" s="40"/>
      <c r="BZ4575" s="40"/>
      <c r="CA4575" s="40"/>
      <c r="CB4575" s="40"/>
      <c r="CC4575" s="40"/>
      <c r="CD4575" s="40"/>
      <c r="CE4575" s="40"/>
    </row>
    <row r="4576" spans="1:83" x14ac:dyDescent="0.25">
      <c r="A4576" s="66" t="s">
        <v>1051</v>
      </c>
      <c r="B4576" s="66" t="s">
        <v>1051</v>
      </c>
      <c r="C4576" s="71"/>
      <c r="D4576" s="27">
        <v>35237</v>
      </c>
      <c r="E4576" s="27"/>
      <c r="F4576" s="40" t="s">
        <v>666</v>
      </c>
      <c r="G4576" s="40"/>
      <c r="H4576" s="40"/>
      <c r="I4576" s="40"/>
      <c r="J4576" s="40"/>
      <c r="K4576" s="40"/>
      <c r="L4576" s="40"/>
      <c r="M4576" s="40"/>
      <c r="N4576" s="40"/>
      <c r="O4576" s="40"/>
      <c r="P4576" s="40"/>
      <c r="Q4576" s="40"/>
      <c r="R4576" s="40"/>
      <c r="S4576" s="40"/>
      <c r="T4576" s="40"/>
      <c r="U4576" s="40"/>
      <c r="V4576" s="40"/>
      <c r="W4576" s="40"/>
      <c r="X4576" s="40"/>
      <c r="Z4576" s="40"/>
      <c r="AA4576" s="40"/>
      <c r="AB4576" s="40"/>
      <c r="AC4576" s="40"/>
      <c r="AD4576" s="40"/>
      <c r="AE4576" s="40"/>
      <c r="AF4576" s="40"/>
      <c r="AG4576" s="40"/>
      <c r="AH4576" s="40"/>
      <c r="AI4576" s="40"/>
      <c r="AJ4576" s="40"/>
      <c r="AK4576" s="40"/>
      <c r="AL4576" s="40"/>
      <c r="AM4576" s="40"/>
      <c r="AN4576" s="40"/>
      <c r="AO4576" s="40"/>
      <c r="AP4576" s="40"/>
      <c r="AQ4576" s="40"/>
      <c r="AR4576" s="40"/>
      <c r="AS4576" s="40"/>
      <c r="AT4576" s="59" t="s">
        <v>74</v>
      </c>
      <c r="AU4576" s="59"/>
      <c r="AV4576" s="59"/>
      <c r="AX4576">
        <v>92</v>
      </c>
      <c r="AZ4576" s="40"/>
      <c r="BA4576" s="40"/>
      <c r="BB4576" s="40"/>
      <c r="BC4576" s="40"/>
      <c r="BD4576" s="40"/>
      <c r="BE4576" s="40"/>
      <c r="BF4576" s="40"/>
      <c r="BG4576" s="40"/>
      <c r="BH4576" s="40"/>
      <c r="BI4576" s="40"/>
      <c r="BJ4576" s="40"/>
      <c r="BK4576" s="40"/>
      <c r="BL4576" s="40"/>
      <c r="BM4576" s="40"/>
      <c r="BN4576" s="40"/>
      <c r="BO4576" s="40"/>
      <c r="BP4576" s="40"/>
      <c r="BQ4576" s="40"/>
      <c r="BR4576" s="40"/>
      <c r="BS4576" s="40"/>
      <c r="BT4576" s="40"/>
      <c r="BU4576" s="40"/>
      <c r="BV4576" s="40"/>
      <c r="BW4576" s="40"/>
      <c r="BX4576" s="40"/>
      <c r="BY4576" s="40"/>
      <c r="BZ4576" s="40"/>
      <c r="CA4576" s="40"/>
      <c r="CB4576" s="40"/>
      <c r="CC4576" s="40"/>
      <c r="CD4576" s="40"/>
      <c r="CE4576" s="40"/>
    </row>
    <row r="4577" spans="1:83" x14ac:dyDescent="0.25">
      <c r="A4577" s="66" t="s">
        <v>1042</v>
      </c>
      <c r="B4577" s="66" t="s">
        <v>1042</v>
      </c>
      <c r="C4577" s="71"/>
      <c r="D4577" s="27">
        <v>35196</v>
      </c>
      <c r="E4577" s="27"/>
      <c r="F4577" s="40" t="s">
        <v>994</v>
      </c>
      <c r="G4577" s="40"/>
      <c r="H4577" s="40"/>
      <c r="I4577" s="40"/>
      <c r="J4577" s="40"/>
      <c r="K4577" s="40"/>
      <c r="L4577" s="40"/>
      <c r="M4577" s="40"/>
      <c r="N4577" s="40"/>
      <c r="O4577" s="40"/>
      <c r="P4577" s="40"/>
      <c r="Q4577" s="40"/>
      <c r="R4577" s="40"/>
      <c r="S4577" s="40"/>
      <c r="T4577" s="40"/>
      <c r="U4577" s="40"/>
      <c r="V4577" s="40"/>
      <c r="W4577" s="40"/>
      <c r="X4577" s="40"/>
      <c r="Z4577" s="40"/>
      <c r="AA4577" s="40"/>
      <c r="AB4577" s="40"/>
      <c r="AC4577" s="40"/>
      <c r="AD4577" s="40"/>
      <c r="AE4577" s="40"/>
      <c r="AF4577" s="40"/>
      <c r="AG4577" s="40"/>
      <c r="AH4577" s="40"/>
      <c r="AI4577" s="40"/>
      <c r="AJ4577" s="40"/>
      <c r="AK4577" s="40"/>
      <c r="AL4577" s="40"/>
      <c r="AM4577" s="40"/>
      <c r="AN4577" s="40"/>
      <c r="AO4577" s="40"/>
      <c r="AP4577" s="40"/>
      <c r="AQ4577" s="40"/>
      <c r="AR4577" s="40"/>
      <c r="AS4577" s="40"/>
      <c r="AT4577" s="59" t="s">
        <v>74</v>
      </c>
      <c r="AU4577" s="59"/>
      <c r="AV4577" s="59"/>
      <c r="AX4577">
        <v>93</v>
      </c>
      <c r="AZ4577" s="40"/>
      <c r="BA4577" s="40"/>
      <c r="BB4577" s="40"/>
      <c r="BC4577" s="40"/>
      <c r="BD4577" s="40"/>
      <c r="BE4577" s="40"/>
      <c r="BF4577" s="40"/>
      <c r="BG4577" s="40"/>
      <c r="BH4577" s="40"/>
      <c r="BI4577" s="40"/>
      <c r="BJ4577" s="40"/>
      <c r="BK4577" s="40"/>
      <c r="BL4577" s="40"/>
      <c r="BM4577" s="40"/>
      <c r="BN4577" s="40"/>
      <c r="BO4577" s="40"/>
      <c r="BP4577" s="40"/>
      <c r="BQ4577" s="40"/>
      <c r="BR4577" s="40"/>
      <c r="BS4577" s="40"/>
      <c r="BT4577" s="40"/>
      <c r="BU4577" s="40"/>
      <c r="BV4577" s="40"/>
      <c r="BW4577" s="40"/>
      <c r="BX4577" s="40"/>
      <c r="BY4577" s="40"/>
      <c r="BZ4577" s="40"/>
      <c r="CA4577" s="40"/>
      <c r="CB4577" s="40"/>
      <c r="CC4577" s="40"/>
      <c r="CD4577" s="40"/>
      <c r="CE4577" s="40"/>
    </row>
    <row r="4578" spans="1:83" x14ac:dyDescent="0.25">
      <c r="A4578" s="66" t="s">
        <v>1060</v>
      </c>
      <c r="B4578" s="66" t="s">
        <v>1060</v>
      </c>
      <c r="C4578" s="71"/>
      <c r="D4578" s="27">
        <v>35262</v>
      </c>
      <c r="E4578" s="27"/>
      <c r="F4578" s="40" t="s">
        <v>994</v>
      </c>
      <c r="G4578" s="40"/>
      <c r="H4578" s="40"/>
      <c r="I4578" s="40"/>
      <c r="J4578" s="40"/>
      <c r="K4578" s="40"/>
      <c r="L4578" s="40"/>
      <c r="M4578" s="40"/>
      <c r="N4578" s="40"/>
      <c r="O4578" s="40"/>
      <c r="P4578" s="40"/>
      <c r="Q4578" s="40"/>
      <c r="R4578" s="40"/>
      <c r="S4578" s="40"/>
      <c r="T4578" s="40"/>
      <c r="U4578" s="40"/>
      <c r="V4578" s="40"/>
      <c r="W4578" s="40"/>
      <c r="X4578" s="40"/>
      <c r="Z4578" s="40"/>
      <c r="AA4578" s="40"/>
      <c r="AB4578" s="40"/>
      <c r="AC4578" s="40"/>
      <c r="AD4578" s="40"/>
      <c r="AE4578" s="40"/>
      <c r="AF4578" s="40"/>
      <c r="AG4578" s="40"/>
      <c r="AH4578" s="40"/>
      <c r="AI4578" s="40"/>
      <c r="AJ4578" s="40"/>
      <c r="AK4578" s="40"/>
      <c r="AL4578" s="40"/>
      <c r="AM4578" s="40"/>
      <c r="AN4578" s="40"/>
      <c r="AO4578" s="40"/>
      <c r="AP4578" s="34"/>
      <c r="AQ4578" s="40"/>
      <c r="AR4578" s="40"/>
      <c r="AS4578" s="40"/>
      <c r="AT4578" s="59" t="s">
        <v>74</v>
      </c>
      <c r="AU4578" s="59"/>
      <c r="AV4578" s="59"/>
      <c r="AX4578">
        <v>78</v>
      </c>
      <c r="AZ4578" s="40"/>
      <c r="BA4578" s="40"/>
      <c r="BB4578" s="40"/>
      <c r="BC4578" s="40"/>
      <c r="BD4578" s="40"/>
      <c r="BE4578" s="40"/>
      <c r="BF4578" s="40"/>
      <c r="BG4578" s="40"/>
      <c r="BH4578" s="40"/>
      <c r="BI4578" s="40"/>
      <c r="BJ4578" s="40"/>
      <c r="BK4578" s="40"/>
      <c r="BL4578" s="40"/>
      <c r="BM4578" s="40"/>
      <c r="BN4578" s="40"/>
      <c r="BO4578" s="40"/>
      <c r="BP4578" s="40"/>
      <c r="BQ4578" s="40"/>
      <c r="BR4578" s="40"/>
      <c r="BS4578" s="40"/>
      <c r="BT4578" s="40"/>
      <c r="BU4578" s="40"/>
      <c r="BV4578" s="40"/>
      <c r="BW4578" s="40"/>
      <c r="BX4578" s="40"/>
      <c r="BY4578" s="40"/>
      <c r="BZ4578" s="40"/>
      <c r="CA4578" s="40"/>
      <c r="CB4578" s="40"/>
      <c r="CC4578" s="40"/>
      <c r="CD4578" s="40"/>
      <c r="CE4578" s="40"/>
    </row>
    <row r="4579" spans="1:83" x14ac:dyDescent="0.25">
      <c r="A4579" s="66" t="s">
        <v>1036</v>
      </c>
      <c r="B4579" s="66" t="s">
        <v>1036</v>
      </c>
      <c r="C4579" s="71"/>
      <c r="D4579" s="27">
        <v>35173</v>
      </c>
      <c r="E4579" s="27"/>
      <c r="F4579" s="40" t="s">
        <v>994</v>
      </c>
      <c r="G4579" s="40"/>
      <c r="H4579" s="40"/>
      <c r="I4579" s="40"/>
      <c r="J4579" s="40"/>
      <c r="K4579" s="40"/>
      <c r="L4579" s="40"/>
      <c r="M4579" s="40"/>
      <c r="N4579" s="40"/>
      <c r="O4579" s="40"/>
      <c r="P4579" s="40"/>
      <c r="Q4579" s="40"/>
      <c r="R4579" s="40"/>
      <c r="S4579" s="40"/>
      <c r="T4579" s="40"/>
      <c r="U4579" s="40"/>
      <c r="V4579" s="40"/>
      <c r="W4579" s="40"/>
      <c r="X4579" s="40"/>
      <c r="Z4579" s="40"/>
      <c r="AA4579" s="40"/>
      <c r="AB4579" s="40"/>
      <c r="AC4579" s="40"/>
      <c r="AD4579" s="40"/>
      <c r="AE4579" s="40"/>
      <c r="AF4579" s="40"/>
      <c r="AG4579" s="40"/>
      <c r="AH4579" s="40"/>
      <c r="AI4579" s="40"/>
      <c r="AJ4579" s="40"/>
      <c r="AK4579" s="40"/>
      <c r="AL4579" s="40"/>
      <c r="AM4579" s="40"/>
      <c r="AN4579" s="40"/>
      <c r="AO4579" s="40"/>
      <c r="AP4579" s="40"/>
      <c r="AQ4579" s="40"/>
      <c r="AR4579" s="40"/>
      <c r="AS4579" s="40"/>
      <c r="AT4579" s="59" t="s">
        <v>74</v>
      </c>
      <c r="AU4579" s="59"/>
      <c r="AV4579" s="59"/>
      <c r="AX4579">
        <v>94</v>
      </c>
      <c r="AZ4579" s="40"/>
      <c r="BA4579" s="40"/>
      <c r="BB4579" s="40"/>
      <c r="BC4579" s="40"/>
      <c r="BD4579" s="40"/>
      <c r="BE4579" s="40"/>
      <c r="BF4579" s="40"/>
      <c r="BG4579" s="40"/>
      <c r="BH4579" s="40"/>
      <c r="BI4579" s="40"/>
      <c r="BJ4579" s="40"/>
      <c r="BK4579" s="40"/>
      <c r="BL4579" s="40"/>
      <c r="BM4579" s="40"/>
      <c r="BN4579" s="40"/>
      <c r="BO4579" s="40"/>
      <c r="BP4579" s="40"/>
      <c r="BQ4579" s="40"/>
      <c r="BR4579" s="40"/>
      <c r="BS4579" s="40"/>
      <c r="BT4579" s="40"/>
      <c r="BU4579" s="40"/>
      <c r="BV4579" s="40"/>
      <c r="BW4579" s="40"/>
      <c r="BX4579" s="40"/>
      <c r="BY4579" s="40"/>
      <c r="BZ4579" s="40"/>
      <c r="CA4579" s="40"/>
      <c r="CB4579" s="40"/>
      <c r="CC4579" s="40"/>
      <c r="CD4579" s="40"/>
      <c r="CE4579" s="40"/>
    </row>
    <row r="4580" spans="1:83" x14ac:dyDescent="0.25">
      <c r="A4580" s="66" t="s">
        <v>1048</v>
      </c>
      <c r="B4580" s="66" t="s">
        <v>1048</v>
      </c>
      <c r="C4580" s="71"/>
      <c r="D4580" s="27">
        <v>35217</v>
      </c>
      <c r="E4580" s="27"/>
      <c r="F4580" s="40" t="s">
        <v>994</v>
      </c>
      <c r="G4580" s="40"/>
      <c r="H4580" s="40"/>
      <c r="I4580" s="40"/>
      <c r="J4580" s="40"/>
      <c r="K4580" s="40"/>
      <c r="L4580" s="40"/>
      <c r="M4580" s="40"/>
      <c r="N4580" s="40"/>
      <c r="O4580" s="40"/>
      <c r="P4580" s="40"/>
      <c r="Q4580" s="40"/>
      <c r="R4580" s="40"/>
      <c r="S4580" s="40"/>
      <c r="T4580" s="40"/>
      <c r="U4580" s="40"/>
      <c r="V4580" s="40"/>
      <c r="W4580" s="40"/>
      <c r="X4580" s="40"/>
      <c r="Z4580" s="40"/>
      <c r="AA4580" s="40"/>
      <c r="AB4580" s="40"/>
      <c r="AC4580" s="40"/>
      <c r="AD4580" s="40"/>
      <c r="AE4580" s="40"/>
      <c r="AF4580" s="40"/>
      <c r="AG4580" s="40"/>
      <c r="AH4580" s="40"/>
      <c r="AI4580" s="40"/>
      <c r="AJ4580" s="40"/>
      <c r="AK4580" s="40"/>
      <c r="AL4580" s="40"/>
      <c r="AM4580" s="40"/>
      <c r="AN4580" s="40"/>
      <c r="AO4580" s="40"/>
      <c r="AP4580" s="40"/>
      <c r="AQ4580" s="40"/>
      <c r="AR4580" s="40"/>
      <c r="AS4580" s="40"/>
      <c r="AT4580" s="59" t="s">
        <v>74</v>
      </c>
      <c r="AU4580" s="59"/>
      <c r="AV4580" s="59"/>
      <c r="AX4580">
        <v>95</v>
      </c>
      <c r="AZ4580" s="40"/>
      <c r="BA4580" s="40"/>
      <c r="BB4580" s="40"/>
      <c r="BC4580" s="40"/>
      <c r="BD4580" s="40"/>
      <c r="BE4580" s="40"/>
      <c r="BF4580" s="40"/>
      <c r="BG4580" s="40"/>
      <c r="BH4580" s="40"/>
      <c r="BI4580" s="40"/>
      <c r="BJ4580" s="40"/>
      <c r="BK4580" s="40"/>
      <c r="BL4580" s="40"/>
      <c r="BM4580" s="40"/>
      <c r="BN4580" s="40"/>
      <c r="BO4580" s="40"/>
      <c r="BP4580" s="40"/>
      <c r="BQ4580" s="40"/>
      <c r="BR4580" s="40"/>
      <c r="BS4580" s="40"/>
      <c r="BT4580" s="40"/>
      <c r="BU4580" s="40"/>
      <c r="BV4580" s="40"/>
      <c r="BW4580" s="40"/>
      <c r="BX4580" s="40"/>
      <c r="BY4580" s="40"/>
      <c r="BZ4580" s="40"/>
      <c r="CA4580" s="40"/>
      <c r="CB4580" s="40"/>
      <c r="CC4580" s="40"/>
      <c r="CD4580" s="40"/>
      <c r="CE4580" s="40"/>
    </row>
    <row r="4581" spans="1:83" x14ac:dyDescent="0.25">
      <c r="A4581" s="66" t="s">
        <v>1054</v>
      </c>
      <c r="B4581" s="66" t="s">
        <v>1054</v>
      </c>
      <c r="C4581" s="71"/>
      <c r="D4581" s="27">
        <v>35237</v>
      </c>
      <c r="E4581" s="27"/>
      <c r="F4581" s="40" t="s">
        <v>994</v>
      </c>
      <c r="G4581" s="40"/>
      <c r="H4581" s="40"/>
      <c r="I4581" s="40"/>
      <c r="J4581" s="40"/>
      <c r="K4581" s="40"/>
      <c r="L4581" s="40"/>
      <c r="M4581" s="40"/>
      <c r="N4581" s="40"/>
      <c r="O4581" s="40"/>
      <c r="P4581" s="40"/>
      <c r="Q4581" s="40"/>
      <c r="R4581" s="40"/>
      <c r="S4581" s="40"/>
      <c r="T4581" s="40"/>
      <c r="U4581" s="40"/>
      <c r="V4581" s="40"/>
      <c r="W4581" s="40"/>
      <c r="X4581" s="40"/>
      <c r="Z4581" s="40"/>
      <c r="AA4581" s="40"/>
      <c r="AB4581" s="40"/>
      <c r="AC4581" s="40"/>
      <c r="AD4581" s="40"/>
      <c r="AE4581" s="40"/>
      <c r="AF4581" s="40"/>
      <c r="AG4581" s="40"/>
      <c r="AH4581" s="40"/>
      <c r="AI4581" s="40"/>
      <c r="AJ4581" s="40"/>
      <c r="AK4581" s="40"/>
      <c r="AL4581" s="40"/>
      <c r="AM4581" s="40"/>
      <c r="AN4581" s="40"/>
      <c r="AO4581" s="40"/>
      <c r="AP4581" s="40"/>
      <c r="AQ4581" s="40"/>
      <c r="AR4581" s="40"/>
      <c r="AS4581" s="40"/>
      <c r="AT4581" s="59" t="s">
        <v>74</v>
      </c>
      <c r="AU4581" s="59"/>
      <c r="AV4581" s="59"/>
      <c r="AX4581">
        <v>90</v>
      </c>
      <c r="AZ4581" s="40"/>
      <c r="BA4581" s="40"/>
      <c r="BB4581" s="40"/>
      <c r="BC4581" s="40"/>
      <c r="BD4581" s="40"/>
      <c r="BE4581" s="40"/>
      <c r="BF4581" s="40"/>
      <c r="BG4581" s="40"/>
      <c r="BH4581" s="40"/>
      <c r="BI4581" s="40"/>
      <c r="BJ4581" s="40"/>
      <c r="BK4581" s="40"/>
      <c r="BL4581" s="40"/>
      <c r="BM4581" s="40"/>
      <c r="BN4581" s="40"/>
      <c r="BO4581" s="40"/>
      <c r="BP4581" s="40"/>
      <c r="BQ4581" s="40"/>
      <c r="BR4581" s="40"/>
      <c r="BS4581" s="40"/>
      <c r="BT4581" s="40"/>
      <c r="BU4581" s="40"/>
      <c r="BV4581" s="40"/>
      <c r="BW4581" s="40"/>
      <c r="BX4581" s="40"/>
      <c r="BY4581" s="40"/>
      <c r="BZ4581" s="40"/>
      <c r="CA4581" s="40"/>
      <c r="CB4581" s="40"/>
      <c r="CC4581" s="40"/>
      <c r="CD4581" s="40"/>
      <c r="CE4581" s="40"/>
    </row>
    <row r="4582" spans="1:83" x14ac:dyDescent="0.25">
      <c r="A4582" s="66" t="s">
        <v>1038</v>
      </c>
      <c r="B4582" s="66" t="s">
        <v>1038</v>
      </c>
      <c r="C4582" s="71"/>
      <c r="D4582" s="27">
        <v>35196</v>
      </c>
      <c r="E4582" s="27"/>
      <c r="F4582" s="40" t="s">
        <v>609</v>
      </c>
      <c r="G4582" s="40"/>
      <c r="H4582" s="40"/>
      <c r="I4582" s="40"/>
      <c r="J4582" s="40"/>
      <c r="K4582" s="40"/>
      <c r="L4582" s="40"/>
      <c r="M4582" s="40"/>
      <c r="N4582" s="40"/>
      <c r="O4582" s="40"/>
      <c r="P4582" s="40"/>
      <c r="Q4582" s="40"/>
      <c r="R4582" s="40"/>
      <c r="S4582" s="40"/>
      <c r="T4582" s="40"/>
      <c r="U4582" s="40"/>
      <c r="V4582" s="40"/>
      <c r="W4582" s="40"/>
      <c r="X4582" s="40"/>
      <c r="Z4582" s="40"/>
      <c r="AA4582" s="40"/>
      <c r="AB4582" s="40"/>
      <c r="AC4582" s="40"/>
      <c r="AD4582" s="40"/>
      <c r="AE4582" s="40"/>
      <c r="AF4582" s="40"/>
      <c r="AG4582" s="40"/>
      <c r="AH4582" s="40"/>
      <c r="AI4582" s="40"/>
      <c r="AJ4582" s="40"/>
      <c r="AK4582" s="40"/>
      <c r="AL4582" s="40"/>
      <c r="AM4582" s="40"/>
      <c r="AN4582" s="40"/>
      <c r="AO4582" s="40"/>
      <c r="AP4582" s="40"/>
      <c r="AQ4582" s="40"/>
      <c r="AR4582" s="40"/>
      <c r="AS4582" s="40"/>
      <c r="AT4582" s="59" t="s">
        <v>74</v>
      </c>
      <c r="AU4582" s="59"/>
      <c r="AV4582" s="59"/>
      <c r="AX4582">
        <v>79</v>
      </c>
      <c r="AZ4582" s="40"/>
      <c r="BA4582" s="40"/>
      <c r="BB4582" s="40"/>
      <c r="BC4582" s="40"/>
      <c r="BD4582" s="40"/>
      <c r="BE4582" s="40"/>
      <c r="BF4582" s="40"/>
      <c r="BG4582" s="40"/>
      <c r="BH4582" s="40"/>
      <c r="BI4582" s="40"/>
      <c r="BJ4582" s="40"/>
      <c r="BK4582" s="40"/>
      <c r="BL4582" s="40"/>
      <c r="BM4582" s="40"/>
      <c r="BN4582" s="40"/>
      <c r="BO4582" s="40"/>
      <c r="BP4582" s="40"/>
      <c r="BQ4582" s="40"/>
      <c r="BR4582" s="40"/>
      <c r="BS4582" s="40"/>
      <c r="BT4582" s="40"/>
      <c r="BU4582" s="40"/>
      <c r="BV4582" s="40"/>
      <c r="BW4582" s="40"/>
      <c r="BX4582" s="40"/>
      <c r="BY4582" s="40"/>
      <c r="BZ4582" s="40"/>
      <c r="CA4582" s="40"/>
      <c r="CB4582" s="40"/>
      <c r="CC4582" s="40"/>
      <c r="CD4582" s="40"/>
      <c r="CE4582" s="40"/>
    </row>
    <row r="4583" spans="1:83" x14ac:dyDescent="0.25">
      <c r="A4583" s="66" t="s">
        <v>1056</v>
      </c>
      <c r="B4583" s="66" t="s">
        <v>1056</v>
      </c>
      <c r="C4583" s="71"/>
      <c r="D4583" s="27">
        <v>35262</v>
      </c>
      <c r="E4583" s="27"/>
      <c r="F4583" s="40" t="s">
        <v>609</v>
      </c>
      <c r="G4583" s="40"/>
      <c r="H4583" s="40"/>
      <c r="I4583" s="40"/>
      <c r="J4583" s="40"/>
      <c r="K4583" s="40"/>
      <c r="L4583" s="40"/>
      <c r="M4583" s="40"/>
      <c r="N4583" s="40"/>
      <c r="O4583" s="40"/>
      <c r="P4583" s="40"/>
      <c r="Q4583" s="40"/>
      <c r="R4583" s="40"/>
      <c r="S4583" s="40"/>
      <c r="T4583" s="40"/>
      <c r="U4583" s="40"/>
      <c r="V4583" s="40"/>
      <c r="W4583" s="40"/>
      <c r="X4583" s="40"/>
      <c r="Z4583" s="40"/>
      <c r="AA4583" s="40"/>
      <c r="AB4583" s="40"/>
      <c r="AC4583" s="40"/>
      <c r="AD4583" s="40"/>
      <c r="AE4583" s="40"/>
      <c r="AF4583" s="40"/>
      <c r="AG4583" s="40"/>
      <c r="AH4583" s="40"/>
      <c r="AI4583" s="40"/>
      <c r="AJ4583" s="40"/>
      <c r="AK4583" s="40"/>
      <c r="AL4583" s="40"/>
      <c r="AM4583" s="40"/>
      <c r="AN4583" s="40"/>
      <c r="AO4583" s="40"/>
      <c r="AP4583" s="40"/>
      <c r="AQ4583" s="40"/>
      <c r="AR4583" s="40"/>
      <c r="AS4583" s="40"/>
      <c r="AT4583" s="59" t="s">
        <v>74</v>
      </c>
      <c r="AU4583" s="59"/>
      <c r="AV4583" s="59"/>
      <c r="AX4583">
        <v>73</v>
      </c>
      <c r="AZ4583" s="40"/>
      <c r="BA4583" s="40"/>
      <c r="BB4583" s="40"/>
      <c r="BC4583" s="40"/>
      <c r="BD4583" s="40"/>
      <c r="BE4583" s="40"/>
      <c r="BF4583" s="40"/>
      <c r="BG4583" s="40"/>
      <c r="BH4583" s="40"/>
      <c r="BI4583" s="40"/>
      <c r="BJ4583" s="40"/>
      <c r="BK4583" s="40"/>
      <c r="BL4583" s="40"/>
      <c r="BM4583" s="40"/>
      <c r="BN4583" s="40"/>
      <c r="BO4583" s="40"/>
      <c r="BP4583" s="40"/>
      <c r="BQ4583" s="40"/>
      <c r="BR4583" s="40"/>
      <c r="BS4583" s="40"/>
      <c r="BT4583" s="40"/>
      <c r="BU4583" s="40"/>
      <c r="BV4583" s="40"/>
      <c r="BW4583" s="40"/>
      <c r="BX4583" s="40"/>
      <c r="BY4583" s="40"/>
      <c r="BZ4583" s="40"/>
      <c r="CA4583" s="40"/>
      <c r="CB4583" s="40"/>
      <c r="CC4583" s="40"/>
      <c r="CD4583" s="40"/>
      <c r="CE4583" s="40"/>
    </row>
    <row r="4584" spans="1:83" x14ac:dyDescent="0.25">
      <c r="A4584" s="66" t="s">
        <v>1032</v>
      </c>
      <c r="B4584" s="66" t="s">
        <v>1032</v>
      </c>
      <c r="C4584" s="71"/>
      <c r="D4584" s="27">
        <v>35173</v>
      </c>
      <c r="E4584" s="27"/>
      <c r="F4584" s="40" t="s">
        <v>609</v>
      </c>
      <c r="G4584" s="40"/>
      <c r="H4584" s="40"/>
      <c r="I4584" s="40"/>
      <c r="J4584" s="40"/>
      <c r="K4584" s="40"/>
      <c r="L4584" s="40"/>
      <c r="M4584" s="40"/>
      <c r="N4584" s="40"/>
      <c r="O4584" s="40"/>
      <c r="P4584" s="40"/>
      <c r="Q4584" s="40"/>
      <c r="R4584" s="40"/>
      <c r="S4584" s="40"/>
      <c r="T4584" s="40"/>
      <c r="U4584" s="40"/>
      <c r="V4584" s="40"/>
      <c r="W4584" s="40"/>
      <c r="X4584" s="40"/>
      <c r="Z4584" s="40"/>
      <c r="AA4584" s="40"/>
      <c r="AB4584" s="40"/>
      <c r="AC4584" s="40"/>
      <c r="AD4584" s="40"/>
      <c r="AE4584" s="40"/>
      <c r="AF4584" s="40"/>
      <c r="AG4584" s="40"/>
      <c r="AH4584" s="40"/>
      <c r="AI4584" s="40"/>
      <c r="AJ4584" s="40"/>
      <c r="AK4584" s="40"/>
      <c r="AL4584" s="40"/>
      <c r="AM4584" s="40"/>
      <c r="AN4584" s="40"/>
      <c r="AO4584" s="40"/>
      <c r="AP4584" s="40"/>
      <c r="AQ4584" s="40"/>
      <c r="AR4584" s="40"/>
      <c r="AS4584" s="40"/>
      <c r="AT4584" s="59" t="s">
        <v>74</v>
      </c>
      <c r="AU4584" s="59"/>
      <c r="AV4584" s="59"/>
      <c r="AX4584">
        <v>69</v>
      </c>
      <c r="AZ4584" s="40"/>
      <c r="BA4584" s="40"/>
      <c r="BB4584" s="40"/>
      <c r="BC4584" s="40"/>
      <c r="BD4584" s="40"/>
      <c r="BE4584" s="40"/>
      <c r="BF4584" s="40"/>
      <c r="BG4584" s="40"/>
      <c r="BH4584" s="40"/>
      <c r="BI4584" s="40"/>
      <c r="BJ4584" s="40"/>
      <c r="BK4584" s="40"/>
      <c r="BL4584" s="40"/>
      <c r="BM4584" s="40"/>
      <c r="BN4584" s="40"/>
      <c r="BO4584" s="40"/>
      <c r="BP4584" s="40"/>
      <c r="BQ4584" s="40"/>
      <c r="BR4584" s="40"/>
      <c r="BS4584" s="40"/>
      <c r="BT4584" s="40"/>
      <c r="BU4584" s="40"/>
      <c r="BV4584" s="40"/>
      <c r="BW4584" s="40"/>
      <c r="BX4584" s="40"/>
      <c r="BY4584" s="40"/>
      <c r="BZ4584" s="40"/>
      <c r="CA4584" s="40"/>
      <c r="CB4584" s="40"/>
      <c r="CC4584" s="40"/>
      <c r="CD4584" s="40"/>
      <c r="CE4584" s="40"/>
    </row>
    <row r="4585" spans="1:83" x14ac:dyDescent="0.25">
      <c r="A4585" s="66" t="s">
        <v>1044</v>
      </c>
      <c r="B4585" s="66" t="s">
        <v>1044</v>
      </c>
      <c r="C4585" s="71"/>
      <c r="D4585" s="27">
        <v>35217</v>
      </c>
      <c r="E4585" s="27"/>
      <c r="F4585" s="40" t="s">
        <v>609</v>
      </c>
      <c r="G4585" s="40"/>
      <c r="H4585" s="40"/>
      <c r="I4585" s="40"/>
      <c r="J4585" s="40"/>
      <c r="K4585" s="40"/>
      <c r="L4585" s="40"/>
      <c r="M4585" s="40"/>
      <c r="N4585" s="40"/>
      <c r="O4585" s="40"/>
      <c r="P4585" s="40"/>
      <c r="Q4585" s="40"/>
      <c r="R4585" s="40"/>
      <c r="S4585" s="40"/>
      <c r="T4585" s="40"/>
      <c r="U4585" s="40"/>
      <c r="V4585" s="34"/>
      <c r="W4585" s="40"/>
      <c r="X4585" s="34"/>
      <c r="Z4585" s="40"/>
      <c r="AA4585" s="40"/>
      <c r="AB4585" s="40"/>
      <c r="AC4585" s="40"/>
      <c r="AD4585" s="40"/>
      <c r="AE4585" s="40"/>
      <c r="AF4585" s="40"/>
      <c r="AG4585" s="40"/>
      <c r="AH4585" s="40"/>
      <c r="AI4585" s="34"/>
      <c r="AJ4585" s="34"/>
      <c r="AK4585" s="40"/>
      <c r="AL4585" s="40"/>
      <c r="AM4585" s="40"/>
      <c r="AN4585" s="40"/>
      <c r="AO4585" s="34"/>
      <c r="AP4585" s="34"/>
      <c r="AQ4585" s="40"/>
      <c r="AR4585" s="40"/>
      <c r="AS4585" s="40"/>
      <c r="AT4585" s="59" t="s">
        <v>74</v>
      </c>
      <c r="AU4585" s="59"/>
      <c r="AV4585" s="59"/>
      <c r="AX4585">
        <v>88</v>
      </c>
      <c r="AZ4585" s="40"/>
      <c r="BA4585" s="40"/>
      <c r="BB4585" s="40"/>
      <c r="BC4585" s="40"/>
      <c r="BD4585" s="40"/>
      <c r="BE4585" s="40"/>
      <c r="BF4585" s="40"/>
      <c r="BG4585" s="40"/>
      <c r="BH4585" s="34"/>
      <c r="BI4585" s="40"/>
      <c r="BJ4585" s="34"/>
      <c r="BK4585" s="40"/>
      <c r="BL4585" s="40"/>
      <c r="BM4585" s="40"/>
      <c r="BN4585" s="40"/>
      <c r="BO4585" s="40"/>
      <c r="BP4585" s="40"/>
      <c r="BQ4585" s="40"/>
      <c r="BR4585" s="40"/>
      <c r="BS4585" s="40"/>
      <c r="BT4585" s="40"/>
      <c r="BU4585" s="40"/>
      <c r="BV4585" s="40"/>
      <c r="BW4585" s="40"/>
      <c r="BX4585" s="40"/>
      <c r="BY4585" s="40"/>
      <c r="BZ4585" s="40"/>
      <c r="CA4585" s="40"/>
      <c r="CB4585" s="40"/>
      <c r="CC4585" s="40"/>
      <c r="CD4585" s="40"/>
      <c r="CE4585" s="40"/>
    </row>
    <row r="4586" spans="1:83" x14ac:dyDescent="0.25">
      <c r="A4586" s="66" t="s">
        <v>1050</v>
      </c>
      <c r="B4586" s="66" t="s">
        <v>1050</v>
      </c>
      <c r="C4586" s="71"/>
      <c r="D4586" s="27">
        <v>35237</v>
      </c>
      <c r="E4586" s="27"/>
      <c r="F4586" s="40" t="s">
        <v>609</v>
      </c>
      <c r="G4586" s="40"/>
      <c r="H4586" s="40"/>
      <c r="I4586" s="40"/>
      <c r="J4586" s="40"/>
      <c r="K4586" s="40"/>
      <c r="L4586" s="40"/>
      <c r="M4586" s="40"/>
      <c r="N4586" s="40"/>
      <c r="O4586" s="40"/>
      <c r="P4586" s="40"/>
      <c r="Q4586" s="40"/>
      <c r="R4586" s="40"/>
      <c r="S4586" s="40"/>
      <c r="T4586" s="40"/>
      <c r="U4586" s="40"/>
      <c r="V4586" s="34"/>
      <c r="W4586" s="40"/>
      <c r="X4586" s="34"/>
      <c r="Z4586" s="40"/>
      <c r="AA4586" s="40"/>
      <c r="AB4586" s="40"/>
      <c r="AC4586" s="40"/>
      <c r="AD4586" s="40"/>
      <c r="AE4586" s="40"/>
      <c r="AF4586" s="40"/>
      <c r="AG4586" s="40"/>
      <c r="AH4586" s="40"/>
      <c r="AI4586" s="34"/>
      <c r="AJ4586" s="34"/>
      <c r="AK4586" s="40"/>
      <c r="AL4586" s="40"/>
      <c r="AM4586" s="40"/>
      <c r="AN4586" s="40"/>
      <c r="AO4586" s="34"/>
      <c r="AP4586" s="34"/>
      <c r="AQ4586" s="40"/>
      <c r="AR4586" s="40"/>
      <c r="AS4586" s="40"/>
      <c r="AT4586" s="59" t="s">
        <v>74</v>
      </c>
      <c r="AU4586" s="59"/>
      <c r="AV4586" s="59"/>
      <c r="AX4586">
        <v>84</v>
      </c>
      <c r="AZ4586" s="40"/>
      <c r="BA4586" s="40"/>
      <c r="BB4586" s="40"/>
      <c r="BC4586" s="40"/>
      <c r="BD4586" s="40"/>
      <c r="BE4586" s="40"/>
      <c r="BF4586" s="40"/>
      <c r="BG4586" s="40"/>
      <c r="BH4586" s="34"/>
      <c r="BI4586" s="40"/>
      <c r="BJ4586" s="34"/>
      <c r="BK4586" s="40"/>
      <c r="BL4586" s="40"/>
      <c r="BM4586" s="40"/>
      <c r="BN4586" s="40"/>
      <c r="BO4586" s="40"/>
      <c r="BP4586" s="40"/>
      <c r="BQ4586" s="40"/>
      <c r="BR4586" s="40"/>
      <c r="BS4586" s="40"/>
      <c r="BT4586" s="40"/>
      <c r="BU4586" s="40"/>
      <c r="BV4586" s="40"/>
      <c r="BW4586" s="40"/>
      <c r="BX4586" s="40"/>
      <c r="BY4586" s="40"/>
      <c r="BZ4586" s="40"/>
      <c r="CA4586" s="40"/>
      <c r="CB4586" s="40"/>
      <c r="CC4586" s="40"/>
      <c r="CD4586" s="40"/>
      <c r="CE4586" s="40"/>
    </row>
    <row r="4587" spans="1:83" x14ac:dyDescent="0.25">
      <c r="A4587" s="66" t="s">
        <v>1043</v>
      </c>
      <c r="B4587" s="66" t="s">
        <v>1043</v>
      </c>
      <c r="C4587" s="71"/>
      <c r="D4587" s="27">
        <v>35196</v>
      </c>
      <c r="E4587" s="27"/>
      <c r="F4587" s="40" t="s">
        <v>289</v>
      </c>
      <c r="G4587" s="40"/>
      <c r="H4587" s="40"/>
      <c r="I4587" s="40"/>
      <c r="J4587" s="40"/>
      <c r="K4587" s="40"/>
      <c r="L4587" s="40"/>
      <c r="M4587" s="40"/>
      <c r="N4587" s="40"/>
      <c r="O4587" s="40"/>
      <c r="P4587" s="40"/>
      <c r="Q4587" s="40"/>
      <c r="R4587" s="40"/>
      <c r="S4587" s="40"/>
      <c r="T4587" s="40"/>
      <c r="U4587" s="40"/>
      <c r="V4587" s="40"/>
      <c r="W4587" s="40"/>
      <c r="X4587" s="40"/>
      <c r="Z4587" s="40"/>
      <c r="AA4587" s="40"/>
      <c r="AB4587" s="40"/>
      <c r="AC4587" s="40"/>
      <c r="AD4587" s="40"/>
      <c r="AE4587" s="40"/>
      <c r="AF4587" s="40"/>
      <c r="AG4587" s="40"/>
      <c r="AH4587" s="40"/>
      <c r="AI4587" s="40"/>
      <c r="AJ4587" s="40"/>
      <c r="AK4587" s="40"/>
      <c r="AL4587" s="40"/>
      <c r="AM4587" s="40"/>
      <c r="AN4587" s="40"/>
      <c r="AO4587" s="40"/>
      <c r="AP4587" s="40"/>
      <c r="AQ4587" s="40"/>
      <c r="AR4587" s="40"/>
      <c r="AS4587" s="40"/>
      <c r="AT4587" s="59" t="s">
        <v>74</v>
      </c>
      <c r="AU4587" s="59"/>
      <c r="AV4587" s="59"/>
      <c r="AX4587">
        <v>91</v>
      </c>
      <c r="AZ4587" s="40"/>
      <c r="BA4587" s="40"/>
      <c r="BB4587" s="40"/>
      <c r="BC4587" s="40"/>
      <c r="BD4587" s="40"/>
      <c r="BE4587" s="40"/>
      <c r="BF4587" s="40"/>
      <c r="BG4587" s="40"/>
      <c r="BH4587" s="40"/>
      <c r="BI4587" s="40"/>
      <c r="BJ4587" s="40"/>
      <c r="BK4587" s="40"/>
      <c r="BL4587" s="40"/>
      <c r="BM4587" s="40"/>
      <c r="BN4587" s="40"/>
      <c r="BO4587" s="40"/>
      <c r="BP4587" s="40"/>
      <c r="BQ4587" s="40"/>
      <c r="BR4587" s="40"/>
      <c r="BS4587" s="40"/>
      <c r="BT4587" s="40"/>
      <c r="BU4587" s="40"/>
      <c r="BV4587" s="40"/>
      <c r="BW4587" s="40"/>
      <c r="BX4587" s="40"/>
      <c r="BY4587" s="40"/>
      <c r="BZ4587" s="40"/>
      <c r="CA4587" s="40"/>
      <c r="CB4587" s="40"/>
      <c r="CC4587" s="40"/>
      <c r="CD4587" s="40"/>
      <c r="CE4587" s="40"/>
    </row>
    <row r="4588" spans="1:83" x14ac:dyDescent="0.25">
      <c r="A4588" s="66" t="s">
        <v>1061</v>
      </c>
      <c r="B4588" s="66" t="s">
        <v>1061</v>
      </c>
      <c r="C4588" s="71"/>
      <c r="D4588" s="27">
        <v>35262</v>
      </c>
      <c r="E4588" s="27"/>
      <c r="F4588" s="40" t="s">
        <v>289</v>
      </c>
      <c r="G4588" s="40"/>
      <c r="H4588" s="40"/>
      <c r="I4588" s="40"/>
      <c r="J4588" s="40"/>
      <c r="K4588" s="40"/>
      <c r="L4588" s="40"/>
      <c r="M4588" s="40"/>
      <c r="N4588" s="40"/>
      <c r="O4588" s="40"/>
      <c r="P4588" s="40"/>
      <c r="Q4588" s="40"/>
      <c r="R4588" s="40"/>
      <c r="S4588" s="40"/>
      <c r="T4588" s="40"/>
      <c r="U4588" s="40"/>
      <c r="V4588" s="40"/>
      <c r="W4588" s="40"/>
      <c r="X4588" s="40"/>
      <c r="Z4588" s="40"/>
      <c r="AA4588" s="40"/>
      <c r="AB4588" s="40"/>
      <c r="AC4588" s="40"/>
      <c r="AD4588" s="40"/>
      <c r="AE4588" s="40"/>
      <c r="AF4588" s="40"/>
      <c r="AG4588" s="40"/>
      <c r="AH4588" s="40"/>
      <c r="AI4588" s="40"/>
      <c r="AJ4588" s="40"/>
      <c r="AK4588" s="40"/>
      <c r="AL4588" s="40"/>
      <c r="AM4588" s="40"/>
      <c r="AN4588" s="40"/>
      <c r="AO4588" s="40"/>
      <c r="AP4588" s="40"/>
      <c r="AQ4588" s="40"/>
      <c r="AR4588" s="40"/>
      <c r="AS4588" s="40"/>
      <c r="AT4588" s="59" t="s">
        <v>74</v>
      </c>
      <c r="AU4588" s="59"/>
      <c r="AV4588" s="59"/>
      <c r="AX4588">
        <v>76</v>
      </c>
      <c r="AZ4588" s="40"/>
      <c r="BA4588" s="40"/>
      <c r="BB4588" s="40"/>
      <c r="BC4588" s="40"/>
      <c r="BD4588" s="40"/>
      <c r="BE4588" s="40"/>
      <c r="BF4588" s="40"/>
      <c r="BG4588" s="40"/>
      <c r="BH4588" s="40"/>
      <c r="BI4588" s="40"/>
      <c r="BJ4588" s="40"/>
      <c r="BK4588" s="40"/>
      <c r="BL4588" s="40"/>
      <c r="BM4588" s="40"/>
      <c r="BN4588" s="40"/>
      <c r="BO4588" s="40"/>
      <c r="BP4588" s="40"/>
      <c r="BQ4588" s="40"/>
      <c r="BR4588" s="40"/>
      <c r="BS4588" s="40"/>
      <c r="BT4588" s="40"/>
      <c r="BU4588" s="40"/>
      <c r="BV4588" s="40"/>
      <c r="BW4588" s="40"/>
      <c r="BX4588" s="40"/>
      <c r="BY4588" s="40"/>
      <c r="BZ4588" s="40"/>
      <c r="CA4588" s="40"/>
      <c r="CB4588" s="40"/>
      <c r="CC4588" s="40"/>
      <c r="CD4588" s="40"/>
      <c r="CE4588" s="40"/>
    </row>
    <row r="4589" spans="1:83" x14ac:dyDescent="0.25">
      <c r="A4589" s="66" t="s">
        <v>1037</v>
      </c>
      <c r="B4589" s="66" t="s">
        <v>1037</v>
      </c>
      <c r="C4589" s="71"/>
      <c r="D4589" s="27">
        <v>35173</v>
      </c>
      <c r="E4589" s="27"/>
      <c r="F4589" s="40" t="s">
        <v>289</v>
      </c>
      <c r="G4589" s="40"/>
      <c r="H4589" s="40"/>
      <c r="I4589" s="40"/>
      <c r="J4589" s="40"/>
      <c r="K4589" s="40"/>
      <c r="L4589" s="40"/>
      <c r="M4589" s="40"/>
      <c r="N4589" s="40"/>
      <c r="O4589" s="40"/>
      <c r="P4589" s="40"/>
      <c r="Q4589" s="40"/>
      <c r="R4589" s="40"/>
      <c r="S4589" s="40"/>
      <c r="T4589" s="40"/>
      <c r="U4589" s="40"/>
      <c r="V4589" s="40"/>
      <c r="W4589" s="40"/>
      <c r="X4589" s="40"/>
      <c r="Z4589" s="40"/>
      <c r="AA4589" s="40"/>
      <c r="AB4589" s="40"/>
      <c r="AC4589" s="40"/>
      <c r="AD4589" s="40"/>
      <c r="AE4589" s="40"/>
      <c r="AF4589" s="40"/>
      <c r="AG4589" s="40"/>
      <c r="AH4589" s="40"/>
      <c r="AI4589" s="40"/>
      <c r="AJ4589" s="40"/>
      <c r="AK4589" s="40"/>
      <c r="AL4589" s="40"/>
      <c r="AM4589" s="40"/>
      <c r="AN4589" s="40"/>
      <c r="AO4589" s="40"/>
      <c r="AP4589" s="40"/>
      <c r="AQ4589" s="40"/>
      <c r="AR4589" s="40"/>
      <c r="AS4589" s="40"/>
      <c r="AT4589" s="59" t="s">
        <v>74</v>
      </c>
      <c r="AU4589" s="59"/>
      <c r="AV4589" s="59"/>
      <c r="AX4589">
        <v>81</v>
      </c>
      <c r="AZ4589" s="40"/>
      <c r="BA4589" s="40"/>
      <c r="BB4589" s="40"/>
      <c r="BC4589" s="40"/>
      <c r="BD4589" s="40"/>
      <c r="BE4589" s="40"/>
      <c r="BF4589" s="40"/>
      <c r="BG4589" s="40"/>
      <c r="BH4589" s="40"/>
      <c r="BI4589" s="40"/>
      <c r="BJ4589" s="40"/>
      <c r="BK4589" s="40"/>
      <c r="BL4589" s="40"/>
      <c r="BM4589" s="40"/>
      <c r="BN4589" s="40"/>
      <c r="BO4589" s="40"/>
      <c r="BP4589" s="40"/>
      <c r="BQ4589" s="40"/>
      <c r="BR4589" s="40"/>
      <c r="BS4589" s="40"/>
      <c r="BT4589" s="40"/>
      <c r="BU4589" s="40"/>
      <c r="BV4589" s="40"/>
      <c r="BW4589" s="40"/>
      <c r="BX4589" s="40"/>
      <c r="BY4589" s="40"/>
      <c r="BZ4589" s="40"/>
      <c r="CA4589" s="40"/>
      <c r="CB4589" s="40"/>
      <c r="CC4589" s="40"/>
      <c r="CD4589" s="40"/>
      <c r="CE4589" s="40"/>
    </row>
    <row r="4590" spans="1:83" x14ac:dyDescent="0.25">
      <c r="A4590" s="66" t="s">
        <v>1049</v>
      </c>
      <c r="B4590" s="66" t="s">
        <v>1049</v>
      </c>
      <c r="C4590" s="71"/>
      <c r="D4590" s="27">
        <v>35217</v>
      </c>
      <c r="E4590" s="27"/>
      <c r="F4590" s="40" t="s">
        <v>289</v>
      </c>
      <c r="G4590" s="40"/>
      <c r="H4590" s="40"/>
      <c r="I4590" s="40"/>
      <c r="J4590" s="40"/>
      <c r="K4590" s="40"/>
      <c r="L4590" s="40"/>
      <c r="M4590" s="40"/>
      <c r="N4590" s="40"/>
      <c r="O4590" s="40"/>
      <c r="P4590" s="40"/>
      <c r="Q4590" s="40"/>
      <c r="R4590" s="40"/>
      <c r="S4590" s="40"/>
      <c r="T4590" s="40"/>
      <c r="U4590" s="40"/>
      <c r="V4590" s="40"/>
      <c r="W4590" s="40"/>
      <c r="X4590" s="40"/>
      <c r="Z4590" s="40"/>
      <c r="AA4590" s="40"/>
      <c r="AB4590" s="40"/>
      <c r="AC4590" s="40"/>
      <c r="AD4590" s="40"/>
      <c r="AE4590" s="40"/>
      <c r="AF4590" s="40"/>
      <c r="AG4590" s="40"/>
      <c r="AH4590" s="40"/>
      <c r="AI4590" s="40"/>
      <c r="AJ4590" s="40"/>
      <c r="AK4590" s="40"/>
      <c r="AL4590" s="40"/>
      <c r="AM4590" s="40"/>
      <c r="AN4590" s="40"/>
      <c r="AO4590" s="40"/>
      <c r="AP4590" s="40"/>
      <c r="AQ4590" s="40"/>
      <c r="AR4590" s="40"/>
      <c r="AS4590" s="40"/>
      <c r="AT4590" s="59" t="s">
        <v>74</v>
      </c>
      <c r="AU4590" s="59"/>
      <c r="AV4590" s="59"/>
      <c r="AX4590">
        <v>90</v>
      </c>
      <c r="AZ4590" s="40"/>
      <c r="BA4590" s="40"/>
      <c r="BB4590" s="40"/>
      <c r="BC4590" s="40"/>
      <c r="BD4590" s="40"/>
      <c r="BE4590" s="40"/>
      <c r="BF4590" s="40"/>
      <c r="BG4590" s="40"/>
      <c r="BH4590" s="40"/>
      <c r="BI4590" s="40"/>
      <c r="BJ4590" s="40"/>
      <c r="BK4590" s="40"/>
      <c r="BL4590" s="40"/>
      <c r="BM4590" s="40"/>
      <c r="BN4590" s="40"/>
      <c r="BO4590" s="40"/>
      <c r="BP4590" s="40"/>
      <c r="BQ4590" s="40"/>
      <c r="BR4590" s="40"/>
      <c r="BS4590" s="40"/>
      <c r="BT4590" s="40"/>
      <c r="BU4590" s="40"/>
      <c r="BV4590" s="40"/>
      <c r="BW4590" s="40"/>
      <c r="BX4590" s="40"/>
      <c r="BY4590" s="40"/>
      <c r="BZ4590" s="40"/>
      <c r="CA4590" s="40"/>
      <c r="CB4590" s="40"/>
      <c r="CC4590" s="40"/>
      <c r="CD4590" s="40"/>
      <c r="CE4590" s="40"/>
    </row>
    <row r="4591" spans="1:83" x14ac:dyDescent="0.25">
      <c r="A4591" s="66" t="s">
        <v>1055</v>
      </c>
      <c r="B4591" s="66" t="s">
        <v>1055</v>
      </c>
      <c r="C4591" s="71"/>
      <c r="D4591" s="27">
        <v>35237</v>
      </c>
      <c r="E4591" s="27"/>
      <c r="F4591" s="40" t="s">
        <v>289</v>
      </c>
      <c r="G4591" s="40"/>
      <c r="H4591" s="40"/>
      <c r="I4591" s="40"/>
      <c r="J4591" s="40"/>
      <c r="K4591" s="40"/>
      <c r="L4591" s="40"/>
      <c r="M4591" s="40"/>
      <c r="N4591" s="40"/>
      <c r="O4591" s="40"/>
      <c r="P4591" s="40"/>
      <c r="Q4591" s="40"/>
      <c r="R4591" s="40"/>
      <c r="S4591" s="40"/>
      <c r="T4591" s="40"/>
      <c r="U4591" s="40"/>
      <c r="V4591" s="40"/>
      <c r="W4591" s="40"/>
      <c r="X4591" s="40"/>
      <c r="Z4591" s="40"/>
      <c r="AA4591" s="40"/>
      <c r="AB4591" s="40"/>
      <c r="AC4591" s="40"/>
      <c r="AD4591" s="40"/>
      <c r="AE4591" s="40"/>
      <c r="AF4591" s="40"/>
      <c r="AG4591" s="40"/>
      <c r="AH4591" s="40"/>
      <c r="AI4591" s="40"/>
      <c r="AJ4591" s="40"/>
      <c r="AK4591" s="40"/>
      <c r="AL4591" s="40"/>
      <c r="AM4591" s="40"/>
      <c r="AN4591" s="40"/>
      <c r="AO4591" s="40"/>
      <c r="AP4591" s="34"/>
      <c r="AQ4591" s="40"/>
      <c r="AR4591" s="40"/>
      <c r="AS4591" s="40"/>
      <c r="AT4591" s="59" t="s">
        <v>74</v>
      </c>
      <c r="AU4591" s="59"/>
      <c r="AV4591" s="59"/>
      <c r="AX4591">
        <v>85</v>
      </c>
      <c r="AZ4591" s="40"/>
      <c r="BA4591" s="40"/>
      <c r="BB4591" s="40"/>
      <c r="BC4591" s="40"/>
      <c r="BD4591" s="40"/>
      <c r="BE4591" s="40"/>
      <c r="BF4591" s="40"/>
      <c r="BG4591" s="40"/>
      <c r="BH4591" s="40"/>
      <c r="BI4591" s="40"/>
      <c r="BJ4591" s="40"/>
      <c r="BK4591" s="40"/>
      <c r="BL4591" s="40"/>
      <c r="BM4591" s="40"/>
      <c r="BN4591" s="40"/>
      <c r="BO4591" s="40"/>
      <c r="BP4591" s="40"/>
      <c r="BQ4591" s="40"/>
      <c r="BR4591" s="40"/>
      <c r="BS4591" s="40"/>
      <c r="BT4591" s="40"/>
      <c r="BU4591" s="40"/>
      <c r="BV4591" s="40"/>
      <c r="BW4591" s="40"/>
      <c r="BX4591" s="40"/>
      <c r="BY4591" s="40"/>
      <c r="BZ4591" s="40"/>
      <c r="CA4591" s="40"/>
      <c r="CB4591" s="40"/>
      <c r="CC4591" s="40"/>
      <c r="CD4591" s="40"/>
      <c r="CE4591" s="40"/>
    </row>
    <row r="4592" spans="1:83" x14ac:dyDescent="0.25">
      <c r="A4592" s="66" t="s">
        <v>1040</v>
      </c>
      <c r="B4592" s="66" t="s">
        <v>1040</v>
      </c>
      <c r="C4592" s="71"/>
      <c r="D4592" s="27">
        <v>35196</v>
      </c>
      <c r="E4592" s="27"/>
      <c r="F4592" s="40" t="s">
        <v>990</v>
      </c>
      <c r="G4592" s="40"/>
      <c r="H4592" s="40"/>
      <c r="I4592" s="40"/>
      <c r="J4592" s="40"/>
      <c r="K4592" s="40"/>
      <c r="L4592" s="40"/>
      <c r="M4592" s="40"/>
      <c r="N4592" s="40"/>
      <c r="O4592" s="40"/>
      <c r="P4592" s="40"/>
      <c r="Q4592" s="40"/>
      <c r="R4592" s="40"/>
      <c r="S4592" s="40"/>
      <c r="T4592" s="40"/>
      <c r="U4592" s="40"/>
      <c r="V4592" s="40"/>
      <c r="W4592" s="40"/>
      <c r="X4592" s="40"/>
      <c r="Z4592" s="40"/>
      <c r="AA4592" s="40"/>
      <c r="AB4592" s="40"/>
      <c r="AC4592" s="40"/>
      <c r="AD4592" s="40"/>
      <c r="AE4592" s="40"/>
      <c r="AF4592" s="40"/>
      <c r="AG4592" s="40"/>
      <c r="AH4592" s="40"/>
      <c r="AI4592" s="40"/>
      <c r="AJ4592" s="40"/>
      <c r="AK4592" s="40"/>
      <c r="AL4592" s="40"/>
      <c r="AM4592" s="40"/>
      <c r="AN4592" s="40"/>
      <c r="AO4592" s="40"/>
      <c r="AP4592" s="40"/>
      <c r="AQ4592" s="40"/>
      <c r="AR4592" s="40"/>
      <c r="AS4592" s="40"/>
      <c r="AT4592" s="59" t="s">
        <v>74</v>
      </c>
      <c r="AU4592" s="59"/>
      <c r="AV4592" s="59"/>
      <c r="AX4592">
        <v>110</v>
      </c>
      <c r="AZ4592" s="40"/>
      <c r="BA4592" s="40"/>
      <c r="BB4592" s="40"/>
      <c r="BC4592" s="40"/>
      <c r="BD4592" s="40"/>
      <c r="BE4592" s="40"/>
      <c r="BF4592" s="40"/>
      <c r="BG4592" s="40"/>
      <c r="BH4592" s="40"/>
      <c r="BI4592" s="40"/>
      <c r="BJ4592" s="40"/>
      <c r="BK4592" s="40"/>
      <c r="BL4592" s="40"/>
      <c r="BM4592" s="40"/>
      <c r="BN4592" s="40"/>
      <c r="BO4592" s="40"/>
      <c r="BP4592" s="40"/>
      <c r="BQ4592" s="40"/>
      <c r="BR4592" s="40"/>
      <c r="BS4592" s="40"/>
      <c r="BT4592" s="40"/>
      <c r="BU4592" s="40"/>
      <c r="BV4592" s="40"/>
      <c r="BW4592" s="40"/>
      <c r="BX4592" s="40"/>
      <c r="BY4592" s="40"/>
      <c r="BZ4592" s="40"/>
      <c r="CA4592" s="40"/>
      <c r="CB4592" s="40"/>
      <c r="CC4592" s="40"/>
      <c r="CD4592" s="40"/>
      <c r="CE4592" s="40"/>
    </row>
    <row r="4593" spans="1:83" x14ac:dyDescent="0.25">
      <c r="A4593" s="66" t="s">
        <v>1058</v>
      </c>
      <c r="B4593" s="66" t="s">
        <v>1058</v>
      </c>
      <c r="C4593" s="71"/>
      <c r="D4593" s="27">
        <v>35262</v>
      </c>
      <c r="E4593" s="27"/>
      <c r="F4593" s="40" t="s">
        <v>990</v>
      </c>
      <c r="G4593" s="40"/>
      <c r="H4593" s="40"/>
      <c r="I4593" s="40"/>
      <c r="J4593" s="40"/>
      <c r="K4593" s="40"/>
      <c r="L4593" s="40"/>
      <c r="M4593" s="40"/>
      <c r="N4593" s="40"/>
      <c r="O4593" s="40"/>
      <c r="P4593" s="40"/>
      <c r="Q4593" s="40"/>
      <c r="R4593" s="40"/>
      <c r="S4593" s="40"/>
      <c r="T4593" s="40"/>
      <c r="U4593" s="40"/>
      <c r="V4593" s="40"/>
      <c r="W4593" s="40"/>
      <c r="X4593" s="40"/>
      <c r="Z4593" s="40"/>
      <c r="AA4593" s="40"/>
      <c r="AB4593" s="40"/>
      <c r="AC4593" s="40"/>
      <c r="AD4593" s="40"/>
      <c r="AE4593" s="40"/>
      <c r="AF4593" s="40"/>
      <c r="AG4593" s="40"/>
      <c r="AH4593" s="40"/>
      <c r="AI4593" s="40"/>
      <c r="AJ4593" s="40"/>
      <c r="AK4593" s="40"/>
      <c r="AL4593" s="40"/>
      <c r="AM4593" s="40"/>
      <c r="AN4593" s="40"/>
      <c r="AO4593" s="40"/>
      <c r="AP4593" s="40"/>
      <c r="AQ4593" s="40"/>
      <c r="AR4593" s="40"/>
      <c r="AS4593" s="40"/>
      <c r="AT4593" s="59" t="s">
        <v>74</v>
      </c>
      <c r="AU4593" s="59"/>
      <c r="AV4593" s="59"/>
      <c r="AX4593">
        <v>91</v>
      </c>
      <c r="AZ4593" s="40"/>
      <c r="BA4593" s="40"/>
      <c r="BB4593" s="40"/>
      <c r="BC4593" s="40"/>
      <c r="BD4593" s="40"/>
      <c r="BE4593" s="40"/>
      <c r="BF4593" s="40"/>
      <c r="BG4593" s="40"/>
      <c r="BH4593" s="40"/>
      <c r="BI4593" s="40"/>
      <c r="BJ4593" s="40"/>
      <c r="BK4593" s="40"/>
      <c r="BL4593" s="40"/>
      <c r="BM4593" s="40"/>
      <c r="BN4593" s="40"/>
      <c r="BO4593" s="40"/>
      <c r="BP4593" s="40"/>
      <c r="BQ4593" s="40"/>
      <c r="BR4593" s="40"/>
      <c r="BS4593" s="40"/>
      <c r="BT4593" s="40"/>
      <c r="BU4593" s="40"/>
      <c r="BV4593" s="40"/>
      <c r="BW4593" s="40"/>
      <c r="BX4593" s="40"/>
      <c r="BY4593" s="40"/>
      <c r="BZ4593" s="40"/>
      <c r="CA4593" s="40"/>
      <c r="CB4593" s="40"/>
      <c r="CC4593" s="40"/>
      <c r="CD4593" s="40"/>
      <c r="CE4593" s="40"/>
    </row>
    <row r="4594" spans="1:83" x14ac:dyDescent="0.25">
      <c r="A4594" s="66" t="s">
        <v>1034</v>
      </c>
      <c r="B4594" s="66" t="s">
        <v>1034</v>
      </c>
      <c r="C4594" s="71"/>
      <c r="D4594" s="27">
        <v>35173</v>
      </c>
      <c r="E4594" s="27"/>
      <c r="F4594" s="40" t="s">
        <v>990</v>
      </c>
      <c r="G4594" s="40"/>
      <c r="H4594" s="40"/>
      <c r="I4594" s="40"/>
      <c r="J4594" s="40"/>
      <c r="K4594" s="40"/>
      <c r="L4594" s="40"/>
      <c r="M4594" s="40"/>
      <c r="N4594" s="40"/>
      <c r="O4594" s="40"/>
      <c r="P4594" s="40"/>
      <c r="Q4594" s="40"/>
      <c r="R4594" s="40"/>
      <c r="S4594" s="40"/>
      <c r="T4594" s="40"/>
      <c r="U4594" s="40"/>
      <c r="V4594" s="40"/>
      <c r="W4594" s="40"/>
      <c r="X4594" s="40"/>
      <c r="Z4594" s="40"/>
      <c r="AA4594" s="40"/>
      <c r="AB4594" s="40"/>
      <c r="AC4594" s="40"/>
      <c r="AD4594" s="40"/>
      <c r="AE4594" s="40"/>
      <c r="AF4594" s="40"/>
      <c r="AG4594" s="40"/>
      <c r="AH4594" s="40"/>
      <c r="AI4594" s="40"/>
      <c r="AJ4594" s="40"/>
      <c r="AK4594" s="40"/>
      <c r="AL4594" s="40"/>
      <c r="AM4594" s="40"/>
      <c r="AN4594" s="40"/>
      <c r="AO4594" s="40"/>
      <c r="AP4594" s="40"/>
      <c r="AQ4594" s="40"/>
      <c r="AR4594" s="40"/>
      <c r="AS4594" s="40"/>
      <c r="AT4594" s="59" t="s">
        <v>74</v>
      </c>
      <c r="AU4594" s="59"/>
      <c r="AV4594" s="59"/>
      <c r="AX4594">
        <v>107</v>
      </c>
      <c r="AZ4594" s="40"/>
      <c r="BA4594" s="40"/>
      <c r="BB4594" s="40"/>
      <c r="BC4594" s="40"/>
      <c r="BD4594" s="40"/>
      <c r="BE4594" s="40"/>
      <c r="BF4594" s="40"/>
      <c r="BG4594" s="40"/>
      <c r="BH4594" s="40"/>
      <c r="BI4594" s="40"/>
      <c r="BJ4594" s="40"/>
      <c r="BK4594" s="40"/>
      <c r="BL4594" s="40"/>
      <c r="BM4594" s="40"/>
      <c r="BN4594" s="40"/>
      <c r="BO4594" s="40"/>
      <c r="BP4594" s="40"/>
      <c r="BQ4594" s="40"/>
      <c r="BR4594" s="40"/>
      <c r="BS4594" s="40"/>
      <c r="BT4594" s="40"/>
      <c r="BU4594" s="40"/>
      <c r="BV4594" s="40"/>
      <c r="BW4594" s="40"/>
      <c r="BX4594" s="40"/>
      <c r="BY4594" s="40"/>
      <c r="BZ4594" s="40"/>
      <c r="CA4594" s="40"/>
      <c r="CB4594" s="40"/>
      <c r="CC4594" s="40"/>
      <c r="CD4594" s="40"/>
      <c r="CE4594" s="40"/>
    </row>
    <row r="4595" spans="1:83" x14ac:dyDescent="0.25">
      <c r="A4595" s="66" t="s">
        <v>1046</v>
      </c>
      <c r="B4595" s="66" t="s">
        <v>1046</v>
      </c>
      <c r="C4595" s="71"/>
      <c r="D4595" s="27">
        <v>35217</v>
      </c>
      <c r="E4595" s="27"/>
      <c r="F4595" s="40" t="s">
        <v>990</v>
      </c>
      <c r="G4595" s="40"/>
      <c r="H4595" s="40"/>
      <c r="I4595" s="40"/>
      <c r="J4595" s="40"/>
      <c r="K4595" s="40"/>
      <c r="L4595" s="40"/>
      <c r="M4595" s="40"/>
      <c r="N4595" s="40"/>
      <c r="O4595" s="40"/>
      <c r="P4595" s="40"/>
      <c r="Q4595" s="40"/>
      <c r="R4595" s="40"/>
      <c r="S4595" s="40"/>
      <c r="T4595" s="40"/>
      <c r="U4595" s="40"/>
      <c r="V4595" s="40"/>
      <c r="W4595" s="40"/>
      <c r="X4595" s="40"/>
      <c r="Z4595" s="40"/>
      <c r="AA4595" s="40"/>
      <c r="AB4595" s="40"/>
      <c r="AC4595" s="40"/>
      <c r="AD4595" s="40"/>
      <c r="AE4595" s="40"/>
      <c r="AF4595" s="40"/>
      <c r="AG4595" s="40"/>
      <c r="AH4595" s="40"/>
      <c r="AI4595" s="40"/>
      <c r="AJ4595" s="40"/>
      <c r="AK4595" s="40"/>
      <c r="AL4595" s="40"/>
      <c r="AM4595" s="40"/>
      <c r="AN4595" s="40"/>
      <c r="AO4595" s="40"/>
      <c r="AP4595" s="40"/>
      <c r="AQ4595" s="40"/>
      <c r="AR4595" s="40"/>
      <c r="AS4595" s="40"/>
      <c r="AT4595" s="59" t="s">
        <v>74</v>
      </c>
      <c r="AU4595" s="59"/>
      <c r="AV4595" s="59"/>
      <c r="AX4595">
        <v>111</v>
      </c>
      <c r="AZ4595" s="40"/>
      <c r="BA4595" s="40"/>
      <c r="BB4595" s="40"/>
      <c r="BC4595" s="40"/>
      <c r="BD4595" s="40"/>
      <c r="BE4595" s="40"/>
      <c r="BF4595" s="40"/>
      <c r="BG4595" s="40"/>
      <c r="BH4595" s="40"/>
      <c r="BI4595" s="40"/>
      <c r="BJ4595" s="40"/>
      <c r="BK4595" s="40"/>
      <c r="BL4595" s="40"/>
      <c r="BM4595" s="40"/>
      <c r="BN4595" s="40"/>
      <c r="BO4595" s="40"/>
      <c r="BP4595" s="40"/>
      <c r="BQ4595" s="40"/>
      <c r="BR4595" s="40"/>
      <c r="BS4595" s="40"/>
      <c r="BT4595" s="40"/>
      <c r="BU4595" s="40"/>
      <c r="BV4595" s="40"/>
      <c r="BW4595" s="40"/>
      <c r="BX4595" s="40"/>
      <c r="BY4595" s="40"/>
      <c r="BZ4595" s="40"/>
      <c r="CA4595" s="40"/>
      <c r="CB4595" s="40"/>
      <c r="CC4595" s="40"/>
      <c r="CD4595" s="40"/>
      <c r="CE4595" s="40"/>
    </row>
    <row r="4596" spans="1:83" x14ac:dyDescent="0.25">
      <c r="A4596" s="66" t="s">
        <v>1052</v>
      </c>
      <c r="B4596" s="66" t="s">
        <v>1052</v>
      </c>
      <c r="C4596" s="71"/>
      <c r="D4596" s="27">
        <v>35237</v>
      </c>
      <c r="E4596" s="27"/>
      <c r="F4596" s="40" t="s">
        <v>990</v>
      </c>
      <c r="G4596" s="40"/>
      <c r="H4596" s="40"/>
      <c r="I4596" s="40"/>
      <c r="J4596" s="40"/>
      <c r="K4596" s="40"/>
      <c r="L4596" s="40"/>
      <c r="M4596" s="40"/>
      <c r="N4596" s="40"/>
      <c r="O4596" s="40"/>
      <c r="P4596" s="40"/>
      <c r="Q4596" s="40"/>
      <c r="R4596" s="40"/>
      <c r="S4596" s="40"/>
      <c r="T4596" s="40"/>
      <c r="U4596" s="40"/>
      <c r="V4596" s="40"/>
      <c r="W4596" s="40"/>
      <c r="X4596" s="40"/>
      <c r="Z4596" s="40"/>
      <c r="AA4596" s="40"/>
      <c r="AB4596" s="40"/>
      <c r="AC4596" s="40"/>
      <c r="AD4596" s="40"/>
      <c r="AE4596" s="40"/>
      <c r="AF4596" s="40"/>
      <c r="AG4596" s="40"/>
      <c r="AH4596" s="40"/>
      <c r="AI4596" s="40"/>
      <c r="AJ4596" s="40"/>
      <c r="AK4596" s="40"/>
      <c r="AL4596" s="40"/>
      <c r="AM4596" s="40"/>
      <c r="AN4596" s="40"/>
      <c r="AO4596" s="40"/>
      <c r="AP4596" s="40"/>
      <c r="AQ4596" s="40"/>
      <c r="AR4596" s="40"/>
      <c r="AS4596" s="40"/>
      <c r="AT4596" s="59" t="s">
        <v>74</v>
      </c>
      <c r="AU4596" s="59"/>
      <c r="AV4596" s="59"/>
      <c r="AX4596">
        <v>99</v>
      </c>
      <c r="AZ4596" s="40"/>
      <c r="BA4596" s="40"/>
      <c r="BB4596" s="40"/>
      <c r="BC4596" s="40"/>
      <c r="BD4596" s="40"/>
      <c r="BE4596" s="40"/>
      <c r="BF4596" s="40"/>
      <c r="BG4596" s="40"/>
      <c r="BH4596" s="40"/>
      <c r="BI4596" s="40"/>
      <c r="BJ4596" s="40"/>
      <c r="BK4596" s="40"/>
      <c r="BL4596" s="40"/>
      <c r="BM4596" s="40"/>
      <c r="BN4596" s="40"/>
      <c r="BO4596" s="40"/>
      <c r="BP4596" s="40"/>
      <c r="BQ4596" s="40"/>
      <c r="BR4596" s="40"/>
      <c r="BS4596" s="40"/>
      <c r="BT4596" s="40"/>
      <c r="BU4596" s="40"/>
      <c r="BV4596" s="40"/>
      <c r="BW4596" s="40"/>
      <c r="BX4596" s="40"/>
      <c r="BY4596" s="40"/>
      <c r="BZ4596" s="40"/>
      <c r="CA4596" s="40"/>
      <c r="CB4596" s="40"/>
      <c r="CC4596" s="40"/>
      <c r="CD4596" s="40"/>
      <c r="CE4596" s="40"/>
    </row>
    <row r="4597" spans="1:83" x14ac:dyDescent="0.25">
      <c r="A4597" s="66" t="s">
        <v>1041</v>
      </c>
      <c r="B4597" s="66" t="s">
        <v>1041</v>
      </c>
      <c r="C4597" s="71"/>
      <c r="D4597" s="27">
        <v>35196</v>
      </c>
      <c r="E4597" s="27"/>
      <c r="F4597" s="40" t="s">
        <v>992</v>
      </c>
      <c r="G4597" s="40"/>
      <c r="H4597" s="40"/>
      <c r="I4597" s="40"/>
      <c r="J4597" s="40"/>
      <c r="K4597" s="40"/>
      <c r="L4597" s="40"/>
      <c r="M4597" s="40"/>
      <c r="N4597" s="40"/>
      <c r="O4597" s="40"/>
      <c r="P4597" s="40"/>
      <c r="Q4597" s="40"/>
      <c r="R4597" s="40"/>
      <c r="S4597" s="40"/>
      <c r="T4597" s="40"/>
      <c r="U4597" s="40"/>
      <c r="V4597" s="40"/>
      <c r="W4597" s="40"/>
      <c r="X4597" s="40"/>
      <c r="Z4597" s="40"/>
      <c r="AA4597" s="40"/>
      <c r="AB4597" s="40"/>
      <c r="AC4597" s="40"/>
      <c r="AD4597" s="40"/>
      <c r="AE4597" s="40"/>
      <c r="AF4597" s="40"/>
      <c r="AG4597" s="40"/>
      <c r="AH4597" s="40"/>
      <c r="AI4597" s="40"/>
      <c r="AJ4597" s="40"/>
      <c r="AK4597" s="40"/>
      <c r="AL4597" s="40"/>
      <c r="AM4597" s="40"/>
      <c r="AN4597" s="40"/>
      <c r="AO4597" s="40"/>
      <c r="AP4597" s="40"/>
      <c r="AQ4597" s="40"/>
      <c r="AR4597" s="40"/>
      <c r="AS4597" s="40"/>
      <c r="AT4597" s="59" t="s">
        <v>74</v>
      </c>
      <c r="AU4597" s="59"/>
      <c r="AV4597" s="59"/>
      <c r="AX4597">
        <v>102</v>
      </c>
      <c r="AZ4597" s="40"/>
      <c r="BA4597" s="40"/>
      <c r="BB4597" s="40"/>
      <c r="BC4597" s="40"/>
      <c r="BD4597" s="40"/>
      <c r="BE4597" s="40"/>
      <c r="BF4597" s="40"/>
      <c r="BG4597" s="40"/>
      <c r="BH4597" s="40"/>
      <c r="BI4597" s="40"/>
      <c r="BJ4597" s="40"/>
      <c r="BK4597" s="40"/>
      <c r="BL4597" s="40"/>
      <c r="BM4597" s="40"/>
      <c r="BN4597" s="40"/>
      <c r="BO4597" s="40"/>
      <c r="BP4597" s="40"/>
      <c r="BQ4597" s="40"/>
      <c r="BR4597" s="40"/>
      <c r="BS4597" s="40"/>
      <c r="BT4597" s="40"/>
      <c r="BU4597" s="40"/>
      <c r="BV4597" s="40"/>
      <c r="BW4597" s="40"/>
      <c r="BX4597" s="40"/>
      <c r="BY4597" s="40"/>
      <c r="BZ4597" s="40"/>
      <c r="CA4597" s="40"/>
      <c r="CB4597" s="40"/>
      <c r="CC4597" s="40"/>
      <c r="CD4597" s="40"/>
      <c r="CE4597" s="40"/>
    </row>
    <row r="4598" spans="1:83" x14ac:dyDescent="0.25">
      <c r="A4598" s="66" t="s">
        <v>1059</v>
      </c>
      <c r="B4598" s="66" t="s">
        <v>1059</v>
      </c>
      <c r="C4598" s="71"/>
      <c r="D4598" s="27">
        <v>35262</v>
      </c>
      <c r="E4598" s="27"/>
      <c r="F4598" s="40" t="s">
        <v>992</v>
      </c>
      <c r="G4598" s="40"/>
      <c r="H4598" s="40"/>
      <c r="I4598" s="40"/>
      <c r="J4598" s="40"/>
      <c r="K4598" s="40"/>
      <c r="L4598" s="40"/>
      <c r="M4598" s="40"/>
      <c r="N4598" s="40"/>
      <c r="O4598" s="40"/>
      <c r="P4598" s="40"/>
      <c r="Q4598" s="40"/>
      <c r="R4598" s="40"/>
      <c r="S4598" s="40"/>
      <c r="T4598" s="40"/>
      <c r="U4598" s="40"/>
      <c r="V4598" s="40"/>
      <c r="W4598" s="40"/>
      <c r="X4598" s="40"/>
      <c r="Z4598" s="40"/>
      <c r="AA4598" s="40"/>
      <c r="AB4598" s="40"/>
      <c r="AC4598" s="40"/>
      <c r="AD4598" s="40"/>
      <c r="AE4598" s="40"/>
      <c r="AF4598" s="40"/>
      <c r="AG4598" s="40"/>
      <c r="AH4598" s="40"/>
      <c r="AI4598" s="40"/>
      <c r="AJ4598" s="40"/>
      <c r="AK4598" s="40"/>
      <c r="AL4598" s="40"/>
      <c r="AM4598" s="40"/>
      <c r="AN4598" s="40"/>
      <c r="AO4598" s="40"/>
      <c r="AP4598" s="40"/>
      <c r="AQ4598" s="40"/>
      <c r="AR4598" s="40"/>
      <c r="AS4598" s="40"/>
      <c r="AT4598" s="59" t="s">
        <v>74</v>
      </c>
      <c r="AU4598" s="59"/>
      <c r="AV4598" s="59"/>
      <c r="AX4598">
        <v>81</v>
      </c>
      <c r="AZ4598" s="40"/>
      <c r="BA4598" s="40"/>
      <c r="BB4598" s="40"/>
      <c r="BC4598" s="40"/>
      <c r="BD4598" s="40"/>
      <c r="BE4598" s="40"/>
      <c r="BF4598" s="40"/>
      <c r="BG4598" s="40"/>
      <c r="BH4598" s="40"/>
      <c r="BI4598" s="40"/>
      <c r="BJ4598" s="40"/>
      <c r="BK4598" s="40"/>
      <c r="BL4598" s="40"/>
      <c r="BM4598" s="40"/>
      <c r="BN4598" s="40"/>
      <c r="BO4598" s="40"/>
      <c r="BP4598" s="40"/>
      <c r="BQ4598" s="40"/>
      <c r="BR4598" s="40"/>
      <c r="BS4598" s="40"/>
      <c r="BT4598" s="40"/>
      <c r="BU4598" s="40"/>
      <c r="BV4598" s="40"/>
      <c r="BW4598" s="40"/>
      <c r="BX4598" s="40"/>
      <c r="BY4598" s="40"/>
      <c r="BZ4598" s="40"/>
      <c r="CA4598" s="40"/>
      <c r="CB4598" s="40"/>
      <c r="CC4598" s="40"/>
      <c r="CD4598" s="40"/>
      <c r="CE4598" s="40"/>
    </row>
    <row r="4599" spans="1:83" x14ac:dyDescent="0.25">
      <c r="A4599" s="66" t="s">
        <v>1035</v>
      </c>
      <c r="B4599" s="66" t="s">
        <v>1035</v>
      </c>
      <c r="C4599" s="71"/>
      <c r="D4599" s="27">
        <v>35173</v>
      </c>
      <c r="E4599" s="27"/>
      <c r="F4599" s="40" t="s">
        <v>992</v>
      </c>
      <c r="G4599" s="40"/>
      <c r="H4599" s="40"/>
      <c r="I4599" s="40"/>
      <c r="J4599" s="40"/>
      <c r="K4599" s="40"/>
      <c r="L4599" s="40"/>
      <c r="M4599" s="40"/>
      <c r="N4599" s="40"/>
      <c r="O4599" s="40"/>
      <c r="P4599" s="40"/>
      <c r="Q4599" s="40"/>
      <c r="R4599" s="40"/>
      <c r="S4599" s="40"/>
      <c r="T4599" s="40"/>
      <c r="U4599" s="40"/>
      <c r="V4599" s="40"/>
      <c r="W4599" s="40"/>
      <c r="X4599" s="40"/>
      <c r="Z4599" s="40"/>
      <c r="AA4599" s="40"/>
      <c r="AB4599" s="40"/>
      <c r="AC4599" s="40"/>
      <c r="AD4599" s="40"/>
      <c r="AE4599" s="40"/>
      <c r="AF4599" s="40"/>
      <c r="AG4599" s="40"/>
      <c r="AH4599" s="40"/>
      <c r="AI4599" s="40"/>
      <c r="AJ4599" s="40"/>
      <c r="AK4599" s="40"/>
      <c r="AL4599" s="40"/>
      <c r="AM4599" s="40"/>
      <c r="AN4599" s="40"/>
      <c r="AO4599" s="40"/>
      <c r="AP4599" s="40"/>
      <c r="AQ4599" s="40"/>
      <c r="AR4599" s="40"/>
      <c r="AS4599" s="40"/>
      <c r="AT4599" s="59" t="s">
        <v>74</v>
      </c>
      <c r="AU4599" s="59"/>
      <c r="AV4599" s="59"/>
      <c r="AX4599">
        <v>113</v>
      </c>
      <c r="AZ4599" s="40"/>
      <c r="BA4599" s="40"/>
      <c r="BB4599" s="40"/>
      <c r="BC4599" s="40"/>
      <c r="BD4599" s="40"/>
      <c r="BE4599" s="40"/>
      <c r="BF4599" s="40"/>
      <c r="BG4599" s="40"/>
      <c r="BH4599" s="40"/>
      <c r="BI4599" s="40"/>
      <c r="BJ4599" s="40"/>
      <c r="BK4599" s="40"/>
      <c r="BL4599" s="40"/>
      <c r="BM4599" s="40"/>
      <c r="BN4599" s="40"/>
      <c r="BO4599" s="40"/>
      <c r="BP4599" s="40"/>
      <c r="BQ4599" s="40"/>
      <c r="BR4599" s="40"/>
      <c r="BS4599" s="40"/>
      <c r="BT4599" s="40"/>
      <c r="BU4599" s="40"/>
      <c r="BV4599" s="40"/>
      <c r="BW4599" s="40"/>
      <c r="BX4599" s="40"/>
      <c r="BY4599" s="40"/>
      <c r="BZ4599" s="40"/>
      <c r="CA4599" s="40"/>
      <c r="CB4599" s="40"/>
      <c r="CC4599" s="40"/>
      <c r="CD4599" s="40"/>
      <c r="CE4599" s="40"/>
    </row>
    <row r="4600" spans="1:83" x14ac:dyDescent="0.25">
      <c r="A4600" s="66" t="s">
        <v>1047</v>
      </c>
      <c r="B4600" s="66" t="s">
        <v>1047</v>
      </c>
      <c r="C4600" s="71"/>
      <c r="D4600" s="27">
        <v>35217</v>
      </c>
      <c r="E4600" s="27"/>
      <c r="F4600" s="40" t="s">
        <v>992</v>
      </c>
      <c r="G4600" s="40"/>
      <c r="H4600" s="40"/>
      <c r="I4600" s="40"/>
      <c r="J4600" s="40"/>
      <c r="K4600" s="40"/>
      <c r="L4600" s="40"/>
      <c r="M4600" s="40"/>
      <c r="N4600" s="40"/>
      <c r="O4600" s="40"/>
      <c r="P4600" s="40"/>
      <c r="Q4600" s="40"/>
      <c r="R4600" s="40"/>
      <c r="S4600" s="40"/>
      <c r="T4600" s="40"/>
      <c r="U4600" s="40"/>
      <c r="V4600" s="40"/>
      <c r="W4600" s="40"/>
      <c r="X4600" s="40"/>
      <c r="Z4600" s="40"/>
      <c r="AA4600" s="40"/>
      <c r="AB4600" s="40"/>
      <c r="AC4600" s="40"/>
      <c r="AD4600" s="40"/>
      <c r="AE4600" s="40"/>
      <c r="AF4600" s="40"/>
      <c r="AG4600" s="40"/>
      <c r="AH4600" s="40"/>
      <c r="AI4600" s="40"/>
      <c r="AJ4600" s="40"/>
      <c r="AK4600" s="40"/>
      <c r="AL4600" s="40"/>
      <c r="AM4600" s="40"/>
      <c r="AN4600" s="40"/>
      <c r="AO4600" s="40"/>
      <c r="AP4600" s="40"/>
      <c r="AQ4600" s="40"/>
      <c r="AR4600" s="40"/>
      <c r="AS4600" s="40"/>
      <c r="AT4600" s="59" t="s">
        <v>74</v>
      </c>
      <c r="AU4600" s="59"/>
      <c r="AV4600" s="59"/>
      <c r="AX4600">
        <v>110</v>
      </c>
      <c r="AZ4600" s="40"/>
      <c r="BA4600" s="40"/>
      <c r="BB4600" s="40"/>
      <c r="BC4600" s="40"/>
      <c r="BD4600" s="40"/>
      <c r="BE4600" s="40"/>
      <c r="BF4600" s="40"/>
      <c r="BG4600" s="40"/>
      <c r="BH4600" s="40"/>
      <c r="BI4600" s="40"/>
      <c r="BJ4600" s="40"/>
      <c r="BK4600" s="40"/>
      <c r="BL4600" s="40"/>
      <c r="BM4600" s="40"/>
      <c r="BN4600" s="40"/>
      <c r="BO4600" s="40"/>
      <c r="BP4600" s="40"/>
      <c r="BQ4600" s="40"/>
      <c r="BR4600" s="40"/>
      <c r="BS4600" s="40"/>
      <c r="BT4600" s="40"/>
      <c r="BU4600" s="40"/>
      <c r="BV4600" s="40"/>
      <c r="BW4600" s="40"/>
      <c r="BX4600" s="40"/>
      <c r="BY4600" s="40"/>
      <c r="BZ4600" s="40"/>
      <c r="CA4600" s="40"/>
      <c r="CB4600" s="40"/>
      <c r="CC4600" s="40"/>
      <c r="CD4600" s="40"/>
      <c r="CE4600" s="40"/>
    </row>
    <row r="4601" spans="1:83" x14ac:dyDescent="0.25">
      <c r="A4601" s="66" t="s">
        <v>1053</v>
      </c>
      <c r="B4601" s="66" t="s">
        <v>1053</v>
      </c>
      <c r="C4601" s="71"/>
      <c r="D4601" s="27">
        <v>35237</v>
      </c>
      <c r="E4601" s="27"/>
      <c r="F4601" s="40" t="s">
        <v>992</v>
      </c>
      <c r="G4601" s="40"/>
      <c r="H4601" s="40"/>
      <c r="I4601" s="40"/>
      <c r="J4601" s="40"/>
      <c r="K4601" s="40"/>
      <c r="L4601" s="40"/>
      <c r="M4601" s="40"/>
      <c r="N4601" s="40"/>
      <c r="O4601" s="40"/>
      <c r="P4601" s="40"/>
      <c r="Q4601" s="40"/>
      <c r="R4601" s="40"/>
      <c r="S4601" s="40"/>
      <c r="T4601" s="40"/>
      <c r="U4601" s="40"/>
      <c r="V4601" s="40"/>
      <c r="W4601" s="40"/>
      <c r="X4601" s="40"/>
      <c r="Z4601" s="40"/>
      <c r="AA4601" s="40"/>
      <c r="AB4601" s="40"/>
      <c r="AC4601" s="40"/>
      <c r="AD4601" s="40"/>
      <c r="AE4601" s="40"/>
      <c r="AF4601" s="40"/>
      <c r="AG4601" s="40"/>
      <c r="AH4601" s="40"/>
      <c r="AI4601" s="40"/>
      <c r="AJ4601" s="40"/>
      <c r="AK4601" s="40"/>
      <c r="AL4601" s="40"/>
      <c r="AM4601" s="40"/>
      <c r="AN4601" s="40"/>
      <c r="AO4601" s="40"/>
      <c r="AP4601" s="40"/>
      <c r="AQ4601" s="40"/>
      <c r="AR4601" s="40"/>
      <c r="AS4601" s="40"/>
      <c r="AT4601" s="59" t="s">
        <v>74</v>
      </c>
      <c r="AU4601" s="59"/>
      <c r="AV4601" s="59"/>
      <c r="AX4601">
        <v>97</v>
      </c>
      <c r="AZ4601" s="40"/>
      <c r="BA4601" s="40"/>
      <c r="BB4601" s="40"/>
      <c r="BC4601" s="40"/>
      <c r="BD4601" s="40"/>
      <c r="BE4601" s="40"/>
      <c r="BF4601" s="40"/>
      <c r="BG4601" s="40"/>
      <c r="BH4601" s="40"/>
      <c r="BI4601" s="40"/>
      <c r="BJ4601" s="40"/>
      <c r="BK4601" s="40"/>
      <c r="BL4601" s="40"/>
      <c r="BM4601" s="40"/>
      <c r="BN4601" s="40"/>
      <c r="BO4601" s="40"/>
      <c r="BP4601" s="40"/>
      <c r="BQ4601" s="40"/>
      <c r="BR4601" s="40"/>
      <c r="BS4601" s="40"/>
      <c r="BT4601" s="40"/>
      <c r="BU4601" s="40"/>
      <c r="BV4601" s="40"/>
      <c r="BW4601" s="40"/>
      <c r="BX4601" s="40"/>
      <c r="BY4601" s="40"/>
      <c r="BZ4601" s="40"/>
      <c r="CA4601" s="40"/>
      <c r="CB4601" s="40"/>
      <c r="CC4601" s="40"/>
      <c r="CD4601" s="40"/>
      <c r="CE4601" s="40"/>
    </row>
    <row r="4602" spans="1:83" x14ac:dyDescent="0.25">
      <c r="A4602" s="66" t="s">
        <v>881</v>
      </c>
      <c r="B4602" s="66" t="s">
        <v>881</v>
      </c>
      <c r="C4602" s="71"/>
      <c r="F4602" s="46"/>
      <c r="G4602" s="40"/>
      <c r="H4602" s="40"/>
      <c r="I4602" s="40"/>
      <c r="J4602" s="40"/>
      <c r="K4602" s="40"/>
      <c r="L4602" s="40"/>
      <c r="M4602" s="40"/>
      <c r="N4602" s="40"/>
      <c r="O4602" s="40"/>
      <c r="P4602" s="40"/>
      <c r="Q4602" s="40"/>
      <c r="R4602" s="40"/>
      <c r="S4602" s="40"/>
      <c r="T4602" s="40"/>
      <c r="U4602" s="40"/>
      <c r="V4602" s="40"/>
      <c r="W4602" s="40"/>
      <c r="X4602" s="40"/>
      <c r="Z4602" s="40"/>
      <c r="AA4602" s="40"/>
      <c r="AB4602" s="40"/>
      <c r="AC4602" s="40"/>
      <c r="AD4602" s="40"/>
      <c r="AE4602" s="40"/>
      <c r="AF4602" s="40"/>
      <c r="AG4602" s="40"/>
      <c r="AH4602" s="40"/>
      <c r="AI4602" s="40"/>
      <c r="AJ4602" s="40"/>
      <c r="AK4602" s="40"/>
      <c r="AL4602" s="40"/>
      <c r="AM4602" s="40"/>
      <c r="AN4602" s="40"/>
      <c r="AO4602" s="40"/>
      <c r="AP4602" s="40"/>
      <c r="AQ4602" s="40"/>
      <c r="AR4602" s="40"/>
      <c r="AS4602" s="40"/>
      <c r="AT4602" s="40" t="s">
        <v>74</v>
      </c>
      <c r="AU4602" s="40"/>
      <c r="AV4602" s="40"/>
      <c r="AW4602">
        <v>77</v>
      </c>
      <c r="AY4602">
        <v>100</v>
      </c>
      <c r="AZ4602" s="40">
        <v>140</v>
      </c>
      <c r="BA4602" s="40"/>
      <c r="BB4602" s="40"/>
      <c r="BC4602" s="40"/>
      <c r="BD4602" s="40"/>
      <c r="BE4602" s="40"/>
      <c r="BF4602" s="40"/>
      <c r="BG4602" s="40"/>
      <c r="BH4602" s="40"/>
      <c r="BI4602" s="40"/>
      <c r="BJ4602" s="40"/>
      <c r="BK4602" s="40"/>
      <c r="BL4602" s="40"/>
      <c r="BM4602" s="40"/>
      <c r="BN4602" s="40"/>
      <c r="BO4602" s="40"/>
      <c r="BP4602" s="40"/>
      <c r="BQ4602" s="40"/>
      <c r="BR4602" s="40"/>
      <c r="BS4602" s="40"/>
      <c r="BT4602" s="40"/>
      <c r="BU4602" s="40"/>
      <c r="BV4602" s="40"/>
      <c r="BW4602" s="40"/>
      <c r="BX4602" s="40"/>
      <c r="BY4602" s="40"/>
      <c r="BZ4602" s="40"/>
      <c r="CA4602" s="40"/>
      <c r="CB4602" s="40"/>
      <c r="CC4602" s="40"/>
      <c r="CD4602" s="40"/>
      <c r="CE4602" s="40"/>
    </row>
    <row r="4603" spans="1:83" x14ac:dyDescent="0.25">
      <c r="A4603" s="66" t="s">
        <v>875</v>
      </c>
      <c r="B4603" s="66" t="s">
        <v>875</v>
      </c>
      <c r="C4603" s="71"/>
      <c r="F4603" s="46"/>
      <c r="G4603" s="40"/>
      <c r="H4603" s="40"/>
      <c r="I4603" s="40"/>
      <c r="J4603" s="40"/>
      <c r="K4603" s="40"/>
      <c r="L4603" s="40"/>
      <c r="M4603" s="40"/>
      <c r="N4603" s="40"/>
      <c r="O4603" s="40"/>
      <c r="P4603" s="40"/>
      <c r="Q4603" s="40"/>
      <c r="R4603" s="40"/>
      <c r="S4603" s="40"/>
      <c r="T4603" s="40"/>
      <c r="U4603" s="40"/>
      <c r="V4603" s="40"/>
      <c r="W4603" s="40"/>
      <c r="X4603" s="40"/>
      <c r="Z4603" s="40"/>
      <c r="AA4603" s="40"/>
      <c r="AB4603" s="40"/>
      <c r="AC4603" s="40"/>
      <c r="AD4603" s="40"/>
      <c r="AE4603" s="40"/>
      <c r="AF4603" s="40"/>
      <c r="AG4603" s="40"/>
      <c r="AH4603" s="40"/>
      <c r="AI4603" s="40"/>
      <c r="AJ4603" s="40"/>
      <c r="AK4603" s="40"/>
      <c r="AL4603" s="40"/>
      <c r="AM4603" s="40"/>
      <c r="AN4603" s="40"/>
      <c r="AO4603" s="40"/>
      <c r="AP4603" s="40"/>
      <c r="AQ4603" s="40"/>
      <c r="AR4603" s="40"/>
      <c r="AS4603" s="40"/>
      <c r="AT4603" s="40" t="s">
        <v>74</v>
      </c>
      <c r="AU4603" s="40"/>
      <c r="AV4603" s="40"/>
      <c r="AW4603">
        <v>85</v>
      </c>
      <c r="AY4603">
        <v>104</v>
      </c>
      <c r="AZ4603" s="40">
        <v>143</v>
      </c>
      <c r="BA4603" s="40"/>
      <c r="BB4603" s="40"/>
      <c r="BC4603" s="40"/>
      <c r="BD4603" s="40"/>
      <c r="BE4603" s="40"/>
      <c r="BF4603" s="40"/>
      <c r="BG4603" s="40"/>
      <c r="BH4603" s="40"/>
      <c r="BI4603" s="40"/>
      <c r="BJ4603" s="40"/>
      <c r="BK4603" s="40"/>
      <c r="BL4603" s="40"/>
      <c r="BM4603" s="40"/>
      <c r="BN4603" s="40"/>
      <c r="BO4603" s="40"/>
      <c r="BP4603" s="40"/>
      <c r="BQ4603" s="40"/>
      <c r="BR4603" s="40"/>
      <c r="BS4603" s="40"/>
      <c r="BT4603" s="40"/>
      <c r="BU4603" s="40"/>
      <c r="BV4603" s="40"/>
      <c r="BW4603" s="40"/>
      <c r="BX4603" s="40"/>
      <c r="BY4603" s="40"/>
      <c r="BZ4603" s="40"/>
      <c r="CA4603" s="40"/>
      <c r="CB4603" s="40"/>
      <c r="CC4603" s="40"/>
      <c r="CD4603" s="40"/>
      <c r="CE4603" s="40"/>
    </row>
    <row r="4604" spans="1:83" x14ac:dyDescent="0.25">
      <c r="A4604" s="66" t="s">
        <v>878</v>
      </c>
      <c r="B4604" s="66" t="s">
        <v>878</v>
      </c>
      <c r="C4604" s="71"/>
      <c r="F4604" s="46"/>
      <c r="G4604" s="40"/>
      <c r="H4604" s="40"/>
      <c r="I4604" s="40"/>
      <c r="J4604" s="40"/>
      <c r="K4604" s="40"/>
      <c r="L4604" s="40"/>
      <c r="M4604" s="40"/>
      <c r="N4604" s="40"/>
      <c r="O4604" s="40"/>
      <c r="P4604" s="40"/>
      <c r="Q4604" s="40"/>
      <c r="R4604" s="40"/>
      <c r="S4604" s="40"/>
      <c r="T4604" s="40"/>
      <c r="U4604" s="40"/>
      <c r="V4604" s="40"/>
      <c r="W4604" s="40"/>
      <c r="X4604" s="40"/>
      <c r="Z4604" s="40"/>
      <c r="AA4604" s="40"/>
      <c r="AB4604" s="40"/>
      <c r="AC4604" s="40"/>
      <c r="AD4604" s="40"/>
      <c r="AE4604" s="40"/>
      <c r="AF4604" s="40"/>
      <c r="AG4604" s="40"/>
      <c r="AH4604" s="40"/>
      <c r="AI4604" s="40"/>
      <c r="AJ4604" s="40"/>
      <c r="AK4604" s="40"/>
      <c r="AL4604" s="40"/>
      <c r="AM4604" s="40"/>
      <c r="AN4604" s="40"/>
      <c r="AO4604" s="40"/>
      <c r="AP4604" s="40"/>
      <c r="AQ4604" s="40"/>
      <c r="AR4604" s="40"/>
      <c r="AS4604" s="40"/>
      <c r="AT4604" s="40" t="s">
        <v>74</v>
      </c>
      <c r="AU4604" s="40"/>
      <c r="AV4604" s="40"/>
      <c r="AW4604">
        <v>80</v>
      </c>
      <c r="AY4604">
        <v>100</v>
      </c>
      <c r="AZ4604" s="40">
        <v>137</v>
      </c>
      <c r="BA4604" s="40"/>
      <c r="BB4604" s="40"/>
      <c r="BC4604" s="40"/>
      <c r="BD4604" s="40"/>
      <c r="BE4604" s="40"/>
      <c r="BF4604" s="40"/>
      <c r="BG4604" s="40"/>
      <c r="BH4604" s="40"/>
      <c r="BI4604" s="40"/>
      <c r="BJ4604" s="40"/>
      <c r="BK4604" s="40"/>
      <c r="BL4604" s="40"/>
      <c r="BM4604" s="40"/>
      <c r="BN4604" s="40"/>
      <c r="BO4604" s="40"/>
      <c r="BP4604" s="40"/>
      <c r="BQ4604" s="40"/>
      <c r="BR4604" s="40"/>
      <c r="BS4604" s="40"/>
      <c r="BT4604" s="40"/>
      <c r="BU4604" s="40"/>
      <c r="BV4604" s="40"/>
      <c r="BW4604" s="40"/>
      <c r="BX4604" s="40"/>
      <c r="BY4604" s="40"/>
      <c r="BZ4604" s="40"/>
      <c r="CA4604" s="40"/>
      <c r="CB4604" s="40"/>
      <c r="CC4604" s="40"/>
      <c r="CD4604" s="40"/>
      <c r="CE4604" s="40"/>
    </row>
    <row r="4605" spans="1:83" x14ac:dyDescent="0.25">
      <c r="A4605" s="66" t="s">
        <v>882</v>
      </c>
      <c r="B4605" s="66" t="s">
        <v>882</v>
      </c>
      <c r="C4605" s="71"/>
      <c r="F4605" s="46"/>
      <c r="G4605" s="40"/>
      <c r="H4605" s="40"/>
      <c r="I4605" s="40"/>
      <c r="J4605" s="40"/>
      <c r="K4605" s="40"/>
      <c r="L4605" s="40"/>
      <c r="M4605" s="40"/>
      <c r="N4605" s="40"/>
      <c r="O4605" s="40"/>
      <c r="P4605" s="40"/>
      <c r="Q4605" s="40"/>
      <c r="R4605" s="40"/>
      <c r="S4605" s="40"/>
      <c r="T4605" s="40"/>
      <c r="U4605" s="40"/>
      <c r="V4605" s="40"/>
      <c r="W4605" s="40"/>
      <c r="X4605" s="40"/>
      <c r="Z4605" s="40"/>
      <c r="AA4605" s="40"/>
      <c r="AB4605" s="40"/>
      <c r="AC4605" s="40"/>
      <c r="AD4605" s="40"/>
      <c r="AE4605" s="40"/>
      <c r="AF4605" s="40"/>
      <c r="AG4605" s="40"/>
      <c r="AH4605" s="40"/>
      <c r="AI4605" s="40"/>
      <c r="AJ4605" s="40"/>
      <c r="AK4605" s="40"/>
      <c r="AL4605" s="40"/>
      <c r="AM4605" s="40"/>
      <c r="AN4605" s="40"/>
      <c r="AO4605" s="40"/>
      <c r="AP4605" s="40"/>
      <c r="AQ4605" s="40"/>
      <c r="AR4605" s="40"/>
      <c r="AS4605" s="40"/>
      <c r="AT4605" s="40" t="s">
        <v>74</v>
      </c>
      <c r="AU4605" s="40"/>
      <c r="AV4605" s="40"/>
      <c r="AW4605">
        <v>74</v>
      </c>
      <c r="AY4605">
        <v>100</v>
      </c>
      <c r="AZ4605" s="40">
        <v>140</v>
      </c>
      <c r="BA4605" s="40"/>
      <c r="BB4605" s="40"/>
      <c r="BC4605" s="40"/>
      <c r="BD4605" s="40"/>
      <c r="BE4605" s="40"/>
      <c r="BF4605" s="40"/>
      <c r="BG4605" s="40"/>
      <c r="BH4605" s="40"/>
      <c r="BI4605" s="40"/>
      <c r="BJ4605" s="40"/>
      <c r="BK4605" s="40"/>
      <c r="BL4605" s="40"/>
      <c r="BM4605" s="40"/>
      <c r="BN4605" s="40"/>
      <c r="BO4605" s="40"/>
      <c r="BP4605" s="40"/>
      <c r="BQ4605" s="40"/>
      <c r="BR4605" s="40"/>
      <c r="BS4605" s="40"/>
      <c r="BT4605" s="40"/>
      <c r="BU4605" s="40"/>
      <c r="BV4605" s="40"/>
      <c r="BW4605" s="40"/>
      <c r="BX4605" s="40"/>
      <c r="BY4605" s="40"/>
      <c r="BZ4605" s="40"/>
      <c r="CA4605" s="40"/>
      <c r="CB4605" s="40"/>
      <c r="CC4605" s="40"/>
      <c r="CD4605" s="40"/>
      <c r="CE4605" s="40"/>
    </row>
    <row r="4606" spans="1:83" x14ac:dyDescent="0.25">
      <c r="A4606" s="66" t="s">
        <v>876</v>
      </c>
      <c r="B4606" s="66" t="s">
        <v>876</v>
      </c>
      <c r="C4606" s="71"/>
      <c r="F4606" s="46"/>
      <c r="G4606" s="40"/>
      <c r="H4606" s="40"/>
      <c r="I4606" s="40"/>
      <c r="J4606" s="40"/>
      <c r="K4606" s="40"/>
      <c r="L4606" s="40"/>
      <c r="M4606" s="40"/>
      <c r="N4606" s="40"/>
      <c r="O4606" s="40"/>
      <c r="P4606" s="40"/>
      <c r="Q4606" s="40"/>
      <c r="R4606" s="40"/>
      <c r="S4606" s="40"/>
      <c r="T4606" s="40"/>
      <c r="U4606" s="40"/>
      <c r="V4606" s="40"/>
      <c r="W4606" s="40"/>
      <c r="X4606" s="40"/>
      <c r="Z4606" s="40"/>
      <c r="AA4606" s="40"/>
      <c r="AB4606" s="40"/>
      <c r="AC4606" s="40"/>
      <c r="AD4606" s="40"/>
      <c r="AE4606" s="40"/>
      <c r="AF4606" s="40"/>
      <c r="AG4606" s="40"/>
      <c r="AH4606" s="40"/>
      <c r="AI4606" s="40"/>
      <c r="AJ4606" s="40"/>
      <c r="AK4606" s="40"/>
      <c r="AL4606" s="40"/>
      <c r="AM4606" s="40"/>
      <c r="AN4606" s="40"/>
      <c r="AO4606" s="40"/>
      <c r="AP4606" s="40"/>
      <c r="AQ4606" s="40"/>
      <c r="AR4606" s="40"/>
      <c r="AS4606" s="40"/>
      <c r="AT4606" s="40" t="s">
        <v>74</v>
      </c>
      <c r="AU4606" s="40"/>
      <c r="AV4606" s="40"/>
      <c r="AW4606">
        <v>92</v>
      </c>
      <c r="AY4606">
        <v>114</v>
      </c>
      <c r="AZ4606" s="40">
        <v>151</v>
      </c>
      <c r="BA4606" s="40"/>
      <c r="BB4606" s="40"/>
      <c r="BC4606" s="40"/>
      <c r="BD4606" s="40"/>
      <c r="BE4606" s="40"/>
      <c r="BF4606" s="40"/>
      <c r="BG4606" s="40"/>
      <c r="BH4606" s="40"/>
      <c r="BI4606" s="40"/>
      <c r="BJ4606" s="40"/>
      <c r="BK4606" s="40"/>
      <c r="BL4606" s="40"/>
      <c r="BM4606" s="40"/>
      <c r="BN4606" s="40"/>
      <c r="BO4606" s="40"/>
      <c r="BP4606" s="40"/>
      <c r="BQ4606" s="40"/>
      <c r="BR4606" s="40"/>
      <c r="BS4606" s="40"/>
      <c r="BT4606" s="40"/>
      <c r="BU4606" s="40"/>
      <c r="BV4606" s="40"/>
      <c r="BW4606" s="40"/>
      <c r="BX4606" s="40"/>
      <c r="BY4606" s="40"/>
      <c r="BZ4606" s="40"/>
      <c r="CA4606" s="40"/>
      <c r="CB4606" s="40"/>
      <c r="CC4606" s="40"/>
      <c r="CD4606" s="40"/>
      <c r="CE4606" s="40"/>
    </row>
    <row r="4607" spans="1:83" x14ac:dyDescent="0.25">
      <c r="A4607" s="66" t="s">
        <v>879</v>
      </c>
      <c r="B4607" s="66" t="s">
        <v>879</v>
      </c>
      <c r="C4607" s="71"/>
      <c r="F4607" s="46"/>
      <c r="G4607" s="40"/>
      <c r="H4607" s="40"/>
      <c r="I4607" s="40"/>
      <c r="J4607" s="40"/>
      <c r="K4607" s="40"/>
      <c r="L4607" s="40"/>
      <c r="M4607" s="40"/>
      <c r="N4607" s="40"/>
      <c r="O4607" s="40"/>
      <c r="P4607" s="40"/>
      <c r="Q4607" s="40"/>
      <c r="R4607" s="40"/>
      <c r="S4607" s="40"/>
      <c r="T4607" s="40"/>
      <c r="U4607" s="40"/>
      <c r="V4607" s="40"/>
      <c r="W4607" s="40"/>
      <c r="X4607" s="40"/>
      <c r="Z4607" s="40"/>
      <c r="AA4607" s="40"/>
      <c r="AB4607" s="40"/>
      <c r="AC4607" s="40"/>
      <c r="AD4607" s="40"/>
      <c r="AE4607" s="40"/>
      <c r="AF4607" s="40"/>
      <c r="AG4607" s="40"/>
      <c r="AH4607" s="40"/>
      <c r="AI4607" s="40"/>
      <c r="AJ4607" s="40"/>
      <c r="AK4607" s="40"/>
      <c r="AL4607" s="40"/>
      <c r="AM4607" s="40"/>
      <c r="AN4607" s="40"/>
      <c r="AO4607" s="40"/>
      <c r="AP4607" s="40"/>
      <c r="AQ4607" s="40"/>
      <c r="AR4607" s="40"/>
      <c r="AS4607" s="40"/>
      <c r="AT4607" s="40" t="s">
        <v>74</v>
      </c>
      <c r="AU4607" s="40"/>
      <c r="AV4607" s="40"/>
      <c r="AW4607">
        <v>90</v>
      </c>
      <c r="AY4607">
        <v>104</v>
      </c>
      <c r="AZ4607" s="40">
        <v>157</v>
      </c>
      <c r="BA4607" s="40"/>
      <c r="BB4607" s="40"/>
      <c r="BC4607" s="40"/>
      <c r="BD4607" s="40"/>
      <c r="BE4607" s="40"/>
      <c r="BF4607" s="40"/>
      <c r="BG4607" s="40"/>
      <c r="BH4607" s="40"/>
      <c r="BI4607" s="40"/>
      <c r="BJ4607" s="40"/>
      <c r="BK4607" s="40"/>
      <c r="BL4607" s="40"/>
      <c r="BM4607" s="40"/>
      <c r="BN4607" s="40"/>
      <c r="BO4607" s="40"/>
      <c r="BP4607" s="40"/>
      <c r="BQ4607" s="40"/>
      <c r="BR4607" s="40"/>
      <c r="BS4607" s="40"/>
      <c r="BT4607" s="40"/>
      <c r="BU4607" s="40"/>
      <c r="BV4607" s="40"/>
      <c r="BW4607" s="40"/>
      <c r="BX4607" s="40"/>
      <c r="BY4607" s="40"/>
      <c r="BZ4607" s="40"/>
      <c r="CA4607" s="40"/>
      <c r="CB4607" s="40"/>
      <c r="CC4607" s="40"/>
      <c r="CD4607" s="40"/>
      <c r="CE4607" s="40"/>
    </row>
    <row r="4608" spans="1:83" x14ac:dyDescent="0.25">
      <c r="A4608" s="66" t="s">
        <v>880</v>
      </c>
      <c r="B4608" s="66" t="s">
        <v>880</v>
      </c>
      <c r="C4608" s="71">
        <v>41116</v>
      </c>
      <c r="F4608" s="50" t="s">
        <v>289</v>
      </c>
      <c r="G4608" s="40"/>
      <c r="H4608" s="40"/>
      <c r="I4608" s="40"/>
      <c r="J4608" s="40"/>
      <c r="K4608" s="40"/>
      <c r="L4608" s="40"/>
      <c r="M4608" s="40"/>
      <c r="N4608" s="40"/>
      <c r="O4608" s="40"/>
      <c r="P4608" s="40"/>
      <c r="Q4608" s="40"/>
      <c r="R4608" s="40"/>
      <c r="S4608" s="40"/>
      <c r="T4608" s="40"/>
      <c r="U4608" s="40"/>
      <c r="V4608" s="40"/>
      <c r="W4608" s="40"/>
      <c r="X4608" s="40"/>
      <c r="Z4608" s="40"/>
      <c r="AA4608" s="40"/>
      <c r="AB4608" s="40"/>
      <c r="AC4608" s="40"/>
      <c r="AD4608" s="40"/>
      <c r="AE4608" s="40"/>
      <c r="AF4608" s="40"/>
      <c r="AG4608" s="40"/>
      <c r="AH4608" s="40"/>
      <c r="AI4608" s="40"/>
      <c r="AJ4608" s="40"/>
      <c r="AK4608" s="40"/>
      <c r="AL4608" s="40"/>
      <c r="AM4608" s="40"/>
      <c r="AN4608" s="40"/>
      <c r="AO4608" s="40"/>
      <c r="AP4608" s="40"/>
      <c r="AQ4608" s="40"/>
      <c r="AR4608" s="40"/>
      <c r="AS4608" s="40"/>
      <c r="AT4608" s="40"/>
      <c r="AU4608" s="40"/>
      <c r="AV4608" s="40"/>
      <c r="AZ4608" s="40"/>
      <c r="BA4608" s="40"/>
      <c r="BB4608" s="40"/>
      <c r="BC4608" s="40"/>
      <c r="BD4608" s="40"/>
      <c r="BE4608" s="40"/>
      <c r="BF4608" s="40"/>
      <c r="BG4608" s="40"/>
      <c r="BH4608" s="40"/>
      <c r="BI4608" s="40"/>
      <c r="BJ4608" s="40"/>
      <c r="BK4608" s="40"/>
      <c r="BL4608" s="51">
        <v>2.4</v>
      </c>
      <c r="BM4608" s="40"/>
      <c r="BN4608" s="40"/>
      <c r="BO4608" s="40"/>
      <c r="BP4608" s="40"/>
      <c r="BQ4608" s="40"/>
      <c r="BR4608" s="40"/>
      <c r="BS4608" s="40"/>
      <c r="BT4608" s="40"/>
      <c r="BU4608" s="40"/>
      <c r="BV4608" s="40"/>
      <c r="BW4608" s="40"/>
      <c r="BX4608" s="40"/>
      <c r="BY4608" s="40"/>
      <c r="BZ4608" s="40"/>
      <c r="CA4608" s="40"/>
      <c r="CB4608" s="40"/>
      <c r="CC4608" s="40"/>
      <c r="CD4608" s="40"/>
      <c r="CE4608" s="40"/>
    </row>
    <row r="4609" spans="1:83" x14ac:dyDescent="0.25">
      <c r="A4609" s="66" t="s">
        <v>880</v>
      </c>
      <c r="B4609" s="66" t="s">
        <v>880</v>
      </c>
      <c r="C4609" s="71">
        <v>41128</v>
      </c>
      <c r="F4609" s="50" t="s">
        <v>289</v>
      </c>
      <c r="G4609" s="40"/>
      <c r="H4609" s="40"/>
      <c r="I4609" s="40"/>
      <c r="J4609" s="40"/>
      <c r="K4609" s="40"/>
      <c r="L4609" s="40"/>
      <c r="M4609" s="40"/>
      <c r="N4609" s="40"/>
      <c r="O4609" s="40"/>
      <c r="P4609" s="40"/>
      <c r="Q4609" s="40"/>
      <c r="R4609" s="40"/>
      <c r="S4609" s="40"/>
      <c r="T4609" s="40"/>
      <c r="U4609" s="40"/>
      <c r="V4609" s="40"/>
      <c r="W4609" s="40"/>
      <c r="X4609" s="40"/>
      <c r="Z4609" s="40"/>
      <c r="AA4609" s="40"/>
      <c r="AB4609" s="40"/>
      <c r="AC4609" s="40"/>
      <c r="AD4609" s="40"/>
      <c r="AE4609" s="40"/>
      <c r="AF4609" s="40"/>
      <c r="AG4609" s="40"/>
      <c r="AH4609" s="40"/>
      <c r="AI4609" s="40"/>
      <c r="AJ4609" s="40"/>
      <c r="AK4609" s="40"/>
      <c r="AL4609" s="40"/>
      <c r="AM4609" s="40"/>
      <c r="AN4609" s="40"/>
      <c r="AO4609" s="40"/>
      <c r="AP4609" s="40"/>
      <c r="AQ4609" s="40"/>
      <c r="AR4609" s="40"/>
      <c r="AS4609" s="40"/>
      <c r="AT4609" s="40"/>
      <c r="AU4609" s="40"/>
      <c r="AV4609" s="40"/>
      <c r="AZ4609" s="40"/>
      <c r="BA4609" s="40"/>
      <c r="BB4609" s="40"/>
      <c r="BC4609" s="40"/>
      <c r="BD4609" s="40"/>
      <c r="BE4609" s="40"/>
      <c r="BF4609" s="40"/>
      <c r="BG4609" s="40"/>
      <c r="BH4609" s="40"/>
      <c r="BI4609" s="40"/>
      <c r="BJ4609" s="40"/>
      <c r="BK4609" s="40"/>
      <c r="BL4609" s="51">
        <v>3.55</v>
      </c>
      <c r="BM4609" s="40"/>
      <c r="BN4609" s="40"/>
      <c r="BO4609" s="40"/>
      <c r="BP4609" s="40"/>
      <c r="BQ4609" s="40"/>
      <c r="BR4609" s="40"/>
      <c r="BS4609" s="40"/>
      <c r="BT4609" s="40"/>
      <c r="BU4609" s="40"/>
      <c r="BV4609" s="40"/>
      <c r="BW4609" s="40"/>
      <c r="BX4609" s="40"/>
      <c r="BY4609" s="40"/>
      <c r="BZ4609" s="40"/>
      <c r="CA4609" s="40"/>
      <c r="CB4609" s="40"/>
      <c r="CC4609" s="40"/>
      <c r="CD4609" s="40"/>
      <c r="CE4609" s="40"/>
    </row>
    <row r="4610" spans="1:83" x14ac:dyDescent="0.25">
      <c r="A4610" s="66" t="s">
        <v>880</v>
      </c>
      <c r="B4610" s="66" t="s">
        <v>880</v>
      </c>
      <c r="C4610" s="71">
        <v>41136</v>
      </c>
      <c r="F4610" s="50" t="s">
        <v>289</v>
      </c>
      <c r="G4610" s="40"/>
      <c r="H4610" s="40"/>
      <c r="I4610" s="40"/>
      <c r="J4610" s="40"/>
      <c r="K4610" s="40"/>
      <c r="L4610" s="40"/>
      <c r="M4610" s="40"/>
      <c r="N4610" s="40"/>
      <c r="O4610" s="40"/>
      <c r="P4610" s="40"/>
      <c r="Q4610" s="40"/>
      <c r="R4610" s="40"/>
      <c r="S4610" s="40"/>
      <c r="T4610" s="40"/>
      <c r="U4610" s="40"/>
      <c r="V4610" s="40"/>
      <c r="W4610" s="40"/>
      <c r="X4610" s="40"/>
      <c r="Z4610" s="40"/>
      <c r="AA4610" s="40"/>
      <c r="AB4610" s="40"/>
      <c r="AC4610" s="40"/>
      <c r="AD4610" s="40"/>
      <c r="AE4610" s="40"/>
      <c r="AF4610" s="40"/>
      <c r="AG4610" s="40"/>
      <c r="AH4610" s="40"/>
      <c r="AI4610" s="40"/>
      <c r="AJ4610" s="40"/>
      <c r="AK4610" s="40"/>
      <c r="AL4610" s="40"/>
      <c r="AM4610" s="40"/>
      <c r="AN4610" s="40"/>
      <c r="AO4610" s="40"/>
      <c r="AP4610" s="40"/>
      <c r="AQ4610" s="40"/>
      <c r="AR4610" s="40"/>
      <c r="AS4610" s="40"/>
      <c r="AT4610" s="40"/>
      <c r="AU4610" s="40"/>
      <c r="AV4610" s="40"/>
      <c r="AZ4610" s="40"/>
      <c r="BA4610" s="40"/>
      <c r="BB4610" s="40"/>
      <c r="BC4610" s="40"/>
      <c r="BD4610" s="40"/>
      <c r="BE4610" s="40"/>
      <c r="BF4610" s="40"/>
      <c r="BG4610" s="40"/>
      <c r="BH4610" s="40"/>
      <c r="BI4610" s="40"/>
      <c r="BJ4610" s="40"/>
      <c r="BK4610" s="40"/>
      <c r="BL4610" s="51">
        <v>4.8499999999999996</v>
      </c>
      <c r="BM4610" s="40"/>
      <c r="BN4610" s="40"/>
      <c r="BO4610" s="40"/>
      <c r="BP4610" s="40"/>
      <c r="BQ4610" s="40"/>
      <c r="BR4610" s="40"/>
      <c r="BS4610" s="40"/>
      <c r="BT4610" s="40"/>
      <c r="BU4610" s="40"/>
      <c r="BV4610" s="40"/>
      <c r="BW4610" s="40"/>
      <c r="BX4610" s="40"/>
      <c r="BY4610" s="40"/>
      <c r="BZ4610" s="40"/>
      <c r="CA4610" s="40"/>
      <c r="CB4610" s="40"/>
      <c r="CC4610" s="40"/>
      <c r="CD4610" s="40"/>
      <c r="CE4610" s="40"/>
    </row>
    <row r="4611" spans="1:83" x14ac:dyDescent="0.25">
      <c r="A4611" s="66" t="s">
        <v>880</v>
      </c>
      <c r="B4611" s="66" t="s">
        <v>880</v>
      </c>
      <c r="C4611" s="71"/>
      <c r="F4611" s="46" t="s">
        <v>289</v>
      </c>
      <c r="G4611" s="40"/>
      <c r="H4611" s="40"/>
      <c r="I4611" s="40"/>
      <c r="J4611" s="40"/>
      <c r="K4611" s="40"/>
      <c r="L4611" s="40"/>
      <c r="M4611" s="40"/>
      <c r="N4611" s="40"/>
      <c r="O4611" s="40"/>
      <c r="P4611" s="40"/>
      <c r="Q4611" s="40"/>
      <c r="R4611" s="40"/>
      <c r="S4611" s="40"/>
      <c r="T4611" s="40"/>
      <c r="U4611" s="40"/>
      <c r="V4611" s="40"/>
      <c r="W4611" s="40"/>
      <c r="X4611" s="40"/>
      <c r="Z4611" s="40"/>
      <c r="AA4611" s="40"/>
      <c r="AB4611" s="40"/>
      <c r="AC4611" s="40"/>
      <c r="AD4611" s="40"/>
      <c r="AE4611" s="40"/>
      <c r="AF4611" s="40"/>
      <c r="AG4611" s="40"/>
      <c r="AH4611" s="40"/>
      <c r="AI4611" s="40"/>
      <c r="AJ4611" s="40"/>
      <c r="AK4611" s="40"/>
      <c r="AL4611" s="40"/>
      <c r="AM4611" s="40"/>
      <c r="AN4611" s="40"/>
      <c r="AO4611" s="40"/>
      <c r="AP4611" s="40"/>
      <c r="AQ4611" s="40"/>
      <c r="AR4611" s="40"/>
      <c r="AS4611" s="40"/>
      <c r="AT4611" s="40" t="s">
        <v>74</v>
      </c>
      <c r="AU4611" s="40"/>
      <c r="AV4611" s="40"/>
      <c r="AW4611">
        <v>76</v>
      </c>
      <c r="AY4611">
        <v>100</v>
      </c>
      <c r="AZ4611" s="40">
        <v>140</v>
      </c>
      <c r="BA4611" s="40"/>
      <c r="BB4611" s="40"/>
      <c r="BC4611" s="40"/>
      <c r="BD4611" s="40"/>
      <c r="BE4611" s="40"/>
      <c r="BF4611" s="40"/>
      <c r="BG4611" s="40"/>
      <c r="BH4611" s="40"/>
      <c r="BI4611" s="40"/>
      <c r="BJ4611" s="40"/>
      <c r="BK4611" s="40"/>
      <c r="BL4611" s="40"/>
      <c r="BM4611" s="40"/>
      <c r="BN4611" s="40"/>
      <c r="BO4611" s="40"/>
      <c r="BP4611" s="40"/>
      <c r="BQ4611" s="40"/>
      <c r="BR4611" s="40"/>
      <c r="BS4611" s="40"/>
      <c r="BT4611" s="40"/>
      <c r="BU4611" s="40"/>
      <c r="BV4611" s="40"/>
      <c r="BW4611" s="40"/>
      <c r="BX4611" s="40"/>
      <c r="BY4611" s="40"/>
      <c r="BZ4611" s="40"/>
      <c r="CA4611" s="40"/>
      <c r="CB4611" s="40"/>
      <c r="CC4611" s="40"/>
      <c r="CD4611" s="40"/>
      <c r="CE4611" s="40"/>
    </row>
    <row r="4612" spans="1:83" x14ac:dyDescent="0.25">
      <c r="A4612" s="66" t="s">
        <v>874</v>
      </c>
      <c r="B4612" s="66" t="s">
        <v>874</v>
      </c>
      <c r="C4612" s="71">
        <v>41103</v>
      </c>
      <c r="F4612" s="50" t="s">
        <v>289</v>
      </c>
      <c r="G4612" s="40"/>
      <c r="H4612" s="40"/>
      <c r="I4612" s="40"/>
      <c r="J4612" s="40"/>
      <c r="K4612" s="40"/>
      <c r="L4612" s="40"/>
      <c r="M4612" s="40"/>
      <c r="N4612" s="40"/>
      <c r="O4612" s="40"/>
      <c r="P4612" s="40"/>
      <c r="Q4612" s="40"/>
      <c r="R4612" s="40"/>
      <c r="S4612" s="40"/>
      <c r="T4612" s="40"/>
      <c r="U4612" s="40"/>
      <c r="V4612" s="40"/>
      <c r="W4612" s="40"/>
      <c r="X4612" s="40"/>
      <c r="Z4612" s="40"/>
      <c r="AA4612" s="40"/>
      <c r="AB4612" s="40"/>
      <c r="AC4612" s="40"/>
      <c r="AD4612" s="40"/>
      <c r="AE4612" s="40"/>
      <c r="AF4612" s="40"/>
      <c r="AG4612" s="40"/>
      <c r="AH4612" s="40"/>
      <c r="AI4612" s="40"/>
      <c r="AJ4612" s="40"/>
      <c r="AK4612" s="40"/>
      <c r="AL4612" s="40"/>
      <c r="AM4612" s="40"/>
      <c r="AN4612" s="40"/>
      <c r="AO4612" s="40"/>
      <c r="AP4612" s="40"/>
      <c r="AQ4612" s="40"/>
      <c r="AR4612" s="40"/>
      <c r="AS4612" s="40"/>
      <c r="AT4612" s="40"/>
      <c r="AU4612" s="40"/>
      <c r="AV4612" s="40"/>
      <c r="AZ4612" s="40"/>
      <c r="BA4612" s="40"/>
      <c r="BB4612" s="40"/>
      <c r="BC4612" s="40"/>
      <c r="BD4612" s="40"/>
      <c r="BE4612" s="40"/>
      <c r="BF4612" s="40"/>
      <c r="BG4612" s="40"/>
      <c r="BH4612" s="40"/>
      <c r="BI4612" s="40"/>
      <c r="BJ4612" s="40"/>
      <c r="BK4612" s="40"/>
      <c r="BL4612" s="51">
        <v>5.5</v>
      </c>
      <c r="BM4612" s="40"/>
      <c r="BN4612" s="40"/>
      <c r="BO4612" s="40"/>
      <c r="BP4612" s="40"/>
      <c r="BQ4612" s="40"/>
      <c r="BR4612" s="40"/>
      <c r="BS4612" s="40"/>
      <c r="BT4612" s="40"/>
      <c r="BU4612" s="40"/>
      <c r="BV4612" s="40"/>
      <c r="BW4612" s="40"/>
      <c r="BX4612" s="40"/>
      <c r="BY4612" s="40"/>
      <c r="BZ4612" s="40"/>
      <c r="CA4612" s="40"/>
      <c r="CB4612" s="40"/>
      <c r="CC4612" s="40"/>
      <c r="CD4612" s="40"/>
      <c r="CE4612" s="40"/>
    </row>
    <row r="4613" spans="1:83" x14ac:dyDescent="0.25">
      <c r="A4613" s="66" t="s">
        <v>874</v>
      </c>
      <c r="B4613" s="66" t="s">
        <v>874</v>
      </c>
      <c r="C4613" s="71"/>
      <c r="F4613" s="46"/>
      <c r="G4613" s="40"/>
      <c r="H4613" s="40"/>
      <c r="I4613" s="40"/>
      <c r="J4613" s="40"/>
      <c r="K4613" s="40"/>
      <c r="L4613" s="40"/>
      <c r="M4613" s="40"/>
      <c r="N4613" s="40"/>
      <c r="O4613" s="40"/>
      <c r="P4613" s="40"/>
      <c r="Q4613" s="40"/>
      <c r="R4613" s="40"/>
      <c r="S4613" s="40"/>
      <c r="T4613" s="40"/>
      <c r="U4613" s="40"/>
      <c r="V4613" s="40"/>
      <c r="W4613" s="40"/>
      <c r="X4613" s="40"/>
      <c r="Z4613" s="40"/>
      <c r="AA4613" s="40"/>
      <c r="AB4613" s="40"/>
      <c r="AC4613" s="40"/>
      <c r="AD4613" s="40"/>
      <c r="AE4613" s="40"/>
      <c r="AF4613" s="40"/>
      <c r="AG4613" s="40"/>
      <c r="AH4613" s="40"/>
      <c r="AI4613" s="40"/>
      <c r="AJ4613" s="40"/>
      <c r="AK4613" s="40"/>
      <c r="AL4613" s="40"/>
      <c r="AM4613" s="40"/>
      <c r="AN4613" s="40"/>
      <c r="AO4613" s="40"/>
      <c r="AP4613" s="40"/>
      <c r="AQ4613" s="40"/>
      <c r="AR4613" s="40"/>
      <c r="AS4613" s="40"/>
      <c r="AT4613" s="40" t="s">
        <v>74</v>
      </c>
      <c r="AU4613" s="40"/>
      <c r="AV4613" s="40"/>
      <c r="AW4613">
        <v>94</v>
      </c>
      <c r="AY4613">
        <v>113</v>
      </c>
      <c r="AZ4613" s="40">
        <v>151</v>
      </c>
      <c r="BA4613" s="40"/>
      <c r="BB4613" s="40"/>
      <c r="BC4613" s="40"/>
      <c r="BD4613" s="40"/>
      <c r="BE4613" s="40"/>
      <c r="BF4613" s="40"/>
      <c r="BG4613" s="40"/>
      <c r="BH4613" s="40"/>
      <c r="BI4613" s="40"/>
      <c r="BJ4613" s="40"/>
      <c r="BK4613" s="40"/>
      <c r="BL4613" s="40"/>
      <c r="BM4613" s="40"/>
      <c r="BN4613" s="40"/>
      <c r="BO4613" s="40"/>
      <c r="BP4613" s="40"/>
      <c r="BQ4613" s="40"/>
      <c r="BR4613" s="40"/>
      <c r="BS4613" s="40"/>
      <c r="BT4613" s="40"/>
      <c r="BU4613" s="40"/>
      <c r="BV4613" s="40"/>
      <c r="BW4613" s="40"/>
      <c r="BX4613" s="40"/>
      <c r="BY4613" s="40"/>
      <c r="BZ4613" s="40"/>
      <c r="CA4613" s="40"/>
      <c r="CB4613" s="40"/>
      <c r="CC4613" s="40"/>
      <c r="CD4613" s="40"/>
      <c r="CE4613" s="40"/>
    </row>
    <row r="4614" spans="1:83" x14ac:dyDescent="0.25">
      <c r="A4614" s="66" t="s">
        <v>877</v>
      </c>
      <c r="B4614" s="66" t="s">
        <v>877</v>
      </c>
      <c r="C4614" s="71">
        <v>41103</v>
      </c>
      <c r="F4614" s="50" t="s">
        <v>289</v>
      </c>
      <c r="G4614" s="40"/>
      <c r="H4614" s="40"/>
      <c r="I4614" s="40"/>
      <c r="J4614" s="40"/>
      <c r="K4614" s="40"/>
      <c r="L4614" s="40"/>
      <c r="M4614" s="40"/>
      <c r="N4614" s="40"/>
      <c r="O4614" s="40"/>
      <c r="P4614" s="40"/>
      <c r="Q4614" s="40"/>
      <c r="R4614" s="40"/>
      <c r="S4614" s="40"/>
      <c r="T4614" s="40"/>
      <c r="U4614" s="40"/>
      <c r="V4614" s="40"/>
      <c r="W4614" s="40"/>
      <c r="X4614" s="40"/>
      <c r="Z4614" s="40"/>
      <c r="AA4614" s="40"/>
      <c r="AB4614" s="40"/>
      <c r="AC4614" s="40"/>
      <c r="AD4614" s="40"/>
      <c r="AE4614" s="40"/>
      <c r="AF4614" s="40"/>
      <c r="AG4614" s="40"/>
      <c r="AH4614" s="40"/>
      <c r="AI4614" s="40"/>
      <c r="AJ4614" s="40"/>
      <c r="AK4614" s="40"/>
      <c r="AL4614" s="40"/>
      <c r="AM4614" s="40"/>
      <c r="AN4614" s="40"/>
      <c r="AO4614" s="40"/>
      <c r="AP4614" s="40"/>
      <c r="AQ4614" s="40"/>
      <c r="AR4614" s="40"/>
      <c r="AS4614" s="40"/>
      <c r="AT4614" s="40"/>
      <c r="AU4614" s="40"/>
      <c r="AV4614" s="40"/>
      <c r="AZ4614" s="40"/>
      <c r="BA4614" s="40"/>
      <c r="BB4614" s="40"/>
      <c r="BC4614" s="40"/>
      <c r="BD4614" s="40"/>
      <c r="BE4614" s="40"/>
      <c r="BF4614" s="40"/>
      <c r="BG4614" s="40"/>
      <c r="BH4614" s="40"/>
      <c r="BI4614" s="40"/>
      <c r="BJ4614" s="40"/>
      <c r="BK4614" s="40"/>
      <c r="BL4614" s="51">
        <v>3</v>
      </c>
      <c r="BM4614" s="40"/>
      <c r="BN4614" s="40"/>
      <c r="BO4614" s="40"/>
      <c r="BP4614" s="40"/>
      <c r="BQ4614" s="40"/>
      <c r="BR4614" s="40"/>
      <c r="BS4614" s="40"/>
      <c r="BT4614" s="40"/>
      <c r="BU4614" s="40"/>
      <c r="BV4614" s="40"/>
      <c r="BW4614" s="40"/>
      <c r="BX4614" s="40"/>
      <c r="BY4614" s="40"/>
      <c r="BZ4614" s="40"/>
      <c r="CA4614" s="40"/>
      <c r="CB4614" s="40"/>
      <c r="CC4614" s="40"/>
      <c r="CD4614" s="40"/>
      <c r="CE4614" s="40"/>
    </row>
    <row r="4615" spans="1:83" x14ac:dyDescent="0.25">
      <c r="A4615" s="66" t="s">
        <v>877</v>
      </c>
      <c r="B4615" s="66" t="s">
        <v>877</v>
      </c>
      <c r="C4615" s="71">
        <v>41110</v>
      </c>
      <c r="F4615" s="50" t="s">
        <v>289</v>
      </c>
      <c r="G4615" s="40"/>
      <c r="H4615" s="40"/>
      <c r="I4615" s="40"/>
      <c r="J4615" s="40"/>
      <c r="K4615" s="40"/>
      <c r="L4615" s="40"/>
      <c r="M4615" s="40"/>
      <c r="N4615" s="40"/>
      <c r="O4615" s="40"/>
      <c r="P4615" s="40"/>
      <c r="Q4615" s="40"/>
      <c r="R4615" s="40"/>
      <c r="S4615" s="40"/>
      <c r="T4615" s="40"/>
      <c r="U4615" s="40"/>
      <c r="V4615" s="40"/>
      <c r="W4615" s="40"/>
      <c r="X4615" s="40"/>
      <c r="Z4615" s="40"/>
      <c r="AA4615" s="40"/>
      <c r="AB4615" s="40"/>
      <c r="AC4615" s="40"/>
      <c r="AD4615" s="40"/>
      <c r="AE4615" s="40"/>
      <c r="AF4615" s="40"/>
      <c r="AG4615" s="40"/>
      <c r="AH4615" s="40"/>
      <c r="AI4615" s="40"/>
      <c r="AJ4615" s="40"/>
      <c r="AK4615" s="40"/>
      <c r="AL4615" s="40"/>
      <c r="AM4615" s="40"/>
      <c r="AN4615" s="40"/>
      <c r="AO4615" s="40"/>
      <c r="AP4615" s="40"/>
      <c r="AQ4615" s="40"/>
      <c r="AR4615" s="40"/>
      <c r="AS4615" s="40"/>
      <c r="AT4615" s="40"/>
      <c r="AU4615" s="40"/>
      <c r="AV4615" s="40"/>
      <c r="AZ4615" s="40"/>
      <c r="BA4615" s="40"/>
      <c r="BB4615" s="40"/>
      <c r="BC4615" s="40"/>
      <c r="BD4615" s="40"/>
      <c r="BE4615" s="40"/>
      <c r="BF4615" s="40"/>
      <c r="BG4615" s="40"/>
      <c r="BH4615" s="40"/>
      <c r="BI4615" s="40"/>
      <c r="BJ4615" s="40"/>
      <c r="BK4615" s="40"/>
      <c r="BL4615" s="51">
        <v>4</v>
      </c>
      <c r="BM4615" s="40"/>
      <c r="BN4615" s="40"/>
      <c r="BO4615" s="40"/>
      <c r="BP4615" s="40"/>
      <c r="BQ4615" s="40"/>
      <c r="BR4615" s="40"/>
      <c r="BS4615" s="40"/>
      <c r="BT4615" s="40"/>
      <c r="BU4615" s="40"/>
      <c r="BV4615" s="40"/>
      <c r="BW4615" s="40"/>
      <c r="BX4615" s="40"/>
      <c r="BY4615" s="40"/>
      <c r="BZ4615" s="40"/>
      <c r="CA4615" s="40"/>
      <c r="CB4615" s="40"/>
      <c r="CC4615" s="40"/>
      <c r="CD4615" s="40"/>
      <c r="CE4615" s="40"/>
    </row>
    <row r="4616" spans="1:83" x14ac:dyDescent="0.25">
      <c r="A4616" s="66" t="s">
        <v>877</v>
      </c>
      <c r="B4616" s="66" t="s">
        <v>877</v>
      </c>
      <c r="C4616" s="71">
        <v>41116</v>
      </c>
      <c r="F4616" s="50" t="s">
        <v>289</v>
      </c>
      <c r="G4616" s="40"/>
      <c r="H4616" s="40"/>
      <c r="I4616" s="40"/>
      <c r="J4616" s="40"/>
      <c r="K4616" s="40"/>
      <c r="L4616" s="40"/>
      <c r="M4616" s="40"/>
      <c r="N4616" s="40"/>
      <c r="O4616" s="40"/>
      <c r="P4616" s="40"/>
      <c r="Q4616" s="40"/>
      <c r="R4616" s="40"/>
      <c r="S4616" s="40"/>
      <c r="T4616" s="40"/>
      <c r="U4616" s="40"/>
      <c r="V4616" s="40"/>
      <c r="W4616" s="40"/>
      <c r="X4616" s="40"/>
      <c r="Z4616" s="40"/>
      <c r="AA4616" s="40"/>
      <c r="AB4616" s="40"/>
      <c r="AC4616" s="40"/>
      <c r="AD4616" s="40"/>
      <c r="AE4616" s="40"/>
      <c r="AF4616" s="40"/>
      <c r="AG4616" s="40"/>
      <c r="AH4616" s="40"/>
      <c r="AI4616" s="40"/>
      <c r="AJ4616" s="40"/>
      <c r="AK4616" s="40"/>
      <c r="AL4616" s="40"/>
      <c r="AM4616" s="40"/>
      <c r="AN4616" s="40"/>
      <c r="AO4616" s="40"/>
      <c r="AP4616" s="40"/>
      <c r="AQ4616" s="40"/>
      <c r="AR4616" s="40"/>
      <c r="AS4616" s="40"/>
      <c r="AT4616" s="40"/>
      <c r="AU4616" s="40"/>
      <c r="AV4616" s="40"/>
      <c r="AZ4616" s="40"/>
      <c r="BA4616" s="40"/>
      <c r="BB4616" s="40"/>
      <c r="BC4616" s="40"/>
      <c r="BD4616" s="40"/>
      <c r="BE4616" s="40"/>
      <c r="BF4616" s="40"/>
      <c r="BG4616" s="40"/>
      <c r="BH4616" s="40"/>
      <c r="BI4616" s="40"/>
      <c r="BJ4616" s="40"/>
      <c r="BK4616" s="40"/>
      <c r="BL4616" s="51">
        <v>5.2</v>
      </c>
      <c r="BM4616" s="40"/>
      <c r="BN4616" s="40"/>
      <c r="BO4616" s="40"/>
      <c r="BP4616" s="40"/>
      <c r="BQ4616" s="40"/>
      <c r="BR4616" s="40"/>
      <c r="BS4616" s="40"/>
      <c r="BT4616" s="40"/>
      <c r="BU4616" s="40"/>
      <c r="BV4616" s="40"/>
      <c r="BW4616" s="40"/>
      <c r="BX4616" s="40"/>
      <c r="BY4616" s="40"/>
      <c r="BZ4616" s="40"/>
      <c r="CA4616" s="40"/>
      <c r="CB4616" s="40"/>
      <c r="CC4616" s="40"/>
      <c r="CD4616" s="40"/>
      <c r="CE4616" s="40"/>
    </row>
    <row r="4617" spans="1:83" x14ac:dyDescent="0.25">
      <c r="A4617" s="66" t="s">
        <v>877</v>
      </c>
      <c r="B4617" s="66" t="s">
        <v>877</v>
      </c>
      <c r="C4617" s="71">
        <v>41128</v>
      </c>
      <c r="F4617" s="50" t="s">
        <v>289</v>
      </c>
      <c r="G4617" s="40"/>
      <c r="H4617" s="40"/>
      <c r="I4617" s="40"/>
      <c r="J4617" s="40"/>
      <c r="K4617" s="40"/>
      <c r="L4617" s="40"/>
      <c r="M4617" s="40"/>
      <c r="N4617" s="40"/>
      <c r="O4617" s="40"/>
      <c r="P4617" s="40"/>
      <c r="Q4617" s="40"/>
      <c r="R4617" s="40"/>
      <c r="S4617" s="40"/>
      <c r="T4617" s="40"/>
      <c r="U4617" s="40"/>
      <c r="V4617" s="40"/>
      <c r="W4617" s="40"/>
      <c r="X4617" s="40"/>
      <c r="Z4617" s="40"/>
      <c r="AA4617" s="40"/>
      <c r="AB4617" s="40"/>
      <c r="AC4617" s="40"/>
      <c r="AD4617" s="40"/>
      <c r="AE4617" s="40"/>
      <c r="AF4617" s="40"/>
      <c r="AG4617" s="40"/>
      <c r="AH4617" s="40"/>
      <c r="AI4617" s="40"/>
      <c r="AJ4617" s="40"/>
      <c r="AK4617" s="40"/>
      <c r="AL4617" s="40"/>
      <c r="AM4617" s="40"/>
      <c r="AN4617" s="40"/>
      <c r="AO4617" s="40"/>
      <c r="AP4617" s="40"/>
      <c r="AQ4617" s="40"/>
      <c r="AR4617" s="40"/>
      <c r="AS4617" s="40"/>
      <c r="AT4617" s="40"/>
      <c r="AU4617" s="40"/>
      <c r="AV4617" s="40"/>
      <c r="AZ4617" s="40"/>
      <c r="BA4617" s="40"/>
      <c r="BB4617" s="40"/>
      <c r="BC4617" s="40"/>
      <c r="BD4617" s="40"/>
      <c r="BE4617" s="40"/>
      <c r="BF4617" s="40"/>
      <c r="BG4617" s="40"/>
      <c r="BH4617" s="40"/>
      <c r="BI4617" s="40"/>
      <c r="BJ4617" s="40"/>
      <c r="BK4617" s="40"/>
      <c r="BL4617" s="51">
        <v>9</v>
      </c>
      <c r="BM4617" s="40"/>
      <c r="BN4617" s="40"/>
      <c r="BO4617" s="40"/>
      <c r="BP4617" s="40"/>
      <c r="BQ4617" s="40"/>
      <c r="BR4617" s="40"/>
      <c r="BS4617" s="40"/>
      <c r="BT4617" s="40"/>
      <c r="BU4617" s="40"/>
      <c r="BV4617" s="40"/>
      <c r="BW4617" s="40"/>
      <c r="BX4617" s="40"/>
      <c r="BY4617" s="40"/>
      <c r="BZ4617" s="40"/>
      <c r="CA4617" s="40"/>
      <c r="CB4617" s="40"/>
      <c r="CC4617" s="40"/>
      <c r="CD4617" s="40"/>
      <c r="CE4617" s="40"/>
    </row>
    <row r="4618" spans="1:83" x14ac:dyDescent="0.25">
      <c r="A4618" s="66" t="s">
        <v>877</v>
      </c>
      <c r="B4618" s="66" t="s">
        <v>877</v>
      </c>
      <c r="C4618" s="71"/>
      <c r="F4618" s="46" t="s">
        <v>289</v>
      </c>
      <c r="G4618" s="40"/>
      <c r="H4618" s="40"/>
      <c r="I4618" s="40"/>
      <c r="J4618" s="40"/>
      <c r="K4618" s="40"/>
      <c r="L4618" s="40"/>
      <c r="M4618" s="40"/>
      <c r="N4618" s="40"/>
      <c r="O4618" s="40"/>
      <c r="P4618" s="40"/>
      <c r="Q4618" s="40"/>
      <c r="R4618" s="40"/>
      <c r="S4618" s="40"/>
      <c r="T4618" s="40"/>
      <c r="U4618" s="40"/>
      <c r="V4618" s="40"/>
      <c r="W4618" s="40"/>
      <c r="X4618" s="40"/>
      <c r="Z4618" s="40"/>
      <c r="AA4618" s="40"/>
      <c r="AB4618" s="40"/>
      <c r="AC4618" s="40"/>
      <c r="AD4618" s="40"/>
      <c r="AE4618" s="40"/>
      <c r="AF4618" s="40"/>
      <c r="AG4618" s="40"/>
      <c r="AH4618" s="40"/>
      <c r="AI4618" s="40"/>
      <c r="AJ4618" s="40"/>
      <c r="AK4618" s="40"/>
      <c r="AL4618" s="40"/>
      <c r="AM4618" s="40"/>
      <c r="AN4618" s="40"/>
      <c r="AO4618" s="40"/>
      <c r="AP4618" s="40"/>
      <c r="AQ4618" s="40"/>
      <c r="AR4618" s="40"/>
      <c r="AS4618" s="40"/>
      <c r="AT4618" s="40" t="s">
        <v>74</v>
      </c>
      <c r="AU4618" s="40"/>
      <c r="AV4618" s="40"/>
      <c r="AW4618">
        <v>91</v>
      </c>
      <c r="AY4618">
        <v>104</v>
      </c>
      <c r="AZ4618" s="40">
        <v>157</v>
      </c>
      <c r="BA4618" s="40"/>
      <c r="BB4618" s="40"/>
      <c r="BC4618" s="40"/>
      <c r="BD4618" s="40"/>
      <c r="BE4618" s="40"/>
      <c r="BF4618" s="40"/>
      <c r="BG4618" s="40"/>
      <c r="BH4618" s="40"/>
      <c r="BI4618" s="40"/>
      <c r="BJ4618" s="40"/>
      <c r="BK4618" s="40"/>
      <c r="BL4618" s="40"/>
      <c r="BM4618" s="40"/>
      <c r="BN4618" s="40"/>
      <c r="BO4618" s="40"/>
      <c r="BP4618" s="40"/>
      <c r="BQ4618" s="40"/>
      <c r="BR4618" s="40"/>
      <c r="BS4618" s="40"/>
      <c r="BT4618" s="40"/>
      <c r="BU4618" s="40"/>
      <c r="BV4618" s="40"/>
      <c r="BW4618" s="40"/>
      <c r="BX4618" s="40"/>
      <c r="BY4618" s="40"/>
      <c r="BZ4618" s="40"/>
      <c r="CA4618" s="40"/>
      <c r="CB4618" s="40"/>
      <c r="CC4618" s="40"/>
      <c r="CD4618" s="40"/>
      <c r="CE4618" s="40"/>
    </row>
    <row r="4619" spans="1:83" x14ac:dyDescent="0.25">
      <c r="A4619" s="66" t="s">
        <v>1099</v>
      </c>
      <c r="B4619" s="66" t="s">
        <v>1099</v>
      </c>
      <c r="C4619" s="71"/>
      <c r="D4619" s="27">
        <v>35201</v>
      </c>
      <c r="E4619" s="27"/>
      <c r="F4619" s="40" t="s">
        <v>666</v>
      </c>
      <c r="G4619" s="40"/>
      <c r="H4619" s="40"/>
      <c r="I4619" s="40"/>
      <c r="J4619" s="40"/>
      <c r="K4619" s="40"/>
      <c r="L4619" s="40"/>
      <c r="M4619" s="40"/>
      <c r="N4619" s="40"/>
      <c r="O4619" s="40"/>
      <c r="P4619" s="40"/>
      <c r="Q4619" s="40"/>
      <c r="R4619" s="40"/>
      <c r="S4619" s="40"/>
      <c r="T4619" s="40"/>
      <c r="U4619" s="40"/>
      <c r="V4619" s="40"/>
      <c r="W4619" s="40"/>
      <c r="X4619" s="40"/>
      <c r="Z4619" s="40"/>
      <c r="AA4619" s="40"/>
      <c r="AB4619" s="40"/>
      <c r="AC4619" s="40"/>
      <c r="AD4619" s="40"/>
      <c r="AE4619" s="40"/>
      <c r="AF4619" s="40"/>
      <c r="AG4619" s="40"/>
      <c r="AH4619" s="40"/>
      <c r="AI4619" s="40"/>
      <c r="AJ4619" s="40"/>
      <c r="AK4619" s="40"/>
      <c r="AL4619" s="40"/>
      <c r="AM4619" s="40"/>
      <c r="AN4619" s="40"/>
      <c r="AO4619" s="40"/>
      <c r="AP4619" s="40"/>
      <c r="AQ4619" s="40"/>
      <c r="AR4619" s="40"/>
      <c r="AS4619" s="40"/>
      <c r="AT4619" s="59" t="s">
        <v>74</v>
      </c>
      <c r="AU4619" s="59"/>
      <c r="AV4619" s="59"/>
      <c r="AX4619">
        <v>122</v>
      </c>
      <c r="AZ4619" s="40"/>
      <c r="BA4619" s="40"/>
      <c r="BB4619" s="40"/>
      <c r="BC4619" s="40"/>
      <c r="BD4619" s="40"/>
      <c r="BE4619" s="40"/>
      <c r="BF4619" s="40"/>
      <c r="BG4619" s="40"/>
      <c r="BH4619" s="40"/>
      <c r="BI4619" s="40"/>
      <c r="BJ4619" s="40"/>
      <c r="BK4619" s="40"/>
      <c r="BL4619" s="40"/>
      <c r="BM4619" s="40"/>
      <c r="BN4619" s="40"/>
      <c r="BO4619" s="40"/>
      <c r="BP4619" s="40"/>
      <c r="BQ4619" s="40"/>
      <c r="BR4619" s="40"/>
      <c r="BS4619" s="40"/>
      <c r="BT4619" s="40"/>
      <c r="BU4619" s="40"/>
      <c r="BV4619" s="40"/>
      <c r="BW4619" s="40"/>
      <c r="BX4619" s="40"/>
      <c r="BY4619" s="40"/>
      <c r="BZ4619" s="40"/>
      <c r="CA4619" s="40"/>
      <c r="CB4619" s="40"/>
      <c r="CC4619" s="40"/>
      <c r="CD4619" s="40"/>
      <c r="CE4619" s="40"/>
    </row>
    <row r="4620" spans="1:83" x14ac:dyDescent="0.25">
      <c r="A4620" s="66" t="s">
        <v>1105</v>
      </c>
      <c r="B4620" s="66" t="s">
        <v>1105</v>
      </c>
      <c r="C4620" s="71"/>
      <c r="D4620" s="27">
        <v>35264</v>
      </c>
      <c r="E4620" s="27"/>
      <c r="F4620" s="40" t="s">
        <v>666</v>
      </c>
      <c r="G4620" s="40"/>
      <c r="H4620" s="40"/>
      <c r="I4620" s="40"/>
      <c r="J4620" s="40"/>
      <c r="K4620" s="40"/>
      <c r="L4620" s="40"/>
      <c r="M4620" s="40"/>
      <c r="N4620" s="40"/>
      <c r="O4620" s="40"/>
      <c r="P4620" s="40"/>
      <c r="Q4620" s="40"/>
      <c r="R4620" s="40"/>
      <c r="S4620" s="40"/>
      <c r="T4620" s="40"/>
      <c r="U4620" s="40"/>
      <c r="V4620" s="34"/>
      <c r="W4620" s="40"/>
      <c r="X4620" s="34"/>
      <c r="Z4620" s="40"/>
      <c r="AA4620" s="40"/>
      <c r="AB4620" s="40"/>
      <c r="AC4620" s="40"/>
      <c r="AD4620" s="40"/>
      <c r="AE4620" s="40"/>
      <c r="AF4620" s="40"/>
      <c r="AG4620" s="40"/>
      <c r="AH4620" s="40"/>
      <c r="AI4620" s="34"/>
      <c r="AJ4620" s="34"/>
      <c r="AK4620" s="40"/>
      <c r="AL4620" s="40"/>
      <c r="AM4620" s="40"/>
      <c r="AN4620" s="40"/>
      <c r="AO4620" s="34"/>
      <c r="AP4620" s="34"/>
      <c r="AQ4620" s="40"/>
      <c r="AR4620" s="40"/>
      <c r="AS4620" s="40"/>
      <c r="AT4620" s="59" t="s">
        <v>74</v>
      </c>
      <c r="AU4620" s="59"/>
      <c r="AV4620" s="59"/>
      <c r="AX4620">
        <v>88</v>
      </c>
      <c r="AZ4620" s="40"/>
      <c r="BA4620" s="40"/>
      <c r="BB4620" s="40"/>
      <c r="BC4620" s="40"/>
      <c r="BD4620" s="40"/>
      <c r="BE4620" s="40"/>
      <c r="BF4620" s="40"/>
      <c r="BG4620" s="40"/>
      <c r="BH4620" s="34"/>
      <c r="BI4620" s="40"/>
      <c r="BJ4620" s="34"/>
      <c r="BK4620" s="40"/>
      <c r="BL4620" s="40"/>
      <c r="BM4620" s="40"/>
      <c r="BN4620" s="40"/>
      <c r="BO4620" s="40"/>
      <c r="BP4620" s="40"/>
      <c r="BQ4620" s="40"/>
      <c r="BR4620" s="40"/>
      <c r="BS4620" s="40"/>
      <c r="BT4620" s="40"/>
      <c r="BU4620" s="40"/>
      <c r="BV4620" s="40"/>
      <c r="BW4620" s="40"/>
      <c r="BX4620" s="40"/>
      <c r="BY4620" s="40"/>
      <c r="BZ4620" s="40"/>
      <c r="CA4620" s="40"/>
      <c r="CB4620" s="40"/>
      <c r="CC4620" s="40"/>
      <c r="CD4620" s="40"/>
      <c r="CE4620" s="40"/>
    </row>
    <row r="4621" spans="1:83" x14ac:dyDescent="0.25">
      <c r="A4621" s="66" t="s">
        <v>1093</v>
      </c>
      <c r="B4621" s="66" t="s">
        <v>1093</v>
      </c>
      <c r="C4621" s="71"/>
      <c r="D4621" s="27">
        <v>35192</v>
      </c>
      <c r="E4621" s="27"/>
      <c r="F4621" s="40" t="s">
        <v>666</v>
      </c>
      <c r="G4621" s="40"/>
      <c r="H4621" s="40"/>
      <c r="I4621" s="40"/>
      <c r="J4621" s="40"/>
      <c r="K4621" s="40"/>
      <c r="L4621" s="40"/>
      <c r="M4621" s="40"/>
      <c r="N4621" s="40"/>
      <c r="O4621" s="40"/>
      <c r="P4621" s="40"/>
      <c r="Q4621" s="40"/>
      <c r="R4621" s="40"/>
      <c r="S4621" s="40"/>
      <c r="T4621" s="40"/>
      <c r="U4621" s="40"/>
      <c r="V4621" s="40"/>
      <c r="W4621" s="40"/>
      <c r="X4621" s="40"/>
      <c r="Z4621" s="40"/>
      <c r="AA4621" s="40"/>
      <c r="AB4621" s="40"/>
      <c r="AC4621" s="40"/>
      <c r="AD4621" s="40"/>
      <c r="AE4621" s="40"/>
      <c r="AF4621" s="40"/>
      <c r="AG4621" s="40"/>
      <c r="AH4621" s="40"/>
      <c r="AI4621" s="40"/>
      <c r="AJ4621" s="40"/>
      <c r="AK4621" s="40"/>
      <c r="AL4621" s="40"/>
      <c r="AM4621" s="40"/>
      <c r="AN4621" s="40"/>
      <c r="AO4621" s="40"/>
      <c r="AP4621" s="40"/>
      <c r="AQ4621" s="40"/>
      <c r="AR4621" s="40"/>
      <c r="AS4621" s="40"/>
      <c r="AT4621" s="59" t="s">
        <v>74</v>
      </c>
      <c r="AU4621" s="59"/>
      <c r="AV4621" s="59"/>
      <c r="AX4621">
        <v>124</v>
      </c>
      <c r="AZ4621" s="40"/>
      <c r="BA4621" s="40"/>
      <c r="BB4621" s="40"/>
      <c r="BC4621" s="40"/>
      <c r="BD4621" s="40"/>
      <c r="BE4621" s="40"/>
      <c r="BF4621" s="40"/>
      <c r="BG4621" s="40"/>
      <c r="BH4621" s="40"/>
      <c r="BI4621" s="40"/>
      <c r="BJ4621" s="40"/>
      <c r="BK4621" s="40"/>
      <c r="BL4621" s="40"/>
      <c r="BM4621" s="40"/>
      <c r="BN4621" s="40"/>
      <c r="BO4621" s="40"/>
      <c r="BP4621" s="40"/>
      <c r="BQ4621" s="40"/>
      <c r="BR4621" s="40"/>
      <c r="BS4621" s="40"/>
      <c r="BT4621" s="40"/>
      <c r="BU4621" s="40"/>
      <c r="BV4621" s="40"/>
      <c r="BW4621" s="40"/>
      <c r="BX4621" s="40"/>
      <c r="BY4621" s="40"/>
      <c r="BZ4621" s="40"/>
      <c r="CA4621" s="40"/>
      <c r="CB4621" s="40"/>
      <c r="CC4621" s="40"/>
      <c r="CD4621" s="40"/>
      <c r="CE4621" s="40"/>
    </row>
    <row r="4622" spans="1:83" x14ac:dyDescent="0.25">
      <c r="A4622" s="66" t="s">
        <v>1102</v>
      </c>
      <c r="B4622" s="66" t="s">
        <v>1102</v>
      </c>
      <c r="C4622" s="71"/>
      <c r="D4622" s="27">
        <v>35201</v>
      </c>
      <c r="E4622" s="27"/>
      <c r="F4622" s="40" t="s">
        <v>994</v>
      </c>
      <c r="G4622" s="40"/>
      <c r="H4622" s="40"/>
      <c r="I4622" s="40"/>
      <c r="J4622" s="40"/>
      <c r="K4622" s="40"/>
      <c r="L4622" s="40"/>
      <c r="M4622" s="40"/>
      <c r="N4622" s="40"/>
      <c r="O4622" s="40"/>
      <c r="P4622" s="40"/>
      <c r="Q4622" s="40"/>
      <c r="R4622" s="40"/>
      <c r="S4622" s="40"/>
      <c r="T4622" s="40"/>
      <c r="U4622" s="40"/>
      <c r="V4622" s="40"/>
      <c r="W4622" s="40"/>
      <c r="X4622" s="40"/>
      <c r="Z4622" s="40"/>
      <c r="AA4622" s="40"/>
      <c r="AB4622" s="40"/>
      <c r="AC4622" s="40"/>
      <c r="AD4622" s="40"/>
      <c r="AE4622" s="40"/>
      <c r="AF4622" s="40"/>
      <c r="AG4622" s="40"/>
      <c r="AH4622" s="40"/>
      <c r="AI4622" s="40"/>
      <c r="AJ4622" s="40"/>
      <c r="AK4622" s="40"/>
      <c r="AL4622" s="40"/>
      <c r="AM4622" s="40"/>
      <c r="AN4622" s="40"/>
      <c r="AO4622" s="40"/>
      <c r="AP4622" s="40"/>
      <c r="AQ4622" s="40"/>
      <c r="AR4622" s="40"/>
      <c r="AS4622" s="40"/>
      <c r="AT4622" s="59" t="s">
        <v>74</v>
      </c>
      <c r="AU4622" s="59"/>
      <c r="AV4622" s="59"/>
      <c r="AX4622">
        <v>122</v>
      </c>
      <c r="AZ4622" s="40"/>
      <c r="BA4622" s="40"/>
      <c r="BB4622" s="40"/>
      <c r="BC4622" s="40"/>
      <c r="BD4622" s="40"/>
      <c r="BE4622" s="40"/>
      <c r="BF4622" s="40"/>
      <c r="BG4622" s="40"/>
      <c r="BH4622" s="40"/>
      <c r="BI4622" s="40"/>
      <c r="BJ4622" s="40"/>
      <c r="BK4622" s="40"/>
      <c r="BL4622" s="40"/>
      <c r="BM4622" s="40"/>
      <c r="BN4622" s="40"/>
      <c r="BO4622" s="40"/>
      <c r="BP4622" s="40"/>
      <c r="BQ4622" s="40"/>
      <c r="BR4622" s="40"/>
      <c r="BS4622" s="40"/>
      <c r="BT4622" s="40"/>
      <c r="BU4622" s="40"/>
      <c r="BV4622" s="40"/>
      <c r="BW4622" s="40"/>
      <c r="BX4622" s="40"/>
      <c r="BY4622" s="40"/>
      <c r="BZ4622" s="40"/>
      <c r="CA4622" s="40"/>
      <c r="CB4622" s="40"/>
      <c r="CC4622" s="40"/>
      <c r="CD4622" s="40"/>
      <c r="CE4622" s="40"/>
    </row>
    <row r="4623" spans="1:83" x14ac:dyDescent="0.25">
      <c r="A4623" s="66" t="s">
        <v>1108</v>
      </c>
      <c r="B4623" s="66" t="s">
        <v>1108</v>
      </c>
      <c r="C4623" s="71"/>
      <c r="D4623" s="27">
        <v>35264</v>
      </c>
      <c r="E4623" s="27"/>
      <c r="F4623" s="40" t="s">
        <v>994</v>
      </c>
      <c r="G4623" s="40"/>
      <c r="H4623" s="40"/>
      <c r="I4623" s="40"/>
      <c r="J4623" s="40"/>
      <c r="K4623" s="40"/>
      <c r="L4623" s="40"/>
      <c r="M4623" s="40"/>
      <c r="N4623" s="40"/>
      <c r="O4623" s="40"/>
      <c r="P4623" s="40"/>
      <c r="Q4623" s="40"/>
      <c r="R4623" s="40"/>
      <c r="S4623" s="40"/>
      <c r="T4623" s="40"/>
      <c r="U4623" s="40"/>
      <c r="V4623" s="40"/>
      <c r="W4623" s="40"/>
      <c r="X4623" s="40"/>
      <c r="Z4623" s="40"/>
      <c r="AA4623" s="40"/>
      <c r="AB4623" s="40"/>
      <c r="AC4623" s="40"/>
      <c r="AD4623" s="40"/>
      <c r="AE4623" s="40"/>
      <c r="AF4623" s="40"/>
      <c r="AG4623" s="40"/>
      <c r="AH4623" s="40"/>
      <c r="AI4623" s="40"/>
      <c r="AJ4623" s="40"/>
      <c r="AK4623" s="40"/>
      <c r="AL4623" s="40"/>
      <c r="AM4623" s="40"/>
      <c r="AN4623" s="40"/>
      <c r="AO4623" s="40"/>
      <c r="AP4623" s="34"/>
      <c r="AQ4623" s="40"/>
      <c r="AR4623" s="40"/>
      <c r="AS4623" s="40"/>
      <c r="AT4623" s="59" t="s">
        <v>74</v>
      </c>
      <c r="AU4623" s="59"/>
      <c r="AV4623" s="59"/>
      <c r="AX4623">
        <v>88</v>
      </c>
      <c r="AZ4623" s="40"/>
      <c r="BA4623" s="40"/>
      <c r="BB4623" s="40"/>
      <c r="BC4623" s="40"/>
      <c r="BD4623" s="40"/>
      <c r="BE4623" s="40"/>
      <c r="BF4623" s="40"/>
      <c r="BG4623" s="40"/>
      <c r="BH4623" s="40"/>
      <c r="BI4623" s="40"/>
      <c r="BJ4623" s="40"/>
      <c r="BK4623" s="40"/>
      <c r="BL4623" s="40"/>
      <c r="BM4623" s="40"/>
      <c r="BN4623" s="40"/>
      <c r="BO4623" s="40"/>
      <c r="BP4623" s="40"/>
      <c r="BQ4623" s="40"/>
      <c r="BR4623" s="40"/>
      <c r="BS4623" s="40"/>
      <c r="BT4623" s="40"/>
      <c r="BU4623" s="40"/>
      <c r="BV4623" s="40"/>
      <c r="BW4623" s="40"/>
      <c r="BX4623" s="40"/>
      <c r="BY4623" s="40"/>
      <c r="BZ4623" s="40"/>
      <c r="CA4623" s="40"/>
      <c r="CB4623" s="40"/>
      <c r="CC4623" s="40"/>
      <c r="CD4623" s="40"/>
      <c r="CE4623" s="40"/>
    </row>
    <row r="4624" spans="1:83" x14ac:dyDescent="0.25">
      <c r="A4624" s="66" t="s">
        <v>1096</v>
      </c>
      <c r="B4624" s="66" t="s">
        <v>1096</v>
      </c>
      <c r="C4624" s="71"/>
      <c r="D4624" s="27">
        <v>35192</v>
      </c>
      <c r="E4624" s="27"/>
      <c r="F4624" s="40" t="s">
        <v>994</v>
      </c>
      <c r="G4624" s="40"/>
      <c r="H4624" s="40"/>
      <c r="I4624" s="40"/>
      <c r="J4624" s="40"/>
      <c r="K4624" s="40"/>
      <c r="L4624" s="40"/>
      <c r="M4624" s="40"/>
      <c r="N4624" s="40"/>
      <c r="O4624" s="40"/>
      <c r="P4624" s="40"/>
      <c r="Q4624" s="40"/>
      <c r="R4624" s="40"/>
      <c r="S4624" s="40"/>
      <c r="T4624" s="40"/>
      <c r="U4624" s="40"/>
      <c r="V4624" s="40"/>
      <c r="W4624" s="40"/>
      <c r="X4624" s="40"/>
      <c r="Z4624" s="40"/>
      <c r="AA4624" s="40"/>
      <c r="AB4624" s="40"/>
      <c r="AC4624" s="40"/>
      <c r="AD4624" s="40"/>
      <c r="AE4624" s="40"/>
      <c r="AF4624" s="40"/>
      <c r="AG4624" s="40"/>
      <c r="AH4624" s="40"/>
      <c r="AI4624" s="40"/>
      <c r="AJ4624" s="40"/>
      <c r="AK4624" s="40"/>
      <c r="AL4624" s="40"/>
      <c r="AM4624" s="40"/>
      <c r="AN4624" s="40"/>
      <c r="AO4624" s="40"/>
      <c r="AP4624" s="40"/>
      <c r="AQ4624" s="40"/>
      <c r="AR4624" s="40"/>
      <c r="AS4624" s="40"/>
      <c r="AT4624" s="59" t="s">
        <v>74</v>
      </c>
      <c r="AU4624" s="59"/>
      <c r="AV4624" s="59"/>
      <c r="AX4624">
        <v>127</v>
      </c>
      <c r="AZ4624" s="40"/>
      <c r="BA4624" s="40"/>
      <c r="BB4624" s="40"/>
      <c r="BC4624" s="40"/>
      <c r="BD4624" s="40"/>
      <c r="BE4624" s="40"/>
      <c r="BF4624" s="40"/>
      <c r="BG4624" s="40"/>
      <c r="BH4624" s="40"/>
      <c r="BI4624" s="40"/>
      <c r="BJ4624" s="40"/>
      <c r="BK4624" s="40"/>
      <c r="BL4624" s="40"/>
      <c r="BM4624" s="40"/>
      <c r="BN4624" s="40"/>
      <c r="BO4624" s="40"/>
      <c r="BP4624" s="40"/>
      <c r="BQ4624" s="40"/>
      <c r="BR4624" s="40"/>
      <c r="BS4624" s="40"/>
      <c r="BT4624" s="40"/>
      <c r="BU4624" s="40"/>
      <c r="BV4624" s="40"/>
      <c r="BW4624" s="40"/>
      <c r="BX4624" s="40"/>
      <c r="BY4624" s="40"/>
      <c r="BZ4624" s="40"/>
      <c r="CA4624" s="40"/>
      <c r="CB4624" s="40"/>
      <c r="CC4624" s="40"/>
      <c r="CD4624" s="40"/>
      <c r="CE4624" s="40"/>
    </row>
    <row r="4625" spans="1:83" x14ac:dyDescent="0.25">
      <c r="A4625" s="66" t="s">
        <v>1098</v>
      </c>
      <c r="B4625" s="66" t="s">
        <v>1098</v>
      </c>
      <c r="C4625" s="71"/>
      <c r="D4625" s="27">
        <v>35201</v>
      </c>
      <c r="E4625" s="27"/>
      <c r="F4625" s="40" t="s">
        <v>609</v>
      </c>
      <c r="G4625" s="40"/>
      <c r="H4625" s="40"/>
      <c r="I4625" s="40"/>
      <c r="J4625" s="40"/>
      <c r="K4625" s="40"/>
      <c r="L4625" s="40"/>
      <c r="M4625" s="40"/>
      <c r="N4625" s="40"/>
      <c r="O4625" s="40"/>
      <c r="P4625" s="40"/>
      <c r="Q4625" s="40"/>
      <c r="R4625" s="40"/>
      <c r="S4625" s="40"/>
      <c r="T4625" s="40"/>
      <c r="U4625" s="40"/>
      <c r="V4625" s="40"/>
      <c r="W4625" s="40"/>
      <c r="X4625" s="40"/>
      <c r="Z4625" s="40"/>
      <c r="AA4625" s="40"/>
      <c r="AB4625" s="40"/>
      <c r="AC4625" s="40"/>
      <c r="AD4625" s="40"/>
      <c r="AE4625" s="40"/>
      <c r="AF4625" s="40"/>
      <c r="AG4625" s="40"/>
      <c r="AH4625" s="40"/>
      <c r="AI4625" s="40"/>
      <c r="AJ4625" s="40"/>
      <c r="AK4625" s="40"/>
      <c r="AL4625" s="40"/>
      <c r="AM4625" s="40"/>
      <c r="AN4625" s="40"/>
      <c r="AO4625" s="40"/>
      <c r="AP4625" s="40"/>
      <c r="AQ4625" s="40"/>
      <c r="AR4625" s="40"/>
      <c r="AS4625" s="40"/>
      <c r="AT4625" s="59" t="s">
        <v>74</v>
      </c>
      <c r="AU4625" s="59"/>
      <c r="AV4625" s="59"/>
      <c r="AX4625">
        <v>112</v>
      </c>
      <c r="AZ4625" s="40"/>
      <c r="BA4625" s="40"/>
      <c r="BB4625" s="40"/>
      <c r="BC4625" s="40"/>
      <c r="BD4625" s="40"/>
      <c r="BE4625" s="40"/>
      <c r="BF4625" s="40"/>
      <c r="BG4625" s="40"/>
      <c r="BH4625" s="40"/>
      <c r="BI4625" s="40"/>
      <c r="BJ4625" s="40"/>
      <c r="BK4625" s="40"/>
      <c r="BL4625" s="40"/>
      <c r="BM4625" s="40"/>
      <c r="BN4625" s="40"/>
      <c r="BO4625" s="40"/>
      <c r="BP4625" s="40"/>
      <c r="BQ4625" s="40"/>
      <c r="BR4625" s="40"/>
      <c r="BS4625" s="40"/>
      <c r="BT4625" s="40"/>
      <c r="BU4625" s="40"/>
      <c r="BV4625" s="40"/>
      <c r="BW4625" s="40"/>
      <c r="BX4625" s="40"/>
      <c r="BY4625" s="40"/>
      <c r="BZ4625" s="40"/>
      <c r="CA4625" s="40"/>
      <c r="CB4625" s="40"/>
      <c r="CC4625" s="40"/>
      <c r="CD4625" s="40"/>
      <c r="CE4625" s="40"/>
    </row>
    <row r="4626" spans="1:83" x14ac:dyDescent="0.25">
      <c r="A4626" s="66" t="s">
        <v>1104</v>
      </c>
      <c r="B4626" s="66" t="s">
        <v>1104</v>
      </c>
      <c r="C4626" s="71"/>
      <c r="D4626" s="27">
        <v>35264</v>
      </c>
      <c r="E4626" s="27"/>
      <c r="F4626" s="40" t="s">
        <v>609</v>
      </c>
      <c r="G4626" s="40"/>
      <c r="H4626" s="40"/>
      <c r="I4626" s="40"/>
      <c r="J4626" s="40"/>
      <c r="K4626" s="40"/>
      <c r="L4626" s="40"/>
      <c r="M4626" s="40"/>
      <c r="N4626" s="40"/>
      <c r="O4626" s="40"/>
      <c r="P4626" s="40"/>
      <c r="Q4626" s="40"/>
      <c r="R4626" s="40"/>
      <c r="S4626" s="40"/>
      <c r="T4626" s="40"/>
      <c r="U4626" s="40"/>
      <c r="V4626" s="40"/>
      <c r="W4626" s="40"/>
      <c r="X4626" s="40"/>
      <c r="Z4626" s="40"/>
      <c r="AA4626" s="40"/>
      <c r="AB4626" s="40"/>
      <c r="AC4626" s="40"/>
      <c r="AD4626" s="40"/>
      <c r="AE4626" s="40"/>
      <c r="AF4626" s="40"/>
      <c r="AG4626" s="40"/>
      <c r="AH4626" s="40"/>
      <c r="AI4626" s="40"/>
      <c r="AJ4626" s="40"/>
      <c r="AK4626" s="40"/>
      <c r="AL4626" s="40"/>
      <c r="AM4626" s="40"/>
      <c r="AN4626" s="40"/>
      <c r="AO4626" s="40"/>
      <c r="AP4626" s="34"/>
      <c r="AQ4626" s="40"/>
      <c r="AR4626" s="40"/>
      <c r="AS4626" s="40"/>
      <c r="AT4626" s="59" t="s">
        <v>74</v>
      </c>
      <c r="AU4626" s="59"/>
      <c r="AV4626" s="59"/>
      <c r="AX4626">
        <v>84</v>
      </c>
      <c r="AZ4626" s="40"/>
      <c r="BA4626" s="40"/>
      <c r="BB4626" s="40"/>
      <c r="BC4626" s="40"/>
      <c r="BD4626" s="40"/>
      <c r="BE4626" s="40"/>
      <c r="BF4626" s="40"/>
      <c r="BG4626" s="40"/>
      <c r="BH4626" s="40"/>
      <c r="BI4626" s="40"/>
      <c r="BJ4626" s="40"/>
      <c r="BK4626" s="40"/>
      <c r="BL4626" s="40"/>
      <c r="BM4626" s="40"/>
      <c r="BN4626" s="40"/>
      <c r="BO4626" s="40"/>
      <c r="BP4626" s="40"/>
      <c r="BQ4626" s="40"/>
      <c r="BR4626" s="40"/>
      <c r="BS4626" s="40"/>
      <c r="BT4626" s="40"/>
      <c r="BU4626" s="40"/>
      <c r="BV4626" s="40"/>
      <c r="BW4626" s="40"/>
      <c r="BX4626" s="40"/>
      <c r="BY4626" s="40"/>
      <c r="BZ4626" s="40"/>
      <c r="CA4626" s="40"/>
      <c r="CB4626" s="40"/>
      <c r="CC4626" s="40"/>
      <c r="CD4626" s="40"/>
      <c r="CE4626" s="40"/>
    </row>
    <row r="4627" spans="1:83" x14ac:dyDescent="0.25">
      <c r="A4627" s="66" t="s">
        <v>1092</v>
      </c>
      <c r="B4627" s="66" t="s">
        <v>1092</v>
      </c>
      <c r="C4627" s="71"/>
      <c r="D4627" s="27">
        <v>35192</v>
      </c>
      <c r="E4627" s="27"/>
      <c r="F4627" s="40" t="s">
        <v>609</v>
      </c>
      <c r="G4627" s="40"/>
      <c r="H4627" s="40"/>
      <c r="I4627" s="40"/>
      <c r="J4627" s="40"/>
      <c r="K4627" s="40"/>
      <c r="L4627" s="40"/>
      <c r="M4627" s="40"/>
      <c r="N4627" s="40"/>
      <c r="O4627" s="40"/>
      <c r="P4627" s="40"/>
      <c r="Q4627" s="40"/>
      <c r="R4627" s="40"/>
      <c r="S4627" s="40"/>
      <c r="T4627" s="40"/>
      <c r="U4627" s="40"/>
      <c r="V4627" s="40"/>
      <c r="W4627" s="40"/>
      <c r="X4627" s="40"/>
      <c r="Z4627" s="40"/>
      <c r="AA4627" s="40"/>
      <c r="AB4627" s="40"/>
      <c r="AC4627" s="40"/>
      <c r="AD4627" s="40"/>
      <c r="AE4627" s="40"/>
      <c r="AF4627" s="40"/>
      <c r="AG4627" s="40"/>
      <c r="AH4627" s="40"/>
      <c r="AI4627" s="40"/>
      <c r="AJ4627" s="40"/>
      <c r="AK4627" s="40"/>
      <c r="AL4627" s="40"/>
      <c r="AM4627" s="40"/>
      <c r="AN4627" s="40"/>
      <c r="AO4627" s="40"/>
      <c r="AP4627" s="40"/>
      <c r="AQ4627" s="40"/>
      <c r="AR4627" s="40"/>
      <c r="AS4627" s="40"/>
      <c r="AT4627" s="59" t="s">
        <v>74</v>
      </c>
      <c r="AU4627" s="59"/>
      <c r="AV4627" s="59"/>
      <c r="AX4627">
        <v>118</v>
      </c>
      <c r="AZ4627" s="40"/>
      <c r="BA4627" s="40"/>
      <c r="BB4627" s="40"/>
      <c r="BC4627" s="40"/>
      <c r="BD4627" s="40"/>
      <c r="BE4627" s="40"/>
      <c r="BF4627" s="40"/>
      <c r="BG4627" s="40"/>
      <c r="BH4627" s="40"/>
      <c r="BI4627" s="40"/>
      <c r="BJ4627" s="40"/>
      <c r="BK4627" s="40"/>
      <c r="BL4627" s="40"/>
      <c r="BM4627" s="40"/>
      <c r="BN4627" s="40"/>
      <c r="BO4627" s="40"/>
      <c r="BP4627" s="40"/>
      <c r="BQ4627" s="40"/>
      <c r="BR4627" s="40"/>
      <c r="BS4627" s="40"/>
      <c r="BT4627" s="40"/>
      <c r="BU4627" s="40"/>
      <c r="BV4627" s="40"/>
      <c r="BW4627" s="40"/>
      <c r="BX4627" s="40"/>
      <c r="BY4627" s="40"/>
      <c r="BZ4627" s="40"/>
      <c r="CA4627" s="40"/>
      <c r="CB4627" s="40"/>
      <c r="CC4627" s="40"/>
      <c r="CD4627" s="40"/>
      <c r="CE4627" s="40"/>
    </row>
    <row r="4628" spans="1:83" x14ac:dyDescent="0.25">
      <c r="A4628" s="66" t="s">
        <v>1103</v>
      </c>
      <c r="B4628" s="66" t="s">
        <v>1103</v>
      </c>
      <c r="C4628" s="71"/>
      <c r="D4628" s="27">
        <v>35201</v>
      </c>
      <c r="E4628" s="27"/>
      <c r="F4628" s="40" t="s">
        <v>289</v>
      </c>
      <c r="G4628" s="40"/>
      <c r="H4628" s="40"/>
      <c r="I4628" s="40"/>
      <c r="J4628" s="40"/>
      <c r="K4628" s="40"/>
      <c r="L4628" s="40"/>
      <c r="M4628" s="40"/>
      <c r="N4628" s="40"/>
      <c r="O4628" s="40"/>
      <c r="P4628" s="40"/>
      <c r="Q4628" s="40"/>
      <c r="R4628" s="40"/>
      <c r="S4628" s="40"/>
      <c r="T4628" s="40"/>
      <c r="U4628" s="40"/>
      <c r="V4628" s="40"/>
      <c r="W4628" s="40"/>
      <c r="X4628" s="40"/>
      <c r="Z4628" s="40"/>
      <c r="AA4628" s="40"/>
      <c r="AB4628" s="40"/>
      <c r="AC4628" s="40"/>
      <c r="AD4628" s="40"/>
      <c r="AE4628" s="40"/>
      <c r="AF4628" s="40"/>
      <c r="AG4628" s="40"/>
      <c r="AH4628" s="40"/>
      <c r="AI4628" s="40"/>
      <c r="AJ4628" s="40"/>
      <c r="AK4628" s="40"/>
      <c r="AL4628" s="40"/>
      <c r="AM4628" s="40"/>
      <c r="AN4628" s="40"/>
      <c r="AO4628" s="40"/>
      <c r="AP4628" s="40"/>
      <c r="AQ4628" s="40"/>
      <c r="AR4628" s="40"/>
      <c r="AS4628" s="40"/>
      <c r="AT4628" s="59" t="s">
        <v>74</v>
      </c>
      <c r="AU4628" s="59"/>
      <c r="AV4628" s="59"/>
      <c r="AX4628">
        <v>115</v>
      </c>
      <c r="AZ4628" s="40"/>
      <c r="BA4628" s="40"/>
      <c r="BB4628" s="40"/>
      <c r="BC4628" s="40"/>
      <c r="BD4628" s="40"/>
      <c r="BE4628" s="40"/>
      <c r="BF4628" s="40"/>
      <c r="BG4628" s="40"/>
      <c r="BH4628" s="40"/>
      <c r="BI4628" s="40"/>
      <c r="BJ4628" s="40"/>
      <c r="BK4628" s="40"/>
      <c r="BL4628" s="40"/>
      <c r="BM4628" s="40"/>
      <c r="BN4628" s="40"/>
      <c r="BO4628" s="40"/>
      <c r="BP4628" s="40"/>
      <c r="BQ4628" s="40"/>
      <c r="BR4628" s="40"/>
      <c r="BS4628" s="40"/>
      <c r="BT4628" s="40"/>
      <c r="BU4628" s="40"/>
      <c r="BV4628" s="40"/>
      <c r="BW4628" s="40"/>
      <c r="BX4628" s="40"/>
      <c r="BY4628" s="40"/>
      <c r="BZ4628" s="40"/>
      <c r="CA4628" s="40"/>
      <c r="CB4628" s="40"/>
      <c r="CC4628" s="40"/>
      <c r="CD4628" s="40"/>
      <c r="CE4628" s="40"/>
    </row>
    <row r="4629" spans="1:83" x14ac:dyDescent="0.25">
      <c r="A4629" s="66" t="s">
        <v>1109</v>
      </c>
      <c r="B4629" s="66" t="s">
        <v>1109</v>
      </c>
      <c r="C4629" s="71"/>
      <c r="D4629" s="27">
        <v>35264</v>
      </c>
      <c r="E4629" s="27"/>
      <c r="F4629" s="40" t="s">
        <v>289</v>
      </c>
      <c r="G4629" s="40"/>
      <c r="H4629" s="40"/>
      <c r="I4629" s="40"/>
      <c r="J4629" s="40"/>
      <c r="K4629" s="40"/>
      <c r="L4629" s="40"/>
      <c r="M4629" s="40"/>
      <c r="N4629" s="40"/>
      <c r="O4629" s="40"/>
      <c r="P4629" s="40"/>
      <c r="Q4629" s="40"/>
      <c r="R4629" s="40"/>
      <c r="S4629" s="40"/>
      <c r="T4629" s="40"/>
      <c r="U4629" s="40"/>
      <c r="V4629" s="40"/>
      <c r="W4629" s="40"/>
      <c r="X4629" s="40"/>
      <c r="Z4629" s="40"/>
      <c r="AA4629" s="40"/>
      <c r="AB4629" s="40"/>
      <c r="AC4629" s="40"/>
      <c r="AD4629" s="40"/>
      <c r="AE4629" s="40"/>
      <c r="AF4629" s="40"/>
      <c r="AG4629" s="40"/>
      <c r="AH4629" s="40"/>
      <c r="AI4629" s="40"/>
      <c r="AJ4629" s="40"/>
      <c r="AK4629" s="40"/>
      <c r="AL4629" s="40"/>
      <c r="AM4629" s="40"/>
      <c r="AN4629" s="40"/>
      <c r="AO4629" s="40"/>
      <c r="AP4629" s="34"/>
      <c r="AQ4629" s="40"/>
      <c r="AR4629" s="40"/>
      <c r="AS4629" s="40"/>
      <c r="AT4629" s="59" t="s">
        <v>74</v>
      </c>
      <c r="AU4629" s="59"/>
      <c r="AV4629" s="59"/>
      <c r="AX4629">
        <v>88</v>
      </c>
      <c r="AZ4629" s="40"/>
      <c r="BA4629" s="40"/>
      <c r="BB4629" s="40"/>
      <c r="BC4629" s="40"/>
      <c r="BD4629" s="40"/>
      <c r="BE4629" s="40"/>
      <c r="BF4629" s="40"/>
      <c r="BG4629" s="40"/>
      <c r="BH4629" s="40"/>
      <c r="BI4629" s="40"/>
      <c r="BJ4629" s="40"/>
      <c r="BK4629" s="40"/>
      <c r="BL4629" s="40"/>
      <c r="BM4629" s="40"/>
      <c r="BN4629" s="40"/>
      <c r="BO4629" s="40"/>
      <c r="BP4629" s="40"/>
      <c r="BQ4629" s="40"/>
      <c r="BR4629" s="40"/>
      <c r="BS4629" s="40"/>
      <c r="BT4629" s="40"/>
      <c r="BU4629" s="40"/>
      <c r="BV4629" s="40"/>
      <c r="BW4629" s="40"/>
      <c r="BX4629" s="40"/>
      <c r="BY4629" s="40"/>
      <c r="BZ4629" s="40"/>
      <c r="CA4629" s="40"/>
      <c r="CB4629" s="40"/>
      <c r="CC4629" s="40"/>
      <c r="CD4629" s="40"/>
      <c r="CE4629" s="40"/>
    </row>
    <row r="4630" spans="1:83" x14ac:dyDescent="0.25">
      <c r="A4630" s="66" t="s">
        <v>1097</v>
      </c>
      <c r="B4630" s="66" t="s">
        <v>1097</v>
      </c>
      <c r="C4630" s="71"/>
      <c r="D4630" s="27">
        <v>35192</v>
      </c>
      <c r="E4630" s="27"/>
      <c r="F4630" s="40" t="s">
        <v>289</v>
      </c>
      <c r="G4630" s="40"/>
      <c r="H4630" s="40"/>
      <c r="I4630" s="40"/>
      <c r="J4630" s="40"/>
      <c r="K4630" s="40"/>
      <c r="L4630" s="40"/>
      <c r="M4630" s="40"/>
      <c r="N4630" s="40"/>
      <c r="O4630" s="40"/>
      <c r="P4630" s="40"/>
      <c r="Q4630" s="40"/>
      <c r="R4630" s="40"/>
      <c r="S4630" s="40"/>
      <c r="T4630" s="40"/>
      <c r="U4630" s="40"/>
      <c r="V4630" s="40"/>
      <c r="W4630" s="40"/>
      <c r="X4630" s="40"/>
      <c r="Z4630" s="40"/>
      <c r="AA4630" s="40"/>
      <c r="AB4630" s="40"/>
      <c r="AC4630" s="40"/>
      <c r="AD4630" s="40"/>
      <c r="AE4630" s="40"/>
      <c r="AF4630" s="40"/>
      <c r="AG4630" s="40"/>
      <c r="AH4630" s="40"/>
      <c r="AI4630" s="40"/>
      <c r="AJ4630" s="40"/>
      <c r="AK4630" s="40"/>
      <c r="AL4630" s="40"/>
      <c r="AM4630" s="40"/>
      <c r="AN4630" s="40"/>
      <c r="AO4630" s="40"/>
      <c r="AP4630" s="40"/>
      <c r="AQ4630" s="40"/>
      <c r="AR4630" s="40"/>
      <c r="AS4630" s="40"/>
      <c r="AT4630" s="59" t="s">
        <v>74</v>
      </c>
      <c r="AU4630" s="59"/>
      <c r="AV4630" s="59"/>
      <c r="AX4630">
        <v>124</v>
      </c>
      <c r="AZ4630" s="40"/>
      <c r="BA4630" s="40"/>
      <c r="BB4630" s="40"/>
      <c r="BC4630" s="40"/>
      <c r="BD4630" s="40"/>
      <c r="BE4630" s="40"/>
      <c r="BF4630" s="40"/>
      <c r="BG4630" s="40"/>
      <c r="BH4630" s="40"/>
      <c r="BI4630" s="40"/>
      <c r="BJ4630" s="40"/>
      <c r="BK4630" s="40"/>
      <c r="BL4630" s="40"/>
      <c r="BM4630" s="40"/>
      <c r="BN4630" s="40"/>
      <c r="BO4630" s="40"/>
      <c r="BP4630" s="40"/>
      <c r="BQ4630" s="40"/>
      <c r="BR4630" s="40"/>
      <c r="BS4630" s="40"/>
      <c r="BT4630" s="40"/>
      <c r="BU4630" s="40"/>
      <c r="BV4630" s="40"/>
      <c r="BW4630" s="40"/>
      <c r="BX4630" s="40"/>
      <c r="BY4630" s="40"/>
      <c r="BZ4630" s="40"/>
      <c r="CA4630" s="40"/>
      <c r="CB4630" s="40"/>
      <c r="CC4630" s="40"/>
      <c r="CD4630" s="40"/>
      <c r="CE4630" s="40"/>
    </row>
    <row r="4631" spans="1:83" x14ac:dyDescent="0.25">
      <c r="A4631" s="66" t="s">
        <v>1100</v>
      </c>
      <c r="B4631" s="66" t="s">
        <v>1100</v>
      </c>
      <c r="C4631" s="71"/>
      <c r="D4631" s="27">
        <v>35201</v>
      </c>
      <c r="E4631" s="27"/>
      <c r="F4631" s="40" t="s">
        <v>990</v>
      </c>
      <c r="G4631" s="40"/>
      <c r="H4631" s="40"/>
      <c r="I4631" s="40"/>
      <c r="J4631" s="40"/>
      <c r="K4631" s="40"/>
      <c r="L4631" s="40"/>
      <c r="M4631" s="40"/>
      <c r="N4631" s="40"/>
      <c r="O4631" s="40"/>
      <c r="P4631" s="40"/>
      <c r="Q4631" s="40"/>
      <c r="R4631" s="40"/>
      <c r="S4631" s="40"/>
      <c r="T4631" s="40"/>
      <c r="U4631" s="40"/>
      <c r="V4631" s="40"/>
      <c r="W4631" s="40"/>
      <c r="X4631" s="40"/>
      <c r="Z4631" s="40"/>
      <c r="AA4631" s="40"/>
      <c r="AB4631" s="40"/>
      <c r="AC4631" s="40"/>
      <c r="AD4631" s="40"/>
      <c r="AE4631" s="40"/>
      <c r="AF4631" s="40"/>
      <c r="AG4631" s="40"/>
      <c r="AH4631" s="40"/>
      <c r="AI4631" s="40"/>
      <c r="AJ4631" s="40"/>
      <c r="AK4631" s="40"/>
      <c r="AL4631" s="40"/>
      <c r="AM4631" s="40"/>
      <c r="AN4631" s="40"/>
      <c r="AO4631" s="40"/>
      <c r="AP4631" s="40"/>
      <c r="AQ4631" s="40"/>
      <c r="AR4631" s="40"/>
      <c r="AS4631" s="40"/>
      <c r="AT4631" s="59" t="s">
        <v>74</v>
      </c>
      <c r="AU4631" s="59"/>
      <c r="AV4631" s="59"/>
      <c r="AX4631">
        <v>131</v>
      </c>
      <c r="AZ4631" s="40"/>
      <c r="BA4631" s="40"/>
      <c r="BB4631" s="40"/>
      <c r="BC4631" s="40"/>
      <c r="BD4631" s="40"/>
      <c r="BE4631" s="40"/>
      <c r="BF4631" s="40"/>
      <c r="BG4631" s="40"/>
      <c r="BH4631" s="40"/>
      <c r="BI4631" s="40"/>
      <c r="BJ4631" s="40"/>
      <c r="BK4631" s="40"/>
      <c r="BL4631" s="40"/>
      <c r="BM4631" s="40"/>
      <c r="BN4631" s="40"/>
      <c r="BO4631" s="40"/>
      <c r="BP4631" s="40"/>
      <c r="BQ4631" s="40"/>
      <c r="BR4631" s="40"/>
      <c r="BS4631" s="40"/>
      <c r="BT4631" s="40"/>
      <c r="BU4631" s="40"/>
      <c r="BV4631" s="40"/>
      <c r="BW4631" s="40"/>
      <c r="BX4631" s="40"/>
      <c r="BY4631" s="40"/>
      <c r="BZ4631" s="40"/>
      <c r="CA4631" s="40"/>
      <c r="CB4631" s="40"/>
      <c r="CC4631" s="40"/>
      <c r="CD4631" s="40"/>
      <c r="CE4631" s="40"/>
    </row>
    <row r="4632" spans="1:83" x14ac:dyDescent="0.25">
      <c r="A4632" s="66" t="s">
        <v>1106</v>
      </c>
      <c r="B4632" s="66" t="s">
        <v>1106</v>
      </c>
      <c r="C4632" s="71"/>
      <c r="D4632" s="27">
        <v>35264</v>
      </c>
      <c r="E4632" s="27"/>
      <c r="F4632" s="40" t="s">
        <v>990</v>
      </c>
      <c r="G4632" s="40"/>
      <c r="H4632" s="40"/>
      <c r="I4632" s="40"/>
      <c r="J4632" s="40"/>
      <c r="K4632" s="40"/>
      <c r="L4632" s="40"/>
      <c r="M4632" s="40"/>
      <c r="N4632" s="40"/>
      <c r="O4632" s="40"/>
      <c r="P4632" s="40"/>
      <c r="Q4632" s="40"/>
      <c r="R4632" s="40"/>
      <c r="S4632" s="40"/>
      <c r="T4632" s="40"/>
      <c r="U4632" s="40"/>
      <c r="V4632" s="40"/>
      <c r="W4632" s="40"/>
      <c r="X4632" s="40"/>
      <c r="Z4632" s="40"/>
      <c r="AA4632" s="40"/>
      <c r="AB4632" s="40"/>
      <c r="AC4632" s="40"/>
      <c r="AD4632" s="40"/>
      <c r="AE4632" s="40"/>
      <c r="AF4632" s="40"/>
      <c r="AG4632" s="40"/>
      <c r="AH4632" s="40"/>
      <c r="AI4632" s="40"/>
      <c r="AJ4632" s="40"/>
      <c r="AK4632" s="40"/>
      <c r="AL4632" s="40"/>
      <c r="AM4632" s="40"/>
      <c r="AN4632" s="40"/>
      <c r="AO4632" s="40"/>
      <c r="AP4632" s="40"/>
      <c r="AQ4632" s="40"/>
      <c r="AR4632" s="40"/>
      <c r="AS4632" s="40"/>
      <c r="AT4632" s="59" t="s">
        <v>74</v>
      </c>
      <c r="AU4632" s="59"/>
      <c r="AV4632" s="59"/>
      <c r="AX4632">
        <v>98</v>
      </c>
      <c r="AZ4632" s="40"/>
      <c r="BA4632" s="40"/>
      <c r="BB4632" s="40"/>
      <c r="BC4632" s="40"/>
      <c r="BD4632" s="40"/>
      <c r="BE4632" s="40"/>
      <c r="BF4632" s="40"/>
      <c r="BG4632" s="40"/>
      <c r="BH4632" s="40"/>
      <c r="BI4632" s="40"/>
      <c r="BJ4632" s="40"/>
      <c r="BK4632" s="40"/>
      <c r="BL4632" s="40"/>
      <c r="BM4632" s="40"/>
      <c r="BN4632" s="40"/>
      <c r="BO4632" s="40"/>
      <c r="BP4632" s="40"/>
      <c r="BQ4632" s="40"/>
      <c r="BR4632" s="40"/>
      <c r="BS4632" s="40"/>
      <c r="BT4632" s="40"/>
      <c r="BU4632" s="40"/>
      <c r="BV4632" s="40"/>
      <c r="BW4632" s="40"/>
      <c r="BX4632" s="40"/>
      <c r="BY4632" s="40"/>
      <c r="BZ4632" s="40"/>
      <c r="CA4632" s="40"/>
      <c r="CB4632" s="40"/>
      <c r="CC4632" s="40"/>
      <c r="CD4632" s="40"/>
      <c r="CE4632" s="40"/>
    </row>
    <row r="4633" spans="1:83" x14ac:dyDescent="0.25">
      <c r="A4633" s="66" t="s">
        <v>1094</v>
      </c>
      <c r="B4633" s="66" t="s">
        <v>1094</v>
      </c>
      <c r="C4633" s="71"/>
      <c r="D4633" s="27">
        <v>35192</v>
      </c>
      <c r="E4633" s="27"/>
      <c r="F4633" s="40" t="s">
        <v>990</v>
      </c>
      <c r="G4633" s="40"/>
      <c r="H4633" s="40"/>
      <c r="I4633" s="40"/>
      <c r="J4633" s="40"/>
      <c r="K4633" s="40"/>
      <c r="L4633" s="40"/>
      <c r="M4633" s="40"/>
      <c r="N4633" s="40"/>
      <c r="O4633" s="40"/>
      <c r="P4633" s="40"/>
      <c r="Q4633" s="40"/>
      <c r="R4633" s="40"/>
      <c r="S4633" s="40"/>
      <c r="T4633" s="40"/>
      <c r="U4633" s="40"/>
      <c r="V4633" s="40"/>
      <c r="W4633" s="40"/>
      <c r="X4633" s="40"/>
      <c r="Z4633" s="40"/>
      <c r="AA4633" s="40"/>
      <c r="AB4633" s="40"/>
      <c r="AC4633" s="40"/>
      <c r="AD4633" s="40"/>
      <c r="AE4633" s="40"/>
      <c r="AF4633" s="40"/>
      <c r="AG4633" s="40"/>
      <c r="AH4633" s="40"/>
      <c r="AI4633" s="40"/>
      <c r="AJ4633" s="40"/>
      <c r="AK4633" s="40"/>
      <c r="AL4633" s="40"/>
      <c r="AM4633" s="40"/>
      <c r="AN4633" s="40"/>
      <c r="AO4633" s="40"/>
      <c r="AP4633" s="40"/>
      <c r="AQ4633" s="40"/>
      <c r="AR4633" s="40"/>
      <c r="AS4633" s="40"/>
      <c r="AT4633" s="59" t="s">
        <v>74</v>
      </c>
      <c r="AU4633" s="59"/>
      <c r="AV4633" s="59"/>
      <c r="AX4633">
        <v>138</v>
      </c>
      <c r="AZ4633" s="40"/>
      <c r="BA4633" s="40"/>
      <c r="BB4633" s="40"/>
      <c r="BC4633" s="40"/>
      <c r="BD4633" s="40"/>
      <c r="BE4633" s="40"/>
      <c r="BF4633" s="40"/>
      <c r="BG4633" s="40"/>
      <c r="BH4633" s="40"/>
      <c r="BI4633" s="40"/>
      <c r="BJ4633" s="40"/>
      <c r="BK4633" s="40"/>
      <c r="BL4633" s="40"/>
      <c r="BM4633" s="40"/>
      <c r="BN4633" s="40"/>
      <c r="BO4633" s="40"/>
      <c r="BP4633" s="40"/>
      <c r="BQ4633" s="40"/>
      <c r="BR4633" s="40"/>
      <c r="BS4633" s="40"/>
      <c r="BT4633" s="40"/>
      <c r="BU4633" s="40"/>
      <c r="BV4633" s="40"/>
      <c r="BW4633" s="40"/>
      <c r="BX4633" s="40"/>
      <c r="BY4633" s="40"/>
      <c r="BZ4633" s="40"/>
      <c r="CA4633" s="40"/>
      <c r="CB4633" s="40"/>
      <c r="CC4633" s="40"/>
      <c r="CD4633" s="40"/>
      <c r="CE4633" s="40"/>
    </row>
    <row r="4634" spans="1:83" x14ac:dyDescent="0.25">
      <c r="A4634" s="66" t="s">
        <v>1101</v>
      </c>
      <c r="B4634" s="66" t="s">
        <v>1101</v>
      </c>
      <c r="C4634" s="71"/>
      <c r="D4634" s="27">
        <v>35201</v>
      </c>
      <c r="E4634" s="27"/>
      <c r="F4634" s="40" t="s">
        <v>992</v>
      </c>
      <c r="G4634" s="40"/>
      <c r="H4634" s="40"/>
      <c r="I4634" s="40"/>
      <c r="J4634" s="40"/>
      <c r="K4634" s="40"/>
      <c r="L4634" s="40"/>
      <c r="M4634" s="40"/>
      <c r="N4634" s="40"/>
      <c r="O4634" s="40"/>
      <c r="P4634" s="40"/>
      <c r="Q4634" s="40"/>
      <c r="R4634" s="40"/>
      <c r="S4634" s="40"/>
      <c r="T4634" s="40"/>
      <c r="U4634" s="40"/>
      <c r="V4634" s="40"/>
      <c r="W4634" s="40"/>
      <c r="X4634" s="40"/>
      <c r="Z4634" s="40"/>
      <c r="AA4634" s="40"/>
      <c r="AB4634" s="40"/>
      <c r="AC4634" s="40"/>
      <c r="AD4634" s="40"/>
      <c r="AE4634" s="40"/>
      <c r="AF4634" s="40"/>
      <c r="AG4634" s="40"/>
      <c r="AH4634" s="40"/>
      <c r="AI4634" s="40"/>
      <c r="AJ4634" s="40"/>
      <c r="AK4634" s="40"/>
      <c r="AL4634" s="40"/>
      <c r="AM4634" s="40"/>
      <c r="AN4634" s="40"/>
      <c r="AO4634" s="40"/>
      <c r="AP4634" s="40"/>
      <c r="AQ4634" s="40"/>
      <c r="AR4634" s="40"/>
      <c r="AS4634" s="40"/>
      <c r="AT4634" s="59" t="s">
        <v>74</v>
      </c>
      <c r="AU4634" s="59"/>
      <c r="AV4634" s="59"/>
      <c r="AX4634">
        <v>126</v>
      </c>
      <c r="AZ4634" s="40"/>
      <c r="BA4634" s="40"/>
      <c r="BB4634" s="40"/>
      <c r="BC4634" s="40"/>
      <c r="BD4634" s="40"/>
      <c r="BE4634" s="40"/>
      <c r="BF4634" s="40"/>
      <c r="BG4634" s="40"/>
      <c r="BH4634" s="40"/>
      <c r="BI4634" s="40"/>
      <c r="BJ4634" s="40"/>
      <c r="BK4634" s="40"/>
      <c r="BL4634" s="40"/>
      <c r="BM4634" s="40"/>
      <c r="BN4634" s="40"/>
      <c r="BO4634" s="40"/>
      <c r="BP4634" s="40"/>
      <c r="BQ4634" s="40"/>
      <c r="BR4634" s="40"/>
      <c r="BS4634" s="40"/>
      <c r="BT4634" s="40"/>
      <c r="BU4634" s="40"/>
      <c r="BV4634" s="40"/>
      <c r="BW4634" s="40"/>
      <c r="BX4634" s="40"/>
      <c r="BY4634" s="40"/>
      <c r="BZ4634" s="40"/>
      <c r="CA4634" s="40"/>
      <c r="CB4634" s="40"/>
      <c r="CC4634" s="40"/>
      <c r="CD4634" s="40"/>
      <c r="CE4634" s="40"/>
    </row>
    <row r="4635" spans="1:83" x14ac:dyDescent="0.25">
      <c r="A4635" s="66" t="s">
        <v>1107</v>
      </c>
      <c r="B4635" s="66" t="s">
        <v>1107</v>
      </c>
      <c r="C4635" s="71"/>
      <c r="D4635" s="27">
        <v>35264</v>
      </c>
      <c r="E4635" s="27"/>
      <c r="F4635" s="40" t="s">
        <v>992</v>
      </c>
      <c r="G4635" s="40"/>
      <c r="H4635" s="40"/>
      <c r="I4635" s="40"/>
      <c r="J4635" s="40"/>
      <c r="K4635" s="40"/>
      <c r="L4635" s="40"/>
      <c r="M4635" s="40"/>
      <c r="N4635" s="40"/>
      <c r="O4635" s="40"/>
      <c r="P4635" s="40"/>
      <c r="Q4635" s="40"/>
      <c r="R4635" s="40"/>
      <c r="S4635" s="40"/>
      <c r="T4635" s="40"/>
      <c r="U4635" s="40"/>
      <c r="V4635" s="40"/>
      <c r="W4635" s="40"/>
      <c r="X4635" s="40"/>
      <c r="Z4635" s="40"/>
      <c r="AA4635" s="40"/>
      <c r="AB4635" s="40"/>
      <c r="AC4635" s="40"/>
      <c r="AD4635" s="40"/>
      <c r="AE4635" s="40"/>
      <c r="AF4635" s="40"/>
      <c r="AG4635" s="40"/>
      <c r="AH4635" s="40"/>
      <c r="AI4635" s="40"/>
      <c r="AJ4635" s="40"/>
      <c r="AK4635" s="40"/>
      <c r="AL4635" s="40"/>
      <c r="AM4635" s="40"/>
      <c r="AN4635" s="40"/>
      <c r="AO4635" s="40"/>
      <c r="AP4635" s="34"/>
      <c r="AQ4635" s="40"/>
      <c r="AR4635" s="40"/>
      <c r="AS4635" s="40"/>
      <c r="AT4635" s="59" t="s">
        <v>74</v>
      </c>
      <c r="AU4635" s="59"/>
      <c r="AV4635" s="59"/>
      <c r="AX4635">
        <v>88</v>
      </c>
      <c r="AZ4635" s="40"/>
      <c r="BA4635" s="40"/>
      <c r="BB4635" s="40"/>
      <c r="BC4635" s="40"/>
      <c r="BD4635" s="40"/>
      <c r="BE4635" s="40"/>
      <c r="BF4635" s="40"/>
      <c r="BG4635" s="40"/>
      <c r="BH4635" s="40"/>
      <c r="BI4635" s="40"/>
      <c r="BJ4635" s="40"/>
      <c r="BK4635" s="40"/>
      <c r="BL4635" s="40"/>
      <c r="BM4635" s="40"/>
      <c r="BN4635" s="40"/>
      <c r="BO4635" s="40"/>
      <c r="BP4635" s="40"/>
      <c r="BQ4635" s="40"/>
      <c r="BR4635" s="40"/>
      <c r="BS4635" s="40"/>
      <c r="BT4635" s="40"/>
      <c r="BU4635" s="40"/>
      <c r="BV4635" s="40"/>
      <c r="BW4635" s="40"/>
      <c r="BX4635" s="40"/>
      <c r="BY4635" s="40"/>
      <c r="BZ4635" s="40"/>
      <c r="CA4635" s="40"/>
      <c r="CB4635" s="40"/>
      <c r="CC4635" s="40"/>
      <c r="CD4635" s="40"/>
      <c r="CE4635" s="40"/>
    </row>
    <row r="4636" spans="1:83" x14ac:dyDescent="0.25">
      <c r="A4636" s="66" t="s">
        <v>1095</v>
      </c>
      <c r="B4636" s="66" t="s">
        <v>1095</v>
      </c>
      <c r="C4636" s="71"/>
      <c r="D4636" s="27">
        <v>35192</v>
      </c>
      <c r="E4636" s="27"/>
      <c r="F4636" s="40" t="s">
        <v>992</v>
      </c>
      <c r="G4636" s="40"/>
      <c r="H4636" s="40"/>
      <c r="I4636" s="40"/>
      <c r="J4636" s="40"/>
      <c r="K4636" s="40"/>
      <c r="L4636" s="40"/>
      <c r="M4636" s="40"/>
      <c r="N4636" s="40"/>
      <c r="O4636" s="40"/>
      <c r="P4636" s="40"/>
      <c r="Q4636" s="40"/>
      <c r="R4636" s="40"/>
      <c r="S4636" s="40"/>
      <c r="T4636" s="40"/>
      <c r="U4636" s="40"/>
      <c r="V4636" s="40"/>
      <c r="W4636" s="40"/>
      <c r="X4636" s="40"/>
      <c r="Z4636" s="40"/>
      <c r="AA4636" s="40"/>
      <c r="AB4636" s="40"/>
      <c r="AC4636" s="40"/>
      <c r="AD4636" s="40"/>
      <c r="AE4636" s="40"/>
      <c r="AF4636" s="40"/>
      <c r="AG4636" s="40"/>
      <c r="AH4636" s="40"/>
      <c r="AI4636" s="40"/>
      <c r="AJ4636" s="40"/>
      <c r="AK4636" s="40"/>
      <c r="AL4636" s="40"/>
      <c r="AM4636" s="40"/>
      <c r="AN4636" s="40"/>
      <c r="AO4636" s="40"/>
      <c r="AP4636" s="40"/>
      <c r="AQ4636" s="40"/>
      <c r="AR4636" s="40"/>
      <c r="AS4636" s="40"/>
      <c r="AT4636" s="59" t="s">
        <v>74</v>
      </c>
      <c r="AU4636" s="59"/>
      <c r="AV4636" s="59"/>
      <c r="AX4636">
        <v>133</v>
      </c>
      <c r="AZ4636" s="40"/>
      <c r="BA4636" s="40"/>
      <c r="BB4636" s="40"/>
      <c r="BC4636" s="40"/>
      <c r="BD4636" s="40"/>
      <c r="BE4636" s="40"/>
      <c r="BF4636" s="40"/>
      <c r="BG4636" s="40"/>
      <c r="BH4636" s="40"/>
      <c r="BI4636" s="40"/>
      <c r="BJ4636" s="40"/>
      <c r="BK4636" s="40"/>
      <c r="BL4636" s="40"/>
      <c r="BM4636" s="40"/>
      <c r="BN4636" s="40"/>
      <c r="BO4636" s="40"/>
      <c r="BP4636" s="40"/>
      <c r="BQ4636" s="40"/>
      <c r="BR4636" s="40"/>
      <c r="BS4636" s="40"/>
      <c r="BT4636" s="40"/>
      <c r="BU4636" s="40"/>
      <c r="BV4636" s="40"/>
      <c r="BW4636" s="40"/>
      <c r="BX4636" s="40"/>
      <c r="BY4636" s="40"/>
      <c r="BZ4636" s="40"/>
      <c r="CA4636" s="40"/>
      <c r="CB4636" s="40"/>
      <c r="CC4636" s="40"/>
      <c r="CD4636" s="40"/>
      <c r="CE4636" s="40"/>
    </row>
    <row r="4637" spans="1:83" x14ac:dyDescent="0.25">
      <c r="A4637" s="5" t="s">
        <v>772</v>
      </c>
      <c r="B4637" s="5" t="s">
        <v>772</v>
      </c>
      <c r="C4637" s="6">
        <v>37448</v>
      </c>
      <c r="D4637" s="14"/>
      <c r="E4637" s="14"/>
      <c r="F4637" s="15"/>
      <c r="G4637" s="40"/>
      <c r="H4637" s="40"/>
      <c r="I4637" s="40"/>
      <c r="J4637" s="40"/>
      <c r="K4637" s="40"/>
      <c r="L4637" s="40"/>
      <c r="M4637" s="40"/>
      <c r="N4637" s="40"/>
      <c r="O4637" s="40"/>
      <c r="P4637" s="40"/>
      <c r="Q4637" s="40"/>
      <c r="R4637" s="40"/>
      <c r="S4637" s="40"/>
      <c r="T4637" s="40"/>
      <c r="U4637" s="40"/>
      <c r="V4637" s="40"/>
      <c r="W4637" s="40"/>
      <c r="X4637" s="40"/>
      <c r="Z4637" s="40"/>
      <c r="AA4637" s="40"/>
      <c r="AB4637" s="40"/>
      <c r="AC4637" s="40"/>
      <c r="AD4637" s="40"/>
      <c r="AE4637" s="40"/>
      <c r="AF4637" s="40"/>
      <c r="AG4637" s="40"/>
      <c r="AH4637" s="40"/>
      <c r="AI4637" s="40"/>
      <c r="AJ4637" s="40"/>
      <c r="AK4637" s="40"/>
      <c r="AL4637" s="40"/>
      <c r="AM4637" s="40"/>
      <c r="AN4637" s="40"/>
      <c r="AO4637" s="40"/>
      <c r="AP4637" s="40"/>
      <c r="AQ4637" s="40"/>
      <c r="AR4637" s="40"/>
      <c r="AS4637" s="40"/>
      <c r="AT4637" s="40"/>
      <c r="AU4637" s="40"/>
      <c r="AV4637" s="40"/>
      <c r="AZ4637" s="40"/>
      <c r="BA4637" s="40">
        <v>0</v>
      </c>
      <c r="BB4637" s="40"/>
      <c r="BC4637" s="40"/>
      <c r="BD4637" s="40"/>
      <c r="BE4637" s="40"/>
      <c r="BF4637" s="40"/>
      <c r="BG4637" s="40"/>
      <c r="BH4637" s="40"/>
      <c r="BI4637" s="40"/>
      <c r="BJ4637" s="40"/>
      <c r="BK4637" s="40"/>
      <c r="BL4637" s="40"/>
      <c r="BM4637" s="40"/>
      <c r="BN4637" s="40"/>
      <c r="BO4637" s="40"/>
      <c r="BP4637" s="40"/>
      <c r="BQ4637" s="40"/>
      <c r="BR4637" s="40"/>
      <c r="BS4637" s="40"/>
      <c r="BT4637" s="40"/>
      <c r="BU4637" s="40"/>
      <c r="BV4637" s="40"/>
      <c r="BW4637" s="40"/>
      <c r="BX4637" s="40"/>
      <c r="BY4637" s="40"/>
      <c r="BZ4637" s="40"/>
      <c r="CA4637" s="40"/>
      <c r="CB4637" s="40"/>
      <c r="CC4637" s="40"/>
      <c r="CD4637" s="40"/>
      <c r="CE4637" s="40"/>
    </row>
    <row r="4638" spans="1:83" x14ac:dyDescent="0.25">
      <c r="A4638" s="5" t="s">
        <v>772</v>
      </c>
      <c r="B4638" s="5" t="s">
        <v>772</v>
      </c>
      <c r="C4638" s="6">
        <v>37504</v>
      </c>
      <c r="D4638" s="14"/>
      <c r="E4638" s="14"/>
      <c r="F4638" s="15"/>
      <c r="G4638" s="40"/>
      <c r="H4638" s="40"/>
      <c r="I4638" s="40"/>
      <c r="J4638" s="40"/>
      <c r="K4638" s="40"/>
      <c r="L4638" s="40"/>
      <c r="M4638" s="40"/>
      <c r="N4638" s="40"/>
      <c r="O4638" s="40"/>
      <c r="P4638" s="40"/>
      <c r="Q4638" s="40"/>
      <c r="R4638" s="40"/>
      <c r="S4638" s="40"/>
      <c r="T4638" s="40"/>
      <c r="U4638" s="40"/>
      <c r="V4638" s="40"/>
      <c r="W4638" s="40"/>
      <c r="X4638" s="40"/>
      <c r="Z4638" s="40"/>
      <c r="AA4638" s="40"/>
      <c r="AB4638" s="40"/>
      <c r="AC4638" s="40"/>
      <c r="AD4638" s="40"/>
      <c r="AE4638" s="40"/>
      <c r="AF4638" s="40"/>
      <c r="AG4638" s="40"/>
      <c r="AH4638" s="40"/>
      <c r="AI4638" s="40"/>
      <c r="AJ4638" s="40"/>
      <c r="AK4638" s="40"/>
      <c r="AL4638" s="40"/>
      <c r="AM4638" s="40"/>
      <c r="AN4638" s="40"/>
      <c r="AO4638" s="40"/>
      <c r="AP4638" s="40"/>
      <c r="AQ4638" s="40"/>
      <c r="AR4638" s="40"/>
      <c r="AS4638" s="40"/>
      <c r="AT4638" s="40"/>
      <c r="AU4638" s="40"/>
      <c r="AV4638" s="40"/>
      <c r="AZ4638" s="40"/>
      <c r="BA4638" s="40">
        <v>10</v>
      </c>
      <c r="BB4638" s="40"/>
      <c r="BC4638" s="40"/>
      <c r="BD4638" s="40"/>
      <c r="BE4638" s="40"/>
      <c r="BF4638" s="40"/>
      <c r="BG4638" s="40"/>
      <c r="BH4638" s="40"/>
      <c r="BI4638" s="40"/>
      <c r="BJ4638" s="40"/>
      <c r="BK4638" s="40"/>
      <c r="BL4638" s="40"/>
      <c r="BM4638" s="40"/>
      <c r="BN4638" s="40"/>
      <c r="BO4638" s="40"/>
      <c r="BP4638" s="40"/>
      <c r="BQ4638" s="40"/>
      <c r="BR4638" s="40"/>
      <c r="BS4638" s="40"/>
      <c r="BT4638" s="40"/>
      <c r="BU4638" s="40"/>
      <c r="BV4638" s="40"/>
      <c r="BW4638" s="40"/>
      <c r="BX4638" s="40"/>
      <c r="BY4638" s="40"/>
      <c r="BZ4638" s="40"/>
      <c r="CA4638" s="40"/>
      <c r="CB4638" s="40"/>
      <c r="CC4638" s="40"/>
      <c r="CD4638" s="40"/>
      <c r="CE4638" s="40"/>
    </row>
    <row r="4639" spans="1:83" x14ac:dyDescent="0.25">
      <c r="A4639" s="5" t="s">
        <v>772</v>
      </c>
      <c r="B4639" s="5" t="s">
        <v>772</v>
      </c>
      <c r="C4639" s="6">
        <v>37560</v>
      </c>
      <c r="D4639" s="14"/>
      <c r="E4639" s="14"/>
      <c r="F4639" s="15"/>
      <c r="G4639" s="40"/>
      <c r="H4639" s="40"/>
      <c r="I4639" s="40"/>
      <c r="J4639" s="40"/>
      <c r="K4639" s="40"/>
      <c r="L4639" s="40"/>
      <c r="M4639" s="40"/>
      <c r="N4639" s="40"/>
      <c r="O4639" s="40"/>
      <c r="P4639" s="40"/>
      <c r="Q4639" s="40"/>
      <c r="R4639" s="40"/>
      <c r="S4639" s="40"/>
      <c r="T4639" s="40"/>
      <c r="U4639" s="40"/>
      <c r="V4639" s="40"/>
      <c r="W4639" s="40"/>
      <c r="X4639" s="40"/>
      <c r="Z4639" s="40"/>
      <c r="AA4639" s="40"/>
      <c r="AB4639" s="40"/>
      <c r="AC4639" s="40"/>
      <c r="AD4639" s="40"/>
      <c r="AE4639" s="40"/>
      <c r="AF4639" s="40"/>
      <c r="AG4639" s="40"/>
      <c r="AH4639" s="40"/>
      <c r="AI4639" s="40"/>
      <c r="AJ4639" s="40"/>
      <c r="AK4639" s="40"/>
      <c r="AL4639" s="40"/>
      <c r="AM4639" s="40"/>
      <c r="AN4639" s="40"/>
      <c r="AO4639" s="40"/>
      <c r="AP4639" s="40"/>
      <c r="AQ4639" s="40"/>
      <c r="AR4639" s="40"/>
      <c r="AS4639" s="40"/>
      <c r="AT4639" s="40"/>
      <c r="AU4639" s="40"/>
      <c r="AV4639" s="40"/>
      <c r="AZ4639" s="40"/>
      <c r="BA4639" s="40">
        <v>43</v>
      </c>
      <c r="BB4639" s="40"/>
      <c r="BC4639" s="40"/>
      <c r="BD4639" s="40"/>
      <c r="BE4639" s="40"/>
      <c r="BF4639" s="40"/>
      <c r="BG4639" s="40"/>
      <c r="BH4639" s="40"/>
      <c r="BI4639" s="40"/>
      <c r="BJ4639" s="40"/>
      <c r="BK4639" s="40">
        <v>879</v>
      </c>
      <c r="BL4639" s="40"/>
      <c r="BM4639" s="40"/>
      <c r="BN4639" s="40"/>
      <c r="BO4639" s="40"/>
      <c r="BP4639" s="40"/>
      <c r="BQ4639" s="40"/>
      <c r="BR4639" s="40"/>
      <c r="BS4639" s="40"/>
      <c r="BT4639" s="40"/>
      <c r="BU4639" s="40"/>
      <c r="BV4639" s="40"/>
      <c r="BW4639" s="40"/>
      <c r="BX4639" s="40"/>
      <c r="BY4639" s="40"/>
      <c r="BZ4639" s="40"/>
      <c r="CA4639" s="40"/>
      <c r="CB4639" s="40"/>
      <c r="CC4639" s="40"/>
      <c r="CD4639" s="40"/>
      <c r="CE4639" s="40"/>
    </row>
    <row r="4640" spans="1:83" x14ac:dyDescent="0.25">
      <c r="A4640" s="5" t="s">
        <v>772</v>
      </c>
      <c r="B4640" s="5" t="s">
        <v>772</v>
      </c>
      <c r="C4640" s="6">
        <v>37568</v>
      </c>
      <c r="D4640" s="14"/>
      <c r="E4640" s="14"/>
      <c r="F4640" s="15"/>
      <c r="G4640" s="40"/>
      <c r="H4640" s="40"/>
      <c r="I4640" s="40"/>
      <c r="J4640" s="40"/>
      <c r="K4640" s="40"/>
      <c r="L4640" s="40"/>
      <c r="M4640" s="40"/>
      <c r="N4640" s="40"/>
      <c r="O4640" s="40"/>
      <c r="P4640" s="40"/>
      <c r="Q4640" s="40"/>
      <c r="R4640" s="40"/>
      <c r="S4640" s="40"/>
      <c r="T4640" s="40"/>
      <c r="U4640" s="40"/>
      <c r="V4640" s="40"/>
      <c r="W4640" s="40"/>
      <c r="X4640" s="40"/>
      <c r="Z4640" s="40"/>
      <c r="AA4640" s="40"/>
      <c r="AB4640" s="40"/>
      <c r="AC4640" s="40"/>
      <c r="AD4640" s="40"/>
      <c r="AE4640" s="40"/>
      <c r="AF4640" s="40"/>
      <c r="AG4640" s="40"/>
      <c r="AH4640" s="40"/>
      <c r="AI4640" s="40"/>
      <c r="AJ4640" s="40"/>
      <c r="AK4640" s="40"/>
      <c r="AL4640" s="40"/>
      <c r="AM4640" s="40"/>
      <c r="AN4640" s="40"/>
      <c r="AO4640" s="40"/>
      <c r="AP4640" s="40"/>
      <c r="AQ4640" s="40"/>
      <c r="AR4640" s="40"/>
      <c r="AS4640" s="40"/>
      <c r="AT4640" s="40"/>
      <c r="AU4640" s="40"/>
      <c r="AV4640" s="40"/>
      <c r="AZ4640" s="40"/>
      <c r="BA4640" s="40">
        <v>65</v>
      </c>
      <c r="BB4640" s="40"/>
      <c r="BC4640" s="40"/>
      <c r="BD4640" s="40"/>
      <c r="BE4640" s="40"/>
      <c r="BF4640" s="40"/>
      <c r="BG4640" s="40"/>
      <c r="BH4640" s="40"/>
      <c r="BI4640" s="40"/>
      <c r="BJ4640" s="40"/>
      <c r="BK4640" s="40"/>
      <c r="BL4640" s="40"/>
      <c r="BM4640" s="40"/>
      <c r="BN4640" s="40"/>
      <c r="BO4640" s="40"/>
      <c r="BP4640" s="40"/>
      <c r="BQ4640" s="40"/>
      <c r="BR4640" s="40"/>
      <c r="BS4640" s="40"/>
      <c r="BT4640" s="40"/>
      <c r="BU4640" s="40"/>
      <c r="BV4640" s="40"/>
      <c r="BW4640" s="40"/>
      <c r="BX4640" s="40"/>
      <c r="BY4640" s="40"/>
      <c r="BZ4640" s="40"/>
      <c r="CA4640" s="40"/>
      <c r="CB4640" s="40"/>
      <c r="CC4640" s="40"/>
      <c r="CD4640" s="40"/>
      <c r="CE4640" s="40"/>
    </row>
    <row r="4641" spans="1:83" x14ac:dyDescent="0.25">
      <c r="A4641" s="5" t="s">
        <v>772</v>
      </c>
      <c r="B4641" s="5" t="s">
        <v>772</v>
      </c>
      <c r="C4641" s="6">
        <v>37570</v>
      </c>
      <c r="D4641" s="14"/>
      <c r="E4641" s="14"/>
      <c r="F4641" s="15"/>
      <c r="G4641" s="40"/>
      <c r="H4641" s="40"/>
      <c r="I4641" s="40"/>
      <c r="J4641" s="40"/>
      <c r="K4641" s="40"/>
      <c r="L4641" s="40"/>
      <c r="M4641" s="40"/>
      <c r="N4641" s="40"/>
      <c r="O4641" s="40"/>
      <c r="P4641" s="40"/>
      <c r="Q4641" s="40"/>
      <c r="R4641" s="40"/>
      <c r="S4641" s="40"/>
      <c r="T4641" s="40"/>
      <c r="U4641" s="40"/>
      <c r="V4641" s="40"/>
      <c r="W4641" s="40"/>
      <c r="X4641" s="40"/>
      <c r="Z4641" s="40"/>
      <c r="AA4641" s="40"/>
      <c r="AB4641" s="40"/>
      <c r="AC4641" s="40"/>
      <c r="AD4641" s="40"/>
      <c r="AE4641" s="40"/>
      <c r="AF4641" s="40"/>
      <c r="AG4641" s="40"/>
      <c r="AH4641" s="40"/>
      <c r="AI4641" s="40"/>
      <c r="AJ4641" s="40"/>
      <c r="AK4641" s="40"/>
      <c r="AL4641" s="40"/>
      <c r="AM4641" s="40"/>
      <c r="AN4641" s="40"/>
      <c r="AO4641" s="40"/>
      <c r="AP4641" s="40"/>
      <c r="AQ4641" s="40"/>
      <c r="AR4641" s="40"/>
      <c r="AS4641" s="40"/>
      <c r="AT4641" s="40"/>
      <c r="AU4641" s="40"/>
      <c r="AV4641" s="40"/>
      <c r="AZ4641" s="40"/>
      <c r="BA4641" s="40"/>
      <c r="BB4641" s="40"/>
      <c r="BC4641" s="40"/>
      <c r="BD4641" s="40"/>
      <c r="BE4641" s="40"/>
      <c r="BF4641" s="40"/>
      <c r="BG4641" s="40"/>
      <c r="BH4641" s="40"/>
      <c r="BI4641" s="40"/>
      <c r="BJ4641" s="40"/>
      <c r="BK4641" s="40">
        <v>1164</v>
      </c>
      <c r="BL4641" s="40"/>
      <c r="BM4641" s="40"/>
      <c r="BN4641" s="40"/>
      <c r="BO4641" s="40"/>
      <c r="BP4641" s="40"/>
      <c r="BQ4641" s="40"/>
      <c r="BR4641" s="40"/>
      <c r="BS4641" s="40"/>
      <c r="BT4641" s="40"/>
      <c r="BU4641" s="40"/>
      <c r="BV4641" s="40"/>
      <c r="BW4641" s="40"/>
      <c r="BX4641" s="40"/>
      <c r="BY4641" s="40"/>
      <c r="BZ4641" s="40"/>
      <c r="CA4641" s="40"/>
      <c r="CB4641" s="40"/>
      <c r="CC4641" s="40"/>
      <c r="CD4641" s="40"/>
      <c r="CE4641" s="40"/>
    </row>
    <row r="4642" spans="1:83" x14ac:dyDescent="0.25">
      <c r="A4642" s="5" t="s">
        <v>772</v>
      </c>
      <c r="B4642" s="5" t="s">
        <v>772</v>
      </c>
      <c r="C4642" s="6">
        <v>37582</v>
      </c>
      <c r="D4642" s="14"/>
      <c r="E4642" s="14"/>
      <c r="F4642" s="15"/>
      <c r="G4642" s="40"/>
      <c r="H4642" s="40"/>
      <c r="I4642" s="40"/>
      <c r="J4642" s="40"/>
      <c r="K4642" s="40"/>
      <c r="L4642" s="40"/>
      <c r="M4642" s="40"/>
      <c r="N4642" s="40"/>
      <c r="O4642" s="40"/>
      <c r="P4642" s="40"/>
      <c r="Q4642" s="40"/>
      <c r="R4642" s="40"/>
      <c r="S4642" s="40"/>
      <c r="T4642" s="40"/>
      <c r="U4642" s="40"/>
      <c r="V4642" s="40"/>
      <c r="W4642" s="40"/>
      <c r="X4642" s="40"/>
      <c r="Z4642" s="40"/>
      <c r="AA4642" s="40"/>
      <c r="AB4642" s="40"/>
      <c r="AC4642" s="40"/>
      <c r="AD4642" s="40"/>
      <c r="AE4642" s="40"/>
      <c r="AF4642" s="40"/>
      <c r="AG4642" s="40"/>
      <c r="AH4642" s="40"/>
      <c r="AI4642" s="40"/>
      <c r="AJ4642" s="40"/>
      <c r="AK4642" s="40"/>
      <c r="AL4642" s="40"/>
      <c r="AM4642" s="40"/>
      <c r="AN4642" s="40"/>
      <c r="AO4642" s="40"/>
      <c r="AP4642" s="40"/>
      <c r="AQ4642" s="40"/>
      <c r="AR4642" s="40"/>
      <c r="AS4642" s="40"/>
      <c r="AT4642" s="40"/>
      <c r="AU4642" s="40"/>
      <c r="AV4642" s="40"/>
      <c r="AZ4642" s="40"/>
      <c r="BA4642" s="40">
        <v>75</v>
      </c>
      <c r="BB4642" s="40"/>
      <c r="BC4642" s="40"/>
      <c r="BD4642" s="40"/>
      <c r="BE4642" s="40"/>
      <c r="BF4642" s="40"/>
      <c r="BG4642" s="40"/>
      <c r="BH4642" s="40"/>
      <c r="BI4642" s="40"/>
      <c r="BJ4642" s="40"/>
      <c r="BK4642" s="40">
        <v>793</v>
      </c>
      <c r="BL4642" s="40"/>
      <c r="BM4642" s="40"/>
      <c r="BN4642" s="40"/>
      <c r="BO4642" s="40"/>
      <c r="BP4642" s="40"/>
      <c r="BQ4642" s="40"/>
      <c r="BR4642" s="40"/>
      <c r="BS4642" s="40"/>
      <c r="BT4642" s="40"/>
      <c r="BU4642" s="40"/>
      <c r="BV4642" s="40"/>
      <c r="BW4642" s="40"/>
      <c r="BX4642" s="40"/>
      <c r="BY4642" s="40"/>
      <c r="BZ4642" s="40"/>
      <c r="CA4642" s="40"/>
      <c r="CB4642" s="40"/>
      <c r="CC4642" s="40"/>
      <c r="CD4642" s="40"/>
      <c r="CE4642" s="40"/>
    </row>
    <row r="4643" spans="1:83" x14ac:dyDescent="0.25">
      <c r="A4643" s="5" t="s">
        <v>772</v>
      </c>
      <c r="B4643" s="5" t="s">
        <v>772</v>
      </c>
      <c r="C4643" s="6">
        <v>37617</v>
      </c>
      <c r="D4643" s="14"/>
      <c r="E4643" s="14"/>
      <c r="F4643" s="15"/>
      <c r="G4643" s="40"/>
      <c r="H4643" s="40"/>
      <c r="I4643" s="40"/>
      <c r="J4643" s="40"/>
      <c r="K4643" s="40"/>
      <c r="L4643" s="40"/>
      <c r="M4643" s="40"/>
      <c r="N4643" s="40"/>
      <c r="O4643" s="40"/>
      <c r="P4643" s="40"/>
      <c r="Q4643" s="40"/>
      <c r="R4643" s="40"/>
      <c r="S4643" s="40"/>
      <c r="T4643" s="40"/>
      <c r="U4643" s="40"/>
      <c r="V4643" s="40"/>
      <c r="W4643" s="40"/>
      <c r="X4643" s="40"/>
      <c r="Z4643" s="40"/>
      <c r="AA4643" s="40"/>
      <c r="AB4643" s="40"/>
      <c r="AC4643" s="40"/>
      <c r="AD4643" s="40"/>
      <c r="AE4643" s="40"/>
      <c r="AF4643" s="40"/>
      <c r="AG4643" s="40"/>
      <c r="AH4643" s="40"/>
      <c r="AI4643" s="40"/>
      <c r="AJ4643" s="40"/>
      <c r="AK4643" s="40"/>
      <c r="AL4643" s="40"/>
      <c r="AM4643" s="40"/>
      <c r="AN4643" s="40"/>
      <c r="AO4643" s="40"/>
      <c r="AP4643" s="40"/>
      <c r="AQ4643" s="40"/>
      <c r="AR4643" s="40"/>
      <c r="AS4643" s="40"/>
      <c r="AT4643" s="40"/>
      <c r="AU4643" s="40"/>
      <c r="AV4643" s="40"/>
      <c r="AZ4643" s="40"/>
      <c r="BA4643" s="40">
        <v>86</v>
      </c>
      <c r="BB4643" s="40"/>
      <c r="BC4643" s="40"/>
      <c r="BD4643" s="40"/>
      <c r="BE4643" s="40"/>
      <c r="BF4643" s="40"/>
      <c r="BG4643" s="40"/>
      <c r="BH4643" s="40"/>
      <c r="BI4643" s="40"/>
      <c r="BJ4643" s="40"/>
      <c r="BK4643" s="40"/>
      <c r="BL4643" s="40"/>
      <c r="BM4643" s="40"/>
      <c r="BN4643" s="40"/>
      <c r="BO4643" s="40"/>
      <c r="BP4643" s="40"/>
      <c r="BQ4643" s="40"/>
      <c r="BR4643" s="40"/>
      <c r="BS4643" s="40"/>
      <c r="BT4643" s="40"/>
      <c r="BU4643" s="40"/>
      <c r="BV4643" s="40"/>
      <c r="BW4643" s="40"/>
      <c r="BX4643" s="40"/>
      <c r="BY4643" s="40"/>
      <c r="BZ4643" s="40"/>
      <c r="CA4643" s="40"/>
      <c r="CB4643" s="40"/>
      <c r="CC4643" s="40"/>
      <c r="CD4643" s="40"/>
      <c r="CE4643" s="40"/>
    </row>
    <row r="4644" spans="1:83" x14ac:dyDescent="0.25">
      <c r="A4644" s="5" t="s">
        <v>772</v>
      </c>
      <c r="B4644" s="5" t="s">
        <v>772</v>
      </c>
      <c r="C4644" s="6"/>
      <c r="D4644" s="14"/>
      <c r="E4644" s="14"/>
      <c r="F4644" s="15"/>
      <c r="G4644" s="40"/>
      <c r="H4644" s="40"/>
      <c r="I4644" s="40"/>
      <c r="J4644" s="40"/>
      <c r="K4644" s="40"/>
      <c r="L4644" s="40"/>
      <c r="M4644" s="40"/>
      <c r="N4644" s="40"/>
      <c r="O4644" s="40"/>
      <c r="P4644" s="40"/>
      <c r="Q4644" s="40"/>
      <c r="R4644" s="40"/>
      <c r="S4644" s="40"/>
      <c r="T4644" s="40"/>
      <c r="U4644" s="40"/>
      <c r="V4644" s="40"/>
      <c r="W4644" s="40"/>
      <c r="X4644" s="40"/>
      <c r="Z4644" s="40"/>
      <c r="AA4644" s="40"/>
      <c r="AB4644" s="40"/>
      <c r="AC4644" s="40"/>
      <c r="AD4644" s="40">
        <v>412.14</v>
      </c>
      <c r="AE4644" s="40"/>
      <c r="AF4644" s="40"/>
      <c r="AG4644" s="40"/>
      <c r="AH4644" s="40"/>
      <c r="AI4644" s="40"/>
      <c r="AJ4644" s="40"/>
      <c r="AK4644" s="40"/>
      <c r="AL4644" s="40"/>
      <c r="AM4644" s="40"/>
      <c r="AN4644" s="40"/>
      <c r="AO4644" s="40"/>
      <c r="AP4644" s="40"/>
      <c r="AQ4644" s="40"/>
      <c r="AR4644" s="40"/>
      <c r="AS4644" s="40"/>
      <c r="AT4644" s="40" t="s">
        <v>74</v>
      </c>
      <c r="AU4644" s="40"/>
      <c r="AV4644" s="40"/>
      <c r="AZ4644" s="40"/>
      <c r="BA4644" s="40">
        <v>90</v>
      </c>
      <c r="BB4644" s="40"/>
      <c r="BC4644" s="40"/>
      <c r="BD4644" s="40"/>
      <c r="BE4644" s="40"/>
      <c r="BF4644" s="40"/>
      <c r="BG4644" s="40"/>
      <c r="BH4644" s="40"/>
      <c r="BI4644" s="40"/>
      <c r="BJ4644" s="40"/>
      <c r="BK4644" s="40"/>
      <c r="BL4644" s="40"/>
      <c r="BM4644" s="40"/>
      <c r="BN4644" s="40"/>
      <c r="BO4644" s="40"/>
      <c r="BP4644" s="40"/>
      <c r="BQ4644" s="40"/>
      <c r="BR4644" s="40"/>
      <c r="BS4644" s="40"/>
      <c r="BT4644" s="40"/>
      <c r="BU4644" s="40"/>
      <c r="BV4644" s="40"/>
      <c r="BW4644" s="40"/>
      <c r="BX4644" s="40"/>
      <c r="BY4644" s="40"/>
      <c r="BZ4644" s="40"/>
      <c r="CA4644" s="40"/>
      <c r="CB4644" s="40"/>
      <c r="CC4644" s="40"/>
      <c r="CD4644" s="40"/>
      <c r="CE4644" s="40"/>
    </row>
    <row r="4645" spans="1:83" x14ac:dyDescent="0.25">
      <c r="A4645" s="5" t="s">
        <v>773</v>
      </c>
      <c r="B4645" s="5" t="s">
        <v>773</v>
      </c>
      <c r="C4645" s="6"/>
      <c r="D4645" s="14"/>
      <c r="E4645" s="14"/>
      <c r="F4645" s="15"/>
      <c r="G4645" s="40"/>
      <c r="H4645" s="40"/>
      <c r="I4645" s="40"/>
      <c r="J4645" s="40"/>
      <c r="K4645" s="40"/>
      <c r="L4645" s="40"/>
      <c r="M4645" s="40"/>
      <c r="N4645" s="40"/>
      <c r="O4645" s="40"/>
      <c r="P4645" s="40"/>
      <c r="Q4645" s="40"/>
      <c r="R4645" s="40"/>
      <c r="S4645" s="40"/>
      <c r="T4645" s="40"/>
      <c r="U4645" s="40"/>
      <c r="V4645" s="40"/>
      <c r="W4645" s="40"/>
      <c r="X4645" s="40"/>
      <c r="Z4645" s="40"/>
      <c r="AA4645" s="40"/>
      <c r="AB4645" s="40"/>
      <c r="AC4645" s="40"/>
      <c r="AD4645" s="40">
        <v>413.23</v>
      </c>
      <c r="AE4645" s="40"/>
      <c r="AF4645" s="40"/>
      <c r="AG4645" s="40"/>
      <c r="AH4645" s="40"/>
      <c r="AI4645" s="40"/>
      <c r="AJ4645" s="40"/>
      <c r="AK4645" s="40"/>
      <c r="AL4645" s="40"/>
      <c r="AM4645" s="40"/>
      <c r="AN4645" s="40"/>
      <c r="AO4645" s="40"/>
      <c r="AP4645" s="40"/>
      <c r="AQ4645" s="40"/>
      <c r="AR4645" s="40"/>
      <c r="AS4645" s="40"/>
      <c r="AT4645" s="40" t="s">
        <v>74</v>
      </c>
      <c r="AU4645" s="40"/>
      <c r="AV4645" s="40"/>
      <c r="AZ4645" s="40"/>
      <c r="BA4645" s="40">
        <v>90</v>
      </c>
      <c r="BB4645" s="40"/>
      <c r="BC4645" s="40"/>
      <c r="BD4645" s="40"/>
      <c r="BE4645" s="40"/>
      <c r="BF4645" s="40"/>
      <c r="BG4645" s="40"/>
      <c r="BH4645" s="40"/>
      <c r="BI4645" s="40"/>
      <c r="BJ4645" s="40"/>
      <c r="BK4645" s="40"/>
      <c r="BL4645" s="40"/>
      <c r="BM4645" s="40"/>
      <c r="BN4645" s="40"/>
      <c r="BO4645" s="40"/>
      <c r="BP4645" s="40"/>
      <c r="BQ4645" s="40"/>
      <c r="BR4645" s="40"/>
      <c r="BS4645" s="40"/>
      <c r="BT4645" s="40"/>
      <c r="BU4645" s="40"/>
      <c r="BV4645" s="40"/>
      <c r="BW4645" s="40"/>
      <c r="BX4645" s="40"/>
      <c r="BY4645" s="40"/>
      <c r="BZ4645" s="40"/>
      <c r="CA4645" s="40"/>
      <c r="CB4645" s="40"/>
      <c r="CC4645" s="40"/>
      <c r="CD4645" s="40"/>
      <c r="CE4645" s="40"/>
    </row>
    <row r="4646" spans="1:83" x14ac:dyDescent="0.25">
      <c r="A4646" s="5" t="s">
        <v>774</v>
      </c>
      <c r="B4646" s="5" t="s">
        <v>774</v>
      </c>
      <c r="C4646" s="6"/>
      <c r="D4646" s="14"/>
      <c r="E4646" s="14"/>
      <c r="F4646" s="15"/>
      <c r="G4646" s="40"/>
      <c r="H4646" s="40"/>
      <c r="I4646" s="40"/>
      <c r="J4646" s="40"/>
      <c r="K4646" s="40"/>
      <c r="L4646" s="40"/>
      <c r="M4646" s="40"/>
      <c r="N4646" s="40"/>
      <c r="O4646" s="40"/>
      <c r="P4646" s="40"/>
      <c r="Q4646" s="40"/>
      <c r="R4646" s="40"/>
      <c r="S4646" s="40"/>
      <c r="T4646" s="40"/>
      <c r="U4646" s="40"/>
      <c r="V4646" s="40"/>
      <c r="W4646" s="40"/>
      <c r="X4646" s="40"/>
      <c r="Z4646" s="40"/>
      <c r="AA4646" s="40"/>
      <c r="AB4646" s="40"/>
      <c r="AC4646" s="40"/>
      <c r="AD4646" s="40">
        <v>428.95</v>
      </c>
      <c r="AE4646" s="40"/>
      <c r="AF4646" s="40"/>
      <c r="AG4646" s="40"/>
      <c r="AH4646" s="40"/>
      <c r="AI4646" s="40"/>
      <c r="AJ4646" s="40"/>
      <c r="AK4646" s="40"/>
      <c r="AL4646" s="40"/>
      <c r="AM4646" s="40"/>
      <c r="AN4646" s="40"/>
      <c r="AO4646" s="40"/>
      <c r="AP4646" s="40"/>
      <c r="AQ4646" s="40"/>
      <c r="AR4646" s="40"/>
      <c r="AS4646" s="40"/>
      <c r="AT4646" s="40" t="s">
        <v>74</v>
      </c>
      <c r="AU4646" s="40"/>
      <c r="AV4646" s="40"/>
      <c r="AZ4646" s="40"/>
      <c r="BA4646" s="40">
        <v>90</v>
      </c>
      <c r="BB4646" s="40"/>
      <c r="BC4646" s="40"/>
      <c r="BD4646" s="40"/>
      <c r="BE4646" s="40"/>
      <c r="BF4646" s="40"/>
      <c r="BG4646" s="40"/>
      <c r="BH4646" s="40"/>
      <c r="BI4646" s="40"/>
      <c r="BJ4646" s="40"/>
      <c r="BK4646" s="40"/>
      <c r="BL4646" s="40"/>
      <c r="BM4646" s="40"/>
      <c r="BN4646" s="40"/>
      <c r="BO4646" s="40"/>
      <c r="BP4646" s="40"/>
      <c r="BQ4646" s="40"/>
      <c r="BR4646" s="40"/>
      <c r="BS4646" s="40"/>
      <c r="BT4646" s="40"/>
      <c r="BU4646" s="40"/>
      <c r="BV4646" s="40"/>
      <c r="BW4646" s="40"/>
      <c r="BX4646" s="40"/>
      <c r="BY4646" s="40"/>
      <c r="BZ4646" s="40"/>
      <c r="CA4646" s="40"/>
      <c r="CB4646" s="40"/>
      <c r="CC4646" s="40"/>
      <c r="CD4646" s="40"/>
      <c r="CE4646" s="40"/>
    </row>
    <row r="4647" spans="1:83" x14ac:dyDescent="0.25">
      <c r="A4647" s="5" t="s">
        <v>775</v>
      </c>
      <c r="B4647" s="5" t="s">
        <v>775</v>
      </c>
      <c r="C4647" s="6"/>
      <c r="D4647" s="14"/>
      <c r="E4647" s="14"/>
      <c r="F4647" s="15"/>
      <c r="G4647" s="40"/>
      <c r="H4647" s="40"/>
      <c r="I4647" s="40"/>
      <c r="J4647" s="40"/>
      <c r="K4647" s="40"/>
      <c r="L4647" s="40"/>
      <c r="M4647" s="40"/>
      <c r="N4647" s="40"/>
      <c r="O4647" s="40"/>
      <c r="P4647" s="40"/>
      <c r="Q4647" s="40"/>
      <c r="R4647" s="40"/>
      <c r="S4647" s="40"/>
      <c r="T4647" s="40"/>
      <c r="U4647" s="40"/>
      <c r="V4647" s="40"/>
      <c r="W4647" s="40"/>
      <c r="X4647" s="40"/>
      <c r="Z4647" s="40"/>
      <c r="AA4647" s="40"/>
      <c r="AB4647" s="40"/>
      <c r="AC4647" s="40"/>
      <c r="AD4647" s="40">
        <v>483.64</v>
      </c>
      <c r="AE4647" s="40"/>
      <c r="AF4647" s="40"/>
      <c r="AG4647" s="40"/>
      <c r="AH4647" s="40"/>
      <c r="AI4647" s="40"/>
      <c r="AJ4647" s="40"/>
      <c r="AK4647" s="40"/>
      <c r="AL4647" s="40"/>
      <c r="AM4647" s="40"/>
      <c r="AN4647" s="40"/>
      <c r="AO4647" s="40"/>
      <c r="AP4647" s="40"/>
      <c r="AQ4647" s="40"/>
      <c r="AR4647" s="40"/>
      <c r="AS4647" s="40"/>
      <c r="AT4647" s="40" t="s">
        <v>74</v>
      </c>
      <c r="AU4647" s="40"/>
      <c r="AV4647" s="40"/>
      <c r="AZ4647" s="40"/>
      <c r="BA4647" s="40">
        <v>90</v>
      </c>
      <c r="BB4647" s="40"/>
      <c r="BC4647" s="40"/>
      <c r="BD4647" s="40"/>
      <c r="BE4647" s="40"/>
      <c r="BF4647" s="40"/>
      <c r="BG4647" s="40"/>
      <c r="BH4647" s="40"/>
      <c r="BI4647" s="40"/>
      <c r="BJ4647" s="40"/>
      <c r="BK4647" s="40"/>
      <c r="BL4647" s="40"/>
      <c r="BM4647" s="40"/>
      <c r="BN4647" s="40"/>
      <c r="BO4647" s="40"/>
      <c r="BP4647" s="40"/>
      <c r="BQ4647" s="40"/>
      <c r="BR4647" s="40"/>
      <c r="BS4647" s="40"/>
      <c r="BT4647" s="40"/>
      <c r="BU4647" s="40"/>
      <c r="BV4647" s="40"/>
      <c r="BW4647" s="40"/>
      <c r="BX4647" s="40"/>
      <c r="BY4647" s="40"/>
      <c r="BZ4647" s="40"/>
      <c r="CA4647" s="40"/>
      <c r="CB4647" s="40"/>
      <c r="CC4647" s="40"/>
      <c r="CD4647" s="40"/>
      <c r="CE4647" s="40"/>
    </row>
    <row r="4648" spans="1:83" x14ac:dyDescent="0.25">
      <c r="A4648" s="5" t="s">
        <v>776</v>
      </c>
      <c r="B4648" s="5" t="s">
        <v>776</v>
      </c>
      <c r="C4648" s="6"/>
      <c r="D4648" s="14"/>
      <c r="E4648" s="14"/>
      <c r="F4648" s="15"/>
      <c r="G4648" s="40"/>
      <c r="H4648" s="40"/>
      <c r="I4648" s="40"/>
      <c r="J4648" s="40"/>
      <c r="K4648" s="40"/>
      <c r="L4648" s="40"/>
      <c r="M4648" s="40"/>
      <c r="N4648" s="40"/>
      <c r="O4648" s="40"/>
      <c r="P4648" s="40"/>
      <c r="Q4648" s="40"/>
      <c r="R4648" s="40"/>
      <c r="S4648" s="40"/>
      <c r="T4648" s="40"/>
      <c r="U4648" s="40"/>
      <c r="V4648" s="40"/>
      <c r="W4648" s="40"/>
      <c r="X4648" s="40"/>
      <c r="Z4648" s="40"/>
      <c r="AA4648" s="40"/>
      <c r="AB4648" s="40"/>
      <c r="AC4648" s="40"/>
      <c r="AD4648" s="40">
        <v>443.54</v>
      </c>
      <c r="AE4648" s="40"/>
      <c r="AF4648" s="40"/>
      <c r="AG4648" s="40"/>
      <c r="AH4648" s="40"/>
      <c r="AI4648" s="40"/>
      <c r="AJ4648" s="40"/>
      <c r="AK4648" s="40"/>
      <c r="AL4648" s="40"/>
      <c r="AM4648" s="40"/>
      <c r="AN4648" s="40"/>
      <c r="AO4648" s="40"/>
      <c r="AP4648" s="40"/>
      <c r="AQ4648" s="40"/>
      <c r="AR4648" s="40"/>
      <c r="AS4648" s="40"/>
      <c r="AT4648" s="40" t="s">
        <v>74</v>
      </c>
      <c r="AU4648" s="40"/>
      <c r="AV4648" s="40"/>
      <c r="AZ4648" s="40"/>
      <c r="BA4648" s="40">
        <v>90</v>
      </c>
      <c r="BB4648" s="40"/>
      <c r="BC4648" s="40"/>
      <c r="BD4648" s="40"/>
      <c r="BE4648" s="40"/>
      <c r="BF4648" s="40"/>
      <c r="BG4648" s="40"/>
      <c r="BH4648" s="40"/>
      <c r="BI4648" s="40"/>
      <c r="BJ4648" s="40"/>
      <c r="BK4648" s="40"/>
      <c r="BL4648" s="40"/>
      <c r="BM4648" s="40"/>
      <c r="BN4648" s="40"/>
      <c r="BO4648" s="40"/>
      <c r="BP4648" s="40"/>
      <c r="BQ4648" s="40"/>
      <c r="BR4648" s="40"/>
      <c r="BS4648" s="40"/>
      <c r="BT4648" s="40"/>
      <c r="BU4648" s="40"/>
      <c r="BV4648" s="40"/>
      <c r="BW4648" s="40"/>
      <c r="BX4648" s="40"/>
      <c r="BY4648" s="40"/>
      <c r="BZ4648" s="40"/>
      <c r="CA4648" s="40"/>
      <c r="CB4648" s="40"/>
      <c r="CC4648" s="40"/>
      <c r="CD4648" s="40"/>
      <c r="CE4648" s="40"/>
    </row>
    <row r="4649" spans="1:83" x14ac:dyDescent="0.25">
      <c r="A4649" s="5" t="s">
        <v>777</v>
      </c>
      <c r="B4649" s="5" t="s">
        <v>777</v>
      </c>
      <c r="C4649" s="6"/>
      <c r="D4649" s="14"/>
      <c r="E4649" s="14"/>
      <c r="F4649" s="15"/>
      <c r="G4649" s="40"/>
      <c r="H4649" s="40"/>
      <c r="I4649" s="40"/>
      <c r="J4649" s="40"/>
      <c r="K4649" s="40"/>
      <c r="L4649" s="40"/>
      <c r="M4649" s="40"/>
      <c r="N4649" s="40"/>
      <c r="O4649" s="40"/>
      <c r="P4649" s="40"/>
      <c r="Q4649" s="40"/>
      <c r="R4649" s="40"/>
      <c r="S4649" s="40"/>
      <c r="T4649" s="40"/>
      <c r="U4649" s="40"/>
      <c r="V4649" s="40"/>
      <c r="W4649" s="40"/>
      <c r="X4649" s="40"/>
      <c r="Z4649" s="40"/>
      <c r="AA4649" s="40"/>
      <c r="AB4649" s="40"/>
      <c r="AC4649" s="40"/>
      <c r="AD4649" s="40">
        <v>394.4</v>
      </c>
      <c r="AE4649" s="40"/>
      <c r="AF4649" s="40"/>
      <c r="AG4649" s="40"/>
      <c r="AH4649" s="40"/>
      <c r="AI4649" s="40"/>
      <c r="AJ4649" s="40"/>
      <c r="AK4649" s="40"/>
      <c r="AL4649" s="40"/>
      <c r="AM4649" s="40"/>
      <c r="AN4649" s="40"/>
      <c r="AO4649" s="40"/>
      <c r="AP4649" s="40"/>
      <c r="AQ4649" s="40"/>
      <c r="AR4649" s="40"/>
      <c r="AS4649" s="40"/>
      <c r="AT4649" s="40" t="s">
        <v>74</v>
      </c>
      <c r="AU4649" s="40"/>
      <c r="AV4649" s="40"/>
      <c r="AZ4649" s="40"/>
      <c r="BA4649" s="40">
        <v>90</v>
      </c>
      <c r="BB4649" s="40"/>
      <c r="BC4649" s="40"/>
      <c r="BD4649" s="40"/>
      <c r="BE4649" s="40"/>
      <c r="BF4649" s="40"/>
      <c r="BG4649" s="40"/>
      <c r="BH4649" s="40"/>
      <c r="BI4649" s="40"/>
      <c r="BJ4649" s="40"/>
      <c r="BK4649" s="40"/>
      <c r="BL4649" s="40"/>
      <c r="BM4649" s="40"/>
      <c r="BN4649" s="40"/>
      <c r="BO4649" s="40"/>
      <c r="BP4649" s="40"/>
      <c r="BQ4649" s="40"/>
      <c r="BR4649" s="40"/>
      <c r="BS4649" s="40"/>
      <c r="BT4649" s="40"/>
      <c r="BU4649" s="40"/>
      <c r="BV4649" s="40"/>
      <c r="BW4649" s="40"/>
      <c r="BX4649" s="40"/>
      <c r="BY4649" s="40"/>
      <c r="BZ4649" s="40"/>
      <c r="CA4649" s="40"/>
      <c r="CB4649" s="40"/>
      <c r="CC4649" s="40"/>
      <c r="CD4649" s="40"/>
      <c r="CE4649" s="40"/>
    </row>
    <row r="4650" spans="1:83" x14ac:dyDescent="0.25">
      <c r="A4650" s="5" t="s">
        <v>778</v>
      </c>
      <c r="B4650" s="5" t="s">
        <v>778</v>
      </c>
      <c r="C4650" s="6"/>
      <c r="D4650" s="14"/>
      <c r="E4650" s="14"/>
      <c r="F4650" s="15"/>
      <c r="G4650" s="40"/>
      <c r="H4650" s="40"/>
      <c r="I4650" s="40"/>
      <c r="J4650" s="40"/>
      <c r="K4650" s="40"/>
      <c r="L4650" s="40"/>
      <c r="M4650" s="40"/>
      <c r="N4650" s="40"/>
      <c r="O4650" s="40"/>
      <c r="P4650" s="40"/>
      <c r="Q4650" s="40"/>
      <c r="R4650" s="40"/>
      <c r="S4650" s="40"/>
      <c r="T4650" s="40"/>
      <c r="U4650" s="40"/>
      <c r="V4650" s="40"/>
      <c r="W4650" s="40"/>
      <c r="X4650" s="40"/>
      <c r="Z4650" s="40"/>
      <c r="AA4650" s="40"/>
      <c r="AB4650" s="40"/>
      <c r="AC4650" s="40"/>
      <c r="AD4650" s="40">
        <v>425.75</v>
      </c>
      <c r="AE4650" s="40"/>
      <c r="AF4650" s="40"/>
      <c r="AG4650" s="40"/>
      <c r="AH4650" s="40"/>
      <c r="AI4650" s="40"/>
      <c r="AJ4650" s="40"/>
      <c r="AK4650" s="40"/>
      <c r="AL4650" s="40"/>
      <c r="AM4650" s="40"/>
      <c r="AN4650" s="40"/>
      <c r="AO4650" s="40"/>
      <c r="AP4650" s="40"/>
      <c r="AQ4650" s="40"/>
      <c r="AR4650" s="40"/>
      <c r="AS4650" s="40"/>
      <c r="AT4650" s="40" t="s">
        <v>74</v>
      </c>
      <c r="AU4650" s="40"/>
      <c r="AV4650" s="40"/>
      <c r="AZ4650" s="40"/>
      <c r="BA4650" s="40">
        <v>90</v>
      </c>
      <c r="BB4650" s="40"/>
      <c r="BC4650" s="40"/>
      <c r="BD4650" s="40"/>
      <c r="BE4650" s="40"/>
      <c r="BF4650" s="40"/>
      <c r="BG4650" s="40"/>
      <c r="BH4650" s="40"/>
      <c r="BI4650" s="40"/>
      <c r="BJ4650" s="40"/>
      <c r="BK4650" s="40"/>
      <c r="BL4650" s="40"/>
      <c r="BM4650" s="40"/>
      <c r="BN4650" s="40"/>
      <c r="BO4650" s="40"/>
      <c r="BP4650" s="40"/>
      <c r="BQ4650" s="40"/>
      <c r="BR4650" s="40"/>
      <c r="BS4650" s="40"/>
      <c r="BT4650" s="40"/>
      <c r="BU4650" s="40"/>
      <c r="BV4650" s="40"/>
      <c r="BW4650" s="40"/>
      <c r="BX4650" s="40"/>
      <c r="BY4650" s="40"/>
      <c r="BZ4650" s="40"/>
      <c r="CA4650" s="40"/>
      <c r="CB4650" s="40"/>
      <c r="CC4650" s="40"/>
      <c r="CD4650" s="40"/>
      <c r="CE4650" s="40"/>
    </row>
    <row r="4651" spans="1:83" x14ac:dyDescent="0.25">
      <c r="A4651" s="5" t="s">
        <v>779</v>
      </c>
      <c r="B4651" s="5" t="s">
        <v>779</v>
      </c>
      <c r="C4651" s="6"/>
      <c r="D4651" s="14"/>
      <c r="E4651" s="14"/>
      <c r="F4651" s="15"/>
      <c r="G4651" s="40"/>
      <c r="H4651" s="40"/>
      <c r="I4651" s="40"/>
      <c r="J4651" s="40"/>
      <c r="K4651" s="40"/>
      <c r="L4651" s="40"/>
      <c r="M4651" s="40"/>
      <c r="N4651" s="40"/>
      <c r="O4651" s="40"/>
      <c r="P4651" s="40"/>
      <c r="Q4651" s="40"/>
      <c r="R4651" s="40"/>
      <c r="S4651" s="40"/>
      <c r="T4651" s="40"/>
      <c r="U4651" s="40"/>
      <c r="V4651" s="40"/>
      <c r="W4651" s="40"/>
      <c r="X4651" s="40"/>
      <c r="Z4651" s="40"/>
      <c r="AA4651" s="40"/>
      <c r="AB4651" s="40"/>
      <c r="AC4651" s="40"/>
      <c r="AD4651" s="40">
        <v>407.7</v>
      </c>
      <c r="AE4651" s="40"/>
      <c r="AF4651" s="40"/>
      <c r="AG4651" s="40"/>
      <c r="AH4651" s="40"/>
      <c r="AI4651" s="40"/>
      <c r="AJ4651" s="40"/>
      <c r="AK4651" s="40"/>
      <c r="AL4651" s="40"/>
      <c r="AM4651" s="40"/>
      <c r="AN4651" s="40"/>
      <c r="AO4651" s="40"/>
      <c r="AP4651" s="40"/>
      <c r="AQ4651" s="40"/>
      <c r="AR4651" s="40"/>
      <c r="AS4651" s="40"/>
      <c r="AT4651" s="40" t="s">
        <v>74</v>
      </c>
      <c r="AU4651" s="40"/>
      <c r="AV4651" s="40"/>
      <c r="AZ4651" s="40"/>
      <c r="BA4651" s="40">
        <v>90</v>
      </c>
      <c r="BB4651" s="40"/>
      <c r="BC4651" s="40"/>
      <c r="BD4651" s="40"/>
      <c r="BE4651" s="40"/>
      <c r="BF4651" s="40"/>
      <c r="BG4651" s="40"/>
      <c r="BH4651" s="40"/>
      <c r="BI4651" s="40"/>
      <c r="BJ4651" s="40"/>
      <c r="BK4651" s="40"/>
      <c r="BL4651" s="40"/>
      <c r="BM4651" s="40"/>
      <c r="BN4651" s="40"/>
      <c r="BO4651" s="40"/>
      <c r="BP4651" s="40"/>
      <c r="BQ4651" s="40"/>
      <c r="BR4651" s="40"/>
      <c r="BS4651" s="40"/>
      <c r="BT4651" s="40"/>
      <c r="BU4651" s="40"/>
      <c r="BV4651" s="40"/>
      <c r="BW4651" s="40"/>
      <c r="BX4651" s="40"/>
      <c r="BY4651" s="40"/>
      <c r="BZ4651" s="40"/>
      <c r="CA4651" s="40"/>
      <c r="CB4651" s="40"/>
      <c r="CC4651" s="40"/>
      <c r="CD4651" s="40"/>
      <c r="CE4651" s="40"/>
    </row>
    <row r="4652" spans="1:83" x14ac:dyDescent="0.25">
      <c r="A4652" s="5" t="s">
        <v>780</v>
      </c>
      <c r="B4652" s="5" t="s">
        <v>780</v>
      </c>
      <c r="C4652" s="6"/>
      <c r="D4652" s="14"/>
      <c r="E4652" s="14"/>
      <c r="F4652" s="15"/>
      <c r="G4652" s="40"/>
      <c r="H4652" s="40"/>
      <c r="I4652" s="40"/>
      <c r="J4652" s="40"/>
      <c r="K4652" s="40"/>
      <c r="L4652" s="40"/>
      <c r="M4652" s="40"/>
      <c r="N4652" s="40"/>
      <c r="O4652" s="40"/>
      <c r="P4652" s="40"/>
      <c r="Q4652" s="40"/>
      <c r="R4652" s="40"/>
      <c r="S4652" s="40"/>
      <c r="T4652" s="40"/>
      <c r="U4652" s="40"/>
      <c r="V4652" s="40"/>
      <c r="W4652" s="40"/>
      <c r="X4652" s="40"/>
      <c r="Z4652" s="40"/>
      <c r="AA4652" s="40"/>
      <c r="AB4652" s="40"/>
      <c r="AC4652" s="40"/>
      <c r="AD4652" s="40">
        <v>348.24</v>
      </c>
      <c r="AE4652" s="40"/>
      <c r="AF4652" s="40"/>
      <c r="AG4652" s="40"/>
      <c r="AH4652" s="40"/>
      <c r="AI4652" s="40"/>
      <c r="AJ4652" s="40"/>
      <c r="AK4652" s="40"/>
      <c r="AL4652" s="40"/>
      <c r="AM4652" s="40"/>
      <c r="AN4652" s="40"/>
      <c r="AO4652" s="40"/>
      <c r="AP4652" s="40"/>
      <c r="AQ4652" s="40"/>
      <c r="AR4652" s="40"/>
      <c r="AS4652" s="40"/>
      <c r="AT4652" s="40" t="s">
        <v>74</v>
      </c>
      <c r="AU4652" s="40"/>
      <c r="AV4652" s="40"/>
      <c r="AZ4652" s="40"/>
      <c r="BA4652" s="40">
        <v>90</v>
      </c>
      <c r="BB4652" s="40"/>
      <c r="BC4652" s="40"/>
      <c r="BD4652" s="40"/>
      <c r="BE4652" s="40"/>
      <c r="BF4652" s="40"/>
      <c r="BG4652" s="40"/>
      <c r="BH4652" s="40"/>
      <c r="BI4652" s="40"/>
      <c r="BJ4652" s="40"/>
      <c r="BK4652" s="40"/>
      <c r="BL4652" s="40"/>
      <c r="BM4652" s="40"/>
      <c r="BN4652" s="40"/>
      <c r="BO4652" s="40"/>
      <c r="BP4652" s="40"/>
      <c r="BQ4652" s="40"/>
      <c r="BR4652" s="40"/>
      <c r="BS4652" s="40"/>
      <c r="BT4652" s="40"/>
      <c r="BU4652" s="40"/>
      <c r="BV4652" s="40"/>
      <c r="BW4652" s="40"/>
      <c r="BX4652" s="40"/>
      <c r="BY4652" s="40"/>
      <c r="BZ4652" s="40"/>
      <c r="CA4652" s="40"/>
      <c r="CB4652" s="40"/>
      <c r="CC4652" s="40"/>
      <c r="CD4652" s="40"/>
      <c r="CE4652" s="40"/>
    </row>
    <row r="4653" spans="1:83" x14ac:dyDescent="0.25">
      <c r="A4653" s="5" t="s">
        <v>781</v>
      </c>
      <c r="B4653" s="5" t="s">
        <v>781</v>
      </c>
      <c r="C4653" s="6"/>
      <c r="D4653" s="14"/>
      <c r="E4653" s="14"/>
      <c r="F4653" s="15"/>
      <c r="G4653" s="40"/>
      <c r="H4653" s="40"/>
      <c r="I4653" s="40"/>
      <c r="J4653" s="40"/>
      <c r="K4653" s="40"/>
      <c r="L4653" s="40"/>
      <c r="M4653" s="40"/>
      <c r="N4653" s="40"/>
      <c r="O4653" s="40"/>
      <c r="P4653" s="40"/>
      <c r="Q4653" s="40"/>
      <c r="R4653" s="40"/>
      <c r="S4653" s="40"/>
      <c r="T4653" s="40"/>
      <c r="U4653" s="40"/>
      <c r="V4653" s="40"/>
      <c r="W4653" s="40"/>
      <c r="X4653" s="40"/>
      <c r="Z4653" s="40"/>
      <c r="AA4653" s="40"/>
      <c r="AB4653" s="40"/>
      <c r="AC4653" s="40"/>
      <c r="AD4653" s="40">
        <v>478.49</v>
      </c>
      <c r="AE4653" s="40"/>
      <c r="AF4653" s="40"/>
      <c r="AG4653" s="40"/>
      <c r="AH4653" s="40"/>
      <c r="AI4653" s="40"/>
      <c r="AJ4653" s="40"/>
      <c r="AK4653" s="40"/>
      <c r="AL4653" s="40"/>
      <c r="AM4653" s="40"/>
      <c r="AN4653" s="40"/>
      <c r="AO4653" s="40"/>
      <c r="AP4653" s="40"/>
      <c r="AQ4653" s="40"/>
      <c r="AR4653" s="40"/>
      <c r="AS4653" s="40"/>
      <c r="AT4653" s="40" t="s">
        <v>74</v>
      </c>
      <c r="AU4653" s="40"/>
      <c r="AV4653" s="40"/>
      <c r="AZ4653" s="40"/>
      <c r="BA4653" s="40">
        <v>90</v>
      </c>
      <c r="BB4653" s="40"/>
      <c r="BC4653" s="40"/>
      <c r="BD4653" s="40"/>
      <c r="BE4653" s="40"/>
      <c r="BF4653" s="40"/>
      <c r="BG4653" s="40"/>
      <c r="BH4653" s="40"/>
      <c r="BI4653" s="40"/>
      <c r="BJ4653" s="40"/>
      <c r="BK4653" s="40"/>
      <c r="BL4653" s="40"/>
      <c r="BM4653" s="40"/>
      <c r="BN4653" s="40"/>
      <c r="BO4653" s="40"/>
      <c r="BP4653" s="40"/>
      <c r="BQ4653" s="40"/>
      <c r="BR4653" s="40"/>
      <c r="BS4653" s="40"/>
      <c r="BT4653" s="40"/>
      <c r="BU4653" s="40"/>
      <c r="BV4653" s="40"/>
      <c r="BW4653" s="40"/>
      <c r="BX4653" s="40"/>
      <c r="BY4653" s="40"/>
      <c r="BZ4653" s="40"/>
      <c r="CA4653" s="40"/>
      <c r="CB4653" s="40"/>
      <c r="CC4653" s="40"/>
      <c r="CD4653" s="40"/>
      <c r="CE4653" s="40"/>
    </row>
    <row r="4654" spans="1:83" x14ac:dyDescent="0.25">
      <c r="A4654" s="5" t="s">
        <v>782</v>
      </c>
      <c r="B4654" s="5" t="s">
        <v>782</v>
      </c>
      <c r="C4654" s="6"/>
      <c r="D4654" s="14"/>
      <c r="E4654" s="14"/>
      <c r="F4654" s="15"/>
      <c r="G4654" s="40"/>
      <c r="H4654" s="40"/>
      <c r="I4654" s="40"/>
      <c r="J4654" s="40"/>
      <c r="K4654" s="40"/>
      <c r="L4654" s="40"/>
      <c r="M4654" s="40"/>
      <c r="N4654" s="40"/>
      <c r="O4654" s="40"/>
      <c r="P4654" s="40"/>
      <c r="Q4654" s="40"/>
      <c r="R4654" s="40"/>
      <c r="S4654" s="40"/>
      <c r="T4654" s="40"/>
      <c r="U4654" s="40"/>
      <c r="V4654" s="40"/>
      <c r="W4654" s="40"/>
      <c r="X4654" s="40"/>
      <c r="Z4654" s="40"/>
      <c r="AA4654" s="40"/>
      <c r="AB4654" s="40"/>
      <c r="AC4654" s="40"/>
      <c r="AD4654" s="40">
        <v>355.87</v>
      </c>
      <c r="AE4654" s="40"/>
      <c r="AF4654" s="40"/>
      <c r="AG4654" s="40"/>
      <c r="AH4654" s="40"/>
      <c r="AI4654" s="40"/>
      <c r="AJ4654" s="40"/>
      <c r="AK4654" s="40"/>
      <c r="AL4654" s="40"/>
      <c r="AM4654" s="40"/>
      <c r="AN4654" s="40"/>
      <c r="AO4654" s="40"/>
      <c r="AP4654" s="40"/>
      <c r="AQ4654" s="40"/>
      <c r="AR4654" s="40"/>
      <c r="AS4654" s="40"/>
      <c r="AT4654" s="40" t="s">
        <v>74</v>
      </c>
      <c r="AU4654" s="40"/>
      <c r="AV4654" s="40"/>
      <c r="AZ4654" s="40"/>
      <c r="BA4654" s="40">
        <v>90</v>
      </c>
      <c r="BB4654" s="40"/>
      <c r="BC4654" s="40"/>
      <c r="BD4654" s="40"/>
      <c r="BE4654" s="40"/>
      <c r="BF4654" s="40"/>
      <c r="BG4654" s="40"/>
      <c r="BH4654" s="40"/>
      <c r="BI4654" s="40"/>
      <c r="BJ4654" s="40"/>
      <c r="BK4654" s="40"/>
      <c r="BL4654" s="40"/>
      <c r="BM4654" s="40"/>
      <c r="BN4654" s="40"/>
      <c r="BO4654" s="40"/>
      <c r="BP4654" s="40"/>
      <c r="BQ4654" s="40"/>
      <c r="BR4654" s="40"/>
      <c r="BS4654" s="40"/>
      <c r="BT4654" s="40"/>
      <c r="BU4654" s="40"/>
      <c r="BV4654" s="40"/>
      <c r="BW4654" s="40"/>
      <c r="BX4654" s="40"/>
      <c r="BY4654" s="40"/>
      <c r="BZ4654" s="40"/>
      <c r="CA4654" s="40"/>
      <c r="CB4654" s="40"/>
      <c r="CC4654" s="40"/>
      <c r="CD4654" s="40"/>
      <c r="CE4654" s="40"/>
    </row>
    <row r="4655" spans="1:83" x14ac:dyDescent="0.25">
      <c r="A4655" s="5" t="s">
        <v>783</v>
      </c>
      <c r="B4655" s="5" t="s">
        <v>783</v>
      </c>
      <c r="C4655" s="6"/>
      <c r="D4655" s="14"/>
      <c r="E4655" s="14"/>
      <c r="F4655" s="15"/>
      <c r="G4655" s="40"/>
      <c r="H4655" s="40"/>
      <c r="I4655" s="40"/>
      <c r="J4655" s="40"/>
      <c r="K4655" s="40"/>
      <c r="L4655" s="40"/>
      <c r="M4655" s="40"/>
      <c r="N4655" s="40"/>
      <c r="O4655" s="40"/>
      <c r="P4655" s="40"/>
      <c r="Q4655" s="40"/>
      <c r="R4655" s="40"/>
      <c r="S4655" s="40"/>
      <c r="T4655" s="40"/>
      <c r="U4655" s="40"/>
      <c r="V4655" s="40"/>
      <c r="W4655" s="40"/>
      <c r="X4655" s="40"/>
      <c r="Z4655" s="40"/>
      <c r="AA4655" s="40"/>
      <c r="AB4655" s="40"/>
      <c r="AC4655" s="40"/>
      <c r="AD4655" s="40">
        <v>331.75</v>
      </c>
      <c r="AE4655" s="40"/>
      <c r="AF4655" s="40"/>
      <c r="AG4655" s="40"/>
      <c r="AH4655" s="40"/>
      <c r="AI4655" s="40"/>
      <c r="AJ4655" s="40"/>
      <c r="AK4655" s="40"/>
      <c r="AL4655" s="40"/>
      <c r="AM4655" s="40"/>
      <c r="AN4655" s="40"/>
      <c r="AO4655" s="40"/>
      <c r="AP4655" s="40"/>
      <c r="AQ4655" s="40"/>
      <c r="AR4655" s="40"/>
      <c r="AS4655" s="40"/>
      <c r="AT4655" s="40" t="s">
        <v>74</v>
      </c>
      <c r="AU4655" s="40"/>
      <c r="AV4655" s="40"/>
      <c r="AZ4655" s="40"/>
      <c r="BA4655" s="40">
        <v>90</v>
      </c>
      <c r="BB4655" s="40"/>
      <c r="BC4655" s="40"/>
      <c r="BD4655" s="40"/>
      <c r="BE4655" s="40"/>
      <c r="BF4655" s="40"/>
      <c r="BG4655" s="40"/>
      <c r="BH4655" s="40"/>
      <c r="BI4655" s="40"/>
      <c r="BJ4655" s="40"/>
      <c r="BK4655" s="40"/>
      <c r="BL4655" s="40"/>
      <c r="BM4655" s="40"/>
      <c r="BN4655" s="40"/>
      <c r="BO4655" s="40"/>
      <c r="BP4655" s="40"/>
      <c r="BQ4655" s="40"/>
      <c r="BR4655" s="40"/>
      <c r="BS4655" s="40"/>
      <c r="BT4655" s="40"/>
      <c r="BU4655" s="40"/>
      <c r="BV4655" s="40"/>
      <c r="BW4655" s="40"/>
      <c r="BX4655" s="40"/>
      <c r="BY4655" s="40"/>
      <c r="BZ4655" s="40"/>
      <c r="CA4655" s="40"/>
      <c r="CB4655" s="40"/>
      <c r="CC4655" s="40"/>
      <c r="CD4655" s="40"/>
      <c r="CE4655" s="40"/>
    </row>
    <row r="4656" spans="1:83" x14ac:dyDescent="0.25">
      <c r="A4656" s="5" t="s">
        <v>784</v>
      </c>
      <c r="B4656" s="5" t="s">
        <v>784</v>
      </c>
      <c r="C4656" s="6"/>
      <c r="D4656" s="14"/>
      <c r="E4656" s="14"/>
      <c r="F4656" s="15"/>
      <c r="G4656" s="40"/>
      <c r="H4656" s="40"/>
      <c r="I4656" s="40"/>
      <c r="J4656" s="40"/>
      <c r="K4656" s="40"/>
      <c r="L4656" s="40"/>
      <c r="M4656" s="40"/>
      <c r="N4656" s="40"/>
      <c r="O4656" s="40"/>
      <c r="P4656" s="40"/>
      <c r="Q4656" s="40"/>
      <c r="R4656" s="40"/>
      <c r="S4656" s="40"/>
      <c r="T4656" s="40"/>
      <c r="U4656" s="40"/>
      <c r="V4656" s="40"/>
      <c r="W4656" s="40"/>
      <c r="X4656" s="40"/>
      <c r="Z4656" s="40"/>
      <c r="AA4656" s="40"/>
      <c r="AB4656" s="40"/>
      <c r="AC4656" s="40"/>
      <c r="AD4656" s="40">
        <v>291.20999999999998</v>
      </c>
      <c r="AE4656" s="40"/>
      <c r="AF4656" s="40"/>
      <c r="AG4656" s="40"/>
      <c r="AH4656" s="40"/>
      <c r="AI4656" s="40"/>
      <c r="AJ4656" s="40"/>
      <c r="AK4656" s="40"/>
      <c r="AL4656" s="40"/>
      <c r="AM4656" s="40"/>
      <c r="AN4656" s="40"/>
      <c r="AO4656" s="40"/>
      <c r="AP4656" s="40"/>
      <c r="AQ4656" s="40"/>
      <c r="AR4656" s="40"/>
      <c r="AS4656" s="40"/>
      <c r="AT4656" s="40" t="s">
        <v>74</v>
      </c>
      <c r="AU4656" s="40"/>
      <c r="AV4656" s="40"/>
      <c r="AZ4656" s="40"/>
      <c r="BA4656" s="40">
        <v>90</v>
      </c>
      <c r="BB4656" s="40"/>
      <c r="BC4656" s="40"/>
      <c r="BD4656" s="40"/>
      <c r="BE4656" s="40"/>
      <c r="BF4656" s="40"/>
      <c r="BG4656" s="40"/>
      <c r="BH4656" s="40"/>
      <c r="BI4656" s="40"/>
      <c r="BJ4656" s="40"/>
      <c r="BK4656" s="40"/>
      <c r="BL4656" s="40"/>
      <c r="BM4656" s="40"/>
      <c r="BN4656" s="40"/>
      <c r="BO4656" s="40"/>
      <c r="BP4656" s="40"/>
      <c r="BQ4656" s="40"/>
      <c r="BR4656" s="40"/>
      <c r="BS4656" s="40"/>
      <c r="BT4656" s="40"/>
      <c r="BU4656" s="40"/>
      <c r="BV4656" s="40"/>
      <c r="BW4656" s="40"/>
      <c r="BX4656" s="40"/>
      <c r="BY4656" s="40"/>
      <c r="BZ4656" s="40"/>
      <c r="CA4656" s="40"/>
      <c r="CB4656" s="40"/>
      <c r="CC4656" s="40"/>
      <c r="CD4656" s="40"/>
      <c r="CE4656" s="40"/>
    </row>
    <row r="4657" spans="1:83" x14ac:dyDescent="0.25">
      <c r="A4657" s="5" t="s">
        <v>785</v>
      </c>
      <c r="B4657" s="5" t="s">
        <v>785</v>
      </c>
      <c r="C4657" s="6"/>
      <c r="D4657" s="14"/>
      <c r="E4657" s="14"/>
      <c r="F4657" s="15"/>
      <c r="G4657" s="40"/>
      <c r="H4657" s="40"/>
      <c r="I4657" s="40"/>
      <c r="J4657" s="40"/>
      <c r="K4657" s="40"/>
      <c r="L4657" s="40"/>
      <c r="M4657" s="40"/>
      <c r="N4657" s="40"/>
      <c r="O4657" s="40"/>
      <c r="P4657" s="40"/>
      <c r="Q4657" s="40"/>
      <c r="R4657" s="40"/>
      <c r="S4657" s="40"/>
      <c r="T4657" s="40"/>
      <c r="U4657" s="40"/>
      <c r="V4657" s="40"/>
      <c r="W4657" s="40"/>
      <c r="X4657" s="40"/>
      <c r="Z4657" s="40"/>
      <c r="AA4657" s="40"/>
      <c r="AB4657" s="40"/>
      <c r="AC4657" s="40"/>
      <c r="AD4657" s="40">
        <v>398.08</v>
      </c>
      <c r="AE4657" s="40"/>
      <c r="AF4657" s="40"/>
      <c r="AG4657" s="40"/>
      <c r="AH4657" s="40"/>
      <c r="AI4657" s="40"/>
      <c r="AJ4657" s="40"/>
      <c r="AK4657" s="40"/>
      <c r="AL4657" s="40"/>
      <c r="AM4657" s="40"/>
      <c r="AN4657" s="40"/>
      <c r="AO4657" s="40"/>
      <c r="AP4657" s="40"/>
      <c r="AQ4657" s="40"/>
      <c r="AR4657" s="40"/>
      <c r="AS4657" s="40"/>
      <c r="AT4657" s="40" t="s">
        <v>74</v>
      </c>
      <c r="AU4657" s="40"/>
      <c r="AV4657" s="40"/>
      <c r="AZ4657" s="40"/>
      <c r="BA4657" s="40">
        <v>90</v>
      </c>
      <c r="BB4657" s="40"/>
      <c r="BC4657" s="40"/>
      <c r="BD4657" s="40"/>
      <c r="BE4657" s="40"/>
      <c r="BF4657" s="40"/>
      <c r="BG4657" s="40"/>
      <c r="BH4657" s="40"/>
      <c r="BI4657" s="40"/>
      <c r="BJ4657" s="40"/>
      <c r="BK4657" s="40"/>
      <c r="BL4657" s="40"/>
      <c r="BM4657" s="40"/>
      <c r="BN4657" s="40"/>
      <c r="BO4657" s="40"/>
      <c r="BP4657" s="40"/>
      <c r="BQ4657" s="40"/>
      <c r="BR4657" s="40"/>
      <c r="BS4657" s="40"/>
      <c r="BT4657" s="40"/>
      <c r="BU4657" s="40"/>
      <c r="BV4657" s="40"/>
      <c r="BW4657" s="40"/>
      <c r="BX4657" s="40"/>
      <c r="BY4657" s="40"/>
      <c r="BZ4657" s="40"/>
      <c r="CA4657" s="40"/>
      <c r="CB4657" s="40"/>
      <c r="CC4657" s="40"/>
      <c r="CD4657" s="40"/>
      <c r="CE4657" s="40"/>
    </row>
    <row r="4658" spans="1:83" x14ac:dyDescent="0.25">
      <c r="A4658" s="5" t="s">
        <v>786</v>
      </c>
      <c r="B4658" s="5" t="s">
        <v>786</v>
      </c>
      <c r="C4658" s="6"/>
      <c r="D4658" s="14"/>
      <c r="E4658" s="14"/>
      <c r="F4658" s="15"/>
      <c r="G4658" s="40"/>
      <c r="H4658" s="40"/>
      <c r="I4658" s="40"/>
      <c r="J4658" s="40"/>
      <c r="K4658" s="40"/>
      <c r="L4658" s="40"/>
      <c r="M4658" s="40"/>
      <c r="N4658" s="40"/>
      <c r="O4658" s="40"/>
      <c r="P4658" s="40"/>
      <c r="Q4658" s="40"/>
      <c r="R4658" s="40"/>
      <c r="S4658" s="40"/>
      <c r="T4658" s="40"/>
      <c r="U4658" s="40"/>
      <c r="V4658" s="40"/>
      <c r="W4658" s="40"/>
      <c r="X4658" s="40"/>
      <c r="Z4658" s="40"/>
      <c r="AA4658" s="40"/>
      <c r="AB4658" s="40"/>
      <c r="AC4658" s="40"/>
      <c r="AD4658" s="40">
        <v>361.58</v>
      </c>
      <c r="AE4658" s="40"/>
      <c r="AF4658" s="40"/>
      <c r="AG4658" s="40"/>
      <c r="AH4658" s="40"/>
      <c r="AI4658" s="40"/>
      <c r="AJ4658" s="40"/>
      <c r="AK4658" s="40"/>
      <c r="AL4658" s="40"/>
      <c r="AM4658" s="40"/>
      <c r="AN4658" s="40"/>
      <c r="AO4658" s="40"/>
      <c r="AP4658" s="40"/>
      <c r="AQ4658" s="40"/>
      <c r="AR4658" s="40"/>
      <c r="AS4658" s="40"/>
      <c r="AT4658" s="40" t="s">
        <v>74</v>
      </c>
      <c r="AU4658" s="40"/>
      <c r="AV4658" s="40"/>
      <c r="AZ4658" s="40"/>
      <c r="BA4658" s="40">
        <v>90</v>
      </c>
      <c r="BB4658" s="40"/>
      <c r="BC4658" s="40"/>
      <c r="BD4658" s="40"/>
      <c r="BE4658" s="40"/>
      <c r="BF4658" s="40"/>
      <c r="BG4658" s="40"/>
      <c r="BH4658" s="40"/>
      <c r="BI4658" s="40"/>
      <c r="BJ4658" s="40"/>
      <c r="BK4658" s="40"/>
      <c r="BL4658" s="40"/>
      <c r="BM4658" s="40"/>
      <c r="BN4658" s="40"/>
      <c r="BO4658" s="40"/>
      <c r="BP4658" s="40"/>
      <c r="BQ4658" s="40"/>
      <c r="BR4658" s="40"/>
      <c r="BS4658" s="40"/>
      <c r="BT4658" s="40"/>
      <c r="BU4658" s="40"/>
      <c r="BV4658" s="40"/>
      <c r="BW4658" s="40"/>
      <c r="BX4658" s="40"/>
      <c r="BY4658" s="40"/>
      <c r="BZ4658" s="40"/>
      <c r="CA4658" s="40"/>
      <c r="CB4658" s="40"/>
      <c r="CC4658" s="40"/>
      <c r="CD4658" s="40"/>
      <c r="CE4658" s="40"/>
    </row>
    <row r="4659" spans="1:83" x14ac:dyDescent="0.25">
      <c r="A4659" s="5" t="s">
        <v>787</v>
      </c>
      <c r="B4659" s="5" t="s">
        <v>787</v>
      </c>
      <c r="C4659" s="6"/>
      <c r="D4659" s="14"/>
      <c r="E4659" s="14"/>
      <c r="F4659" s="15"/>
      <c r="G4659" s="40"/>
      <c r="H4659" s="40"/>
      <c r="I4659" s="40"/>
      <c r="J4659" s="40"/>
      <c r="K4659" s="40"/>
      <c r="L4659" s="40"/>
      <c r="M4659" s="40"/>
      <c r="N4659" s="40"/>
      <c r="O4659" s="40"/>
      <c r="P4659" s="40"/>
      <c r="Q4659" s="40"/>
      <c r="R4659" s="40"/>
      <c r="S4659" s="40"/>
      <c r="T4659" s="40"/>
      <c r="U4659" s="40"/>
      <c r="V4659" s="40"/>
      <c r="W4659" s="40"/>
      <c r="X4659" s="40"/>
      <c r="Z4659" s="40"/>
      <c r="AA4659" s="40"/>
      <c r="AB4659" s="40"/>
      <c r="AC4659" s="40"/>
      <c r="AD4659" s="40">
        <v>270.52999999999997</v>
      </c>
      <c r="AE4659" s="40"/>
      <c r="AF4659" s="40"/>
      <c r="AG4659" s="40"/>
      <c r="AH4659" s="40"/>
      <c r="AI4659" s="40"/>
      <c r="AJ4659" s="40"/>
      <c r="AK4659" s="40"/>
      <c r="AL4659" s="40"/>
      <c r="AM4659" s="40"/>
      <c r="AN4659" s="40"/>
      <c r="AO4659" s="40"/>
      <c r="AP4659" s="40"/>
      <c r="AQ4659" s="40"/>
      <c r="AR4659" s="40"/>
      <c r="AS4659" s="40"/>
      <c r="AT4659" s="40" t="s">
        <v>74</v>
      </c>
      <c r="AU4659" s="40"/>
      <c r="AV4659" s="40"/>
      <c r="AZ4659" s="40"/>
      <c r="BA4659" s="40">
        <v>90</v>
      </c>
      <c r="BB4659" s="40"/>
      <c r="BC4659" s="40"/>
      <c r="BD4659" s="40"/>
      <c r="BE4659" s="40"/>
      <c r="BF4659" s="40"/>
      <c r="BG4659" s="40"/>
      <c r="BH4659" s="40"/>
      <c r="BI4659" s="40"/>
      <c r="BJ4659" s="40"/>
      <c r="BK4659" s="40"/>
      <c r="BL4659" s="40"/>
      <c r="BM4659" s="40"/>
      <c r="BN4659" s="40"/>
      <c r="BO4659" s="40"/>
      <c r="BP4659" s="40"/>
      <c r="BQ4659" s="40"/>
      <c r="BR4659" s="40"/>
      <c r="BS4659" s="40"/>
      <c r="BT4659" s="40"/>
      <c r="BU4659" s="40"/>
      <c r="BV4659" s="40"/>
      <c r="BW4659" s="40"/>
      <c r="BX4659" s="40"/>
      <c r="BY4659" s="40"/>
      <c r="BZ4659" s="40"/>
      <c r="CA4659" s="40"/>
      <c r="CB4659" s="40"/>
      <c r="CC4659" s="40"/>
      <c r="CD4659" s="40"/>
      <c r="CE4659" s="40"/>
    </row>
    <row r="4660" spans="1:83" x14ac:dyDescent="0.25">
      <c r="A4660" s="5" t="s">
        <v>788</v>
      </c>
      <c r="B4660" s="5" t="s">
        <v>788</v>
      </c>
      <c r="C4660" s="6"/>
      <c r="D4660" s="14"/>
      <c r="E4660" s="14"/>
      <c r="F4660" s="15"/>
      <c r="G4660" s="40"/>
      <c r="H4660" s="40"/>
      <c r="I4660" s="40"/>
      <c r="J4660" s="40"/>
      <c r="K4660" s="40"/>
      <c r="L4660" s="40"/>
      <c r="M4660" s="40"/>
      <c r="N4660" s="40"/>
      <c r="O4660" s="40"/>
      <c r="P4660" s="40"/>
      <c r="Q4660" s="40"/>
      <c r="R4660" s="40"/>
      <c r="S4660" s="40"/>
      <c r="T4660" s="40"/>
      <c r="U4660" s="40"/>
      <c r="V4660" s="40"/>
      <c r="W4660" s="40"/>
      <c r="X4660" s="40"/>
      <c r="Z4660" s="40"/>
      <c r="AA4660" s="40"/>
      <c r="AB4660" s="40"/>
      <c r="AC4660" s="40"/>
      <c r="AD4660" s="40">
        <v>186.78</v>
      </c>
      <c r="AE4660" s="40"/>
      <c r="AF4660" s="40"/>
      <c r="AG4660" s="40"/>
      <c r="AH4660" s="40"/>
      <c r="AI4660" s="40"/>
      <c r="AJ4660" s="40"/>
      <c r="AK4660" s="40"/>
      <c r="AL4660" s="40"/>
      <c r="AM4660" s="40"/>
      <c r="AN4660" s="40"/>
      <c r="AO4660" s="40"/>
      <c r="AP4660" s="40"/>
      <c r="AQ4660" s="40"/>
      <c r="AR4660" s="40"/>
      <c r="AS4660" s="40"/>
      <c r="AT4660" s="40" t="s">
        <v>74</v>
      </c>
      <c r="AU4660" s="40"/>
      <c r="AV4660" s="40"/>
      <c r="AZ4660" s="40"/>
      <c r="BA4660" s="40">
        <v>90</v>
      </c>
      <c r="BB4660" s="40"/>
      <c r="BC4660" s="40"/>
      <c r="BD4660" s="40"/>
      <c r="BE4660" s="40"/>
      <c r="BF4660" s="40"/>
      <c r="BG4660" s="40"/>
      <c r="BH4660" s="40"/>
      <c r="BI4660" s="40"/>
      <c r="BJ4660" s="40"/>
      <c r="BK4660" s="40"/>
      <c r="BL4660" s="40"/>
      <c r="BM4660" s="40"/>
      <c r="BN4660" s="40"/>
      <c r="BO4660" s="40"/>
      <c r="BP4660" s="40"/>
      <c r="BQ4660" s="40"/>
      <c r="BR4660" s="40"/>
      <c r="BS4660" s="40"/>
      <c r="BT4660" s="40"/>
      <c r="BU4660" s="40"/>
      <c r="BV4660" s="40"/>
      <c r="BW4660" s="40"/>
      <c r="BX4660" s="40"/>
      <c r="BY4660" s="40"/>
      <c r="BZ4660" s="40"/>
      <c r="CA4660" s="40"/>
      <c r="CB4660" s="40"/>
      <c r="CC4660" s="40"/>
      <c r="CD4660" s="40"/>
      <c r="CE4660" s="40"/>
    </row>
    <row r="4661" spans="1:83" x14ac:dyDescent="0.25">
      <c r="A4661" s="66" t="s">
        <v>840</v>
      </c>
      <c r="B4661" s="66" t="s">
        <v>840</v>
      </c>
      <c r="C4661" s="71"/>
      <c r="F4661" s="46"/>
      <c r="G4661" s="40"/>
      <c r="H4661" s="40"/>
      <c r="I4661" s="40"/>
      <c r="J4661" s="40"/>
      <c r="K4661" s="40"/>
      <c r="L4661" s="40"/>
      <c r="M4661" s="40"/>
      <c r="N4661" s="40"/>
      <c r="O4661" s="40"/>
      <c r="P4661" s="40"/>
      <c r="Q4661" s="40"/>
      <c r="R4661" s="40"/>
      <c r="S4661" s="40"/>
      <c r="T4661" s="40"/>
      <c r="U4661" s="40"/>
      <c r="V4661" s="40"/>
      <c r="W4661" s="40"/>
      <c r="X4661" s="40"/>
      <c r="Z4661" s="40"/>
      <c r="AA4661" s="40"/>
      <c r="AB4661" s="40"/>
      <c r="AC4661" s="40"/>
      <c r="AD4661" s="40"/>
      <c r="AE4661" s="40"/>
      <c r="AF4661" s="40"/>
      <c r="AG4661" s="40"/>
      <c r="AH4661" s="40"/>
      <c r="AI4661" s="40"/>
      <c r="AJ4661" s="40"/>
      <c r="AK4661" s="40"/>
      <c r="AL4661" s="40"/>
      <c r="AM4661" s="40"/>
      <c r="AN4661" s="40"/>
      <c r="AO4661" s="40"/>
      <c r="AP4661" s="40"/>
      <c r="AQ4661" s="40"/>
      <c r="AR4661" s="40"/>
      <c r="AS4661" s="40"/>
      <c r="AT4661" s="40" t="s">
        <v>74</v>
      </c>
      <c r="AU4661" s="40"/>
      <c r="AV4661" s="40"/>
      <c r="AW4661">
        <v>100</v>
      </c>
      <c r="AY4661">
        <v>121</v>
      </c>
      <c r="AZ4661" s="40">
        <v>155</v>
      </c>
      <c r="BA4661" s="40"/>
      <c r="BB4661" s="40"/>
      <c r="BC4661" s="40"/>
      <c r="BD4661" s="40"/>
      <c r="BE4661" s="40"/>
      <c r="BF4661" s="40"/>
      <c r="BG4661" s="40"/>
      <c r="BH4661" s="40"/>
      <c r="BI4661" s="40"/>
      <c r="BJ4661" s="40"/>
      <c r="BK4661" s="40"/>
      <c r="BL4661" s="40"/>
      <c r="BM4661" s="40"/>
      <c r="BN4661" s="40"/>
      <c r="BO4661" s="40"/>
      <c r="BP4661" s="40"/>
      <c r="BQ4661" s="40"/>
      <c r="BR4661" s="40"/>
      <c r="BS4661" s="40"/>
      <c r="BT4661" s="40"/>
      <c r="BU4661" s="40"/>
      <c r="BV4661" s="40"/>
      <c r="BW4661" s="40"/>
      <c r="BX4661" s="40"/>
      <c r="BY4661" s="40"/>
      <c r="BZ4661" s="40"/>
      <c r="CA4661" s="40"/>
      <c r="CB4661" s="40"/>
      <c r="CC4661" s="40"/>
      <c r="CD4661" s="40"/>
      <c r="CE4661" s="40"/>
    </row>
    <row r="4662" spans="1:83" x14ac:dyDescent="0.25">
      <c r="A4662" s="66" t="s">
        <v>846</v>
      </c>
      <c r="B4662" s="66" t="s">
        <v>846</v>
      </c>
      <c r="C4662" s="71"/>
      <c r="F4662" s="46"/>
      <c r="G4662" s="40"/>
      <c r="H4662" s="40"/>
      <c r="I4662" s="40"/>
      <c r="J4662" s="40"/>
      <c r="K4662" s="40"/>
      <c r="L4662" s="40"/>
      <c r="M4662" s="40"/>
      <c r="N4662" s="40"/>
      <c r="O4662" s="40"/>
      <c r="P4662" s="40"/>
      <c r="Q4662" s="40"/>
      <c r="R4662" s="40"/>
      <c r="S4662" s="40"/>
      <c r="T4662" s="40"/>
      <c r="U4662" s="40"/>
      <c r="V4662" s="40"/>
      <c r="W4662" s="40"/>
      <c r="X4662" s="40"/>
      <c r="Z4662" s="40"/>
      <c r="AA4662" s="40"/>
      <c r="AB4662" s="40"/>
      <c r="AC4662" s="40"/>
      <c r="AD4662" s="40"/>
      <c r="AE4662" s="40"/>
      <c r="AF4662" s="40"/>
      <c r="AG4662" s="40"/>
      <c r="AH4662" s="40"/>
      <c r="AI4662" s="40"/>
      <c r="AJ4662" s="40"/>
      <c r="AK4662" s="40"/>
      <c r="AL4662" s="40"/>
      <c r="AM4662" s="40"/>
      <c r="AN4662" s="40"/>
      <c r="AO4662" s="40"/>
      <c r="AP4662" s="40"/>
      <c r="AQ4662" s="40"/>
      <c r="AR4662" s="40"/>
      <c r="AS4662" s="40"/>
      <c r="AT4662" s="40" t="s">
        <v>74</v>
      </c>
      <c r="AU4662" s="40"/>
      <c r="AV4662" s="40"/>
      <c r="AW4662">
        <v>87</v>
      </c>
      <c r="AY4662">
        <v>97</v>
      </c>
      <c r="AZ4662" s="40">
        <v>131</v>
      </c>
      <c r="BA4662" s="40"/>
      <c r="BB4662" s="40"/>
      <c r="BC4662" s="40"/>
      <c r="BD4662" s="40"/>
      <c r="BE4662" s="40"/>
      <c r="BF4662" s="40"/>
      <c r="BG4662" s="40"/>
      <c r="BH4662" s="40"/>
      <c r="BI4662" s="40"/>
      <c r="BJ4662" s="40"/>
      <c r="BK4662" s="40"/>
      <c r="BL4662" s="40"/>
      <c r="BM4662" s="40"/>
      <c r="BN4662" s="40"/>
      <c r="BO4662" s="40"/>
      <c r="BP4662" s="40"/>
      <c r="BQ4662" s="40"/>
      <c r="BR4662" s="40"/>
      <c r="BS4662" s="40"/>
      <c r="BT4662" s="40"/>
      <c r="BU4662" s="40"/>
      <c r="BV4662" s="40"/>
      <c r="BW4662" s="40"/>
      <c r="BX4662" s="40"/>
      <c r="BY4662" s="40"/>
      <c r="BZ4662" s="40"/>
      <c r="CA4662" s="40"/>
      <c r="CB4662" s="40"/>
      <c r="CC4662" s="40"/>
      <c r="CD4662" s="40"/>
      <c r="CE4662" s="40"/>
    </row>
    <row r="4663" spans="1:83" x14ac:dyDescent="0.25">
      <c r="A4663" s="66" t="s">
        <v>843</v>
      </c>
      <c r="B4663" s="66" t="s">
        <v>843</v>
      </c>
      <c r="C4663" s="71"/>
      <c r="F4663" s="46"/>
      <c r="G4663" s="40"/>
      <c r="H4663" s="40"/>
      <c r="I4663" s="40"/>
      <c r="J4663" s="40"/>
      <c r="K4663" s="40"/>
      <c r="L4663" s="40"/>
      <c r="M4663" s="40"/>
      <c r="N4663" s="40"/>
      <c r="O4663" s="40"/>
      <c r="P4663" s="40"/>
      <c r="Q4663" s="40"/>
      <c r="R4663" s="40"/>
      <c r="S4663" s="40"/>
      <c r="T4663" s="40"/>
      <c r="U4663" s="40"/>
      <c r="V4663" s="40"/>
      <c r="W4663" s="40"/>
      <c r="X4663" s="40"/>
      <c r="Z4663" s="40"/>
      <c r="AA4663" s="40"/>
      <c r="AB4663" s="40"/>
      <c r="AC4663" s="40"/>
      <c r="AD4663" s="40"/>
      <c r="AE4663" s="40"/>
      <c r="AF4663" s="40"/>
      <c r="AG4663" s="40"/>
      <c r="AH4663" s="40"/>
      <c r="AI4663" s="40"/>
      <c r="AJ4663" s="40"/>
      <c r="AK4663" s="40"/>
      <c r="AL4663" s="40"/>
      <c r="AM4663" s="40"/>
      <c r="AN4663" s="40"/>
      <c r="AO4663" s="40"/>
      <c r="AP4663" s="40"/>
      <c r="AQ4663" s="40"/>
      <c r="AR4663" s="40"/>
      <c r="AS4663" s="40"/>
      <c r="AT4663" s="40" t="s">
        <v>74</v>
      </c>
      <c r="AU4663" s="40"/>
      <c r="AV4663" s="40"/>
      <c r="AW4663">
        <v>89</v>
      </c>
      <c r="AY4663">
        <v>108</v>
      </c>
      <c r="AZ4663" s="40">
        <v>152</v>
      </c>
      <c r="BA4663" s="40"/>
      <c r="BB4663" s="40"/>
      <c r="BC4663" s="40"/>
      <c r="BD4663" s="40"/>
      <c r="BE4663" s="40"/>
      <c r="BF4663" s="40"/>
      <c r="BG4663" s="40"/>
      <c r="BH4663" s="40"/>
      <c r="BI4663" s="40"/>
      <c r="BJ4663" s="40"/>
      <c r="BK4663" s="40"/>
      <c r="BL4663" s="40"/>
      <c r="BM4663" s="40"/>
      <c r="BN4663" s="40"/>
      <c r="BO4663" s="40"/>
      <c r="BP4663" s="40"/>
      <c r="BQ4663" s="40"/>
      <c r="BR4663" s="40"/>
      <c r="BS4663" s="40"/>
      <c r="BT4663" s="40"/>
      <c r="BU4663" s="40"/>
      <c r="BV4663" s="40"/>
      <c r="BW4663" s="40"/>
      <c r="BX4663" s="40"/>
      <c r="BY4663" s="40"/>
      <c r="BZ4663" s="40"/>
      <c r="CA4663" s="40"/>
      <c r="CB4663" s="40"/>
      <c r="CC4663" s="40"/>
      <c r="CD4663" s="40"/>
      <c r="CE4663" s="40"/>
    </row>
    <row r="4664" spans="1:83" x14ac:dyDescent="0.25">
      <c r="A4664" s="66" t="s">
        <v>838</v>
      </c>
      <c r="B4664" s="66" t="s">
        <v>838</v>
      </c>
      <c r="C4664" s="71">
        <v>41099</v>
      </c>
      <c r="F4664" s="50" t="s">
        <v>289</v>
      </c>
      <c r="G4664" s="40"/>
      <c r="H4664" s="40"/>
      <c r="I4664" s="40"/>
      <c r="J4664" s="40"/>
      <c r="K4664" s="40"/>
      <c r="L4664" s="40"/>
      <c r="M4664" s="40"/>
      <c r="N4664" s="40"/>
      <c r="O4664" s="40"/>
      <c r="P4664" s="40"/>
      <c r="Q4664" s="40"/>
      <c r="R4664" s="40"/>
      <c r="S4664" s="40"/>
      <c r="T4664" s="40"/>
      <c r="U4664" s="40"/>
      <c r="V4664" s="40"/>
      <c r="W4664" s="40"/>
      <c r="X4664" s="40"/>
      <c r="Z4664" s="40"/>
      <c r="AA4664" s="40"/>
      <c r="AB4664" s="40"/>
      <c r="AC4664" s="40"/>
      <c r="AD4664" s="40"/>
      <c r="AE4664" s="40"/>
      <c r="AF4664" s="40"/>
      <c r="AG4664" s="40"/>
      <c r="AH4664" s="40"/>
      <c r="AI4664" s="40"/>
      <c r="AJ4664" s="40"/>
      <c r="AK4664" s="40"/>
      <c r="AL4664" s="40"/>
      <c r="AM4664" s="40"/>
      <c r="AN4664" s="40"/>
      <c r="AO4664" s="40"/>
      <c r="AP4664" s="40"/>
      <c r="AQ4664" s="40"/>
      <c r="AR4664" s="40"/>
      <c r="AS4664" s="40"/>
      <c r="AT4664" s="40"/>
      <c r="AU4664" s="40"/>
      <c r="AV4664" s="40"/>
      <c r="AZ4664" s="40"/>
      <c r="BA4664" s="40"/>
      <c r="BB4664" s="40"/>
      <c r="BC4664" s="40"/>
      <c r="BD4664" s="40"/>
      <c r="BE4664" s="40"/>
      <c r="BF4664" s="40"/>
      <c r="BG4664" s="40"/>
      <c r="BH4664" s="40"/>
      <c r="BI4664" s="40"/>
      <c r="BJ4664" s="40"/>
      <c r="BK4664" s="40"/>
      <c r="BL4664" s="51">
        <v>5.65</v>
      </c>
      <c r="BM4664" s="40"/>
      <c r="BN4664" s="40"/>
      <c r="BO4664" s="40"/>
      <c r="BP4664" s="40"/>
      <c r="BQ4664" s="40"/>
      <c r="BR4664" s="40"/>
      <c r="BS4664" s="40"/>
      <c r="BT4664" s="40"/>
      <c r="BU4664" s="40"/>
      <c r="BV4664" s="40"/>
      <c r="BW4664" s="40"/>
      <c r="BX4664" s="40"/>
      <c r="BY4664" s="40"/>
      <c r="BZ4664" s="40"/>
      <c r="CA4664" s="40"/>
      <c r="CB4664" s="40"/>
      <c r="CC4664" s="40"/>
      <c r="CD4664" s="40"/>
      <c r="CE4664" s="40"/>
    </row>
    <row r="4665" spans="1:83" x14ac:dyDescent="0.25">
      <c r="A4665" s="66" t="s">
        <v>838</v>
      </c>
      <c r="B4665" s="66" t="s">
        <v>838</v>
      </c>
      <c r="C4665" s="71">
        <v>41109</v>
      </c>
      <c r="F4665" s="50" t="s">
        <v>289</v>
      </c>
      <c r="G4665" s="40"/>
      <c r="H4665" s="40"/>
      <c r="I4665" s="40"/>
      <c r="J4665" s="40"/>
      <c r="K4665" s="40"/>
      <c r="L4665" s="40"/>
      <c r="M4665" s="40"/>
      <c r="N4665" s="40"/>
      <c r="O4665" s="40"/>
      <c r="P4665" s="40"/>
      <c r="Q4665" s="40"/>
      <c r="R4665" s="40"/>
      <c r="S4665" s="40"/>
      <c r="T4665" s="40"/>
      <c r="U4665" s="40"/>
      <c r="V4665" s="40"/>
      <c r="W4665" s="40"/>
      <c r="X4665" s="40"/>
      <c r="Z4665" s="40"/>
      <c r="AA4665" s="40"/>
      <c r="AB4665" s="40"/>
      <c r="AC4665" s="40"/>
      <c r="AD4665" s="40"/>
      <c r="AE4665" s="40"/>
      <c r="AF4665" s="40"/>
      <c r="AG4665" s="40"/>
      <c r="AH4665" s="40"/>
      <c r="AI4665" s="40"/>
      <c r="AJ4665" s="40"/>
      <c r="AK4665" s="40"/>
      <c r="AL4665" s="40"/>
      <c r="AM4665" s="40"/>
      <c r="AN4665" s="40"/>
      <c r="AO4665" s="40"/>
      <c r="AP4665" s="40"/>
      <c r="AQ4665" s="40"/>
      <c r="AR4665" s="40"/>
      <c r="AS4665" s="40"/>
      <c r="AT4665" s="40"/>
      <c r="AU4665" s="40"/>
      <c r="AV4665" s="40"/>
      <c r="AZ4665" s="40"/>
      <c r="BA4665" s="40"/>
      <c r="BB4665" s="40"/>
      <c r="BC4665" s="40"/>
      <c r="BD4665" s="40"/>
      <c r="BE4665" s="40"/>
      <c r="BF4665" s="40"/>
      <c r="BG4665" s="40"/>
      <c r="BH4665" s="40"/>
      <c r="BI4665" s="40"/>
      <c r="BJ4665" s="40"/>
      <c r="BK4665" s="40"/>
      <c r="BL4665" s="51">
        <v>6.55</v>
      </c>
      <c r="BM4665" s="40"/>
      <c r="BN4665" s="40"/>
      <c r="BO4665" s="40"/>
      <c r="BP4665" s="40"/>
      <c r="BQ4665" s="40"/>
      <c r="BR4665" s="40"/>
      <c r="BS4665" s="40"/>
      <c r="BT4665" s="40"/>
      <c r="BU4665" s="40"/>
      <c r="BV4665" s="40"/>
      <c r="BW4665" s="40"/>
      <c r="BX4665" s="40"/>
      <c r="BY4665" s="40"/>
      <c r="BZ4665" s="40"/>
      <c r="CA4665" s="40"/>
      <c r="CB4665" s="40"/>
      <c r="CC4665" s="40"/>
      <c r="CD4665" s="40"/>
      <c r="CE4665" s="40"/>
    </row>
    <row r="4666" spans="1:83" x14ac:dyDescent="0.25">
      <c r="A4666" s="66" t="s">
        <v>838</v>
      </c>
      <c r="B4666" s="66" t="s">
        <v>838</v>
      </c>
      <c r="C4666" s="71"/>
      <c r="F4666" s="46" t="s">
        <v>289</v>
      </c>
      <c r="G4666" s="40"/>
      <c r="H4666" s="40"/>
      <c r="I4666" s="40"/>
      <c r="J4666" s="40"/>
      <c r="K4666" s="40"/>
      <c r="L4666" s="40"/>
      <c r="M4666" s="40"/>
      <c r="N4666" s="40"/>
      <c r="O4666" s="40"/>
      <c r="P4666" s="40"/>
      <c r="Q4666" s="40"/>
      <c r="R4666" s="40"/>
      <c r="S4666" s="40"/>
      <c r="T4666" s="40"/>
      <c r="U4666" s="40"/>
      <c r="V4666" s="40"/>
      <c r="W4666" s="40"/>
      <c r="X4666" s="40"/>
      <c r="Z4666" s="40"/>
      <c r="AA4666" s="40"/>
      <c r="AB4666" s="40"/>
      <c r="AC4666" s="40"/>
      <c r="AD4666" s="40"/>
      <c r="AE4666" s="40"/>
      <c r="AF4666" s="40"/>
      <c r="AG4666" s="40"/>
      <c r="AH4666" s="40"/>
      <c r="AI4666" s="40"/>
      <c r="AJ4666" s="40"/>
      <c r="AK4666" s="40"/>
      <c r="AL4666" s="40"/>
      <c r="AM4666" s="40"/>
      <c r="AN4666" s="40"/>
      <c r="AO4666" s="40"/>
      <c r="AP4666" s="40"/>
      <c r="AQ4666" s="40"/>
      <c r="AR4666" s="40"/>
      <c r="AS4666" s="40"/>
      <c r="AT4666" s="40" t="s">
        <v>74</v>
      </c>
      <c r="AU4666" s="40"/>
      <c r="AV4666" s="40"/>
      <c r="AW4666">
        <v>97</v>
      </c>
      <c r="AY4666">
        <v>121</v>
      </c>
      <c r="AZ4666" s="40">
        <v>166</v>
      </c>
      <c r="BA4666" s="40"/>
      <c r="BB4666" s="40"/>
      <c r="BC4666" s="40"/>
      <c r="BD4666" s="40"/>
      <c r="BE4666" s="40"/>
      <c r="BF4666" s="40"/>
      <c r="BG4666" s="40"/>
      <c r="BH4666" s="40"/>
      <c r="BI4666" s="40"/>
      <c r="BJ4666" s="40"/>
      <c r="BK4666" s="40"/>
      <c r="BL4666" s="40"/>
      <c r="BM4666" s="40"/>
      <c r="BN4666" s="40"/>
      <c r="BO4666" s="40"/>
      <c r="BP4666" s="40"/>
      <c r="BQ4666" s="40"/>
      <c r="BR4666" s="40"/>
      <c r="BS4666" s="40"/>
      <c r="BT4666" s="40"/>
      <c r="BU4666" s="40"/>
      <c r="BV4666" s="40"/>
      <c r="BW4666" s="40"/>
      <c r="BX4666" s="40"/>
      <c r="BY4666" s="40"/>
      <c r="BZ4666" s="40"/>
      <c r="CA4666" s="40"/>
      <c r="CB4666" s="40"/>
      <c r="CC4666" s="40"/>
      <c r="CD4666" s="40"/>
      <c r="CE4666" s="40"/>
    </row>
    <row r="4667" spans="1:83" x14ac:dyDescent="0.25">
      <c r="A4667" s="66" t="s">
        <v>844</v>
      </c>
      <c r="B4667" s="66" t="s">
        <v>844</v>
      </c>
      <c r="C4667" s="71">
        <v>41119</v>
      </c>
      <c r="F4667" s="50" t="s">
        <v>289</v>
      </c>
      <c r="G4667" s="40"/>
      <c r="H4667" s="40"/>
      <c r="I4667" s="40"/>
      <c r="J4667" s="40"/>
      <c r="K4667" s="40"/>
      <c r="L4667" s="40"/>
      <c r="M4667" s="40"/>
      <c r="N4667" s="40"/>
      <c r="O4667" s="40"/>
      <c r="P4667" s="40"/>
      <c r="Q4667" s="40"/>
      <c r="R4667" s="40"/>
      <c r="S4667" s="40"/>
      <c r="T4667" s="40"/>
      <c r="U4667" s="40"/>
      <c r="V4667" s="40"/>
      <c r="W4667" s="40"/>
      <c r="X4667" s="40"/>
      <c r="Z4667" s="40"/>
      <c r="AA4667" s="40"/>
      <c r="AB4667" s="40"/>
      <c r="AC4667" s="40"/>
      <c r="AD4667" s="40"/>
      <c r="AE4667" s="40"/>
      <c r="AF4667" s="40"/>
      <c r="AG4667" s="40"/>
      <c r="AH4667" s="40"/>
      <c r="AI4667" s="40"/>
      <c r="AJ4667" s="40"/>
      <c r="AK4667" s="40"/>
      <c r="AL4667" s="40"/>
      <c r="AM4667" s="40"/>
      <c r="AN4667" s="40"/>
      <c r="AO4667" s="40"/>
      <c r="AP4667" s="40"/>
      <c r="AQ4667" s="40"/>
      <c r="AR4667" s="40"/>
      <c r="AS4667" s="40"/>
      <c r="AT4667" s="40"/>
      <c r="AU4667" s="40"/>
      <c r="AV4667" s="40"/>
      <c r="AZ4667" s="40"/>
      <c r="BA4667" s="40"/>
      <c r="BB4667" s="40"/>
      <c r="BC4667" s="40"/>
      <c r="BD4667" s="40"/>
      <c r="BE4667" s="40"/>
      <c r="BF4667" s="40"/>
      <c r="BG4667" s="40"/>
      <c r="BH4667" s="40"/>
      <c r="BI4667" s="40"/>
      <c r="BJ4667" s="40"/>
      <c r="BK4667" s="40"/>
      <c r="BL4667" s="51">
        <v>3.7</v>
      </c>
      <c r="BM4667" s="40"/>
      <c r="BN4667" s="40"/>
      <c r="BO4667" s="40"/>
      <c r="BP4667" s="40"/>
      <c r="BQ4667" s="40"/>
      <c r="BR4667" s="40"/>
      <c r="BS4667" s="40"/>
      <c r="BT4667" s="40"/>
      <c r="BU4667" s="40"/>
      <c r="BV4667" s="40"/>
      <c r="BW4667" s="40"/>
      <c r="BX4667" s="40"/>
      <c r="BY4667" s="40"/>
      <c r="BZ4667" s="40"/>
      <c r="CA4667" s="40"/>
      <c r="CB4667" s="40"/>
      <c r="CC4667" s="40"/>
      <c r="CD4667" s="40"/>
      <c r="CE4667" s="40"/>
    </row>
    <row r="4668" spans="1:83" x14ac:dyDescent="0.25">
      <c r="A4668" s="66" t="s">
        <v>844</v>
      </c>
      <c r="B4668" s="66" t="s">
        <v>844</v>
      </c>
      <c r="C4668" s="71">
        <v>41129</v>
      </c>
      <c r="F4668" s="50" t="s">
        <v>289</v>
      </c>
      <c r="G4668" s="40"/>
      <c r="H4668" s="40"/>
      <c r="I4668" s="40"/>
      <c r="J4668" s="40"/>
      <c r="K4668" s="40"/>
      <c r="L4668" s="40"/>
      <c r="M4668" s="40"/>
      <c r="N4668" s="40"/>
      <c r="O4668" s="40"/>
      <c r="P4668" s="40"/>
      <c r="Q4668" s="40"/>
      <c r="R4668" s="40"/>
      <c r="S4668" s="40"/>
      <c r="T4668" s="40"/>
      <c r="U4668" s="40"/>
      <c r="V4668" s="40"/>
      <c r="W4668" s="40"/>
      <c r="X4668" s="40"/>
      <c r="Z4668" s="40"/>
      <c r="AA4668" s="40"/>
      <c r="AB4668" s="40"/>
      <c r="AC4668" s="40"/>
      <c r="AD4668" s="40"/>
      <c r="AE4668" s="40"/>
      <c r="AF4668" s="40"/>
      <c r="AG4668" s="40"/>
      <c r="AH4668" s="40"/>
      <c r="AI4668" s="40"/>
      <c r="AJ4668" s="40"/>
      <c r="AK4668" s="40"/>
      <c r="AL4668" s="40"/>
      <c r="AM4668" s="40"/>
      <c r="AN4668" s="40"/>
      <c r="AO4668" s="40"/>
      <c r="AP4668" s="40"/>
      <c r="AQ4668" s="40"/>
      <c r="AR4668" s="40"/>
      <c r="AS4668" s="40"/>
      <c r="AT4668" s="40"/>
      <c r="AU4668" s="40"/>
      <c r="AV4668" s="40"/>
      <c r="AZ4668" s="40"/>
      <c r="BA4668" s="40"/>
      <c r="BB4668" s="40"/>
      <c r="BC4668" s="40"/>
      <c r="BD4668" s="40"/>
      <c r="BE4668" s="40"/>
      <c r="BF4668" s="40"/>
      <c r="BG4668" s="40"/>
      <c r="BH4668" s="40"/>
      <c r="BI4668" s="40"/>
      <c r="BJ4668" s="40"/>
      <c r="BK4668" s="40"/>
      <c r="BL4668" s="51">
        <v>5.0999999999999996</v>
      </c>
      <c r="BM4668" s="40"/>
      <c r="BN4668" s="40"/>
      <c r="BO4668" s="40"/>
      <c r="BP4668" s="40"/>
      <c r="BQ4668" s="40"/>
      <c r="BR4668" s="40"/>
      <c r="BS4668" s="40"/>
      <c r="BT4668" s="40"/>
      <c r="BU4668" s="40"/>
      <c r="BV4668" s="40"/>
      <c r="BW4668" s="40"/>
      <c r="BX4668" s="40"/>
      <c r="BY4668" s="40"/>
      <c r="BZ4668" s="40"/>
      <c r="CA4668" s="40"/>
      <c r="CB4668" s="40"/>
      <c r="CC4668" s="40"/>
      <c r="CD4668" s="40"/>
      <c r="CE4668" s="40"/>
    </row>
    <row r="4669" spans="1:83" x14ac:dyDescent="0.25">
      <c r="A4669" s="66" t="s">
        <v>844</v>
      </c>
      <c r="B4669" s="66" t="s">
        <v>844</v>
      </c>
      <c r="C4669" s="71">
        <v>41136</v>
      </c>
      <c r="F4669" s="50" t="s">
        <v>289</v>
      </c>
      <c r="G4669" s="40"/>
      <c r="H4669" s="40"/>
      <c r="I4669" s="40"/>
      <c r="J4669" s="40"/>
      <c r="K4669" s="40"/>
      <c r="L4669" s="40"/>
      <c r="M4669" s="40"/>
      <c r="N4669" s="40"/>
      <c r="O4669" s="40"/>
      <c r="P4669" s="40"/>
      <c r="Q4669" s="40"/>
      <c r="R4669" s="40"/>
      <c r="S4669" s="40"/>
      <c r="T4669" s="40"/>
      <c r="U4669" s="40"/>
      <c r="V4669" s="40"/>
      <c r="W4669" s="40"/>
      <c r="X4669" s="40"/>
      <c r="Z4669" s="40"/>
      <c r="AA4669" s="40"/>
      <c r="AB4669" s="40"/>
      <c r="AC4669" s="40"/>
      <c r="AD4669" s="40"/>
      <c r="AE4669" s="40"/>
      <c r="AF4669" s="40"/>
      <c r="AG4669" s="40"/>
      <c r="AH4669" s="40"/>
      <c r="AI4669" s="40"/>
      <c r="AJ4669" s="40"/>
      <c r="AK4669" s="40"/>
      <c r="AL4669" s="40"/>
      <c r="AM4669" s="40"/>
      <c r="AN4669" s="40"/>
      <c r="AO4669" s="40"/>
      <c r="AP4669" s="40"/>
      <c r="AQ4669" s="40"/>
      <c r="AR4669" s="40"/>
      <c r="AS4669" s="40"/>
      <c r="AT4669" s="40"/>
      <c r="AU4669" s="40"/>
      <c r="AV4669" s="40"/>
      <c r="AZ4669" s="40"/>
      <c r="BA4669" s="40"/>
      <c r="BB4669" s="40"/>
      <c r="BC4669" s="40"/>
      <c r="BD4669" s="40"/>
      <c r="BE4669" s="40"/>
      <c r="BF4669" s="40"/>
      <c r="BG4669" s="40"/>
      <c r="BH4669" s="40"/>
      <c r="BI4669" s="40"/>
      <c r="BJ4669" s="40"/>
      <c r="BK4669" s="40"/>
      <c r="BL4669" s="51">
        <v>5.8</v>
      </c>
      <c r="BM4669" s="40"/>
      <c r="BN4669" s="40"/>
      <c r="BO4669" s="40"/>
      <c r="BP4669" s="40"/>
      <c r="BQ4669" s="40"/>
      <c r="BR4669" s="40"/>
      <c r="BS4669" s="40"/>
      <c r="BT4669" s="40"/>
      <c r="BU4669" s="40"/>
      <c r="BV4669" s="40"/>
      <c r="BW4669" s="40"/>
      <c r="BX4669" s="40"/>
      <c r="BY4669" s="40"/>
      <c r="BZ4669" s="40"/>
      <c r="CA4669" s="40"/>
      <c r="CB4669" s="40"/>
      <c r="CC4669" s="40"/>
      <c r="CD4669" s="40"/>
      <c r="CE4669" s="40"/>
    </row>
    <row r="4670" spans="1:83" x14ac:dyDescent="0.25">
      <c r="A4670" s="66" t="s">
        <v>844</v>
      </c>
      <c r="B4670" s="66" t="s">
        <v>844</v>
      </c>
      <c r="C4670" s="71">
        <v>41142</v>
      </c>
      <c r="F4670" s="50" t="s">
        <v>289</v>
      </c>
      <c r="G4670" s="40"/>
      <c r="H4670" s="40"/>
      <c r="I4670" s="40"/>
      <c r="J4670" s="40"/>
      <c r="K4670" s="40"/>
      <c r="L4670" s="40"/>
      <c r="M4670" s="40"/>
      <c r="N4670" s="40"/>
      <c r="O4670" s="40"/>
      <c r="P4670" s="40"/>
      <c r="Q4670" s="40"/>
      <c r="R4670" s="40"/>
      <c r="S4670" s="40"/>
      <c r="T4670" s="40"/>
      <c r="U4670" s="40"/>
      <c r="V4670" s="40"/>
      <c r="W4670" s="40"/>
      <c r="X4670" s="40"/>
      <c r="Z4670" s="40"/>
      <c r="AA4670" s="40"/>
      <c r="AB4670" s="40"/>
      <c r="AC4670" s="40"/>
      <c r="AD4670" s="40"/>
      <c r="AE4670" s="40"/>
      <c r="AF4670" s="40"/>
      <c r="AG4670" s="40"/>
      <c r="AH4670" s="40"/>
      <c r="AI4670" s="40"/>
      <c r="AJ4670" s="40"/>
      <c r="AK4670" s="40"/>
      <c r="AL4670" s="40"/>
      <c r="AM4670" s="40"/>
      <c r="AN4670" s="40"/>
      <c r="AO4670" s="40"/>
      <c r="AP4670" s="40"/>
      <c r="AQ4670" s="40"/>
      <c r="AR4670" s="40"/>
      <c r="AS4670" s="40"/>
      <c r="AT4670" s="40"/>
      <c r="AU4670" s="40"/>
      <c r="AV4670" s="40"/>
      <c r="AZ4670" s="40"/>
      <c r="BA4670" s="40"/>
      <c r="BB4670" s="40"/>
      <c r="BC4670" s="40"/>
      <c r="BD4670" s="40"/>
      <c r="BE4670" s="40"/>
      <c r="BF4670" s="40"/>
      <c r="BG4670" s="40"/>
      <c r="BH4670" s="40"/>
      <c r="BI4670" s="40"/>
      <c r="BJ4670" s="40"/>
      <c r="BK4670" s="40"/>
      <c r="BL4670" s="51">
        <v>6.7</v>
      </c>
      <c r="BM4670" s="40"/>
      <c r="BN4670" s="40"/>
      <c r="BO4670" s="40"/>
      <c r="BP4670" s="40"/>
      <c r="BQ4670" s="40"/>
      <c r="BR4670" s="40"/>
      <c r="BS4670" s="40"/>
      <c r="BT4670" s="40"/>
      <c r="BU4670" s="40"/>
      <c r="BV4670" s="40"/>
      <c r="BW4670" s="40"/>
      <c r="BX4670" s="40"/>
      <c r="BY4670" s="40"/>
      <c r="BZ4670" s="40"/>
      <c r="CA4670" s="40"/>
      <c r="CB4670" s="40"/>
      <c r="CC4670" s="40"/>
      <c r="CD4670" s="40"/>
      <c r="CE4670" s="40"/>
    </row>
    <row r="4671" spans="1:83" x14ac:dyDescent="0.25">
      <c r="A4671" s="66" t="s">
        <v>844</v>
      </c>
      <c r="B4671" s="66" t="s">
        <v>844</v>
      </c>
      <c r="C4671" s="71"/>
      <c r="F4671" s="46" t="s">
        <v>289</v>
      </c>
      <c r="G4671" s="40"/>
      <c r="H4671" s="40"/>
      <c r="I4671" s="40"/>
      <c r="J4671" s="40"/>
      <c r="K4671" s="40"/>
      <c r="L4671" s="40"/>
      <c r="M4671" s="40"/>
      <c r="N4671" s="40"/>
      <c r="O4671" s="40"/>
      <c r="P4671" s="40"/>
      <c r="Q4671" s="40"/>
      <c r="R4671" s="40"/>
      <c r="S4671" s="40"/>
      <c r="T4671" s="40"/>
      <c r="U4671" s="40"/>
      <c r="V4671" s="40"/>
      <c r="W4671" s="40"/>
      <c r="X4671" s="40"/>
      <c r="Z4671" s="40"/>
      <c r="AA4671" s="40"/>
      <c r="AB4671" s="40"/>
      <c r="AC4671" s="40"/>
      <c r="AD4671" s="40"/>
      <c r="AE4671" s="40"/>
      <c r="AF4671" s="40"/>
      <c r="AG4671" s="40"/>
      <c r="AH4671" s="40"/>
      <c r="AI4671" s="40"/>
      <c r="AJ4671" s="40"/>
      <c r="AK4671" s="40"/>
      <c r="AL4671" s="40"/>
      <c r="AM4671" s="40"/>
      <c r="AN4671" s="40"/>
      <c r="AO4671" s="40"/>
      <c r="AP4671" s="40"/>
      <c r="AQ4671" s="40"/>
      <c r="AR4671" s="40"/>
      <c r="AS4671" s="40"/>
      <c r="AT4671" s="40" t="s">
        <v>74</v>
      </c>
      <c r="AU4671" s="40"/>
      <c r="AV4671" s="40"/>
      <c r="AW4671">
        <v>87</v>
      </c>
      <c r="AY4671">
        <v>96</v>
      </c>
      <c r="AZ4671" s="40">
        <v>133</v>
      </c>
      <c r="BA4671" s="40"/>
      <c r="BB4671" s="40"/>
      <c r="BC4671" s="40"/>
      <c r="BD4671" s="40"/>
      <c r="BE4671" s="40"/>
      <c r="BF4671" s="40"/>
      <c r="BG4671" s="40"/>
      <c r="BH4671" s="40"/>
      <c r="BI4671" s="40"/>
      <c r="BJ4671" s="40"/>
      <c r="BK4671" s="40"/>
      <c r="BL4671" s="40"/>
      <c r="BM4671" s="40"/>
      <c r="BN4671" s="40"/>
      <c r="BO4671" s="40"/>
      <c r="BP4671" s="40"/>
      <c r="BQ4671" s="40"/>
      <c r="BR4671" s="40"/>
      <c r="BS4671" s="40"/>
      <c r="BT4671" s="40"/>
      <c r="BU4671" s="40"/>
      <c r="BV4671" s="40"/>
      <c r="BW4671" s="40"/>
      <c r="BX4671" s="40"/>
      <c r="BY4671" s="40"/>
      <c r="BZ4671" s="40"/>
      <c r="CA4671" s="40"/>
      <c r="CB4671" s="40"/>
      <c r="CC4671" s="40"/>
      <c r="CD4671" s="40"/>
      <c r="CE4671" s="40"/>
    </row>
    <row r="4672" spans="1:83" x14ac:dyDescent="0.25">
      <c r="A4672" s="66" t="s">
        <v>841</v>
      </c>
      <c r="B4672" s="66" t="s">
        <v>841</v>
      </c>
      <c r="C4672" s="71">
        <v>41099</v>
      </c>
      <c r="F4672" s="50" t="s">
        <v>289</v>
      </c>
      <c r="G4672" s="40"/>
      <c r="H4672" s="40"/>
      <c r="I4672" s="40"/>
      <c r="J4672" s="40"/>
      <c r="K4672" s="40"/>
      <c r="L4672" s="40"/>
      <c r="M4672" s="40"/>
      <c r="N4672" s="40"/>
      <c r="O4672" s="40"/>
      <c r="P4672" s="40"/>
      <c r="Q4672" s="40"/>
      <c r="R4672" s="40"/>
      <c r="S4672" s="40"/>
      <c r="T4672" s="40"/>
      <c r="U4672" s="40"/>
      <c r="V4672" s="40"/>
      <c r="W4672" s="40"/>
      <c r="X4672" s="40"/>
      <c r="Z4672" s="40"/>
      <c r="AA4672" s="40"/>
      <c r="AB4672" s="40"/>
      <c r="AC4672" s="40"/>
      <c r="AD4672" s="40"/>
      <c r="AE4672" s="40"/>
      <c r="AF4672" s="40"/>
      <c r="AG4672" s="40"/>
      <c r="AH4672" s="40"/>
      <c r="AI4672" s="40"/>
      <c r="AJ4672" s="40"/>
      <c r="AK4672" s="40"/>
      <c r="AL4672" s="40"/>
      <c r="AM4672" s="40"/>
      <c r="AN4672" s="40"/>
      <c r="AO4672" s="40"/>
      <c r="AP4672" s="40"/>
      <c r="AQ4672" s="40"/>
      <c r="AR4672" s="40"/>
      <c r="AS4672" s="40"/>
      <c r="AT4672" s="40"/>
      <c r="AU4672" s="40"/>
      <c r="AV4672" s="40"/>
      <c r="AZ4672" s="40"/>
      <c r="BA4672" s="40"/>
      <c r="BB4672" s="40"/>
      <c r="BC4672" s="40"/>
      <c r="BD4672" s="40"/>
      <c r="BE4672" s="40"/>
      <c r="BF4672" s="40"/>
      <c r="BG4672" s="40"/>
      <c r="BH4672" s="40"/>
      <c r="BI4672" s="40"/>
      <c r="BJ4672" s="40"/>
      <c r="BK4672" s="40"/>
      <c r="BL4672" s="51">
        <v>4.7</v>
      </c>
      <c r="BM4672" s="40"/>
      <c r="BN4672" s="40"/>
      <c r="BO4672" s="40"/>
      <c r="BP4672" s="40"/>
      <c r="BQ4672" s="40"/>
      <c r="BR4672" s="40"/>
      <c r="BS4672" s="40"/>
      <c r="BT4672" s="40"/>
      <c r="BU4672" s="40"/>
      <c r="BV4672" s="40"/>
      <c r="BW4672" s="40"/>
      <c r="BX4672" s="40"/>
      <c r="BY4672" s="40"/>
      <c r="BZ4672" s="40"/>
      <c r="CA4672" s="40"/>
      <c r="CB4672" s="40"/>
      <c r="CC4672" s="40"/>
      <c r="CD4672" s="40"/>
      <c r="CE4672" s="40"/>
    </row>
    <row r="4673" spans="1:83" x14ac:dyDescent="0.25">
      <c r="A4673" s="66" t="s">
        <v>841</v>
      </c>
      <c r="B4673" s="66" t="s">
        <v>841</v>
      </c>
      <c r="C4673" s="71">
        <v>41109</v>
      </c>
      <c r="F4673" s="50" t="s">
        <v>289</v>
      </c>
      <c r="G4673" s="40"/>
      <c r="H4673" s="40"/>
      <c r="I4673" s="40"/>
      <c r="J4673" s="40"/>
      <c r="K4673" s="40"/>
      <c r="L4673" s="40"/>
      <c r="M4673" s="40"/>
      <c r="N4673" s="40"/>
      <c r="O4673" s="40"/>
      <c r="P4673" s="40"/>
      <c r="Q4673" s="40"/>
      <c r="R4673" s="40"/>
      <c r="S4673" s="40"/>
      <c r="T4673" s="40"/>
      <c r="U4673" s="40"/>
      <c r="V4673" s="40"/>
      <c r="W4673" s="40"/>
      <c r="X4673" s="40"/>
      <c r="Z4673" s="40"/>
      <c r="AA4673" s="40"/>
      <c r="AB4673" s="40"/>
      <c r="AC4673" s="40"/>
      <c r="AD4673" s="40"/>
      <c r="AE4673" s="40"/>
      <c r="AF4673" s="40"/>
      <c r="AG4673" s="40"/>
      <c r="AH4673" s="40"/>
      <c r="AI4673" s="40"/>
      <c r="AJ4673" s="40"/>
      <c r="AK4673" s="40"/>
      <c r="AL4673" s="40"/>
      <c r="AM4673" s="40"/>
      <c r="AN4673" s="40"/>
      <c r="AO4673" s="40"/>
      <c r="AP4673" s="40"/>
      <c r="AQ4673" s="40"/>
      <c r="AR4673" s="40"/>
      <c r="AS4673" s="40"/>
      <c r="AT4673" s="40"/>
      <c r="AU4673" s="40"/>
      <c r="AV4673" s="40"/>
      <c r="AZ4673" s="40"/>
      <c r="BA4673" s="40"/>
      <c r="BB4673" s="40"/>
      <c r="BC4673" s="40"/>
      <c r="BD4673" s="40"/>
      <c r="BE4673" s="40"/>
      <c r="BF4673" s="40"/>
      <c r="BG4673" s="40"/>
      <c r="BH4673" s="40"/>
      <c r="BI4673" s="40"/>
      <c r="BJ4673" s="40"/>
      <c r="BK4673" s="40"/>
      <c r="BL4673" s="51">
        <v>5.7</v>
      </c>
      <c r="BM4673" s="40"/>
      <c r="BN4673" s="40"/>
      <c r="BO4673" s="40"/>
      <c r="BP4673" s="40"/>
      <c r="BQ4673" s="40"/>
      <c r="BR4673" s="40"/>
      <c r="BS4673" s="40"/>
      <c r="BT4673" s="40"/>
      <c r="BU4673" s="40"/>
      <c r="BV4673" s="40"/>
      <c r="BW4673" s="40"/>
      <c r="BX4673" s="40"/>
      <c r="BY4673" s="40"/>
      <c r="BZ4673" s="40"/>
      <c r="CA4673" s="40"/>
      <c r="CB4673" s="40"/>
      <c r="CC4673" s="40"/>
      <c r="CD4673" s="40"/>
      <c r="CE4673" s="40"/>
    </row>
    <row r="4674" spans="1:83" x14ac:dyDescent="0.25">
      <c r="A4674" s="66" t="s">
        <v>841</v>
      </c>
      <c r="B4674" s="66" t="s">
        <v>841</v>
      </c>
      <c r="C4674" s="71">
        <v>41119</v>
      </c>
      <c r="F4674" s="50" t="s">
        <v>289</v>
      </c>
      <c r="G4674" s="40"/>
      <c r="H4674" s="40"/>
      <c r="I4674" s="40"/>
      <c r="J4674" s="40"/>
      <c r="K4674" s="40"/>
      <c r="L4674" s="40"/>
      <c r="M4674" s="40"/>
      <c r="N4674" s="40"/>
      <c r="O4674" s="40"/>
      <c r="P4674" s="40"/>
      <c r="Q4674" s="40"/>
      <c r="R4674" s="40"/>
      <c r="S4674" s="40"/>
      <c r="T4674" s="40"/>
      <c r="U4674" s="40"/>
      <c r="V4674" s="40"/>
      <c r="W4674" s="40"/>
      <c r="X4674" s="40"/>
      <c r="Z4674" s="40"/>
      <c r="AA4674" s="40"/>
      <c r="AB4674" s="40"/>
      <c r="AC4674" s="40"/>
      <c r="AD4674" s="40"/>
      <c r="AE4674" s="40"/>
      <c r="AF4674" s="40"/>
      <c r="AG4674" s="40"/>
      <c r="AH4674" s="40"/>
      <c r="AI4674" s="40"/>
      <c r="AJ4674" s="40"/>
      <c r="AK4674" s="40"/>
      <c r="AL4674" s="40"/>
      <c r="AM4674" s="40"/>
      <c r="AN4674" s="40"/>
      <c r="AO4674" s="40"/>
      <c r="AP4674" s="40"/>
      <c r="AQ4674" s="40"/>
      <c r="AR4674" s="40"/>
      <c r="AS4674" s="40"/>
      <c r="AT4674" s="40"/>
      <c r="AU4674" s="40"/>
      <c r="AV4674" s="40"/>
      <c r="AZ4674" s="40"/>
      <c r="BA4674" s="40"/>
      <c r="BB4674" s="40"/>
      <c r="BC4674" s="40"/>
      <c r="BD4674" s="40"/>
      <c r="BE4674" s="40"/>
      <c r="BF4674" s="40"/>
      <c r="BG4674" s="40"/>
      <c r="BH4674" s="40"/>
      <c r="BI4674" s="40"/>
      <c r="BJ4674" s="40"/>
      <c r="BK4674" s="40"/>
      <c r="BL4674" s="51">
        <v>6.95</v>
      </c>
      <c r="BM4674" s="40"/>
      <c r="BN4674" s="40"/>
      <c r="BO4674" s="40"/>
      <c r="BP4674" s="40"/>
      <c r="BQ4674" s="40"/>
      <c r="BR4674" s="40"/>
      <c r="BS4674" s="40"/>
      <c r="BT4674" s="40"/>
      <c r="BU4674" s="40"/>
      <c r="BV4674" s="40"/>
      <c r="BW4674" s="40"/>
      <c r="BX4674" s="40"/>
      <c r="BY4674" s="40"/>
      <c r="BZ4674" s="40"/>
      <c r="CA4674" s="40"/>
      <c r="CB4674" s="40"/>
      <c r="CC4674" s="40"/>
      <c r="CD4674" s="40"/>
      <c r="CE4674" s="40"/>
    </row>
    <row r="4675" spans="1:83" x14ac:dyDescent="0.25">
      <c r="A4675" s="66" t="s">
        <v>841</v>
      </c>
      <c r="B4675" s="66" t="s">
        <v>841</v>
      </c>
      <c r="C4675" s="71"/>
      <c r="F4675" s="46" t="s">
        <v>289</v>
      </c>
      <c r="G4675" s="40"/>
      <c r="H4675" s="40"/>
      <c r="I4675" s="40"/>
      <c r="J4675" s="40"/>
      <c r="K4675" s="40"/>
      <c r="L4675" s="40"/>
      <c r="M4675" s="40"/>
      <c r="N4675" s="40"/>
      <c r="O4675" s="40"/>
      <c r="P4675" s="40"/>
      <c r="Q4675" s="40"/>
      <c r="R4675" s="40"/>
      <c r="S4675" s="40"/>
      <c r="T4675" s="40"/>
      <c r="U4675" s="40"/>
      <c r="V4675" s="40"/>
      <c r="W4675" s="40"/>
      <c r="X4675" s="40"/>
      <c r="Z4675" s="40"/>
      <c r="AA4675" s="40"/>
      <c r="AB4675" s="40"/>
      <c r="AC4675" s="40"/>
      <c r="AD4675" s="40"/>
      <c r="AE4675" s="40"/>
      <c r="AF4675" s="40"/>
      <c r="AG4675" s="40"/>
      <c r="AH4675" s="40"/>
      <c r="AI4675" s="40"/>
      <c r="AJ4675" s="40"/>
      <c r="AK4675" s="40"/>
      <c r="AL4675" s="40"/>
      <c r="AM4675" s="40"/>
      <c r="AN4675" s="40"/>
      <c r="AO4675" s="40"/>
      <c r="AP4675" s="40"/>
      <c r="AQ4675" s="40"/>
      <c r="AR4675" s="40"/>
      <c r="AS4675" s="40"/>
      <c r="AT4675" s="40" t="s">
        <v>74</v>
      </c>
      <c r="AU4675" s="40"/>
      <c r="AV4675" s="40"/>
      <c r="AW4675">
        <v>89</v>
      </c>
      <c r="AY4675">
        <v>107</v>
      </c>
      <c r="AZ4675" s="40">
        <v>152</v>
      </c>
      <c r="BA4675" s="40"/>
      <c r="BB4675" s="40"/>
      <c r="BC4675" s="40"/>
      <c r="BD4675" s="40"/>
      <c r="BE4675" s="40"/>
      <c r="BF4675" s="40"/>
      <c r="BG4675" s="40"/>
      <c r="BH4675" s="40"/>
      <c r="BI4675" s="40"/>
      <c r="BJ4675" s="40"/>
      <c r="BK4675" s="40"/>
      <c r="BL4675" s="40"/>
      <c r="BM4675" s="40"/>
      <c r="BN4675" s="40"/>
      <c r="BO4675" s="40"/>
      <c r="BP4675" s="40"/>
      <c r="BQ4675" s="40"/>
      <c r="BR4675" s="40"/>
      <c r="BS4675" s="40"/>
      <c r="BT4675" s="40"/>
      <c r="BU4675" s="40"/>
      <c r="BV4675" s="40"/>
      <c r="BW4675" s="40"/>
      <c r="BX4675" s="40"/>
      <c r="BY4675" s="40"/>
      <c r="BZ4675" s="40"/>
      <c r="CA4675" s="40"/>
      <c r="CB4675" s="40"/>
      <c r="CC4675" s="40"/>
      <c r="CD4675" s="40"/>
      <c r="CE4675" s="40"/>
    </row>
    <row r="4676" spans="1:83" x14ac:dyDescent="0.25">
      <c r="A4676" s="66" t="s">
        <v>839</v>
      </c>
      <c r="B4676" s="66" t="s">
        <v>839</v>
      </c>
      <c r="C4676" s="71"/>
      <c r="F4676" s="46" t="s">
        <v>303</v>
      </c>
      <c r="G4676" s="40"/>
      <c r="H4676" s="40"/>
      <c r="I4676" s="40"/>
      <c r="J4676" s="40"/>
      <c r="K4676" s="40"/>
      <c r="L4676" s="40"/>
      <c r="M4676" s="40"/>
      <c r="N4676" s="40"/>
      <c r="O4676" s="40"/>
      <c r="P4676" s="40"/>
      <c r="Q4676" s="40"/>
      <c r="R4676" s="40"/>
      <c r="S4676" s="40"/>
      <c r="T4676" s="40"/>
      <c r="U4676" s="40"/>
      <c r="V4676" s="40"/>
      <c r="W4676" s="40"/>
      <c r="X4676" s="40"/>
      <c r="Z4676" s="40"/>
      <c r="AA4676" s="40"/>
      <c r="AB4676" s="40"/>
      <c r="AC4676" s="40"/>
      <c r="AD4676" s="40"/>
      <c r="AE4676" s="40"/>
      <c r="AF4676" s="40"/>
      <c r="AG4676" s="40"/>
      <c r="AH4676" s="40"/>
      <c r="AI4676" s="40"/>
      <c r="AJ4676" s="40"/>
      <c r="AK4676" s="40"/>
      <c r="AL4676" s="40"/>
      <c r="AM4676" s="40"/>
      <c r="AN4676" s="40"/>
      <c r="AO4676" s="40"/>
      <c r="AP4676" s="40"/>
      <c r="AQ4676" s="40"/>
      <c r="AR4676" s="40"/>
      <c r="AS4676" s="40"/>
      <c r="AT4676" s="40" t="s">
        <v>74</v>
      </c>
      <c r="AU4676" s="40"/>
      <c r="AV4676" s="40"/>
      <c r="AW4676">
        <v>97</v>
      </c>
      <c r="AY4676">
        <v>118</v>
      </c>
      <c r="AZ4676" s="40">
        <v>166</v>
      </c>
      <c r="BA4676" s="40"/>
      <c r="BB4676" s="40"/>
      <c r="BC4676" s="40"/>
      <c r="BD4676" s="40"/>
      <c r="BE4676" s="40"/>
      <c r="BF4676" s="40"/>
      <c r="BG4676" s="40"/>
      <c r="BH4676" s="40"/>
      <c r="BI4676" s="40"/>
      <c r="BJ4676" s="40"/>
      <c r="BK4676" s="40"/>
      <c r="BL4676" s="40"/>
      <c r="BM4676" s="40"/>
      <c r="BN4676" s="40"/>
      <c r="BO4676" s="40"/>
      <c r="BP4676" s="40"/>
      <c r="BQ4676" s="40"/>
      <c r="BR4676" s="40"/>
      <c r="BS4676" s="40"/>
      <c r="BT4676" s="40"/>
      <c r="BU4676" s="40"/>
      <c r="BV4676" s="40"/>
      <c r="BW4676" s="40"/>
      <c r="BX4676" s="40"/>
      <c r="BY4676" s="40"/>
      <c r="BZ4676" s="40"/>
      <c r="CA4676" s="40"/>
      <c r="CB4676" s="40"/>
      <c r="CC4676" s="40"/>
      <c r="CD4676" s="40"/>
      <c r="CE4676" s="40"/>
    </row>
    <row r="4677" spans="1:83" x14ac:dyDescent="0.25">
      <c r="A4677" s="66" t="s">
        <v>845</v>
      </c>
      <c r="B4677" s="66" t="s">
        <v>845</v>
      </c>
      <c r="C4677" s="71"/>
      <c r="F4677" s="46" t="s">
        <v>303</v>
      </c>
      <c r="G4677" s="40"/>
      <c r="H4677" s="40"/>
      <c r="I4677" s="40"/>
      <c r="J4677" s="40"/>
      <c r="K4677" s="40"/>
      <c r="L4677" s="40"/>
      <c r="M4677" s="40"/>
      <c r="N4677" s="40"/>
      <c r="O4677" s="40"/>
      <c r="P4677" s="40"/>
      <c r="Q4677" s="40"/>
      <c r="R4677" s="40"/>
      <c r="S4677" s="40"/>
      <c r="T4677" s="40"/>
      <c r="U4677" s="40"/>
      <c r="V4677" s="40"/>
      <c r="W4677" s="40"/>
      <c r="X4677" s="40"/>
      <c r="Z4677" s="40"/>
      <c r="AA4677" s="40"/>
      <c r="AB4677" s="40"/>
      <c r="AC4677" s="40"/>
      <c r="AD4677" s="40"/>
      <c r="AE4677" s="40"/>
      <c r="AF4677" s="40"/>
      <c r="AG4677" s="40"/>
      <c r="AH4677" s="40"/>
      <c r="AI4677" s="40"/>
      <c r="AJ4677" s="40"/>
      <c r="AK4677" s="40"/>
      <c r="AL4677" s="40"/>
      <c r="AM4677" s="40"/>
      <c r="AN4677" s="40"/>
      <c r="AO4677" s="40"/>
      <c r="AP4677" s="40"/>
      <c r="AQ4677" s="40"/>
      <c r="AR4677" s="40"/>
      <c r="AS4677" s="40"/>
      <c r="AT4677" s="40" t="s">
        <v>74</v>
      </c>
      <c r="AU4677" s="40"/>
      <c r="AV4677" s="40"/>
      <c r="AW4677">
        <v>87</v>
      </c>
      <c r="AY4677">
        <v>94</v>
      </c>
      <c r="AZ4677" s="40">
        <v>131</v>
      </c>
      <c r="BA4677" s="40"/>
      <c r="BB4677" s="40"/>
      <c r="BC4677" s="40"/>
      <c r="BD4677" s="40"/>
      <c r="BE4677" s="40"/>
      <c r="BF4677" s="40"/>
      <c r="BG4677" s="40"/>
      <c r="BH4677" s="40"/>
      <c r="BI4677" s="40"/>
      <c r="BJ4677" s="40"/>
      <c r="BK4677" s="40"/>
      <c r="BL4677" s="40"/>
      <c r="BM4677" s="40"/>
      <c r="BN4677" s="40"/>
      <c r="BO4677" s="40"/>
      <c r="BP4677" s="40"/>
      <c r="BQ4677" s="40"/>
      <c r="BR4677" s="40"/>
      <c r="BS4677" s="40"/>
      <c r="BT4677" s="40"/>
      <c r="BU4677" s="40"/>
      <c r="BV4677" s="40"/>
      <c r="BW4677" s="40"/>
      <c r="BX4677" s="40"/>
      <c r="BY4677" s="40"/>
      <c r="BZ4677" s="40"/>
      <c r="CA4677" s="40"/>
      <c r="CB4677" s="40"/>
      <c r="CC4677" s="40"/>
      <c r="CD4677" s="40"/>
      <c r="CE4677" s="40"/>
    </row>
    <row r="4678" spans="1:83" x14ac:dyDescent="0.25">
      <c r="A4678" s="66" t="s">
        <v>842</v>
      </c>
      <c r="B4678" s="66" t="s">
        <v>842</v>
      </c>
      <c r="C4678" s="71"/>
      <c r="F4678" s="46" t="s">
        <v>303</v>
      </c>
      <c r="G4678" s="40"/>
      <c r="H4678" s="40"/>
      <c r="I4678" s="40"/>
      <c r="J4678" s="40"/>
      <c r="K4678" s="40"/>
      <c r="L4678" s="40"/>
      <c r="M4678" s="40"/>
      <c r="N4678" s="40"/>
      <c r="O4678" s="40"/>
      <c r="P4678" s="40"/>
      <c r="Q4678" s="40"/>
      <c r="R4678" s="40"/>
      <c r="S4678" s="40"/>
      <c r="T4678" s="40"/>
      <c r="U4678" s="40"/>
      <c r="V4678" s="40"/>
      <c r="W4678" s="40"/>
      <c r="X4678" s="40"/>
      <c r="Z4678" s="40"/>
      <c r="AA4678" s="40"/>
      <c r="AB4678" s="40"/>
      <c r="AC4678" s="40"/>
      <c r="AD4678" s="40"/>
      <c r="AE4678" s="40"/>
      <c r="AF4678" s="40"/>
      <c r="AG4678" s="40"/>
      <c r="AH4678" s="40"/>
      <c r="AI4678" s="40"/>
      <c r="AJ4678" s="40"/>
      <c r="AK4678" s="40"/>
      <c r="AL4678" s="40"/>
      <c r="AM4678" s="40"/>
      <c r="AN4678" s="40"/>
      <c r="AO4678" s="40"/>
      <c r="AP4678" s="40"/>
      <c r="AQ4678" s="40"/>
      <c r="AR4678" s="40"/>
      <c r="AS4678" s="40"/>
      <c r="AT4678" s="40" t="s">
        <v>74</v>
      </c>
      <c r="AU4678" s="40"/>
      <c r="AV4678" s="40"/>
      <c r="AW4678">
        <v>93</v>
      </c>
      <c r="AY4678">
        <v>110</v>
      </c>
      <c r="AZ4678" s="40">
        <v>152</v>
      </c>
      <c r="BA4678" s="40"/>
      <c r="BB4678" s="40"/>
      <c r="BC4678" s="40"/>
      <c r="BD4678" s="40"/>
      <c r="BE4678" s="40"/>
      <c r="BF4678" s="40"/>
      <c r="BG4678" s="40"/>
      <c r="BH4678" s="40"/>
      <c r="BI4678" s="40"/>
      <c r="BJ4678" s="40"/>
      <c r="BK4678" s="40"/>
      <c r="BL4678" s="40"/>
      <c r="BM4678" s="40"/>
      <c r="BN4678" s="40"/>
      <c r="BO4678" s="40"/>
      <c r="BP4678" s="40"/>
      <c r="BQ4678" s="40"/>
      <c r="BR4678" s="40"/>
      <c r="BS4678" s="40"/>
      <c r="BT4678" s="40"/>
      <c r="BU4678" s="40"/>
      <c r="BV4678" s="40"/>
      <c r="BW4678" s="40"/>
      <c r="BX4678" s="40"/>
      <c r="BY4678" s="40"/>
      <c r="BZ4678" s="40"/>
      <c r="CA4678" s="40"/>
      <c r="CB4678" s="40"/>
      <c r="CC4678" s="40"/>
      <c r="CD4678" s="40"/>
      <c r="CE4678" s="40"/>
    </row>
    <row r="4679" spans="1:83" x14ac:dyDescent="0.25">
      <c r="A4679" s="5" t="s">
        <v>789</v>
      </c>
      <c r="B4679" s="5" t="s">
        <v>789</v>
      </c>
      <c r="C4679" s="6"/>
      <c r="D4679" s="14"/>
      <c r="E4679" s="14"/>
      <c r="F4679" s="15" t="s">
        <v>289</v>
      </c>
      <c r="G4679" s="40"/>
      <c r="H4679" s="40"/>
      <c r="I4679" s="40"/>
      <c r="J4679" s="40"/>
      <c r="K4679" s="40"/>
      <c r="L4679" s="40"/>
      <c r="M4679" s="40"/>
      <c r="N4679" s="40"/>
      <c r="O4679" s="40"/>
      <c r="P4679" s="40"/>
      <c r="Q4679" s="40"/>
      <c r="R4679" s="40"/>
      <c r="S4679" s="40"/>
      <c r="T4679" s="40"/>
      <c r="U4679" s="40"/>
      <c r="V4679" s="40"/>
      <c r="W4679" s="40"/>
      <c r="X4679" s="40"/>
      <c r="Z4679" s="40"/>
      <c r="AA4679" s="40"/>
      <c r="AB4679" s="40"/>
      <c r="AC4679" s="40"/>
      <c r="AD4679" s="40"/>
      <c r="AE4679" s="40"/>
      <c r="AF4679" s="40"/>
      <c r="AG4679" s="40"/>
      <c r="AH4679" s="40"/>
      <c r="AI4679" s="40"/>
      <c r="AJ4679" s="40"/>
      <c r="AK4679" s="40"/>
      <c r="AL4679" s="40"/>
      <c r="AM4679" s="40"/>
      <c r="AN4679" s="40"/>
      <c r="AO4679" s="40"/>
      <c r="AP4679" s="40"/>
      <c r="AQ4679" s="40"/>
      <c r="AR4679" s="40"/>
      <c r="AS4679" s="40"/>
      <c r="AT4679" s="40" t="s">
        <v>74</v>
      </c>
      <c r="AU4679" s="40"/>
      <c r="AV4679" s="40"/>
      <c r="AW4679">
        <v>97</v>
      </c>
      <c r="AY4679">
        <v>120</v>
      </c>
      <c r="AZ4679" s="40">
        <v>166</v>
      </c>
      <c r="BA4679" s="40"/>
      <c r="BB4679" s="40"/>
      <c r="BC4679" s="40"/>
      <c r="BD4679" s="40"/>
      <c r="BE4679" s="40"/>
      <c r="BF4679" s="40"/>
      <c r="BG4679" s="40"/>
      <c r="BH4679" s="40"/>
      <c r="BI4679" s="40"/>
      <c r="BJ4679" s="40"/>
      <c r="BK4679" s="40"/>
      <c r="BL4679" s="40"/>
      <c r="BM4679" s="40"/>
      <c r="BN4679" s="40"/>
      <c r="BO4679" s="40"/>
      <c r="BP4679" s="40"/>
      <c r="BQ4679" s="40"/>
      <c r="BR4679" s="40"/>
      <c r="BS4679" s="40"/>
      <c r="BT4679" s="40"/>
      <c r="BU4679" s="40"/>
      <c r="BV4679" s="40"/>
      <c r="BW4679" s="40"/>
      <c r="BX4679" s="40"/>
      <c r="BY4679" s="40"/>
      <c r="BZ4679" s="40"/>
      <c r="CA4679" s="40"/>
      <c r="CB4679" s="40"/>
      <c r="CC4679" s="40"/>
      <c r="CD4679" s="40"/>
      <c r="CE4679" s="40"/>
    </row>
    <row r="4680" spans="1:83" x14ac:dyDescent="0.25">
      <c r="A4680" s="5" t="s">
        <v>790</v>
      </c>
      <c r="B4680" s="5" t="s">
        <v>790</v>
      </c>
      <c r="C4680" s="6"/>
      <c r="D4680" s="14"/>
      <c r="E4680" s="14"/>
      <c r="F4680" s="15" t="s">
        <v>289</v>
      </c>
      <c r="G4680" s="40"/>
      <c r="H4680" s="40"/>
      <c r="I4680" s="40"/>
      <c r="J4680" s="40"/>
      <c r="K4680" s="40"/>
      <c r="L4680" s="40"/>
      <c r="M4680" s="40"/>
      <c r="N4680" s="40"/>
      <c r="O4680" s="40"/>
      <c r="P4680" s="40"/>
      <c r="Q4680" s="40"/>
      <c r="R4680" s="40"/>
      <c r="S4680" s="40"/>
      <c r="T4680" s="40"/>
      <c r="U4680" s="40"/>
      <c r="V4680" s="40"/>
      <c r="W4680" s="40"/>
      <c r="X4680" s="40"/>
      <c r="Z4680" s="40"/>
      <c r="AA4680" s="40"/>
      <c r="AB4680" s="40"/>
      <c r="AC4680" s="40"/>
      <c r="AD4680" s="40"/>
      <c r="AE4680" s="40"/>
      <c r="AF4680" s="40"/>
      <c r="AG4680" s="40"/>
      <c r="AH4680" s="40"/>
      <c r="AI4680" s="40"/>
      <c r="AJ4680" s="40"/>
      <c r="AK4680" s="40"/>
      <c r="AL4680" s="40"/>
      <c r="AM4680" s="40"/>
      <c r="AN4680" s="40"/>
      <c r="AO4680" s="40"/>
      <c r="AP4680" s="40"/>
      <c r="AQ4680" s="40"/>
      <c r="AR4680" s="40"/>
      <c r="AS4680" s="40"/>
      <c r="AT4680" s="40" t="s">
        <v>74</v>
      </c>
      <c r="AU4680" s="40"/>
      <c r="AV4680" s="40"/>
      <c r="AW4680">
        <v>89</v>
      </c>
      <c r="AY4680">
        <v>110</v>
      </c>
      <c r="AZ4680" s="40">
        <v>152</v>
      </c>
      <c r="BA4680" s="40"/>
      <c r="BB4680" s="40"/>
      <c r="BC4680" s="40"/>
      <c r="BD4680" s="40"/>
      <c r="BE4680" s="40"/>
      <c r="BF4680" s="40"/>
      <c r="BG4680" s="40"/>
      <c r="BH4680" s="40"/>
      <c r="BI4680" s="40"/>
      <c r="BJ4680" s="40"/>
      <c r="BK4680" s="40"/>
      <c r="BL4680" s="40"/>
      <c r="BM4680" s="40"/>
      <c r="BN4680" s="40"/>
      <c r="BO4680" s="40"/>
      <c r="BP4680" s="40"/>
      <c r="BQ4680" s="40"/>
      <c r="BR4680" s="40"/>
      <c r="BS4680" s="40"/>
      <c r="BT4680" s="40"/>
      <c r="BU4680" s="40"/>
      <c r="BV4680" s="40"/>
      <c r="BW4680" s="40"/>
      <c r="BX4680" s="40"/>
      <c r="BY4680" s="40"/>
      <c r="BZ4680" s="40"/>
      <c r="CA4680" s="40"/>
      <c r="CB4680" s="40"/>
      <c r="CC4680" s="40"/>
      <c r="CD4680" s="40"/>
      <c r="CE4680" s="40"/>
    </row>
    <row r="4681" spans="1:83" x14ac:dyDescent="0.25">
      <c r="A4681" s="5" t="s">
        <v>791</v>
      </c>
      <c r="B4681" s="5" t="s">
        <v>791</v>
      </c>
      <c r="C4681" s="6"/>
      <c r="D4681" s="14"/>
      <c r="E4681" s="14"/>
      <c r="F4681" s="15" t="s">
        <v>289</v>
      </c>
      <c r="G4681" s="40"/>
      <c r="H4681" s="40"/>
      <c r="I4681" s="40"/>
      <c r="J4681" s="40"/>
      <c r="K4681" s="40"/>
      <c r="L4681" s="40"/>
      <c r="M4681" s="40"/>
      <c r="N4681" s="40"/>
      <c r="O4681" s="40"/>
      <c r="P4681" s="40"/>
      <c r="Q4681" s="40"/>
      <c r="R4681" s="40"/>
      <c r="S4681" s="40"/>
      <c r="T4681" s="40"/>
      <c r="U4681" s="40"/>
      <c r="V4681" s="40"/>
      <c r="W4681" s="40"/>
      <c r="X4681" s="40"/>
      <c r="Z4681" s="40"/>
      <c r="AA4681" s="40"/>
      <c r="AB4681" s="40"/>
      <c r="AC4681" s="40"/>
      <c r="AD4681" s="40"/>
      <c r="AE4681" s="40"/>
      <c r="AF4681" s="40"/>
      <c r="AG4681" s="40"/>
      <c r="AH4681" s="40"/>
      <c r="AI4681" s="40"/>
      <c r="AJ4681" s="40"/>
      <c r="AK4681" s="40"/>
      <c r="AL4681" s="40"/>
      <c r="AM4681" s="40"/>
      <c r="AN4681" s="40"/>
      <c r="AO4681" s="40"/>
      <c r="AP4681" s="40"/>
      <c r="AQ4681" s="40"/>
      <c r="AR4681" s="40"/>
      <c r="AS4681" s="40"/>
      <c r="AT4681" s="40" t="s">
        <v>74</v>
      </c>
      <c r="AU4681" s="40"/>
      <c r="AV4681" s="40"/>
      <c r="AW4681">
        <v>87</v>
      </c>
      <c r="AY4681">
        <v>96</v>
      </c>
      <c r="AZ4681" s="40">
        <v>133</v>
      </c>
      <c r="BA4681" s="40"/>
      <c r="BB4681" s="40"/>
      <c r="BC4681" s="40"/>
      <c r="BD4681" s="40"/>
      <c r="BE4681" s="40"/>
      <c r="BF4681" s="40"/>
      <c r="BG4681" s="40"/>
      <c r="BH4681" s="40"/>
      <c r="BI4681" s="40"/>
      <c r="BJ4681" s="40"/>
      <c r="BK4681" s="40"/>
      <c r="BL4681" s="40"/>
      <c r="BM4681" s="40"/>
      <c r="BN4681" s="40"/>
      <c r="BO4681" s="40"/>
      <c r="BP4681" s="40"/>
      <c r="BQ4681" s="40"/>
      <c r="BR4681" s="40"/>
      <c r="BS4681" s="40"/>
      <c r="BT4681" s="40"/>
      <c r="BU4681" s="40"/>
      <c r="BV4681" s="40"/>
      <c r="BW4681" s="40"/>
      <c r="BX4681" s="40"/>
      <c r="BY4681" s="40"/>
      <c r="BZ4681" s="40"/>
      <c r="CA4681" s="40"/>
      <c r="CB4681" s="40"/>
      <c r="CC4681" s="40"/>
      <c r="CD4681" s="40"/>
      <c r="CE4681" s="40"/>
    </row>
    <row r="4682" spans="1:83" x14ac:dyDescent="0.25">
      <c r="A4682" s="5" t="s">
        <v>792</v>
      </c>
      <c r="B4682" s="5" t="s">
        <v>792</v>
      </c>
      <c r="C4682" s="6"/>
      <c r="D4682" s="14"/>
      <c r="E4682" s="14"/>
      <c r="F4682" s="15" t="s">
        <v>303</v>
      </c>
      <c r="G4682" s="40"/>
      <c r="H4682" s="40"/>
      <c r="I4682" s="40"/>
      <c r="J4682" s="40"/>
      <c r="K4682" s="40"/>
      <c r="L4682" s="40"/>
      <c r="M4682" s="40"/>
      <c r="N4682" s="40"/>
      <c r="O4682" s="40"/>
      <c r="P4682" s="40"/>
      <c r="Q4682" s="40"/>
      <c r="R4682" s="40"/>
      <c r="S4682" s="40"/>
      <c r="T4682" s="40"/>
      <c r="U4682" s="40"/>
      <c r="V4682" s="40"/>
      <c r="W4682" s="40"/>
      <c r="X4682" s="40"/>
      <c r="Z4682" s="40"/>
      <c r="AA4682" s="40"/>
      <c r="AB4682" s="40"/>
      <c r="AC4682" s="40"/>
      <c r="AD4682" s="40"/>
      <c r="AE4682" s="40"/>
      <c r="AF4682" s="40"/>
      <c r="AG4682" s="40"/>
      <c r="AH4682" s="40"/>
      <c r="AI4682" s="40"/>
      <c r="AJ4682" s="40"/>
      <c r="AK4682" s="40"/>
      <c r="AL4682" s="40"/>
      <c r="AM4682" s="40"/>
      <c r="AN4682" s="40"/>
      <c r="AO4682" s="40"/>
      <c r="AP4682" s="40"/>
      <c r="AQ4682" s="40"/>
      <c r="AR4682" s="40"/>
      <c r="AS4682" s="40"/>
      <c r="AT4682" s="40" t="s">
        <v>74</v>
      </c>
      <c r="AU4682" s="40"/>
      <c r="AV4682" s="40"/>
      <c r="AW4682">
        <v>97</v>
      </c>
      <c r="AY4682">
        <v>119</v>
      </c>
      <c r="AZ4682" s="40">
        <v>166</v>
      </c>
      <c r="BA4682" s="40"/>
      <c r="BB4682" s="40"/>
      <c r="BC4682" s="40"/>
      <c r="BD4682" s="40"/>
      <c r="BE4682" s="40"/>
      <c r="BF4682" s="40"/>
      <c r="BG4682" s="40"/>
      <c r="BH4682" s="40"/>
      <c r="BI4682" s="40"/>
      <c r="BJ4682" s="40"/>
      <c r="BK4682" s="40"/>
      <c r="BL4682" s="40"/>
      <c r="BM4682" s="40"/>
      <c r="BN4682" s="40"/>
      <c r="BO4682" s="40"/>
      <c r="BP4682" s="40"/>
      <c r="BQ4682" s="40"/>
      <c r="BR4682" s="40"/>
      <c r="BS4682" s="40"/>
      <c r="BT4682" s="40"/>
      <c r="BU4682" s="40"/>
      <c r="BV4682" s="40"/>
      <c r="BW4682" s="40"/>
      <c r="BX4682" s="40"/>
      <c r="BY4682" s="40"/>
      <c r="BZ4682" s="40"/>
      <c r="CA4682" s="40"/>
      <c r="CB4682" s="40"/>
      <c r="CC4682" s="40"/>
      <c r="CD4682" s="40"/>
      <c r="CE4682" s="40"/>
    </row>
    <row r="4683" spans="1:83" x14ac:dyDescent="0.25">
      <c r="A4683" s="5" t="s">
        <v>793</v>
      </c>
      <c r="B4683" s="5" t="s">
        <v>793</v>
      </c>
      <c r="C4683" s="6"/>
      <c r="D4683" s="14"/>
      <c r="E4683" s="14"/>
      <c r="F4683" s="15" t="s">
        <v>303</v>
      </c>
      <c r="G4683" s="40"/>
      <c r="H4683" s="40"/>
      <c r="I4683" s="40"/>
      <c r="J4683" s="40"/>
      <c r="K4683" s="40"/>
      <c r="L4683" s="40"/>
      <c r="M4683" s="40"/>
      <c r="N4683" s="40"/>
      <c r="O4683" s="40"/>
      <c r="P4683" s="40"/>
      <c r="Q4683" s="40"/>
      <c r="R4683" s="40"/>
      <c r="S4683" s="40"/>
      <c r="T4683" s="40"/>
      <c r="U4683" s="40"/>
      <c r="V4683" s="40"/>
      <c r="W4683" s="40"/>
      <c r="X4683" s="40"/>
      <c r="Z4683" s="40"/>
      <c r="AA4683" s="40"/>
      <c r="AB4683" s="40"/>
      <c r="AC4683" s="40"/>
      <c r="AD4683" s="40"/>
      <c r="AE4683" s="40"/>
      <c r="AF4683" s="40"/>
      <c r="AG4683" s="40"/>
      <c r="AH4683" s="40"/>
      <c r="AI4683" s="40"/>
      <c r="AJ4683" s="40"/>
      <c r="AK4683" s="40"/>
      <c r="AL4683" s="40"/>
      <c r="AM4683" s="40"/>
      <c r="AN4683" s="40"/>
      <c r="AO4683" s="40"/>
      <c r="AP4683" s="40"/>
      <c r="AQ4683" s="40"/>
      <c r="AR4683" s="40"/>
      <c r="AS4683" s="40"/>
      <c r="AT4683" s="40" t="s">
        <v>74</v>
      </c>
      <c r="AU4683" s="40"/>
      <c r="AV4683" s="40"/>
      <c r="AW4683">
        <v>93</v>
      </c>
      <c r="AY4683">
        <v>110</v>
      </c>
      <c r="AZ4683" s="40">
        <v>152</v>
      </c>
      <c r="BA4683" s="40"/>
      <c r="BB4683" s="40"/>
      <c r="BC4683" s="40"/>
      <c r="BD4683" s="40"/>
      <c r="BE4683" s="40"/>
      <c r="BF4683" s="40"/>
      <c r="BG4683" s="40"/>
      <c r="BH4683" s="40"/>
      <c r="BI4683" s="40"/>
      <c r="BJ4683" s="40"/>
      <c r="BK4683" s="40"/>
      <c r="BL4683" s="40"/>
      <c r="BM4683" s="40"/>
      <c r="BN4683" s="40"/>
      <c r="BO4683" s="40"/>
      <c r="BP4683" s="40"/>
      <c r="BQ4683" s="40"/>
      <c r="BR4683" s="40"/>
      <c r="BS4683" s="40"/>
      <c r="BT4683" s="40"/>
      <c r="BU4683" s="40"/>
      <c r="BV4683" s="40"/>
      <c r="BW4683" s="40"/>
      <c r="BX4683" s="40"/>
      <c r="BY4683" s="40"/>
      <c r="BZ4683" s="40"/>
      <c r="CA4683" s="40"/>
      <c r="CB4683" s="40"/>
      <c r="CC4683" s="40"/>
      <c r="CD4683" s="40"/>
      <c r="CE4683" s="40"/>
    </row>
    <row r="4684" spans="1:83" x14ac:dyDescent="0.25">
      <c r="A4684" s="5" t="s">
        <v>794</v>
      </c>
      <c r="B4684" s="5" t="s">
        <v>794</v>
      </c>
      <c r="C4684" s="6"/>
      <c r="D4684" s="14"/>
      <c r="E4684" s="14"/>
      <c r="F4684" s="15" t="s">
        <v>303</v>
      </c>
      <c r="G4684" s="40"/>
      <c r="H4684" s="40"/>
      <c r="I4684" s="40"/>
      <c r="J4684" s="40"/>
      <c r="K4684" s="40"/>
      <c r="L4684" s="40"/>
      <c r="M4684" s="40"/>
      <c r="N4684" s="40"/>
      <c r="O4684" s="40"/>
      <c r="P4684" s="40"/>
      <c r="Q4684" s="40"/>
      <c r="R4684" s="40"/>
      <c r="S4684" s="40"/>
      <c r="T4684" s="40"/>
      <c r="U4684" s="40"/>
      <c r="V4684" s="40"/>
      <c r="W4684" s="40"/>
      <c r="X4684" s="40"/>
      <c r="Z4684" s="40"/>
      <c r="AA4684" s="40"/>
      <c r="AB4684" s="40"/>
      <c r="AC4684" s="40"/>
      <c r="AD4684" s="40"/>
      <c r="AE4684" s="40"/>
      <c r="AF4684" s="40"/>
      <c r="AG4684" s="40"/>
      <c r="AH4684" s="40"/>
      <c r="AI4684" s="40"/>
      <c r="AJ4684" s="40"/>
      <c r="AK4684" s="40"/>
      <c r="AL4684" s="40"/>
      <c r="AM4684" s="40"/>
      <c r="AN4684" s="40"/>
      <c r="AO4684" s="40"/>
      <c r="AP4684" s="40"/>
      <c r="AQ4684" s="40"/>
      <c r="AR4684" s="40"/>
      <c r="AS4684" s="40"/>
      <c r="AT4684" s="40" t="s">
        <v>74</v>
      </c>
      <c r="AU4684" s="40"/>
      <c r="AV4684" s="40"/>
      <c r="AW4684">
        <v>87</v>
      </c>
      <c r="AY4684">
        <v>94</v>
      </c>
      <c r="AZ4684" s="40">
        <v>132</v>
      </c>
      <c r="BA4684" s="40"/>
      <c r="BB4684" s="40"/>
      <c r="BC4684" s="40"/>
      <c r="BD4684" s="40"/>
      <c r="BE4684" s="40"/>
      <c r="BF4684" s="40"/>
      <c r="BG4684" s="40"/>
      <c r="BH4684" s="40"/>
      <c r="BI4684" s="40"/>
      <c r="BJ4684" s="40"/>
      <c r="BK4684" s="40"/>
      <c r="BL4684" s="40"/>
      <c r="BM4684" s="40"/>
      <c r="BN4684" s="40"/>
      <c r="BO4684" s="40"/>
      <c r="BP4684" s="40"/>
      <c r="BQ4684" s="40"/>
      <c r="BR4684" s="40"/>
      <c r="BS4684" s="40"/>
      <c r="BT4684" s="40"/>
      <c r="BU4684" s="40"/>
      <c r="BV4684" s="40"/>
      <c r="BW4684" s="40"/>
      <c r="BX4684" s="40"/>
      <c r="BY4684" s="40"/>
      <c r="BZ4684" s="40"/>
      <c r="CA4684" s="40"/>
      <c r="CB4684" s="40"/>
      <c r="CC4684" s="40"/>
      <c r="CD4684" s="40"/>
      <c r="CE4684" s="40"/>
    </row>
    <row r="4685" spans="1:83" x14ac:dyDescent="0.25">
      <c r="A4685" s="66" t="s">
        <v>1128</v>
      </c>
      <c r="B4685" s="66" t="s">
        <v>1128</v>
      </c>
      <c r="C4685" s="71"/>
      <c r="D4685" s="27">
        <v>33734</v>
      </c>
      <c r="E4685" s="27"/>
      <c r="F4685" s="40" t="s">
        <v>666</v>
      </c>
      <c r="G4685" s="40"/>
      <c r="H4685" s="40"/>
      <c r="I4685" s="40"/>
      <c r="J4685" s="40"/>
      <c r="K4685" s="40"/>
      <c r="L4685" s="40"/>
      <c r="M4685" s="40"/>
      <c r="N4685" s="40"/>
      <c r="O4685" s="40"/>
      <c r="P4685" s="40"/>
      <c r="Q4685" s="40"/>
      <c r="R4685" s="40"/>
      <c r="S4685" s="40"/>
      <c r="T4685" s="40"/>
      <c r="U4685" s="40"/>
      <c r="V4685" s="40"/>
      <c r="W4685" s="40"/>
      <c r="X4685" s="40"/>
      <c r="Z4685" s="40"/>
      <c r="AA4685" s="40"/>
      <c r="AB4685" s="40"/>
      <c r="AC4685" s="40"/>
      <c r="AD4685" s="40"/>
      <c r="AE4685" s="40"/>
      <c r="AF4685" s="40"/>
      <c r="AG4685" s="40"/>
      <c r="AH4685" s="40"/>
      <c r="AI4685" s="40"/>
      <c r="AJ4685" s="40"/>
      <c r="AK4685" s="40"/>
      <c r="AL4685" s="40"/>
      <c r="AM4685" s="40"/>
      <c r="AN4685" s="40"/>
      <c r="AO4685" s="40"/>
      <c r="AP4685" s="40"/>
      <c r="AQ4685" s="40"/>
      <c r="AR4685" s="40"/>
      <c r="AS4685" s="40"/>
      <c r="AT4685" s="59" t="s">
        <v>74</v>
      </c>
      <c r="AU4685" s="59"/>
      <c r="AV4685" s="59"/>
      <c r="AY4685" s="31">
        <v>144</v>
      </c>
      <c r="AZ4685" s="40"/>
      <c r="BA4685" s="40"/>
      <c r="BB4685" s="40"/>
      <c r="BC4685" s="40"/>
      <c r="BD4685" s="40"/>
      <c r="BE4685" s="40"/>
      <c r="BF4685" s="40"/>
      <c r="BG4685" s="40"/>
      <c r="BH4685" s="40"/>
      <c r="BI4685" s="40"/>
      <c r="BJ4685" s="40"/>
      <c r="BK4685" s="40"/>
      <c r="BL4685" s="40"/>
      <c r="BM4685" s="40"/>
      <c r="BN4685" s="40"/>
      <c r="BO4685" s="40"/>
      <c r="BP4685" s="40"/>
      <c r="BQ4685" s="40"/>
      <c r="BR4685" s="40"/>
      <c r="BS4685" s="40"/>
      <c r="BT4685" s="40"/>
      <c r="BU4685" s="40"/>
      <c r="BV4685" s="40"/>
      <c r="BW4685" s="40"/>
      <c r="BX4685" s="40"/>
      <c r="BY4685" s="40"/>
      <c r="BZ4685" s="40"/>
      <c r="CA4685" s="40"/>
      <c r="CB4685" s="40"/>
      <c r="CC4685" s="40"/>
      <c r="CD4685" s="40"/>
      <c r="CE4685" s="40"/>
    </row>
    <row r="4686" spans="1:83" x14ac:dyDescent="0.25">
      <c r="A4686" s="66" t="s">
        <v>1137</v>
      </c>
      <c r="B4686" s="66" t="s">
        <v>1137</v>
      </c>
      <c r="C4686" s="71"/>
      <c r="D4686" s="27">
        <v>33797</v>
      </c>
      <c r="E4686" s="27"/>
      <c r="F4686" s="40" t="s">
        <v>666</v>
      </c>
      <c r="G4686" s="40"/>
      <c r="H4686" s="40"/>
      <c r="I4686" s="40"/>
      <c r="J4686" s="40"/>
      <c r="K4686" s="40"/>
      <c r="L4686" s="40"/>
      <c r="M4686" s="40"/>
      <c r="N4686" s="40"/>
      <c r="O4686" s="40"/>
      <c r="P4686" s="40"/>
      <c r="Q4686" s="40"/>
      <c r="R4686" s="40"/>
      <c r="S4686" s="40"/>
      <c r="T4686" s="40"/>
      <c r="U4686" s="40"/>
      <c r="V4686" s="40"/>
      <c r="W4686" s="40"/>
      <c r="X4686" s="40"/>
      <c r="Z4686" s="40"/>
      <c r="AA4686" s="40"/>
      <c r="AB4686" s="40"/>
      <c r="AC4686" s="40"/>
      <c r="AD4686" s="40"/>
      <c r="AE4686" s="40"/>
      <c r="AF4686" s="40"/>
      <c r="AG4686" s="40"/>
      <c r="AH4686" s="40"/>
      <c r="AI4686" s="40"/>
      <c r="AJ4686" s="40"/>
      <c r="AK4686" s="40"/>
      <c r="AL4686" s="40"/>
      <c r="AM4686" s="40"/>
      <c r="AN4686" s="40"/>
      <c r="AO4686" s="40"/>
      <c r="AP4686" s="40"/>
      <c r="AQ4686" s="40"/>
      <c r="AR4686" s="40"/>
      <c r="AS4686" s="40"/>
      <c r="AT4686" s="59" t="s">
        <v>74</v>
      </c>
      <c r="AU4686" s="59"/>
      <c r="AV4686" s="59"/>
      <c r="AY4686" s="31">
        <v>115</v>
      </c>
      <c r="AZ4686" s="40"/>
      <c r="BA4686" s="40"/>
      <c r="BB4686" s="40"/>
      <c r="BC4686" s="40"/>
      <c r="BD4686" s="40"/>
      <c r="BE4686" s="40"/>
      <c r="BF4686" s="40"/>
      <c r="BG4686" s="40"/>
      <c r="BH4686" s="40"/>
      <c r="BI4686" s="40"/>
      <c r="BJ4686" s="40"/>
      <c r="BK4686" s="40"/>
      <c r="BL4686" s="40"/>
      <c r="BM4686" s="40"/>
      <c r="BN4686" s="40"/>
      <c r="BO4686" s="40"/>
      <c r="BP4686" s="40"/>
      <c r="BQ4686" s="40"/>
      <c r="BR4686" s="40"/>
      <c r="BS4686" s="40"/>
      <c r="BT4686" s="40"/>
      <c r="BU4686" s="40"/>
      <c r="BV4686" s="40"/>
      <c r="BW4686" s="40"/>
      <c r="BX4686" s="40"/>
      <c r="BY4686" s="40"/>
      <c r="BZ4686" s="40"/>
      <c r="CA4686" s="40"/>
      <c r="CB4686" s="40"/>
      <c r="CC4686" s="40"/>
      <c r="CD4686" s="40"/>
      <c r="CE4686" s="40"/>
    </row>
    <row r="4687" spans="1:83" x14ac:dyDescent="0.25">
      <c r="A4687" s="66" t="s">
        <v>1133</v>
      </c>
      <c r="B4687" s="66" t="s">
        <v>1133</v>
      </c>
      <c r="C4687" s="71"/>
      <c r="D4687" s="27">
        <v>33769</v>
      </c>
      <c r="E4687" s="27"/>
      <c r="F4687" s="40" t="s">
        <v>666</v>
      </c>
      <c r="G4687" s="40"/>
      <c r="H4687" s="40"/>
      <c r="I4687" s="40"/>
      <c r="J4687" s="40"/>
      <c r="K4687" s="40"/>
      <c r="L4687" s="40"/>
      <c r="M4687" s="40"/>
      <c r="N4687" s="40"/>
      <c r="O4687" s="40"/>
      <c r="P4687" s="40"/>
      <c r="Q4687" s="40"/>
      <c r="R4687" s="40"/>
      <c r="S4687" s="40"/>
      <c r="T4687" s="40"/>
      <c r="U4687" s="40"/>
      <c r="V4687" s="40"/>
      <c r="W4687" s="40"/>
      <c r="X4687" s="40"/>
      <c r="Z4687" s="40"/>
      <c r="AA4687" s="40"/>
      <c r="AB4687" s="40"/>
      <c r="AC4687" s="40"/>
      <c r="AD4687" s="40"/>
      <c r="AE4687" s="40"/>
      <c r="AF4687" s="40"/>
      <c r="AG4687" s="40"/>
      <c r="AH4687" s="40"/>
      <c r="AI4687" s="40"/>
      <c r="AJ4687" s="40"/>
      <c r="AK4687" s="40"/>
      <c r="AL4687" s="40"/>
      <c r="AM4687" s="40"/>
      <c r="AN4687" s="40"/>
      <c r="AO4687" s="40"/>
      <c r="AP4687" s="40"/>
      <c r="AQ4687" s="40"/>
      <c r="AR4687" s="40"/>
      <c r="AS4687" s="40"/>
      <c r="AT4687" s="59" t="s">
        <v>74</v>
      </c>
      <c r="AU4687" s="59"/>
      <c r="AV4687" s="59"/>
      <c r="AY4687" s="31">
        <v>122</v>
      </c>
      <c r="AZ4687" s="40"/>
      <c r="BA4687" s="40"/>
      <c r="BB4687" s="40"/>
      <c r="BC4687" s="40"/>
      <c r="BD4687" s="40"/>
      <c r="BE4687" s="40"/>
      <c r="BF4687" s="40"/>
      <c r="BG4687" s="40"/>
      <c r="BH4687" s="40"/>
      <c r="BI4687" s="40"/>
      <c r="BJ4687" s="40"/>
      <c r="BK4687" s="40"/>
      <c r="BL4687" s="40"/>
      <c r="BM4687" s="40"/>
      <c r="BN4687" s="40"/>
      <c r="BO4687" s="40"/>
      <c r="BP4687" s="40"/>
      <c r="BQ4687" s="40"/>
      <c r="BR4687" s="40"/>
      <c r="BS4687" s="40"/>
      <c r="BT4687" s="40"/>
      <c r="BU4687" s="40"/>
      <c r="BV4687" s="40"/>
      <c r="BW4687" s="40"/>
      <c r="BX4687" s="40"/>
      <c r="BY4687" s="40"/>
      <c r="BZ4687" s="40"/>
      <c r="CA4687" s="40"/>
      <c r="CB4687" s="40"/>
      <c r="CC4687" s="40"/>
      <c r="CD4687" s="40"/>
      <c r="CE4687" s="40"/>
    </row>
    <row r="4688" spans="1:83" x14ac:dyDescent="0.25">
      <c r="A4688" s="66" t="s">
        <v>1129</v>
      </c>
      <c r="B4688" s="66" t="s">
        <v>1129</v>
      </c>
      <c r="C4688" s="71"/>
      <c r="D4688" s="27">
        <v>33741</v>
      </c>
      <c r="E4688" s="27"/>
      <c r="F4688" s="40" t="s">
        <v>666</v>
      </c>
      <c r="G4688" s="40"/>
      <c r="H4688" s="40"/>
      <c r="I4688" s="40"/>
      <c r="J4688" s="40"/>
      <c r="K4688" s="40"/>
      <c r="L4688" s="40"/>
      <c r="M4688" s="40"/>
      <c r="N4688" s="40"/>
      <c r="O4688" s="40"/>
      <c r="P4688" s="40"/>
      <c r="Q4688" s="40"/>
      <c r="R4688" s="40"/>
      <c r="S4688" s="40"/>
      <c r="T4688" s="40"/>
      <c r="U4688" s="40"/>
      <c r="V4688" s="40"/>
      <c r="W4688" s="40"/>
      <c r="X4688" s="40"/>
      <c r="Z4688" s="40"/>
      <c r="AA4688" s="40"/>
      <c r="AB4688" s="40"/>
      <c r="AC4688" s="40"/>
      <c r="AD4688" s="40"/>
      <c r="AE4688" s="40"/>
      <c r="AF4688" s="40"/>
      <c r="AG4688" s="40"/>
      <c r="AH4688" s="40"/>
      <c r="AI4688" s="40"/>
      <c r="AJ4688" s="40"/>
      <c r="AK4688" s="40"/>
      <c r="AL4688" s="40"/>
      <c r="AM4688" s="40"/>
      <c r="AN4688" s="40"/>
      <c r="AO4688" s="40"/>
      <c r="AP4688" s="40"/>
      <c r="AQ4688" s="40"/>
      <c r="AR4688" s="40"/>
      <c r="AS4688" s="40"/>
      <c r="AT4688" s="59" t="s">
        <v>74</v>
      </c>
      <c r="AU4688" s="59"/>
      <c r="AV4688" s="59"/>
      <c r="AY4688" s="31">
        <v>146</v>
      </c>
      <c r="AZ4688" s="40"/>
      <c r="BA4688" s="40"/>
      <c r="BB4688" s="40"/>
      <c r="BC4688" s="40"/>
      <c r="BD4688" s="40"/>
      <c r="BE4688" s="40"/>
      <c r="BF4688" s="40"/>
      <c r="BG4688" s="40"/>
      <c r="BH4688" s="40"/>
      <c r="BI4688" s="40"/>
      <c r="BJ4688" s="40"/>
      <c r="BK4688" s="40"/>
      <c r="BL4688" s="40"/>
      <c r="BM4688" s="40"/>
      <c r="BN4688" s="40"/>
      <c r="BO4688" s="40"/>
      <c r="BP4688" s="40"/>
      <c r="BQ4688" s="40"/>
      <c r="BR4688" s="40"/>
      <c r="BS4688" s="40"/>
      <c r="BT4688" s="40"/>
      <c r="BU4688" s="40"/>
      <c r="BV4688" s="40"/>
      <c r="BW4688" s="40"/>
      <c r="BX4688" s="40"/>
      <c r="BY4688" s="40"/>
      <c r="BZ4688" s="40"/>
      <c r="CA4688" s="40"/>
      <c r="CB4688" s="40"/>
      <c r="CC4688" s="40"/>
      <c r="CD4688" s="40"/>
      <c r="CE4688" s="40"/>
    </row>
    <row r="4689" spans="1:83" x14ac:dyDescent="0.25">
      <c r="A4689" s="66" t="s">
        <v>1125</v>
      </c>
      <c r="B4689" s="66" t="s">
        <v>1125</v>
      </c>
      <c r="C4689" s="71"/>
      <c r="D4689" s="27">
        <v>33713</v>
      </c>
      <c r="E4689" s="27"/>
      <c r="F4689" s="40" t="s">
        <v>666</v>
      </c>
      <c r="G4689" s="40"/>
      <c r="H4689" s="40"/>
      <c r="I4689" s="40"/>
      <c r="J4689" s="40"/>
      <c r="K4689" s="40"/>
      <c r="L4689" s="40"/>
      <c r="M4689" s="40"/>
      <c r="N4689" s="40"/>
      <c r="O4689" s="40"/>
      <c r="P4689" s="40"/>
      <c r="Q4689" s="40"/>
      <c r="R4689" s="40"/>
      <c r="S4689" s="40"/>
      <c r="T4689" s="40"/>
      <c r="U4689" s="40"/>
      <c r="V4689" s="40"/>
      <c r="W4689" s="40"/>
      <c r="X4689" s="40"/>
      <c r="Z4689" s="40"/>
      <c r="AA4689" s="40"/>
      <c r="AB4689" s="40"/>
      <c r="AC4689" s="40"/>
      <c r="AD4689" s="40"/>
      <c r="AE4689" s="40"/>
      <c r="AF4689" s="40"/>
      <c r="AG4689" s="40"/>
      <c r="AH4689" s="40"/>
      <c r="AI4689" s="40"/>
      <c r="AJ4689" s="40"/>
      <c r="AK4689" s="40"/>
      <c r="AL4689" s="40"/>
      <c r="AM4689" s="40"/>
      <c r="AN4689" s="40"/>
      <c r="AO4689" s="40"/>
      <c r="AP4689" s="40"/>
      <c r="AQ4689" s="40"/>
      <c r="AR4689" s="40"/>
      <c r="AS4689" s="40"/>
      <c r="AT4689" s="59" t="s">
        <v>74</v>
      </c>
      <c r="AU4689" s="59"/>
      <c r="AV4689" s="59"/>
      <c r="AY4689" s="31">
        <v>146</v>
      </c>
      <c r="AZ4689" s="40"/>
      <c r="BA4689" s="40"/>
      <c r="BB4689" s="40"/>
      <c r="BC4689" s="40"/>
      <c r="BD4689" s="40"/>
      <c r="BE4689" s="40"/>
      <c r="BF4689" s="40"/>
      <c r="BG4689" s="40"/>
      <c r="BH4689" s="40"/>
      <c r="BI4689" s="40"/>
      <c r="BJ4689" s="40"/>
      <c r="BK4689" s="40"/>
      <c r="BL4689" s="40"/>
      <c r="BM4689" s="40"/>
      <c r="BN4689" s="40"/>
      <c r="BO4689" s="40"/>
      <c r="BP4689" s="40"/>
      <c r="BQ4689" s="40"/>
      <c r="BR4689" s="40"/>
      <c r="BS4689" s="40"/>
      <c r="BT4689" s="40"/>
      <c r="BU4689" s="40"/>
      <c r="BV4689" s="40"/>
      <c r="BW4689" s="40"/>
      <c r="BX4689" s="40"/>
      <c r="BY4689" s="40"/>
      <c r="BZ4689" s="40"/>
      <c r="CA4689" s="40"/>
      <c r="CB4689" s="40"/>
      <c r="CC4689" s="40"/>
      <c r="CD4689" s="40"/>
      <c r="CE4689" s="40"/>
    </row>
    <row r="4690" spans="1:83" x14ac:dyDescent="0.25">
      <c r="A4690" s="66" t="s">
        <v>1138</v>
      </c>
      <c r="B4690" s="66" t="s">
        <v>1138</v>
      </c>
      <c r="C4690" s="71"/>
      <c r="D4690" s="27">
        <v>33804</v>
      </c>
      <c r="E4690" s="27"/>
      <c r="F4690" s="40" t="s">
        <v>666</v>
      </c>
      <c r="G4690" s="40"/>
      <c r="H4690" s="40"/>
      <c r="I4690" s="40"/>
      <c r="J4690" s="40"/>
      <c r="K4690" s="40"/>
      <c r="L4690" s="40"/>
      <c r="M4690" s="40"/>
      <c r="N4690" s="40"/>
      <c r="O4690" s="40"/>
      <c r="P4690" s="40"/>
      <c r="Q4690" s="40"/>
      <c r="R4690" s="40"/>
      <c r="S4690" s="40"/>
      <c r="T4690" s="40"/>
      <c r="U4690" s="40"/>
      <c r="V4690" s="40"/>
      <c r="W4690" s="40"/>
      <c r="X4690" s="40"/>
      <c r="Z4690" s="40"/>
      <c r="AA4690" s="40"/>
      <c r="AB4690" s="40"/>
      <c r="AC4690" s="40"/>
      <c r="AD4690" s="40"/>
      <c r="AE4690" s="40"/>
      <c r="AF4690" s="40"/>
      <c r="AG4690" s="40"/>
      <c r="AH4690" s="40"/>
      <c r="AI4690" s="40"/>
      <c r="AJ4690" s="40"/>
      <c r="AK4690" s="40"/>
      <c r="AL4690" s="40"/>
      <c r="AM4690" s="40"/>
      <c r="AN4690" s="40"/>
      <c r="AO4690" s="40"/>
      <c r="AP4690" s="40"/>
      <c r="AQ4690" s="40"/>
      <c r="AR4690" s="40"/>
      <c r="AS4690" s="40"/>
      <c r="AT4690" s="59" t="s">
        <v>74</v>
      </c>
      <c r="AU4690" s="59"/>
      <c r="AV4690" s="59"/>
      <c r="AY4690" s="31">
        <v>111</v>
      </c>
      <c r="AZ4690" s="40"/>
      <c r="BA4690" s="40"/>
      <c r="BB4690" s="40"/>
      <c r="BC4690" s="40"/>
      <c r="BD4690" s="40"/>
      <c r="BE4690" s="40"/>
      <c r="BF4690" s="40"/>
      <c r="BG4690" s="40"/>
      <c r="BH4690" s="40"/>
      <c r="BI4690" s="40"/>
      <c r="BJ4690" s="40"/>
      <c r="BK4690" s="40"/>
      <c r="BL4690" s="40"/>
      <c r="BM4690" s="40"/>
      <c r="BN4690" s="40"/>
      <c r="BO4690" s="40"/>
      <c r="BP4690" s="40"/>
      <c r="BQ4690" s="40"/>
      <c r="BR4690" s="40"/>
      <c r="BS4690" s="40"/>
      <c r="BT4690" s="40"/>
      <c r="BU4690" s="40"/>
      <c r="BV4690" s="40"/>
      <c r="BW4690" s="40"/>
      <c r="BX4690" s="40"/>
      <c r="BY4690" s="40"/>
      <c r="BZ4690" s="40"/>
      <c r="CA4690" s="40"/>
      <c r="CB4690" s="40"/>
      <c r="CC4690" s="40"/>
      <c r="CD4690" s="40"/>
      <c r="CE4690" s="40"/>
    </row>
    <row r="4691" spans="1:83" x14ac:dyDescent="0.25">
      <c r="A4691" s="66" t="s">
        <v>1134</v>
      </c>
      <c r="B4691" s="66" t="s">
        <v>1134</v>
      </c>
      <c r="C4691" s="71"/>
      <c r="D4691" s="27">
        <v>33776</v>
      </c>
      <c r="E4691" s="27"/>
      <c r="F4691" s="40" t="s">
        <v>666</v>
      </c>
      <c r="G4691" s="40"/>
      <c r="H4691" s="40"/>
      <c r="I4691" s="40"/>
      <c r="J4691" s="40"/>
      <c r="K4691" s="40"/>
      <c r="L4691" s="40"/>
      <c r="M4691" s="40"/>
      <c r="N4691" s="40"/>
      <c r="O4691" s="40"/>
      <c r="P4691" s="40"/>
      <c r="Q4691" s="40"/>
      <c r="R4691" s="40"/>
      <c r="S4691" s="40"/>
      <c r="T4691" s="40"/>
      <c r="U4691" s="40"/>
      <c r="V4691" s="40"/>
      <c r="W4691" s="40"/>
      <c r="X4691" s="40"/>
      <c r="Z4691" s="40"/>
      <c r="AA4691" s="40"/>
      <c r="AB4691" s="40"/>
      <c r="AC4691" s="40"/>
      <c r="AD4691" s="40"/>
      <c r="AE4691" s="40"/>
      <c r="AF4691" s="40"/>
      <c r="AG4691" s="40"/>
      <c r="AH4691" s="40"/>
      <c r="AI4691" s="40"/>
      <c r="AJ4691" s="40"/>
      <c r="AK4691" s="40"/>
      <c r="AL4691" s="40"/>
      <c r="AM4691" s="40"/>
      <c r="AN4691" s="40"/>
      <c r="AO4691" s="40"/>
      <c r="AP4691" s="40"/>
      <c r="AQ4691" s="40"/>
      <c r="AR4691" s="40"/>
      <c r="AS4691" s="40"/>
      <c r="AT4691" s="59" t="s">
        <v>74</v>
      </c>
      <c r="AU4691" s="59"/>
      <c r="AV4691" s="59"/>
      <c r="AY4691" s="31">
        <v>119</v>
      </c>
      <c r="AZ4691" s="40"/>
      <c r="BA4691" s="40"/>
      <c r="BB4691" s="40"/>
      <c r="BC4691" s="40"/>
      <c r="BD4691" s="40"/>
      <c r="BE4691" s="40"/>
      <c r="BF4691" s="40"/>
      <c r="BG4691" s="40"/>
      <c r="BH4691" s="40"/>
      <c r="BI4691" s="40"/>
      <c r="BJ4691" s="40"/>
      <c r="BK4691" s="40"/>
      <c r="BL4691" s="40"/>
      <c r="BM4691" s="40"/>
      <c r="BN4691" s="40"/>
      <c r="BO4691" s="40"/>
      <c r="BP4691" s="40"/>
      <c r="BQ4691" s="40"/>
      <c r="BR4691" s="40"/>
      <c r="BS4691" s="40"/>
      <c r="BT4691" s="40"/>
      <c r="BU4691" s="40"/>
      <c r="BV4691" s="40"/>
      <c r="BW4691" s="40"/>
      <c r="BX4691" s="40"/>
      <c r="BY4691" s="40"/>
      <c r="BZ4691" s="40"/>
      <c r="CA4691" s="40"/>
      <c r="CB4691" s="40"/>
      <c r="CC4691" s="40"/>
      <c r="CD4691" s="40"/>
      <c r="CE4691" s="40"/>
    </row>
    <row r="4692" spans="1:83" x14ac:dyDescent="0.25">
      <c r="A4692" s="66" t="s">
        <v>1130</v>
      </c>
      <c r="B4692" s="66" t="s">
        <v>1130</v>
      </c>
      <c r="C4692" s="71"/>
      <c r="D4692" s="27">
        <v>33748</v>
      </c>
      <c r="E4692" s="27"/>
      <c r="F4692" s="40" t="s">
        <v>666</v>
      </c>
      <c r="G4692" s="40"/>
      <c r="H4692" s="40"/>
      <c r="I4692" s="40"/>
      <c r="J4692" s="40"/>
      <c r="K4692" s="40"/>
      <c r="L4692" s="40"/>
      <c r="M4692" s="40"/>
      <c r="N4692" s="40"/>
      <c r="O4692" s="40"/>
      <c r="P4692" s="40"/>
      <c r="Q4692" s="40"/>
      <c r="R4692" s="40"/>
      <c r="S4692" s="40"/>
      <c r="T4692" s="40"/>
      <c r="U4692" s="40"/>
      <c r="V4692" s="40"/>
      <c r="W4692" s="40"/>
      <c r="X4692" s="40"/>
      <c r="Z4692" s="40"/>
      <c r="AA4692" s="40"/>
      <c r="AB4692" s="40"/>
      <c r="AC4692" s="40"/>
      <c r="AD4692" s="40"/>
      <c r="AE4692" s="40"/>
      <c r="AF4692" s="40"/>
      <c r="AG4692" s="40"/>
      <c r="AH4692" s="40"/>
      <c r="AI4692" s="40"/>
      <c r="AJ4692" s="40"/>
      <c r="AK4692" s="40"/>
      <c r="AL4692" s="40"/>
      <c r="AM4692" s="40"/>
      <c r="AN4692" s="40"/>
      <c r="AO4692" s="40"/>
      <c r="AP4692" s="40"/>
      <c r="AQ4692" s="40"/>
      <c r="AR4692" s="40"/>
      <c r="AS4692" s="40"/>
      <c r="AT4692" s="59" t="s">
        <v>74</v>
      </c>
      <c r="AU4692" s="59"/>
      <c r="AV4692" s="59"/>
      <c r="AY4692" s="31">
        <v>135</v>
      </c>
      <c r="AZ4692" s="40"/>
      <c r="BA4692" s="40"/>
      <c r="BB4692" s="40"/>
      <c r="BC4692" s="40"/>
      <c r="BD4692" s="40"/>
      <c r="BE4692" s="40"/>
      <c r="BF4692" s="40"/>
      <c r="BG4692" s="40"/>
      <c r="BH4692" s="40"/>
      <c r="BI4692" s="40"/>
      <c r="BJ4692" s="40"/>
      <c r="BK4692" s="40"/>
      <c r="BL4692" s="40"/>
      <c r="BM4692" s="40"/>
      <c r="BN4692" s="40"/>
      <c r="BO4692" s="40"/>
      <c r="BP4692" s="40"/>
      <c r="BQ4692" s="40"/>
      <c r="BR4692" s="40"/>
      <c r="BS4692" s="40"/>
      <c r="BT4692" s="40"/>
      <c r="BU4692" s="40"/>
      <c r="BV4692" s="40"/>
      <c r="BW4692" s="40"/>
      <c r="BX4692" s="40"/>
      <c r="BY4692" s="40"/>
      <c r="BZ4692" s="40"/>
      <c r="CA4692" s="40"/>
      <c r="CB4692" s="40"/>
      <c r="CC4692" s="40"/>
      <c r="CD4692" s="40"/>
      <c r="CE4692" s="40"/>
    </row>
    <row r="4693" spans="1:83" x14ac:dyDescent="0.25">
      <c r="A4693" s="66" t="s">
        <v>1126</v>
      </c>
      <c r="B4693" s="66" t="s">
        <v>1126</v>
      </c>
      <c r="C4693" s="71"/>
      <c r="D4693" s="27">
        <v>33720</v>
      </c>
      <c r="E4693" s="27"/>
      <c r="F4693" s="40" t="s">
        <v>666</v>
      </c>
      <c r="G4693" s="40"/>
      <c r="H4693" s="40"/>
      <c r="I4693" s="40"/>
      <c r="J4693" s="40"/>
      <c r="K4693" s="40"/>
      <c r="L4693" s="40"/>
      <c r="M4693" s="40"/>
      <c r="N4693" s="40"/>
      <c r="O4693" s="40"/>
      <c r="P4693" s="40"/>
      <c r="Q4693" s="40"/>
      <c r="R4693" s="40"/>
      <c r="S4693" s="40"/>
      <c r="T4693" s="40"/>
      <c r="U4693" s="40"/>
      <c r="V4693" s="40"/>
      <c r="W4693" s="40"/>
      <c r="X4693" s="40"/>
      <c r="Z4693" s="40"/>
      <c r="AA4693" s="40"/>
      <c r="AB4693" s="40"/>
      <c r="AC4693" s="40"/>
      <c r="AD4693" s="40"/>
      <c r="AE4693" s="40"/>
      <c r="AF4693" s="40"/>
      <c r="AG4693" s="40"/>
      <c r="AH4693" s="40"/>
      <c r="AI4693" s="40"/>
      <c r="AJ4693" s="40"/>
      <c r="AK4693" s="40"/>
      <c r="AL4693" s="40"/>
      <c r="AM4693" s="40"/>
      <c r="AN4693" s="40"/>
      <c r="AO4693" s="40"/>
      <c r="AP4693" s="40"/>
      <c r="AQ4693" s="40"/>
      <c r="AR4693" s="40"/>
      <c r="AS4693" s="40"/>
      <c r="AT4693" s="59" t="s">
        <v>74</v>
      </c>
      <c r="AU4693" s="59"/>
      <c r="AV4693" s="59"/>
      <c r="AY4693" s="31">
        <v>145</v>
      </c>
      <c r="AZ4693" s="40"/>
      <c r="BA4693" s="40"/>
      <c r="BB4693" s="40"/>
      <c r="BC4693" s="40"/>
      <c r="BD4693" s="40"/>
      <c r="BE4693" s="40"/>
      <c r="BF4693" s="40"/>
      <c r="BG4693" s="40"/>
      <c r="BH4693" s="40"/>
      <c r="BI4693" s="40"/>
      <c r="BJ4693" s="40"/>
      <c r="BK4693" s="40"/>
      <c r="BL4693" s="40"/>
      <c r="BM4693" s="40"/>
      <c r="BN4693" s="40"/>
      <c r="BO4693" s="40"/>
      <c r="BP4693" s="40"/>
      <c r="BQ4693" s="40"/>
      <c r="BR4693" s="40"/>
      <c r="BS4693" s="40"/>
      <c r="BT4693" s="40"/>
      <c r="BU4693" s="40"/>
      <c r="BV4693" s="40"/>
      <c r="BW4693" s="40"/>
      <c r="BX4693" s="40"/>
      <c r="BY4693" s="40"/>
      <c r="BZ4693" s="40"/>
      <c r="CA4693" s="40"/>
      <c r="CB4693" s="40"/>
      <c r="CC4693" s="40"/>
      <c r="CD4693" s="40"/>
      <c r="CE4693" s="40"/>
    </row>
    <row r="4694" spans="1:83" x14ac:dyDescent="0.25">
      <c r="A4694" s="66" t="s">
        <v>1139</v>
      </c>
      <c r="B4694" s="66" t="s">
        <v>1139</v>
      </c>
      <c r="C4694" s="71"/>
      <c r="D4694" s="27">
        <v>33811</v>
      </c>
      <c r="E4694" s="27"/>
      <c r="F4694" s="40" t="s">
        <v>666</v>
      </c>
      <c r="G4694" s="40"/>
      <c r="H4694" s="40"/>
      <c r="I4694" s="40"/>
      <c r="J4694" s="40"/>
      <c r="K4694" s="40"/>
      <c r="L4694" s="40"/>
      <c r="M4694" s="40"/>
      <c r="N4694" s="40"/>
      <c r="O4694" s="40"/>
      <c r="P4694" s="40"/>
      <c r="Q4694" s="40"/>
      <c r="R4694" s="40"/>
      <c r="S4694" s="40"/>
      <c r="T4694" s="40"/>
      <c r="U4694" s="40"/>
      <c r="V4694" s="40"/>
      <c r="W4694" s="40"/>
      <c r="X4694" s="40"/>
      <c r="Z4694" s="40"/>
      <c r="AA4694" s="40"/>
      <c r="AB4694" s="40"/>
      <c r="AC4694" s="40"/>
      <c r="AD4694" s="40"/>
      <c r="AE4694" s="40"/>
      <c r="AF4694" s="40"/>
      <c r="AG4694" s="40"/>
      <c r="AH4694" s="40"/>
      <c r="AI4694" s="40"/>
      <c r="AJ4694" s="40"/>
      <c r="AK4694" s="40"/>
      <c r="AL4694" s="40"/>
      <c r="AM4694" s="40"/>
      <c r="AN4694" s="40"/>
      <c r="AO4694" s="40"/>
      <c r="AP4694" s="40"/>
      <c r="AQ4694" s="40"/>
      <c r="AR4694" s="40"/>
      <c r="AS4694" s="40"/>
      <c r="AT4694" s="59" t="s">
        <v>74</v>
      </c>
      <c r="AU4694" s="59"/>
      <c r="AV4694" s="59"/>
      <c r="AY4694" s="31">
        <v>98</v>
      </c>
      <c r="AZ4694" s="40"/>
      <c r="BA4694" s="40"/>
      <c r="BB4694" s="40"/>
      <c r="BC4694" s="40"/>
      <c r="BD4694" s="40"/>
      <c r="BE4694" s="40"/>
      <c r="BF4694" s="40"/>
      <c r="BG4694" s="40"/>
      <c r="BH4694" s="40"/>
      <c r="BI4694" s="40"/>
      <c r="BJ4694" s="40"/>
      <c r="BK4694" s="40"/>
      <c r="BL4694" s="40"/>
      <c r="BM4694" s="40"/>
      <c r="BN4694" s="40"/>
      <c r="BO4694" s="40"/>
      <c r="BP4694" s="40"/>
      <c r="BQ4694" s="40"/>
      <c r="BR4694" s="40"/>
      <c r="BS4694" s="40"/>
      <c r="BT4694" s="40"/>
      <c r="BU4694" s="40"/>
      <c r="BV4694" s="40"/>
      <c r="BW4694" s="40"/>
      <c r="BX4694" s="40"/>
      <c r="BY4694" s="40"/>
      <c r="BZ4694" s="40"/>
      <c r="CA4694" s="40"/>
      <c r="CB4694" s="40"/>
      <c r="CC4694" s="40"/>
      <c r="CD4694" s="40"/>
      <c r="CE4694" s="40"/>
    </row>
    <row r="4695" spans="1:83" x14ac:dyDescent="0.25">
      <c r="A4695" s="66" t="s">
        <v>1135</v>
      </c>
      <c r="B4695" s="66" t="s">
        <v>1135</v>
      </c>
      <c r="C4695" s="71"/>
      <c r="D4695" s="27">
        <v>33783</v>
      </c>
      <c r="E4695" s="27"/>
      <c r="F4695" s="40" t="s">
        <v>666</v>
      </c>
      <c r="G4695" s="40"/>
      <c r="H4695" s="40"/>
      <c r="I4695" s="40"/>
      <c r="J4695" s="40"/>
      <c r="K4695" s="40"/>
      <c r="L4695" s="40"/>
      <c r="M4695" s="40"/>
      <c r="N4695" s="40"/>
      <c r="O4695" s="40"/>
      <c r="P4695" s="40"/>
      <c r="Q4695" s="40"/>
      <c r="R4695" s="40"/>
      <c r="S4695" s="40"/>
      <c r="T4695" s="40"/>
      <c r="U4695" s="40"/>
      <c r="V4695" s="40"/>
      <c r="W4695" s="40"/>
      <c r="X4695" s="40"/>
      <c r="Z4695" s="40"/>
      <c r="AA4695" s="40"/>
      <c r="AB4695" s="40"/>
      <c r="AC4695" s="40"/>
      <c r="AD4695" s="40"/>
      <c r="AE4695" s="40"/>
      <c r="AF4695" s="40"/>
      <c r="AG4695" s="40"/>
      <c r="AH4695" s="40"/>
      <c r="AI4695" s="40"/>
      <c r="AJ4695" s="40"/>
      <c r="AK4695" s="40"/>
      <c r="AL4695" s="40"/>
      <c r="AM4695" s="40"/>
      <c r="AN4695" s="40"/>
      <c r="AO4695" s="40"/>
      <c r="AP4695" s="40"/>
      <c r="AQ4695" s="40"/>
      <c r="AR4695" s="40"/>
      <c r="AS4695" s="40"/>
      <c r="AT4695" s="59" t="s">
        <v>74</v>
      </c>
      <c r="AU4695" s="59"/>
      <c r="AV4695" s="59"/>
      <c r="AY4695" s="31">
        <v>114</v>
      </c>
      <c r="AZ4695" s="40"/>
      <c r="BA4695" s="40"/>
      <c r="BB4695" s="40"/>
      <c r="BC4695" s="40"/>
      <c r="BD4695" s="40"/>
      <c r="BE4695" s="40"/>
      <c r="BF4695" s="40"/>
      <c r="BG4695" s="40"/>
      <c r="BH4695" s="40"/>
      <c r="BI4695" s="40"/>
      <c r="BJ4695" s="40"/>
      <c r="BK4695" s="40"/>
      <c r="BL4695" s="40"/>
      <c r="BM4695" s="40"/>
      <c r="BN4695" s="40"/>
      <c r="BO4695" s="40"/>
      <c r="BP4695" s="40"/>
      <c r="BQ4695" s="40"/>
      <c r="BR4695" s="40"/>
      <c r="BS4695" s="40"/>
      <c r="BT4695" s="40"/>
      <c r="BU4695" s="40"/>
      <c r="BV4695" s="40"/>
      <c r="BW4695" s="40"/>
      <c r="BX4695" s="40"/>
      <c r="BY4695" s="40"/>
      <c r="BZ4695" s="40"/>
      <c r="CA4695" s="40"/>
      <c r="CB4695" s="40"/>
      <c r="CC4695" s="40"/>
      <c r="CD4695" s="40"/>
      <c r="CE4695" s="40"/>
    </row>
    <row r="4696" spans="1:83" x14ac:dyDescent="0.25">
      <c r="A4696" s="66" t="s">
        <v>1131</v>
      </c>
      <c r="B4696" s="66" t="s">
        <v>1131</v>
      </c>
      <c r="C4696" s="71"/>
      <c r="D4696" s="27">
        <v>33755</v>
      </c>
      <c r="E4696" s="27"/>
      <c r="F4696" s="40" t="s">
        <v>666</v>
      </c>
      <c r="G4696" s="40"/>
      <c r="H4696" s="40"/>
      <c r="I4696" s="40"/>
      <c r="J4696" s="40"/>
      <c r="K4696" s="40"/>
      <c r="L4696" s="40"/>
      <c r="M4696" s="40"/>
      <c r="N4696" s="40"/>
      <c r="O4696" s="40"/>
      <c r="P4696" s="40"/>
      <c r="Q4696" s="40"/>
      <c r="R4696" s="40"/>
      <c r="S4696" s="40"/>
      <c r="T4696" s="40"/>
      <c r="U4696" s="40"/>
      <c r="V4696" s="40"/>
      <c r="W4696" s="40"/>
      <c r="X4696" s="40"/>
      <c r="Z4696" s="40"/>
      <c r="AA4696" s="40"/>
      <c r="AB4696" s="40"/>
      <c r="AC4696" s="40"/>
      <c r="AD4696" s="40"/>
      <c r="AE4696" s="40"/>
      <c r="AF4696" s="40"/>
      <c r="AG4696" s="40"/>
      <c r="AH4696" s="40"/>
      <c r="AI4696" s="40"/>
      <c r="AJ4696" s="40"/>
      <c r="AK4696" s="40"/>
      <c r="AL4696" s="40"/>
      <c r="AM4696" s="40"/>
      <c r="AN4696" s="40"/>
      <c r="AO4696" s="40"/>
      <c r="AP4696" s="40"/>
      <c r="AQ4696" s="40"/>
      <c r="AR4696" s="40"/>
      <c r="AS4696" s="40"/>
      <c r="AT4696" s="59" t="s">
        <v>74</v>
      </c>
      <c r="AU4696" s="59"/>
      <c r="AV4696" s="59"/>
      <c r="AY4696" s="31">
        <v>132</v>
      </c>
      <c r="AZ4696" s="40"/>
      <c r="BA4696" s="40"/>
      <c r="BB4696" s="40"/>
      <c r="BC4696" s="40"/>
      <c r="BD4696" s="40"/>
      <c r="BE4696" s="40"/>
      <c r="BF4696" s="40"/>
      <c r="BG4696" s="40"/>
      <c r="BH4696" s="40"/>
      <c r="BI4696" s="40"/>
      <c r="BJ4696" s="40"/>
      <c r="BK4696" s="40"/>
      <c r="BL4696" s="40"/>
      <c r="BM4696" s="40"/>
      <c r="BN4696" s="40"/>
      <c r="BO4696" s="40"/>
      <c r="BP4696" s="40"/>
      <c r="BQ4696" s="40"/>
      <c r="BR4696" s="40"/>
      <c r="BS4696" s="40"/>
      <c r="BT4696" s="40"/>
      <c r="BU4696" s="40"/>
      <c r="BV4696" s="40"/>
      <c r="BW4696" s="40"/>
      <c r="BX4696" s="40"/>
      <c r="BY4696" s="40"/>
      <c r="BZ4696" s="40"/>
      <c r="CA4696" s="40"/>
      <c r="CB4696" s="40"/>
      <c r="CC4696" s="40"/>
      <c r="CD4696" s="40"/>
      <c r="CE4696" s="40"/>
    </row>
    <row r="4697" spans="1:83" x14ac:dyDescent="0.25">
      <c r="A4697" s="66" t="s">
        <v>1127</v>
      </c>
      <c r="B4697" s="66" t="s">
        <v>1127</v>
      </c>
      <c r="C4697" s="71"/>
      <c r="D4697" s="27">
        <v>33727</v>
      </c>
      <c r="E4697" s="27"/>
      <c r="F4697" s="40" t="s">
        <v>666</v>
      </c>
      <c r="G4697" s="40"/>
      <c r="H4697" s="40"/>
      <c r="I4697" s="40"/>
      <c r="J4697" s="40"/>
      <c r="K4697" s="40"/>
      <c r="L4697" s="40"/>
      <c r="M4697" s="40"/>
      <c r="N4697" s="40"/>
      <c r="O4697" s="40"/>
      <c r="P4697" s="40"/>
      <c r="Q4697" s="40"/>
      <c r="R4697" s="40"/>
      <c r="S4697" s="40"/>
      <c r="T4697" s="40"/>
      <c r="U4697" s="40"/>
      <c r="V4697" s="40"/>
      <c r="W4697" s="40"/>
      <c r="X4697" s="40"/>
      <c r="Z4697" s="40"/>
      <c r="AA4697" s="40"/>
      <c r="AB4697" s="40"/>
      <c r="AC4697" s="40"/>
      <c r="AD4697" s="40"/>
      <c r="AE4697" s="40"/>
      <c r="AF4697" s="40"/>
      <c r="AG4697" s="40"/>
      <c r="AH4697" s="40"/>
      <c r="AI4697" s="40"/>
      <c r="AJ4697" s="40"/>
      <c r="AK4697" s="40"/>
      <c r="AL4697" s="40"/>
      <c r="AM4697" s="40"/>
      <c r="AN4697" s="40"/>
      <c r="AO4697" s="40"/>
      <c r="AP4697" s="40"/>
      <c r="AQ4697" s="40"/>
      <c r="AR4697" s="40"/>
      <c r="AS4697" s="40"/>
      <c r="AT4697" s="59" t="s">
        <v>74</v>
      </c>
      <c r="AU4697" s="59"/>
      <c r="AV4697" s="59"/>
      <c r="AY4697" s="31">
        <v>144</v>
      </c>
      <c r="AZ4697" s="40"/>
      <c r="BA4697" s="40"/>
      <c r="BB4697" s="40"/>
      <c r="BC4697" s="40"/>
      <c r="BD4697" s="40"/>
      <c r="BE4697" s="40"/>
      <c r="BF4697" s="40"/>
      <c r="BG4697" s="40"/>
      <c r="BH4697" s="40"/>
      <c r="BI4697" s="40"/>
      <c r="BJ4697" s="40"/>
      <c r="BK4697" s="40"/>
      <c r="BL4697" s="40"/>
      <c r="BM4697" s="40"/>
      <c r="BN4697" s="40"/>
      <c r="BO4697" s="40"/>
      <c r="BP4697" s="40"/>
      <c r="BQ4697" s="40"/>
      <c r="BR4697" s="40"/>
      <c r="BS4697" s="40"/>
      <c r="BT4697" s="40"/>
      <c r="BU4697" s="40"/>
      <c r="BV4697" s="40"/>
      <c r="BW4697" s="40"/>
      <c r="BX4697" s="40"/>
      <c r="BY4697" s="40"/>
      <c r="BZ4697" s="40"/>
      <c r="CA4697" s="40"/>
      <c r="CB4697" s="40"/>
      <c r="CC4697" s="40"/>
      <c r="CD4697" s="40"/>
      <c r="CE4697" s="40"/>
    </row>
    <row r="4698" spans="1:83" x14ac:dyDescent="0.25">
      <c r="A4698" s="66" t="s">
        <v>1136</v>
      </c>
      <c r="B4698" s="66" t="s">
        <v>1136</v>
      </c>
      <c r="C4698" s="71"/>
      <c r="D4698" s="27">
        <v>33790</v>
      </c>
      <c r="E4698" s="27"/>
      <c r="F4698" s="40" t="s">
        <v>666</v>
      </c>
      <c r="G4698" s="40"/>
      <c r="H4698" s="40"/>
      <c r="I4698" s="40"/>
      <c r="J4698" s="40"/>
      <c r="K4698" s="40"/>
      <c r="L4698" s="40"/>
      <c r="M4698" s="40"/>
      <c r="N4698" s="40"/>
      <c r="O4698" s="40"/>
      <c r="P4698" s="40"/>
      <c r="Q4698" s="40"/>
      <c r="R4698" s="40"/>
      <c r="S4698" s="40"/>
      <c r="T4698" s="40"/>
      <c r="U4698" s="40"/>
      <c r="V4698" s="40"/>
      <c r="W4698" s="40"/>
      <c r="X4698" s="40"/>
      <c r="Z4698" s="40"/>
      <c r="AA4698" s="40"/>
      <c r="AB4698" s="40"/>
      <c r="AC4698" s="40"/>
      <c r="AD4698" s="40"/>
      <c r="AE4698" s="40"/>
      <c r="AF4698" s="40"/>
      <c r="AG4698" s="40"/>
      <c r="AH4698" s="40"/>
      <c r="AI4698" s="40"/>
      <c r="AJ4698" s="40"/>
      <c r="AK4698" s="40"/>
      <c r="AL4698" s="40"/>
      <c r="AM4698" s="40"/>
      <c r="AN4698" s="40"/>
      <c r="AO4698" s="40"/>
      <c r="AP4698" s="40"/>
      <c r="AQ4698" s="40"/>
      <c r="AR4698" s="40"/>
      <c r="AS4698" s="40"/>
      <c r="AT4698" s="59" t="s">
        <v>74</v>
      </c>
      <c r="AU4698" s="59"/>
      <c r="AV4698" s="59"/>
      <c r="AY4698" s="31">
        <v>110</v>
      </c>
      <c r="AZ4698" s="40"/>
      <c r="BA4698" s="40"/>
      <c r="BB4698" s="40"/>
      <c r="BC4698" s="40"/>
      <c r="BD4698" s="40"/>
      <c r="BE4698" s="40"/>
      <c r="BF4698" s="40"/>
      <c r="BG4698" s="40"/>
      <c r="BH4698" s="40"/>
      <c r="BI4698" s="40"/>
      <c r="BJ4698" s="40"/>
      <c r="BK4698" s="40"/>
      <c r="BL4698" s="40"/>
      <c r="BM4698" s="40"/>
      <c r="BN4698" s="40"/>
      <c r="BO4698" s="40"/>
      <c r="BP4698" s="40"/>
      <c r="BQ4698" s="40"/>
      <c r="BR4698" s="40"/>
      <c r="BS4698" s="40"/>
      <c r="BT4698" s="40"/>
      <c r="BU4698" s="40"/>
      <c r="BV4698" s="40"/>
      <c r="BW4698" s="40"/>
      <c r="BX4698" s="40"/>
      <c r="BY4698" s="40"/>
      <c r="BZ4698" s="40"/>
      <c r="CA4698" s="40"/>
      <c r="CB4698" s="40"/>
      <c r="CC4698" s="40"/>
      <c r="CD4698" s="40"/>
      <c r="CE4698" s="40"/>
    </row>
    <row r="4699" spans="1:83" x14ac:dyDescent="0.25">
      <c r="A4699" s="66" t="s">
        <v>1132</v>
      </c>
      <c r="B4699" s="66" t="s">
        <v>1132</v>
      </c>
      <c r="C4699" s="71"/>
      <c r="D4699" s="27">
        <v>33762</v>
      </c>
      <c r="E4699" s="27"/>
      <c r="F4699" s="40" t="s">
        <v>666</v>
      </c>
      <c r="G4699" s="40"/>
      <c r="H4699" s="40"/>
      <c r="I4699" s="40"/>
      <c r="J4699" s="40"/>
      <c r="K4699" s="40"/>
      <c r="L4699" s="40"/>
      <c r="M4699" s="40"/>
      <c r="N4699" s="40"/>
      <c r="O4699" s="40"/>
      <c r="P4699" s="40"/>
      <c r="Q4699" s="40"/>
      <c r="R4699" s="40"/>
      <c r="S4699" s="40"/>
      <c r="T4699" s="40"/>
      <c r="U4699" s="40"/>
      <c r="V4699" s="40"/>
      <c r="W4699" s="40"/>
      <c r="X4699" s="40"/>
      <c r="Z4699" s="40"/>
      <c r="AA4699" s="40"/>
      <c r="AB4699" s="40"/>
      <c r="AC4699" s="40"/>
      <c r="AD4699" s="40"/>
      <c r="AE4699" s="40"/>
      <c r="AF4699" s="40"/>
      <c r="AG4699" s="40"/>
      <c r="AH4699" s="40"/>
      <c r="AI4699" s="40"/>
      <c r="AJ4699" s="40"/>
      <c r="AK4699" s="40"/>
      <c r="AL4699" s="40"/>
      <c r="AM4699" s="40"/>
      <c r="AN4699" s="40"/>
      <c r="AO4699" s="40"/>
      <c r="AP4699" s="40"/>
      <c r="AQ4699" s="40"/>
      <c r="AR4699" s="40"/>
      <c r="AS4699" s="40"/>
      <c r="AT4699" s="59" t="s">
        <v>74</v>
      </c>
      <c r="AU4699" s="59"/>
      <c r="AV4699" s="59"/>
      <c r="AY4699" s="31">
        <v>128</v>
      </c>
      <c r="AZ4699" s="40"/>
      <c r="BA4699" s="40"/>
      <c r="BB4699" s="40"/>
      <c r="BC4699" s="40"/>
      <c r="BD4699" s="40"/>
      <c r="BE4699" s="40"/>
      <c r="BF4699" s="40"/>
      <c r="BG4699" s="40"/>
      <c r="BH4699" s="40"/>
      <c r="BI4699" s="40"/>
      <c r="BJ4699" s="40"/>
      <c r="BK4699" s="40"/>
      <c r="BL4699" s="40"/>
      <c r="BM4699" s="40"/>
      <c r="BN4699" s="40"/>
      <c r="BO4699" s="40"/>
      <c r="BP4699" s="40"/>
      <c r="BQ4699" s="40"/>
      <c r="BR4699" s="40"/>
      <c r="BS4699" s="40"/>
      <c r="BT4699" s="40"/>
      <c r="BU4699" s="40"/>
      <c r="BV4699" s="40"/>
      <c r="BW4699" s="40"/>
      <c r="BX4699" s="40"/>
      <c r="BY4699" s="40"/>
      <c r="BZ4699" s="40"/>
      <c r="CA4699" s="40"/>
      <c r="CB4699" s="40"/>
      <c r="CC4699" s="40"/>
      <c r="CD4699" s="40"/>
      <c r="CE4699" s="40"/>
    </row>
    <row r="4700" spans="1:83" x14ac:dyDescent="0.25">
      <c r="A4700" s="66" t="s">
        <v>1113</v>
      </c>
      <c r="B4700" s="66" t="s">
        <v>1113</v>
      </c>
      <c r="C4700" s="79"/>
      <c r="D4700" s="27">
        <v>33734</v>
      </c>
      <c r="E4700" s="27"/>
      <c r="F4700" s="40" t="s">
        <v>609</v>
      </c>
      <c r="G4700" s="40"/>
      <c r="H4700" s="40"/>
      <c r="I4700" s="40"/>
      <c r="J4700" s="40"/>
      <c r="K4700" s="40"/>
      <c r="L4700" s="40"/>
      <c r="M4700" s="40"/>
      <c r="N4700" s="40"/>
      <c r="O4700" s="40"/>
      <c r="P4700" s="40"/>
      <c r="Q4700" s="40"/>
      <c r="R4700" s="40"/>
      <c r="S4700" s="40"/>
      <c r="T4700" s="40"/>
      <c r="U4700" s="40"/>
      <c r="V4700" s="40"/>
      <c r="W4700" s="40"/>
      <c r="X4700" s="40"/>
      <c r="Z4700" s="40"/>
      <c r="AA4700" s="40"/>
      <c r="AB4700" s="40"/>
      <c r="AC4700" s="40"/>
      <c r="AD4700" s="40"/>
      <c r="AE4700" s="40"/>
      <c r="AF4700" s="40"/>
      <c r="AG4700" s="40"/>
      <c r="AH4700" s="40"/>
      <c r="AI4700" s="40"/>
      <c r="AJ4700" s="40"/>
      <c r="AK4700" s="40"/>
      <c r="AL4700" s="40"/>
      <c r="AM4700" s="40"/>
      <c r="AN4700" s="40"/>
      <c r="AO4700" s="40"/>
      <c r="AP4700" s="40"/>
      <c r="AQ4700" s="40"/>
      <c r="AR4700" s="40"/>
      <c r="AS4700" s="40"/>
      <c r="AT4700" s="59" t="s">
        <v>74</v>
      </c>
      <c r="AU4700" s="59"/>
      <c r="AV4700" s="59"/>
      <c r="AY4700" s="31">
        <v>129</v>
      </c>
      <c r="AZ4700" s="40"/>
      <c r="BA4700" s="40"/>
      <c r="BB4700" s="40"/>
      <c r="BC4700" s="40"/>
      <c r="BD4700" s="40"/>
      <c r="BE4700" s="40"/>
      <c r="BF4700" s="40"/>
      <c r="BG4700" s="40"/>
      <c r="BH4700" s="40"/>
      <c r="BI4700" s="40"/>
      <c r="BJ4700" s="40"/>
      <c r="BK4700" s="40"/>
      <c r="BL4700" s="40"/>
      <c r="BM4700" s="40"/>
      <c r="BN4700" s="40"/>
      <c r="BO4700" s="40"/>
      <c r="BP4700" s="40"/>
      <c r="BQ4700" s="40"/>
      <c r="BR4700" s="40"/>
      <c r="BS4700" s="40"/>
      <c r="BT4700" s="40"/>
      <c r="BU4700" s="40"/>
      <c r="BV4700" s="40"/>
      <c r="BW4700" s="40"/>
      <c r="BX4700" s="40"/>
      <c r="BY4700" s="40"/>
      <c r="BZ4700" s="40"/>
      <c r="CA4700" s="40"/>
      <c r="CB4700" s="40"/>
      <c r="CC4700" s="40"/>
      <c r="CD4700" s="40"/>
      <c r="CE4700" s="40"/>
    </row>
    <row r="4701" spans="1:83" x14ac:dyDescent="0.25">
      <c r="A4701" s="66" t="s">
        <v>1122</v>
      </c>
      <c r="B4701" s="66" t="s">
        <v>1122</v>
      </c>
      <c r="C4701" s="79"/>
      <c r="D4701" s="27">
        <v>33797</v>
      </c>
      <c r="E4701" s="27"/>
      <c r="F4701" s="40" t="s">
        <v>609</v>
      </c>
      <c r="G4701" s="40"/>
      <c r="H4701" s="40"/>
      <c r="I4701" s="40"/>
      <c r="J4701" s="40"/>
      <c r="K4701" s="40"/>
      <c r="L4701" s="40"/>
      <c r="M4701" s="40"/>
      <c r="N4701" s="40"/>
      <c r="O4701" s="40"/>
      <c r="P4701" s="40"/>
      <c r="Q4701" s="40"/>
      <c r="R4701" s="40"/>
      <c r="S4701" s="40"/>
      <c r="T4701" s="40"/>
      <c r="U4701" s="40"/>
      <c r="V4701" s="40"/>
      <c r="W4701" s="40"/>
      <c r="X4701" s="40"/>
      <c r="Z4701" s="40"/>
      <c r="AA4701" s="40"/>
      <c r="AB4701" s="40"/>
      <c r="AC4701" s="40"/>
      <c r="AD4701" s="40"/>
      <c r="AE4701" s="40"/>
      <c r="AF4701" s="40"/>
      <c r="AG4701" s="40"/>
      <c r="AH4701" s="40"/>
      <c r="AI4701" s="40"/>
      <c r="AJ4701" s="40"/>
      <c r="AK4701" s="40"/>
      <c r="AL4701" s="40"/>
      <c r="AM4701" s="40"/>
      <c r="AN4701" s="40"/>
      <c r="AO4701" s="40"/>
      <c r="AP4701" s="40"/>
      <c r="AQ4701" s="40"/>
      <c r="AR4701" s="40"/>
      <c r="AS4701" s="40"/>
      <c r="AT4701" s="59" t="s">
        <v>74</v>
      </c>
      <c r="AU4701" s="59"/>
      <c r="AV4701" s="59"/>
      <c r="AY4701" s="31">
        <v>98</v>
      </c>
      <c r="AZ4701" s="40"/>
      <c r="BA4701" s="40"/>
      <c r="BB4701" s="40"/>
      <c r="BC4701" s="40"/>
      <c r="BD4701" s="40"/>
      <c r="BE4701" s="40"/>
      <c r="BF4701" s="40"/>
      <c r="BG4701" s="40"/>
      <c r="BH4701" s="40"/>
      <c r="BI4701" s="40"/>
      <c r="BJ4701" s="40"/>
      <c r="BK4701" s="40"/>
      <c r="BL4701" s="40"/>
      <c r="BM4701" s="40"/>
      <c r="BN4701" s="40"/>
      <c r="BO4701" s="40"/>
      <c r="BP4701" s="40"/>
      <c r="BQ4701" s="40"/>
      <c r="BR4701" s="40"/>
      <c r="BS4701" s="40"/>
      <c r="BT4701" s="40"/>
      <c r="BU4701" s="40"/>
      <c r="BV4701" s="40"/>
      <c r="BW4701" s="40"/>
      <c r="BX4701" s="40"/>
      <c r="BY4701" s="40"/>
      <c r="BZ4701" s="40"/>
      <c r="CA4701" s="40"/>
      <c r="CB4701" s="40"/>
      <c r="CC4701" s="40"/>
      <c r="CD4701" s="40"/>
      <c r="CE4701" s="40"/>
    </row>
    <row r="4702" spans="1:83" x14ac:dyDescent="0.25">
      <c r="A4702" s="66" t="s">
        <v>1118</v>
      </c>
      <c r="B4702" s="66" t="s">
        <v>1118</v>
      </c>
      <c r="C4702" s="79"/>
      <c r="D4702" s="27">
        <v>33769</v>
      </c>
      <c r="E4702" s="27"/>
      <c r="F4702" s="40" t="s">
        <v>609</v>
      </c>
      <c r="G4702" s="40"/>
      <c r="H4702" s="40"/>
      <c r="I4702" s="40"/>
      <c r="J4702" s="40"/>
      <c r="K4702" s="40"/>
      <c r="L4702" s="40"/>
      <c r="M4702" s="40"/>
      <c r="N4702" s="40"/>
      <c r="O4702" s="40"/>
      <c r="P4702" s="40"/>
      <c r="Q4702" s="40"/>
      <c r="R4702" s="40"/>
      <c r="S4702" s="40"/>
      <c r="T4702" s="40"/>
      <c r="U4702" s="40"/>
      <c r="V4702" s="40"/>
      <c r="W4702" s="40"/>
      <c r="X4702" s="40"/>
      <c r="Z4702" s="40"/>
      <c r="AA4702" s="40"/>
      <c r="AB4702" s="40"/>
      <c r="AC4702" s="40"/>
      <c r="AD4702" s="40"/>
      <c r="AE4702" s="40"/>
      <c r="AF4702" s="40"/>
      <c r="AG4702" s="40"/>
      <c r="AH4702" s="40"/>
      <c r="AI4702" s="40"/>
      <c r="AJ4702" s="40"/>
      <c r="AK4702" s="40"/>
      <c r="AL4702" s="40"/>
      <c r="AM4702" s="40"/>
      <c r="AN4702" s="40"/>
      <c r="AO4702" s="40"/>
      <c r="AP4702" s="40"/>
      <c r="AQ4702" s="40"/>
      <c r="AR4702" s="40"/>
      <c r="AS4702" s="40"/>
      <c r="AT4702" s="59" t="s">
        <v>74</v>
      </c>
      <c r="AU4702" s="59"/>
      <c r="AV4702" s="59"/>
      <c r="AY4702" s="31">
        <v>120</v>
      </c>
      <c r="AZ4702" s="40"/>
      <c r="BA4702" s="40"/>
      <c r="BB4702" s="40"/>
      <c r="BC4702" s="40"/>
      <c r="BD4702" s="40"/>
      <c r="BE4702" s="40"/>
      <c r="BF4702" s="40"/>
      <c r="BG4702" s="40"/>
      <c r="BH4702" s="40"/>
      <c r="BI4702" s="40"/>
      <c r="BJ4702" s="40"/>
      <c r="BK4702" s="40"/>
      <c r="BL4702" s="40"/>
      <c r="BM4702" s="40"/>
      <c r="BN4702" s="40"/>
      <c r="BO4702" s="40"/>
      <c r="BP4702" s="40"/>
      <c r="BQ4702" s="40"/>
      <c r="BR4702" s="40"/>
      <c r="BS4702" s="40"/>
      <c r="BT4702" s="40"/>
      <c r="BU4702" s="40"/>
      <c r="BV4702" s="40"/>
      <c r="BW4702" s="40"/>
      <c r="BX4702" s="40"/>
      <c r="BY4702" s="40"/>
      <c r="BZ4702" s="40"/>
      <c r="CA4702" s="40"/>
      <c r="CB4702" s="40"/>
      <c r="CC4702" s="40"/>
      <c r="CD4702" s="40"/>
      <c r="CE4702" s="40"/>
    </row>
    <row r="4703" spans="1:83" x14ac:dyDescent="0.25">
      <c r="A4703" s="66" t="s">
        <v>1114</v>
      </c>
      <c r="B4703" s="66" t="s">
        <v>1114</v>
      </c>
      <c r="C4703" s="79"/>
      <c r="D4703" s="27">
        <v>33741</v>
      </c>
      <c r="E4703" s="27"/>
      <c r="F4703" s="40" t="s">
        <v>609</v>
      </c>
      <c r="G4703" s="40"/>
      <c r="H4703" s="40"/>
      <c r="I4703" s="40"/>
      <c r="J4703" s="40"/>
      <c r="K4703" s="40"/>
      <c r="L4703" s="40"/>
      <c r="M4703" s="40"/>
      <c r="N4703" s="40"/>
      <c r="O4703" s="40"/>
      <c r="P4703" s="40"/>
      <c r="Q4703" s="40"/>
      <c r="R4703" s="40"/>
      <c r="S4703" s="40"/>
      <c r="T4703" s="40"/>
      <c r="U4703" s="40"/>
      <c r="V4703" s="40"/>
      <c r="W4703" s="40"/>
      <c r="X4703" s="40"/>
      <c r="Z4703" s="40"/>
      <c r="AA4703" s="40"/>
      <c r="AB4703" s="40"/>
      <c r="AC4703" s="40"/>
      <c r="AD4703" s="40"/>
      <c r="AE4703" s="40"/>
      <c r="AF4703" s="40"/>
      <c r="AG4703" s="40"/>
      <c r="AH4703" s="40"/>
      <c r="AI4703" s="40"/>
      <c r="AJ4703" s="40"/>
      <c r="AK4703" s="40"/>
      <c r="AL4703" s="40"/>
      <c r="AM4703" s="40"/>
      <c r="AN4703" s="40"/>
      <c r="AO4703" s="40"/>
      <c r="AP4703" s="60"/>
      <c r="AQ4703" s="60"/>
      <c r="AR4703" s="60"/>
      <c r="AS4703" s="60"/>
      <c r="AT4703" s="59" t="s">
        <v>74</v>
      </c>
      <c r="AU4703" s="59"/>
      <c r="AV4703" s="59"/>
      <c r="AY4703" s="31">
        <v>131</v>
      </c>
      <c r="AZ4703" s="60"/>
      <c r="BA4703" s="60"/>
      <c r="BB4703" s="60"/>
      <c r="BC4703" s="60"/>
      <c r="BD4703" s="60"/>
      <c r="BE4703" s="60"/>
      <c r="BF4703" s="60"/>
      <c r="BG4703" s="40"/>
      <c r="BH4703" s="40"/>
      <c r="BI4703" s="40"/>
      <c r="BJ4703" s="40"/>
      <c r="BK4703" s="40"/>
      <c r="BL4703" s="40"/>
      <c r="BM4703" s="40"/>
      <c r="BN4703" s="40"/>
      <c r="BO4703" s="40"/>
      <c r="BP4703" s="40"/>
      <c r="BQ4703" s="40"/>
      <c r="BR4703" s="40"/>
      <c r="BS4703" s="40"/>
      <c r="BT4703" s="40"/>
      <c r="BU4703" s="40"/>
      <c r="BV4703" s="40"/>
      <c r="BW4703" s="40"/>
      <c r="BX4703" s="40"/>
      <c r="BY4703" s="40"/>
      <c r="BZ4703" s="40"/>
      <c r="CA4703" s="40"/>
      <c r="CB4703" s="40"/>
      <c r="CC4703" s="40"/>
      <c r="CD4703" s="40"/>
      <c r="CE4703" s="40"/>
    </row>
    <row r="4704" spans="1:83" x14ac:dyDescent="0.25">
      <c r="A4704" s="66" t="s">
        <v>1110</v>
      </c>
      <c r="B4704" s="66" t="s">
        <v>1110</v>
      </c>
      <c r="C4704" s="79"/>
      <c r="D4704" s="27">
        <v>33713</v>
      </c>
      <c r="E4704" s="27"/>
      <c r="F4704" s="40" t="s">
        <v>609</v>
      </c>
      <c r="G4704" s="40"/>
      <c r="H4704" s="40"/>
      <c r="I4704" s="40"/>
      <c r="J4704" s="40"/>
      <c r="K4704" s="40"/>
      <c r="L4704" s="40"/>
      <c r="M4704" s="40"/>
      <c r="N4704" s="40"/>
      <c r="O4704" s="40"/>
      <c r="P4704" s="40"/>
      <c r="Q4704" s="40"/>
      <c r="R4704" s="40"/>
      <c r="S4704" s="40"/>
      <c r="T4704" s="40"/>
      <c r="U4704" s="40"/>
      <c r="V4704" s="40"/>
      <c r="W4704" s="40"/>
      <c r="X4704" s="40"/>
      <c r="Z4704" s="40"/>
      <c r="AA4704" s="40"/>
      <c r="AB4704" s="40"/>
      <c r="AC4704" s="40"/>
      <c r="AD4704" s="40"/>
      <c r="AE4704" s="40"/>
      <c r="AF4704" s="40"/>
      <c r="AG4704" s="40"/>
      <c r="AH4704" s="40"/>
      <c r="AI4704" s="40"/>
      <c r="AJ4704" s="40"/>
      <c r="AK4704" s="40"/>
      <c r="AL4704" s="40"/>
      <c r="AM4704" s="40"/>
      <c r="AN4704" s="40"/>
      <c r="AO4704" s="40"/>
      <c r="AP4704" s="40"/>
      <c r="AQ4704" s="40"/>
      <c r="AR4704" s="40"/>
      <c r="AS4704" s="40"/>
      <c r="AT4704" s="59" t="s">
        <v>74</v>
      </c>
      <c r="AU4704" s="59"/>
      <c r="AV4704" s="59"/>
      <c r="AY4704" s="31">
        <v>122</v>
      </c>
      <c r="AZ4704" s="40"/>
      <c r="BA4704" s="40"/>
      <c r="BB4704" s="40"/>
      <c r="BC4704" s="40"/>
      <c r="BD4704" s="40"/>
      <c r="BE4704" s="40"/>
      <c r="BF4704" s="40"/>
      <c r="BG4704" s="40"/>
      <c r="BH4704" s="40"/>
      <c r="BI4704" s="40"/>
      <c r="BJ4704" s="40"/>
      <c r="BK4704" s="40"/>
      <c r="BL4704" s="40"/>
      <c r="BM4704" s="40"/>
      <c r="BN4704" s="40"/>
      <c r="BO4704" s="40"/>
      <c r="BP4704" s="40"/>
      <c r="BQ4704" s="40"/>
      <c r="BR4704" s="40"/>
      <c r="BS4704" s="40"/>
      <c r="BT4704" s="40"/>
      <c r="BU4704" s="40"/>
      <c r="BV4704" s="40"/>
      <c r="BW4704" s="40"/>
      <c r="BX4704" s="40"/>
      <c r="BY4704" s="40"/>
      <c r="BZ4704" s="40"/>
      <c r="CA4704" s="40"/>
      <c r="CB4704" s="40"/>
      <c r="CC4704" s="40"/>
      <c r="CD4704" s="40"/>
      <c r="CE4704" s="40"/>
    </row>
    <row r="4705" spans="1:83" x14ac:dyDescent="0.25">
      <c r="A4705" s="66" t="s">
        <v>1123</v>
      </c>
      <c r="B4705" s="66" t="s">
        <v>1123</v>
      </c>
      <c r="C4705" s="79"/>
      <c r="D4705" s="27">
        <v>33804</v>
      </c>
      <c r="E4705" s="27"/>
      <c r="F4705" s="40" t="s">
        <v>609</v>
      </c>
      <c r="G4705" s="40"/>
      <c r="H4705" s="40"/>
      <c r="I4705" s="40"/>
      <c r="J4705" s="40"/>
      <c r="K4705" s="40"/>
      <c r="L4705" s="40"/>
      <c r="M4705" s="40"/>
      <c r="N4705" s="40"/>
      <c r="O4705" s="40"/>
      <c r="P4705" s="40"/>
      <c r="Q4705" s="40"/>
      <c r="R4705" s="40"/>
      <c r="S4705" s="40"/>
      <c r="T4705" s="40"/>
      <c r="U4705" s="40"/>
      <c r="V4705" s="40"/>
      <c r="W4705" s="40"/>
      <c r="X4705" s="40"/>
      <c r="Z4705" s="40"/>
      <c r="AA4705" s="40"/>
      <c r="AB4705" s="40"/>
      <c r="AC4705" s="40"/>
      <c r="AD4705" s="40"/>
      <c r="AE4705" s="40"/>
      <c r="AF4705" s="40"/>
      <c r="AG4705" s="40"/>
      <c r="AH4705" s="40"/>
      <c r="AI4705" s="40"/>
      <c r="AJ4705" s="40"/>
      <c r="AK4705" s="40"/>
      <c r="AL4705" s="40"/>
      <c r="AM4705" s="40"/>
      <c r="AN4705" s="40"/>
      <c r="AO4705" s="40"/>
      <c r="AP4705" s="40"/>
      <c r="AQ4705" s="40"/>
      <c r="AR4705" s="40"/>
      <c r="AS4705" s="40"/>
      <c r="AT4705" s="59" t="s">
        <v>74</v>
      </c>
      <c r="AU4705" s="59"/>
      <c r="AV4705" s="59"/>
      <c r="AY4705" s="31">
        <v>92</v>
      </c>
      <c r="AZ4705" s="40"/>
      <c r="BA4705" s="40"/>
      <c r="BB4705" s="40"/>
      <c r="BC4705" s="40"/>
      <c r="BD4705" s="40"/>
      <c r="BE4705" s="40"/>
      <c r="BF4705" s="40"/>
      <c r="BG4705" s="40"/>
      <c r="BH4705" s="40"/>
      <c r="BI4705" s="40"/>
      <c r="BJ4705" s="40"/>
      <c r="BK4705" s="40"/>
      <c r="BL4705" s="40"/>
      <c r="BM4705" s="40"/>
      <c r="BN4705" s="40"/>
      <c r="BO4705" s="40"/>
      <c r="BP4705" s="40"/>
      <c r="BQ4705" s="40"/>
      <c r="BR4705" s="40"/>
      <c r="BS4705" s="40"/>
      <c r="BT4705" s="40"/>
      <c r="BU4705" s="40"/>
      <c r="BV4705" s="40"/>
      <c r="BW4705" s="40"/>
      <c r="BX4705" s="40"/>
      <c r="BY4705" s="40"/>
      <c r="BZ4705" s="40"/>
      <c r="CA4705" s="40"/>
      <c r="CB4705" s="40"/>
      <c r="CC4705" s="40"/>
      <c r="CD4705" s="40"/>
      <c r="CE4705" s="40"/>
    </row>
    <row r="4706" spans="1:83" x14ac:dyDescent="0.25">
      <c r="A4706" s="66" t="s">
        <v>1119</v>
      </c>
      <c r="B4706" s="66" t="s">
        <v>1119</v>
      </c>
      <c r="C4706" s="79"/>
      <c r="D4706" s="27">
        <v>33776</v>
      </c>
      <c r="E4706" s="27"/>
      <c r="F4706" s="40" t="s">
        <v>609</v>
      </c>
      <c r="G4706" s="40"/>
      <c r="H4706" s="40"/>
      <c r="I4706" s="40"/>
      <c r="J4706" s="40"/>
      <c r="K4706" s="40"/>
      <c r="L4706" s="40"/>
      <c r="M4706" s="40"/>
      <c r="N4706" s="40"/>
      <c r="O4706" s="40"/>
      <c r="P4706" s="40"/>
      <c r="Q4706" s="40"/>
      <c r="R4706" s="40"/>
      <c r="S4706" s="40"/>
      <c r="T4706" s="40"/>
      <c r="U4706" s="40"/>
      <c r="V4706" s="40"/>
      <c r="W4706" s="40"/>
      <c r="X4706" s="40"/>
      <c r="Z4706" s="40"/>
      <c r="AA4706" s="40"/>
      <c r="AB4706" s="40"/>
      <c r="AC4706" s="40"/>
      <c r="AD4706" s="40"/>
      <c r="AE4706" s="40"/>
      <c r="AF4706" s="40"/>
      <c r="AG4706" s="40"/>
      <c r="AH4706" s="40"/>
      <c r="AI4706" s="40"/>
      <c r="AJ4706" s="40"/>
      <c r="AK4706" s="40"/>
      <c r="AL4706" s="40"/>
      <c r="AM4706" s="40"/>
      <c r="AN4706" s="40"/>
      <c r="AO4706" s="40"/>
      <c r="AP4706" s="40"/>
      <c r="AQ4706" s="40"/>
      <c r="AR4706" s="40"/>
      <c r="AS4706" s="40"/>
      <c r="AT4706" s="59" t="s">
        <v>74</v>
      </c>
      <c r="AU4706" s="59"/>
      <c r="AV4706" s="59"/>
      <c r="AY4706" s="31">
        <v>112</v>
      </c>
      <c r="AZ4706" s="40"/>
      <c r="BA4706" s="40"/>
      <c r="BB4706" s="40"/>
      <c r="BC4706" s="40"/>
      <c r="BD4706" s="40"/>
      <c r="BE4706" s="40"/>
      <c r="BF4706" s="40"/>
      <c r="BG4706" s="40"/>
      <c r="BH4706" s="40"/>
      <c r="BI4706" s="40"/>
      <c r="BJ4706" s="40"/>
      <c r="BK4706" s="40"/>
      <c r="BL4706" s="40"/>
      <c r="BM4706" s="40"/>
      <c r="BN4706" s="40"/>
      <c r="BO4706" s="40"/>
      <c r="BP4706" s="40"/>
      <c r="BQ4706" s="40"/>
      <c r="BR4706" s="40"/>
      <c r="BS4706" s="40"/>
      <c r="BT4706" s="40"/>
      <c r="BU4706" s="40"/>
      <c r="BV4706" s="40"/>
      <c r="BW4706" s="40"/>
      <c r="BX4706" s="40"/>
      <c r="BY4706" s="40"/>
      <c r="BZ4706" s="40"/>
      <c r="CA4706" s="40"/>
      <c r="CB4706" s="40"/>
      <c r="CC4706" s="40"/>
      <c r="CD4706" s="40"/>
      <c r="CE4706" s="40"/>
    </row>
    <row r="4707" spans="1:83" x14ac:dyDescent="0.25">
      <c r="A4707" s="66" t="s">
        <v>1115</v>
      </c>
      <c r="B4707" s="66" t="s">
        <v>1115</v>
      </c>
      <c r="C4707" s="79"/>
      <c r="D4707" s="27">
        <v>33748</v>
      </c>
      <c r="E4707" s="27"/>
      <c r="F4707" s="40" t="s">
        <v>609</v>
      </c>
      <c r="G4707" s="40"/>
      <c r="H4707" s="40"/>
      <c r="I4707" s="40"/>
      <c r="J4707" s="40"/>
      <c r="K4707" s="40"/>
      <c r="L4707" s="40"/>
      <c r="M4707" s="40"/>
      <c r="N4707" s="40"/>
      <c r="O4707" s="40"/>
      <c r="P4707" s="40"/>
      <c r="Q4707" s="40"/>
      <c r="R4707" s="40"/>
      <c r="S4707" s="40"/>
      <c r="T4707" s="40"/>
      <c r="U4707" s="40"/>
      <c r="V4707" s="40"/>
      <c r="W4707" s="40"/>
      <c r="X4707" s="40"/>
      <c r="Z4707" s="40"/>
      <c r="AA4707" s="40"/>
      <c r="AB4707" s="40"/>
      <c r="AC4707" s="40"/>
      <c r="AD4707" s="40"/>
      <c r="AE4707" s="40"/>
      <c r="AF4707" s="40"/>
      <c r="AG4707" s="40"/>
      <c r="AH4707" s="40"/>
      <c r="AI4707" s="40"/>
      <c r="AJ4707" s="40"/>
      <c r="AK4707" s="40"/>
      <c r="AL4707" s="40"/>
      <c r="AM4707" s="40"/>
      <c r="AN4707" s="40"/>
      <c r="AO4707" s="40"/>
      <c r="AP4707" s="40"/>
      <c r="AQ4707" s="40"/>
      <c r="AR4707" s="40"/>
      <c r="AS4707" s="40"/>
      <c r="AT4707" s="59" t="s">
        <v>74</v>
      </c>
      <c r="AU4707" s="59"/>
      <c r="AV4707" s="59"/>
      <c r="AY4707" s="31">
        <v>130</v>
      </c>
      <c r="AZ4707" s="40"/>
      <c r="BA4707" s="40"/>
      <c r="BB4707" s="40"/>
      <c r="BC4707" s="40"/>
      <c r="BD4707" s="40"/>
      <c r="BE4707" s="40"/>
      <c r="BF4707" s="40"/>
      <c r="BG4707" s="40"/>
      <c r="BH4707" s="40"/>
      <c r="BI4707" s="40"/>
      <c r="BJ4707" s="40"/>
      <c r="BK4707" s="40"/>
      <c r="BL4707" s="40"/>
      <c r="BM4707" s="40"/>
      <c r="BN4707" s="40"/>
      <c r="BO4707" s="40"/>
      <c r="BP4707" s="40"/>
      <c r="BQ4707" s="40"/>
      <c r="BR4707" s="40"/>
      <c r="BS4707" s="40"/>
      <c r="BT4707" s="40"/>
      <c r="BU4707" s="40"/>
      <c r="BV4707" s="40"/>
      <c r="BW4707" s="40"/>
      <c r="BX4707" s="40"/>
      <c r="BY4707" s="40"/>
      <c r="BZ4707" s="40"/>
      <c r="CA4707" s="40"/>
      <c r="CB4707" s="40"/>
      <c r="CC4707" s="40"/>
      <c r="CD4707" s="40"/>
      <c r="CE4707" s="40"/>
    </row>
    <row r="4708" spans="1:83" x14ac:dyDescent="0.25">
      <c r="A4708" s="66" t="s">
        <v>1111</v>
      </c>
      <c r="B4708" s="66" t="s">
        <v>1111</v>
      </c>
      <c r="C4708" s="79"/>
      <c r="D4708" s="27">
        <v>33720</v>
      </c>
      <c r="E4708" s="27"/>
      <c r="F4708" s="40" t="s">
        <v>609</v>
      </c>
      <c r="G4708" s="40"/>
      <c r="H4708" s="40"/>
      <c r="I4708" s="40"/>
      <c r="J4708" s="40"/>
      <c r="K4708" s="40"/>
      <c r="L4708" s="40"/>
      <c r="M4708" s="40"/>
      <c r="N4708" s="40"/>
      <c r="O4708" s="40"/>
      <c r="P4708" s="40"/>
      <c r="Q4708" s="40"/>
      <c r="R4708" s="40"/>
      <c r="S4708" s="40"/>
      <c r="T4708" s="40"/>
      <c r="U4708" s="40"/>
      <c r="V4708" s="40"/>
      <c r="W4708" s="40"/>
      <c r="X4708" s="40"/>
      <c r="Z4708" s="40"/>
      <c r="AA4708" s="40"/>
      <c r="AB4708" s="40"/>
      <c r="AC4708" s="40"/>
      <c r="AD4708" s="40"/>
      <c r="AE4708" s="40"/>
      <c r="AF4708" s="40"/>
      <c r="AG4708" s="40"/>
      <c r="AH4708" s="40"/>
      <c r="AI4708" s="40"/>
      <c r="AJ4708" s="40"/>
      <c r="AK4708" s="40"/>
      <c r="AL4708" s="40"/>
      <c r="AM4708" s="40"/>
      <c r="AN4708" s="40"/>
      <c r="AO4708" s="40"/>
      <c r="AP4708" s="40"/>
      <c r="AQ4708" s="40"/>
      <c r="AR4708" s="40"/>
      <c r="AS4708" s="40"/>
      <c r="AT4708" s="59" t="s">
        <v>74</v>
      </c>
      <c r="AU4708" s="59"/>
      <c r="AV4708" s="59"/>
      <c r="AY4708" s="31">
        <v>125</v>
      </c>
      <c r="AZ4708" s="40"/>
      <c r="BA4708" s="40"/>
      <c r="BB4708" s="40"/>
      <c r="BC4708" s="40"/>
      <c r="BD4708" s="40"/>
      <c r="BE4708" s="40"/>
      <c r="BF4708" s="40"/>
      <c r="BG4708" s="40"/>
      <c r="BH4708" s="40"/>
      <c r="BI4708" s="40"/>
      <c r="BJ4708" s="40"/>
      <c r="BK4708" s="40"/>
      <c r="BL4708" s="40"/>
      <c r="BM4708" s="40"/>
      <c r="BN4708" s="40"/>
      <c r="BO4708" s="40"/>
      <c r="BP4708" s="40"/>
      <c r="BQ4708" s="40"/>
      <c r="BR4708" s="40"/>
      <c r="BS4708" s="40"/>
      <c r="BT4708" s="40"/>
      <c r="BU4708" s="40"/>
      <c r="BV4708" s="40"/>
      <c r="BW4708" s="40"/>
      <c r="BX4708" s="40"/>
      <c r="BY4708" s="40"/>
      <c r="BZ4708" s="40"/>
      <c r="CA4708" s="40"/>
      <c r="CB4708" s="40"/>
      <c r="CC4708" s="40"/>
      <c r="CD4708" s="40"/>
      <c r="CE4708" s="40"/>
    </row>
    <row r="4709" spans="1:83" x14ac:dyDescent="0.25">
      <c r="A4709" s="66" t="s">
        <v>1124</v>
      </c>
      <c r="B4709" s="66" t="s">
        <v>1124</v>
      </c>
      <c r="C4709" s="79"/>
      <c r="D4709" s="27">
        <v>33811</v>
      </c>
      <c r="E4709" s="27"/>
      <c r="F4709" s="40" t="s">
        <v>609</v>
      </c>
      <c r="G4709" s="40"/>
      <c r="H4709" s="40"/>
      <c r="I4709" s="40"/>
      <c r="J4709" s="40"/>
      <c r="K4709" s="40"/>
      <c r="L4709" s="40"/>
      <c r="M4709" s="40"/>
      <c r="N4709" s="40"/>
      <c r="O4709" s="40"/>
      <c r="P4709" s="40"/>
      <c r="Q4709" s="40"/>
      <c r="R4709" s="40"/>
      <c r="S4709" s="40"/>
      <c r="T4709" s="40"/>
      <c r="U4709" s="40"/>
      <c r="V4709" s="34"/>
      <c r="W4709" s="40"/>
      <c r="X4709" s="34"/>
      <c r="Z4709" s="40"/>
      <c r="AA4709" s="40"/>
      <c r="AB4709" s="40"/>
      <c r="AC4709" s="40"/>
      <c r="AD4709" s="40"/>
      <c r="AE4709" s="40"/>
      <c r="AF4709" s="40"/>
      <c r="AG4709" s="40"/>
      <c r="AH4709" s="40"/>
      <c r="AI4709" s="34"/>
      <c r="AJ4709" s="34"/>
      <c r="AK4709" s="40"/>
      <c r="AL4709" s="40"/>
      <c r="AM4709" s="40"/>
      <c r="AN4709" s="40"/>
      <c r="AO4709" s="34"/>
      <c r="AP4709" s="34"/>
      <c r="AQ4709" s="40"/>
      <c r="AR4709" s="40"/>
      <c r="AS4709" s="40"/>
      <c r="AT4709" s="59" t="s">
        <v>74</v>
      </c>
      <c r="AU4709" s="59"/>
      <c r="AV4709" s="59"/>
      <c r="AY4709" s="31">
        <v>87</v>
      </c>
      <c r="AZ4709" s="40"/>
      <c r="BA4709" s="40"/>
      <c r="BB4709" s="40"/>
      <c r="BC4709" s="40"/>
      <c r="BD4709" s="40"/>
      <c r="BE4709" s="40"/>
      <c r="BF4709" s="40"/>
      <c r="BG4709" s="40"/>
      <c r="BH4709" s="34"/>
      <c r="BI4709" s="40"/>
      <c r="BJ4709" s="34"/>
      <c r="BK4709" s="40"/>
      <c r="BL4709" s="40"/>
      <c r="BM4709" s="40"/>
      <c r="BN4709" s="40"/>
      <c r="BO4709" s="40"/>
      <c r="BP4709" s="40"/>
      <c r="BQ4709" s="40"/>
      <c r="BR4709" s="40"/>
      <c r="BS4709" s="40"/>
      <c r="BT4709" s="40"/>
      <c r="BU4709" s="40"/>
      <c r="BV4709" s="40"/>
      <c r="BW4709" s="40"/>
      <c r="BX4709" s="40"/>
      <c r="BY4709" s="40"/>
      <c r="BZ4709" s="40"/>
      <c r="CA4709" s="40"/>
      <c r="CB4709" s="40"/>
      <c r="CC4709" s="40"/>
      <c r="CD4709" s="40"/>
      <c r="CE4709" s="40"/>
    </row>
    <row r="4710" spans="1:83" x14ac:dyDescent="0.25">
      <c r="A4710" s="66" t="s">
        <v>1120</v>
      </c>
      <c r="B4710" s="66" t="s">
        <v>1120</v>
      </c>
      <c r="C4710" s="79"/>
      <c r="D4710" s="27">
        <v>33783</v>
      </c>
      <c r="E4710" s="27"/>
      <c r="F4710" s="40" t="s">
        <v>609</v>
      </c>
      <c r="G4710" s="40"/>
      <c r="H4710" s="40"/>
      <c r="I4710" s="40"/>
      <c r="J4710" s="40"/>
      <c r="K4710" s="40"/>
      <c r="L4710" s="40"/>
      <c r="M4710" s="40"/>
      <c r="N4710" s="40"/>
      <c r="O4710" s="40"/>
      <c r="P4710" s="40"/>
      <c r="Q4710" s="40"/>
      <c r="R4710" s="40"/>
      <c r="S4710" s="40"/>
      <c r="T4710" s="40"/>
      <c r="U4710" s="40"/>
      <c r="V4710" s="40"/>
      <c r="W4710" s="40"/>
      <c r="X4710" s="40"/>
      <c r="Z4710" s="40"/>
      <c r="AA4710" s="40"/>
      <c r="AB4710" s="40"/>
      <c r="AC4710" s="40"/>
      <c r="AD4710" s="40"/>
      <c r="AE4710" s="40"/>
      <c r="AF4710" s="40"/>
      <c r="AG4710" s="40"/>
      <c r="AH4710" s="40"/>
      <c r="AI4710" s="40"/>
      <c r="AJ4710" s="40"/>
      <c r="AK4710" s="40"/>
      <c r="AL4710" s="40"/>
      <c r="AM4710" s="40"/>
      <c r="AN4710" s="40"/>
      <c r="AO4710" s="40"/>
      <c r="AP4710" s="40"/>
      <c r="AQ4710" s="40"/>
      <c r="AR4710" s="40"/>
      <c r="AS4710" s="40"/>
      <c r="AT4710" s="59" t="s">
        <v>74</v>
      </c>
      <c r="AU4710" s="59"/>
      <c r="AV4710" s="59"/>
      <c r="AY4710" s="31">
        <v>109</v>
      </c>
      <c r="AZ4710" s="40"/>
      <c r="BA4710" s="40"/>
      <c r="BB4710" s="40"/>
      <c r="BC4710" s="40"/>
      <c r="BD4710" s="40"/>
      <c r="BE4710" s="40"/>
      <c r="BF4710" s="40"/>
      <c r="BG4710" s="40"/>
      <c r="BH4710" s="40"/>
      <c r="BI4710" s="40"/>
      <c r="BJ4710" s="40"/>
      <c r="BK4710" s="40"/>
      <c r="BL4710" s="40"/>
      <c r="BM4710" s="40"/>
      <c r="BN4710" s="40"/>
      <c r="BO4710" s="40"/>
      <c r="BP4710" s="40"/>
      <c r="BQ4710" s="40"/>
      <c r="BR4710" s="40"/>
      <c r="BS4710" s="40"/>
      <c r="BT4710" s="40"/>
      <c r="BU4710" s="40"/>
      <c r="BV4710" s="40"/>
      <c r="BW4710" s="40"/>
      <c r="BX4710" s="40"/>
      <c r="BY4710" s="40"/>
      <c r="BZ4710" s="40"/>
      <c r="CA4710" s="40"/>
      <c r="CB4710" s="40"/>
      <c r="CC4710" s="40"/>
      <c r="CD4710" s="40"/>
      <c r="CE4710" s="40"/>
    </row>
    <row r="4711" spans="1:83" x14ac:dyDescent="0.25">
      <c r="A4711" s="66" t="s">
        <v>1116</v>
      </c>
      <c r="B4711" s="66" t="s">
        <v>1116</v>
      </c>
      <c r="C4711" s="79"/>
      <c r="D4711" s="27">
        <v>33755</v>
      </c>
      <c r="E4711" s="27"/>
      <c r="F4711" s="40" t="s">
        <v>609</v>
      </c>
      <c r="G4711" s="40"/>
      <c r="H4711" s="40"/>
      <c r="I4711" s="40"/>
      <c r="J4711" s="40"/>
      <c r="K4711" s="40"/>
      <c r="L4711" s="40"/>
      <c r="M4711" s="40"/>
      <c r="N4711" s="40"/>
      <c r="O4711" s="40"/>
      <c r="P4711" s="40"/>
      <c r="Q4711" s="40"/>
      <c r="R4711" s="40"/>
      <c r="S4711" s="40"/>
      <c r="T4711" s="40"/>
      <c r="U4711" s="40"/>
      <c r="V4711" s="40"/>
      <c r="W4711" s="40"/>
      <c r="X4711" s="40"/>
      <c r="Z4711" s="40"/>
      <c r="AA4711" s="40"/>
      <c r="AB4711" s="40"/>
      <c r="AC4711" s="40"/>
      <c r="AD4711" s="40"/>
      <c r="AE4711" s="40"/>
      <c r="AF4711" s="40"/>
      <c r="AG4711" s="40"/>
      <c r="AH4711" s="40"/>
      <c r="AI4711" s="40"/>
      <c r="AJ4711" s="40"/>
      <c r="AK4711" s="40"/>
      <c r="AL4711" s="40"/>
      <c r="AM4711" s="40"/>
      <c r="AN4711" s="40"/>
      <c r="AO4711" s="40"/>
      <c r="AP4711" s="40"/>
      <c r="AQ4711" s="40"/>
      <c r="AR4711" s="40"/>
      <c r="AS4711" s="40"/>
      <c r="AT4711" s="59" t="s">
        <v>74</v>
      </c>
      <c r="AU4711" s="59"/>
      <c r="AV4711" s="59"/>
      <c r="AY4711" s="31">
        <v>128</v>
      </c>
      <c r="AZ4711" s="40"/>
      <c r="BA4711" s="40"/>
      <c r="BB4711" s="40"/>
      <c r="BC4711" s="40"/>
      <c r="BD4711" s="40"/>
      <c r="BE4711" s="40"/>
      <c r="BF4711" s="40"/>
      <c r="BG4711" s="40"/>
      <c r="BH4711" s="40"/>
      <c r="BI4711" s="40"/>
      <c r="BJ4711" s="40"/>
      <c r="BK4711" s="40"/>
      <c r="BL4711" s="40"/>
      <c r="BM4711" s="40"/>
      <c r="BN4711" s="40"/>
      <c r="BO4711" s="40"/>
      <c r="BP4711" s="40"/>
      <c r="BQ4711" s="40"/>
      <c r="BR4711" s="40"/>
      <c r="BS4711" s="40"/>
      <c r="BT4711" s="40"/>
      <c r="BU4711" s="40"/>
      <c r="BV4711" s="40"/>
      <c r="BW4711" s="40"/>
      <c r="BX4711" s="40"/>
      <c r="BY4711" s="40"/>
      <c r="BZ4711" s="40"/>
      <c r="CA4711" s="40"/>
      <c r="CB4711" s="40"/>
      <c r="CC4711" s="40"/>
      <c r="CD4711" s="40"/>
      <c r="CE4711" s="40"/>
    </row>
    <row r="4712" spans="1:83" x14ac:dyDescent="0.25">
      <c r="A4712" s="66" t="s">
        <v>1112</v>
      </c>
      <c r="B4712" s="66" t="s">
        <v>1112</v>
      </c>
      <c r="C4712" s="79"/>
      <c r="D4712" s="27">
        <v>33727</v>
      </c>
      <c r="E4712" s="27"/>
      <c r="F4712" s="40" t="s">
        <v>609</v>
      </c>
      <c r="G4712" s="40"/>
      <c r="H4712" s="40"/>
      <c r="I4712" s="40"/>
      <c r="J4712" s="40"/>
      <c r="K4712" s="40"/>
      <c r="L4712" s="40"/>
      <c r="M4712" s="40"/>
      <c r="N4712" s="40"/>
      <c r="O4712" s="40"/>
      <c r="P4712" s="40"/>
      <c r="Q4712" s="40"/>
      <c r="R4712" s="40"/>
      <c r="S4712" s="40"/>
      <c r="T4712" s="40"/>
      <c r="U4712" s="40"/>
      <c r="V4712" s="40"/>
      <c r="W4712" s="40"/>
      <c r="X4712" s="40"/>
      <c r="Z4712" s="40"/>
      <c r="AA4712" s="40"/>
      <c r="AB4712" s="40"/>
      <c r="AC4712" s="40"/>
      <c r="AD4712" s="40"/>
      <c r="AE4712" s="40"/>
      <c r="AF4712" s="40"/>
      <c r="AG4712" s="40"/>
      <c r="AH4712" s="40"/>
      <c r="AI4712" s="40"/>
      <c r="AJ4712" s="40"/>
      <c r="AK4712" s="40"/>
      <c r="AL4712" s="40"/>
      <c r="AM4712" s="40"/>
      <c r="AN4712" s="40"/>
      <c r="AO4712" s="40"/>
      <c r="AP4712" s="40"/>
      <c r="AQ4712" s="40"/>
      <c r="AR4712" s="40"/>
      <c r="AS4712" s="40"/>
      <c r="AT4712" s="59" t="s">
        <v>74</v>
      </c>
      <c r="AU4712" s="59"/>
      <c r="AV4712" s="59"/>
      <c r="AY4712" s="31">
        <v>127</v>
      </c>
      <c r="AZ4712" s="40"/>
      <c r="BA4712" s="40"/>
      <c r="BB4712" s="40"/>
      <c r="BC4712" s="40"/>
      <c r="BD4712" s="40"/>
      <c r="BE4712" s="40"/>
      <c r="BF4712" s="40"/>
      <c r="BG4712" s="40"/>
      <c r="BH4712" s="40"/>
      <c r="BI4712" s="40"/>
      <c r="BJ4712" s="40"/>
      <c r="BK4712" s="40"/>
      <c r="BL4712" s="40"/>
      <c r="BM4712" s="40"/>
      <c r="BN4712" s="40"/>
      <c r="BO4712" s="40"/>
      <c r="BP4712" s="40"/>
      <c r="BQ4712" s="40"/>
      <c r="BR4712" s="40"/>
      <c r="BS4712" s="40"/>
      <c r="BT4712" s="40"/>
      <c r="BU4712" s="40"/>
      <c r="BV4712" s="40"/>
      <c r="BW4712" s="40"/>
      <c r="BX4712" s="40"/>
      <c r="BY4712" s="40"/>
      <c r="BZ4712" s="40"/>
      <c r="CA4712" s="40"/>
      <c r="CB4712" s="40"/>
      <c r="CC4712" s="40"/>
      <c r="CD4712" s="40"/>
      <c r="CE4712" s="40"/>
    </row>
    <row r="4713" spans="1:83" x14ac:dyDescent="0.25">
      <c r="A4713" s="66" t="s">
        <v>1121</v>
      </c>
      <c r="B4713" s="66" t="s">
        <v>1121</v>
      </c>
      <c r="C4713" s="79"/>
      <c r="D4713" s="27">
        <v>33790</v>
      </c>
      <c r="E4713" s="27"/>
      <c r="F4713" s="40" t="s">
        <v>609</v>
      </c>
      <c r="G4713" s="40"/>
      <c r="H4713" s="40"/>
      <c r="I4713" s="40"/>
      <c r="J4713" s="40"/>
      <c r="K4713" s="40"/>
      <c r="L4713" s="40"/>
      <c r="M4713" s="40"/>
      <c r="N4713" s="40"/>
      <c r="O4713" s="40"/>
      <c r="P4713" s="40"/>
      <c r="Q4713" s="40"/>
      <c r="R4713" s="40"/>
      <c r="S4713" s="40"/>
      <c r="T4713" s="40"/>
      <c r="U4713" s="40"/>
      <c r="V4713" s="40"/>
      <c r="W4713" s="40"/>
      <c r="X4713" s="40"/>
      <c r="Z4713" s="40"/>
      <c r="AA4713" s="40"/>
      <c r="AB4713" s="40"/>
      <c r="AC4713" s="40"/>
      <c r="AD4713" s="40"/>
      <c r="AE4713" s="40"/>
      <c r="AF4713" s="40"/>
      <c r="AG4713" s="40"/>
      <c r="AH4713" s="40"/>
      <c r="AI4713" s="40"/>
      <c r="AJ4713" s="40"/>
      <c r="AK4713" s="40"/>
      <c r="AL4713" s="40"/>
      <c r="AM4713" s="40"/>
      <c r="AN4713" s="40"/>
      <c r="AO4713" s="40"/>
      <c r="AP4713" s="40"/>
      <c r="AQ4713" s="40"/>
      <c r="AR4713" s="40"/>
      <c r="AS4713" s="40"/>
      <c r="AT4713" s="59" t="s">
        <v>74</v>
      </c>
      <c r="AU4713" s="59"/>
      <c r="AV4713" s="59"/>
      <c r="AY4713" s="31">
        <v>105</v>
      </c>
      <c r="AZ4713" s="40"/>
      <c r="BA4713" s="40"/>
      <c r="BB4713" s="40"/>
      <c r="BC4713" s="40"/>
      <c r="BD4713" s="40"/>
      <c r="BE4713" s="40"/>
      <c r="BF4713" s="40"/>
      <c r="BG4713" s="40"/>
      <c r="BH4713" s="40"/>
      <c r="BI4713" s="40"/>
      <c r="BJ4713" s="40"/>
      <c r="BK4713" s="40"/>
      <c r="BL4713" s="40"/>
      <c r="BM4713" s="40"/>
      <c r="BN4713" s="40"/>
      <c r="BO4713" s="40"/>
      <c r="BP4713" s="40"/>
      <c r="BQ4713" s="40"/>
      <c r="BR4713" s="40"/>
      <c r="BS4713" s="40"/>
      <c r="BT4713" s="40"/>
      <c r="BU4713" s="40"/>
      <c r="BV4713" s="40"/>
      <c r="BW4713" s="40"/>
      <c r="BX4713" s="40"/>
      <c r="BY4713" s="40"/>
      <c r="BZ4713" s="40"/>
      <c r="CA4713" s="40"/>
      <c r="CB4713" s="40"/>
      <c r="CC4713" s="40"/>
      <c r="CD4713" s="40"/>
      <c r="CE4713" s="40"/>
    </row>
    <row r="4714" spans="1:83" x14ac:dyDescent="0.25">
      <c r="A4714" s="66" t="s">
        <v>1117</v>
      </c>
      <c r="B4714" s="66" t="s">
        <v>1117</v>
      </c>
      <c r="C4714" s="79"/>
      <c r="D4714" s="27">
        <v>33762</v>
      </c>
      <c r="E4714" s="27"/>
      <c r="F4714" s="40" t="s">
        <v>609</v>
      </c>
      <c r="G4714" s="40"/>
      <c r="H4714" s="40"/>
      <c r="I4714" s="40"/>
      <c r="J4714" s="40"/>
      <c r="K4714" s="40"/>
      <c r="L4714" s="40"/>
      <c r="M4714" s="40"/>
      <c r="N4714" s="40"/>
      <c r="O4714" s="40"/>
      <c r="P4714" s="40"/>
      <c r="Q4714" s="40"/>
      <c r="R4714" s="40"/>
      <c r="S4714" s="40"/>
      <c r="T4714" s="40"/>
      <c r="U4714" s="40"/>
      <c r="V4714" s="40"/>
      <c r="W4714" s="40"/>
      <c r="X4714" s="40"/>
      <c r="Z4714" s="40"/>
      <c r="AA4714" s="40"/>
      <c r="AB4714" s="40"/>
      <c r="AC4714" s="40"/>
      <c r="AD4714" s="40"/>
      <c r="AE4714" s="40"/>
      <c r="AF4714" s="40"/>
      <c r="AG4714" s="40"/>
      <c r="AH4714" s="40"/>
      <c r="AI4714" s="40"/>
      <c r="AJ4714" s="40"/>
      <c r="AK4714" s="40"/>
      <c r="AL4714" s="40"/>
      <c r="AM4714" s="40"/>
      <c r="AN4714" s="40"/>
      <c r="AO4714" s="40"/>
      <c r="AP4714" s="40"/>
      <c r="AQ4714" s="40"/>
      <c r="AR4714" s="40"/>
      <c r="AS4714" s="40"/>
      <c r="AT4714" s="59" t="s">
        <v>74</v>
      </c>
      <c r="AU4714" s="59"/>
      <c r="AV4714" s="59"/>
      <c r="AY4714" s="31">
        <v>123</v>
      </c>
      <c r="AZ4714" s="40"/>
      <c r="BA4714" s="40"/>
      <c r="BB4714" s="40"/>
      <c r="BC4714" s="40"/>
      <c r="BD4714" s="40"/>
      <c r="BE4714" s="40"/>
      <c r="BF4714" s="40"/>
      <c r="BG4714" s="40"/>
      <c r="BH4714" s="40"/>
      <c r="BI4714" s="40"/>
      <c r="BJ4714" s="40"/>
      <c r="BK4714" s="40"/>
      <c r="BL4714" s="40"/>
      <c r="BM4714" s="40"/>
      <c r="BN4714" s="40"/>
      <c r="BO4714" s="40"/>
      <c r="BP4714" s="40"/>
      <c r="BQ4714" s="40"/>
      <c r="BR4714" s="40"/>
      <c r="BS4714" s="40"/>
      <c r="BT4714" s="40"/>
      <c r="BU4714" s="40"/>
      <c r="BV4714" s="40"/>
      <c r="BW4714" s="40"/>
      <c r="BX4714" s="40"/>
      <c r="BY4714" s="40"/>
      <c r="BZ4714" s="40"/>
      <c r="CA4714" s="40"/>
      <c r="CB4714" s="40"/>
      <c r="CC4714" s="40"/>
      <c r="CD4714" s="40"/>
      <c r="CE4714" s="40"/>
    </row>
    <row r="4715" spans="1:83" x14ac:dyDescent="0.25">
      <c r="A4715" s="66" t="s">
        <v>1143</v>
      </c>
      <c r="B4715" s="66" t="s">
        <v>1143</v>
      </c>
      <c r="C4715" s="71"/>
      <c r="D4715" s="27">
        <v>33734</v>
      </c>
      <c r="E4715" s="27"/>
      <c r="F4715" s="40" t="s">
        <v>990</v>
      </c>
      <c r="G4715" s="40"/>
      <c r="H4715" s="40"/>
      <c r="I4715" s="40"/>
      <c r="J4715" s="40"/>
      <c r="K4715" s="40"/>
      <c r="L4715" s="40"/>
      <c r="M4715" s="40"/>
      <c r="N4715" s="40"/>
      <c r="O4715" s="40"/>
      <c r="P4715" s="40"/>
      <c r="Q4715" s="40"/>
      <c r="R4715" s="40"/>
      <c r="S4715" s="40"/>
      <c r="T4715" s="40"/>
      <c r="U4715" s="40"/>
      <c r="V4715" s="40"/>
      <c r="W4715" s="40"/>
      <c r="X4715" s="40"/>
      <c r="Z4715" s="40"/>
      <c r="AA4715" s="40"/>
      <c r="AB4715" s="40"/>
      <c r="AC4715" s="40"/>
      <c r="AD4715" s="40"/>
      <c r="AE4715" s="40"/>
      <c r="AF4715" s="40"/>
      <c r="AG4715" s="40"/>
      <c r="AH4715" s="40"/>
      <c r="AI4715" s="40"/>
      <c r="AJ4715" s="40"/>
      <c r="AK4715" s="40"/>
      <c r="AL4715" s="40"/>
      <c r="AM4715" s="40"/>
      <c r="AN4715" s="40"/>
      <c r="AO4715" s="40"/>
      <c r="AP4715" s="40"/>
      <c r="AQ4715" s="40"/>
      <c r="AR4715" s="40"/>
      <c r="AS4715" s="40"/>
      <c r="AT4715" s="59" t="s">
        <v>74</v>
      </c>
      <c r="AU4715" s="59"/>
      <c r="AV4715" s="59"/>
      <c r="AY4715" s="31">
        <v>155</v>
      </c>
      <c r="AZ4715" s="40"/>
      <c r="BA4715" s="40"/>
      <c r="BB4715" s="40"/>
      <c r="BC4715" s="40"/>
      <c r="BD4715" s="40"/>
      <c r="BE4715" s="40"/>
      <c r="BF4715" s="40"/>
      <c r="BG4715" s="40"/>
      <c r="BH4715" s="40"/>
      <c r="BI4715" s="40"/>
      <c r="BJ4715" s="40"/>
      <c r="BK4715" s="40"/>
      <c r="BL4715" s="40"/>
      <c r="BM4715" s="40"/>
      <c r="BN4715" s="40"/>
      <c r="BO4715" s="40"/>
      <c r="BP4715" s="40"/>
      <c r="BQ4715" s="40"/>
      <c r="BR4715" s="40"/>
      <c r="BS4715" s="40"/>
      <c r="BT4715" s="40"/>
      <c r="BU4715" s="40"/>
      <c r="BV4715" s="40"/>
      <c r="BW4715" s="40"/>
      <c r="BX4715" s="40"/>
      <c r="BY4715" s="40"/>
      <c r="BZ4715" s="40"/>
      <c r="CA4715" s="40"/>
      <c r="CB4715" s="40"/>
      <c r="CC4715" s="40"/>
      <c r="CD4715" s="40"/>
      <c r="CE4715" s="40"/>
    </row>
    <row r="4716" spans="1:83" x14ac:dyDescent="0.25">
      <c r="A4716" s="66" t="s">
        <v>1152</v>
      </c>
      <c r="B4716" s="66" t="s">
        <v>1152</v>
      </c>
      <c r="C4716" s="71"/>
      <c r="D4716" s="27">
        <v>33797</v>
      </c>
      <c r="E4716" s="27"/>
      <c r="F4716" s="40" t="s">
        <v>990</v>
      </c>
      <c r="G4716" s="40"/>
      <c r="H4716" s="40"/>
      <c r="I4716" s="40"/>
      <c r="J4716" s="40"/>
      <c r="K4716" s="40"/>
      <c r="L4716" s="40"/>
      <c r="M4716" s="40"/>
      <c r="N4716" s="40"/>
      <c r="O4716" s="40"/>
      <c r="P4716" s="40"/>
      <c r="Q4716" s="40"/>
      <c r="R4716" s="40"/>
      <c r="S4716" s="40"/>
      <c r="T4716" s="40"/>
      <c r="U4716" s="40"/>
      <c r="V4716" s="40"/>
      <c r="W4716" s="40"/>
      <c r="X4716" s="40"/>
      <c r="Z4716" s="40"/>
      <c r="AA4716" s="40"/>
      <c r="AB4716" s="40"/>
      <c r="AC4716" s="40"/>
      <c r="AD4716" s="40"/>
      <c r="AE4716" s="40"/>
      <c r="AF4716" s="40"/>
      <c r="AG4716" s="40"/>
      <c r="AH4716" s="40"/>
      <c r="AI4716" s="40"/>
      <c r="AJ4716" s="40"/>
      <c r="AK4716" s="40"/>
      <c r="AL4716" s="40"/>
      <c r="AM4716" s="40"/>
      <c r="AN4716" s="40"/>
      <c r="AO4716" s="40"/>
      <c r="AP4716" s="40"/>
      <c r="AQ4716" s="40"/>
      <c r="AR4716" s="40"/>
      <c r="AS4716" s="40"/>
      <c r="AT4716" s="59" t="s">
        <v>74</v>
      </c>
      <c r="AU4716" s="59"/>
      <c r="AV4716" s="59"/>
      <c r="AY4716" s="31">
        <v>115</v>
      </c>
      <c r="AZ4716" s="40"/>
      <c r="BA4716" s="40"/>
      <c r="BB4716" s="40"/>
      <c r="BC4716" s="40"/>
      <c r="BD4716" s="40"/>
      <c r="BE4716" s="40"/>
      <c r="BF4716" s="40"/>
      <c r="BG4716" s="40"/>
      <c r="BH4716" s="40"/>
      <c r="BI4716" s="40"/>
      <c r="BJ4716" s="40"/>
      <c r="BK4716" s="40"/>
      <c r="BL4716" s="40"/>
      <c r="BM4716" s="40"/>
      <c r="BN4716" s="40"/>
      <c r="BO4716" s="40"/>
      <c r="BP4716" s="40"/>
      <c r="BQ4716" s="40"/>
      <c r="BR4716" s="40"/>
      <c r="BS4716" s="40"/>
      <c r="BT4716" s="40"/>
      <c r="BU4716" s="40"/>
      <c r="BV4716" s="40"/>
      <c r="BW4716" s="40"/>
      <c r="BX4716" s="40"/>
      <c r="BY4716" s="40"/>
      <c r="BZ4716" s="40"/>
      <c r="CA4716" s="40"/>
      <c r="CB4716" s="40"/>
      <c r="CC4716" s="40"/>
      <c r="CD4716" s="40"/>
      <c r="CE4716" s="40"/>
    </row>
    <row r="4717" spans="1:83" x14ac:dyDescent="0.25">
      <c r="A4717" s="66" t="s">
        <v>1148</v>
      </c>
      <c r="B4717" s="66" t="s">
        <v>1148</v>
      </c>
      <c r="C4717" s="71"/>
      <c r="D4717" s="27">
        <v>33769</v>
      </c>
      <c r="E4717" s="27"/>
      <c r="F4717" s="40" t="s">
        <v>990</v>
      </c>
      <c r="G4717" s="40"/>
      <c r="H4717" s="40"/>
      <c r="I4717" s="40"/>
      <c r="J4717" s="40"/>
      <c r="K4717" s="40"/>
      <c r="L4717" s="40"/>
      <c r="M4717" s="40"/>
      <c r="N4717" s="40"/>
      <c r="O4717" s="40"/>
      <c r="P4717" s="40"/>
      <c r="Q4717" s="40"/>
      <c r="R4717" s="40"/>
      <c r="S4717" s="40"/>
      <c r="T4717" s="40"/>
      <c r="U4717" s="40"/>
      <c r="V4717" s="40"/>
      <c r="W4717" s="40"/>
      <c r="X4717" s="40"/>
      <c r="Z4717" s="40"/>
      <c r="AA4717" s="40"/>
      <c r="AB4717" s="40"/>
      <c r="AC4717" s="40"/>
      <c r="AD4717" s="40"/>
      <c r="AE4717" s="40"/>
      <c r="AF4717" s="40"/>
      <c r="AG4717" s="40"/>
      <c r="AH4717" s="40"/>
      <c r="AI4717" s="40"/>
      <c r="AJ4717" s="40"/>
      <c r="AK4717" s="40"/>
      <c r="AL4717" s="40"/>
      <c r="AM4717" s="40"/>
      <c r="AN4717" s="40"/>
      <c r="AO4717" s="40"/>
      <c r="AP4717" s="40"/>
      <c r="AQ4717" s="40"/>
      <c r="AR4717" s="40"/>
      <c r="AS4717" s="40"/>
      <c r="AT4717" s="59" t="s">
        <v>74</v>
      </c>
      <c r="AU4717" s="59"/>
      <c r="AV4717" s="59"/>
      <c r="AY4717" s="31">
        <v>125</v>
      </c>
      <c r="AZ4717" s="40"/>
      <c r="BA4717" s="40"/>
      <c r="BB4717" s="40"/>
      <c r="BC4717" s="40"/>
      <c r="BD4717" s="40"/>
      <c r="BE4717" s="40"/>
      <c r="BF4717" s="40"/>
      <c r="BG4717" s="40"/>
      <c r="BH4717" s="40"/>
      <c r="BI4717" s="40"/>
      <c r="BJ4717" s="40"/>
      <c r="BK4717" s="40"/>
      <c r="BL4717" s="40"/>
      <c r="BM4717" s="40"/>
      <c r="BN4717" s="40"/>
      <c r="BO4717" s="40"/>
      <c r="BP4717" s="40"/>
      <c r="BQ4717" s="40"/>
      <c r="BR4717" s="40"/>
      <c r="BS4717" s="40"/>
      <c r="BT4717" s="40"/>
      <c r="BU4717" s="40"/>
      <c r="BV4717" s="40"/>
      <c r="BW4717" s="40"/>
      <c r="BX4717" s="40"/>
      <c r="BY4717" s="40"/>
      <c r="BZ4717" s="40"/>
      <c r="CA4717" s="40"/>
      <c r="CB4717" s="40"/>
      <c r="CC4717" s="40"/>
      <c r="CD4717" s="40"/>
      <c r="CE4717" s="40"/>
    </row>
    <row r="4718" spans="1:83" x14ac:dyDescent="0.25">
      <c r="A4718" s="66" t="s">
        <v>1144</v>
      </c>
      <c r="B4718" s="66" t="s">
        <v>1144</v>
      </c>
      <c r="C4718" s="71"/>
      <c r="D4718" s="27">
        <v>33741</v>
      </c>
      <c r="E4718" s="27"/>
      <c r="F4718" s="40" t="s">
        <v>990</v>
      </c>
      <c r="G4718" s="40"/>
      <c r="H4718" s="40"/>
      <c r="I4718" s="40"/>
      <c r="J4718" s="40"/>
      <c r="K4718" s="40"/>
      <c r="L4718" s="40"/>
      <c r="M4718" s="40"/>
      <c r="N4718" s="40"/>
      <c r="O4718" s="40"/>
      <c r="P4718" s="40"/>
      <c r="Q4718" s="40"/>
      <c r="R4718" s="40"/>
      <c r="S4718" s="40"/>
      <c r="T4718" s="40"/>
      <c r="U4718" s="40"/>
      <c r="V4718" s="40"/>
      <c r="W4718" s="40"/>
      <c r="X4718" s="40"/>
      <c r="Z4718" s="40"/>
      <c r="AA4718" s="40"/>
      <c r="AB4718" s="40"/>
      <c r="AC4718" s="40"/>
      <c r="AD4718" s="40"/>
      <c r="AE4718" s="40"/>
      <c r="AF4718" s="40"/>
      <c r="AG4718" s="40"/>
      <c r="AH4718" s="40"/>
      <c r="AI4718" s="40"/>
      <c r="AJ4718" s="40"/>
      <c r="AK4718" s="40"/>
      <c r="AL4718" s="40"/>
      <c r="AM4718" s="40"/>
      <c r="AN4718" s="40"/>
      <c r="AO4718" s="40"/>
      <c r="AP4718" s="40"/>
      <c r="AQ4718" s="40"/>
      <c r="AR4718" s="40"/>
      <c r="AS4718" s="40"/>
      <c r="AT4718" s="59" t="s">
        <v>74</v>
      </c>
      <c r="AU4718" s="59"/>
      <c r="AV4718" s="59"/>
      <c r="AY4718" s="31">
        <v>146</v>
      </c>
      <c r="AZ4718" s="40"/>
      <c r="BA4718" s="40"/>
      <c r="BB4718" s="40"/>
      <c r="BC4718" s="40"/>
      <c r="BD4718" s="40"/>
      <c r="BE4718" s="40"/>
      <c r="BF4718" s="40"/>
      <c r="BG4718" s="40"/>
      <c r="BH4718" s="40"/>
      <c r="BI4718" s="40"/>
      <c r="BJ4718" s="40"/>
      <c r="BK4718" s="40"/>
      <c r="BL4718" s="40"/>
      <c r="BM4718" s="40"/>
      <c r="BN4718" s="40"/>
      <c r="BO4718" s="40"/>
      <c r="BP4718" s="40"/>
      <c r="BQ4718" s="40"/>
      <c r="BR4718" s="40"/>
      <c r="BS4718" s="40"/>
      <c r="BT4718" s="40"/>
      <c r="BU4718" s="40"/>
      <c r="BV4718" s="40"/>
      <c r="BW4718" s="40"/>
      <c r="BX4718" s="40"/>
      <c r="BY4718" s="40"/>
      <c r="BZ4718" s="40"/>
      <c r="CA4718" s="40"/>
      <c r="CB4718" s="40"/>
      <c r="CC4718" s="40"/>
      <c r="CD4718" s="40"/>
      <c r="CE4718" s="40"/>
    </row>
    <row r="4719" spans="1:83" x14ac:dyDescent="0.25">
      <c r="A4719" s="66" t="s">
        <v>1140</v>
      </c>
      <c r="B4719" s="66" t="s">
        <v>1140</v>
      </c>
      <c r="C4719" s="71"/>
      <c r="D4719" s="27">
        <v>33713</v>
      </c>
      <c r="E4719" s="27"/>
      <c r="F4719" s="40" t="s">
        <v>990</v>
      </c>
      <c r="G4719" s="40"/>
      <c r="H4719" s="40"/>
      <c r="I4719" s="40"/>
      <c r="J4719" s="40"/>
      <c r="K4719" s="40"/>
      <c r="L4719" s="40"/>
      <c r="M4719" s="40"/>
      <c r="N4719" s="40"/>
      <c r="O4719" s="40"/>
      <c r="P4719" s="40"/>
      <c r="Q4719" s="40"/>
      <c r="R4719" s="40"/>
      <c r="S4719" s="40"/>
      <c r="T4719" s="40"/>
      <c r="U4719" s="40"/>
      <c r="V4719" s="40"/>
      <c r="W4719" s="40"/>
      <c r="X4719" s="40"/>
      <c r="Z4719" s="40"/>
      <c r="AA4719" s="40"/>
      <c r="AB4719" s="40"/>
      <c r="AC4719" s="40"/>
      <c r="AD4719" s="40"/>
      <c r="AE4719" s="40"/>
      <c r="AF4719" s="40"/>
      <c r="AG4719" s="40"/>
      <c r="AH4719" s="40"/>
      <c r="AI4719" s="40"/>
      <c r="AJ4719" s="40"/>
      <c r="AK4719" s="40"/>
      <c r="AL4719" s="40"/>
      <c r="AM4719" s="40"/>
      <c r="AN4719" s="40"/>
      <c r="AO4719" s="40"/>
      <c r="AP4719" s="40"/>
      <c r="AQ4719" s="40"/>
      <c r="AR4719" s="40"/>
      <c r="AS4719" s="40"/>
      <c r="AT4719" s="59" t="s">
        <v>74</v>
      </c>
      <c r="AU4719" s="59"/>
      <c r="AV4719" s="59"/>
      <c r="AY4719" s="31">
        <v>155</v>
      </c>
      <c r="AZ4719" s="40"/>
      <c r="BA4719" s="40"/>
      <c r="BB4719" s="40"/>
      <c r="BC4719" s="40"/>
      <c r="BD4719" s="40"/>
      <c r="BE4719" s="40"/>
      <c r="BF4719" s="40"/>
      <c r="BG4719" s="40"/>
      <c r="BH4719" s="40"/>
      <c r="BI4719" s="40"/>
      <c r="BJ4719" s="40"/>
      <c r="BK4719" s="40"/>
      <c r="BL4719" s="40"/>
      <c r="BM4719" s="40"/>
      <c r="BN4719" s="40"/>
      <c r="BO4719" s="40"/>
      <c r="BP4719" s="40"/>
      <c r="BQ4719" s="40"/>
      <c r="BR4719" s="40"/>
      <c r="BS4719" s="40"/>
      <c r="BT4719" s="40"/>
      <c r="BU4719" s="40"/>
      <c r="BV4719" s="40"/>
      <c r="BW4719" s="40"/>
      <c r="BX4719" s="40"/>
      <c r="BY4719" s="40"/>
      <c r="BZ4719" s="40"/>
      <c r="CA4719" s="40"/>
      <c r="CB4719" s="40"/>
      <c r="CC4719" s="40"/>
      <c r="CD4719" s="40"/>
      <c r="CE4719" s="40"/>
    </row>
    <row r="4720" spans="1:83" x14ac:dyDescent="0.25">
      <c r="A4720" s="66" t="s">
        <v>1153</v>
      </c>
      <c r="B4720" s="66" t="s">
        <v>1153</v>
      </c>
      <c r="C4720" s="71"/>
      <c r="D4720" s="27">
        <v>33804</v>
      </c>
      <c r="E4720" s="27"/>
      <c r="F4720" s="40" t="s">
        <v>990</v>
      </c>
      <c r="G4720" s="40"/>
      <c r="H4720" s="40"/>
      <c r="I4720" s="40"/>
      <c r="J4720" s="40"/>
      <c r="K4720" s="40"/>
      <c r="L4720" s="40"/>
      <c r="M4720" s="40"/>
      <c r="N4720" s="40"/>
      <c r="O4720" s="40"/>
      <c r="P4720" s="40"/>
      <c r="Q4720" s="40"/>
      <c r="R4720" s="40"/>
      <c r="S4720" s="40"/>
      <c r="T4720" s="40"/>
      <c r="U4720" s="40"/>
      <c r="V4720" s="40"/>
      <c r="W4720" s="40"/>
      <c r="X4720" s="40"/>
      <c r="Z4720" s="40"/>
      <c r="AA4720" s="40"/>
      <c r="AB4720" s="40"/>
      <c r="AC4720" s="40"/>
      <c r="AD4720" s="40"/>
      <c r="AE4720" s="40"/>
      <c r="AF4720" s="40"/>
      <c r="AG4720" s="40"/>
      <c r="AH4720" s="40"/>
      <c r="AI4720" s="40"/>
      <c r="AJ4720" s="40"/>
      <c r="AK4720" s="40"/>
      <c r="AL4720" s="40"/>
      <c r="AM4720" s="40"/>
      <c r="AN4720" s="40"/>
      <c r="AO4720" s="40"/>
      <c r="AP4720" s="40"/>
      <c r="AQ4720" s="40"/>
      <c r="AR4720" s="40"/>
      <c r="AS4720" s="40"/>
      <c r="AT4720" s="59" t="s">
        <v>74</v>
      </c>
      <c r="AU4720" s="59"/>
      <c r="AV4720" s="59"/>
      <c r="AY4720" s="31">
        <v>110</v>
      </c>
      <c r="AZ4720" s="40"/>
      <c r="BA4720" s="40"/>
      <c r="BB4720" s="40"/>
      <c r="BC4720" s="40"/>
      <c r="BD4720" s="40"/>
      <c r="BE4720" s="40"/>
      <c r="BF4720" s="40"/>
      <c r="BG4720" s="40"/>
      <c r="BH4720" s="40"/>
      <c r="BI4720" s="40"/>
      <c r="BJ4720" s="40"/>
      <c r="BK4720" s="40"/>
      <c r="BL4720" s="40"/>
      <c r="BM4720" s="40"/>
      <c r="BN4720" s="40"/>
      <c r="BO4720" s="40"/>
      <c r="BP4720" s="40"/>
      <c r="BQ4720" s="40"/>
      <c r="BR4720" s="40"/>
      <c r="BS4720" s="40"/>
      <c r="BT4720" s="40"/>
      <c r="BU4720" s="40"/>
      <c r="BV4720" s="40"/>
      <c r="BW4720" s="40"/>
      <c r="BX4720" s="40"/>
      <c r="BY4720" s="40"/>
      <c r="BZ4720" s="40"/>
      <c r="CA4720" s="40"/>
      <c r="CB4720" s="40"/>
      <c r="CC4720" s="40"/>
      <c r="CD4720" s="40"/>
      <c r="CE4720" s="40"/>
    </row>
    <row r="4721" spans="1:83" x14ac:dyDescent="0.25">
      <c r="A4721" s="66" t="s">
        <v>1149</v>
      </c>
      <c r="B4721" s="66" t="s">
        <v>1149</v>
      </c>
      <c r="C4721" s="71"/>
      <c r="D4721" s="27">
        <v>33776</v>
      </c>
      <c r="E4721" s="27"/>
      <c r="F4721" s="40" t="s">
        <v>990</v>
      </c>
      <c r="G4721" s="40"/>
      <c r="H4721" s="40"/>
      <c r="I4721" s="40"/>
      <c r="J4721" s="40"/>
      <c r="K4721" s="40"/>
      <c r="L4721" s="40"/>
      <c r="M4721" s="40"/>
      <c r="N4721" s="40"/>
      <c r="O4721" s="40"/>
      <c r="P4721" s="40"/>
      <c r="Q4721" s="40"/>
      <c r="R4721" s="40"/>
      <c r="S4721" s="40"/>
      <c r="T4721" s="40"/>
      <c r="U4721" s="40"/>
      <c r="V4721" s="40"/>
      <c r="W4721" s="40"/>
      <c r="X4721" s="40"/>
      <c r="Z4721" s="40"/>
      <c r="AA4721" s="40"/>
      <c r="AB4721" s="40"/>
      <c r="AC4721" s="40"/>
      <c r="AD4721" s="40"/>
      <c r="AE4721" s="40"/>
      <c r="AF4721" s="40"/>
      <c r="AG4721" s="40"/>
      <c r="AH4721" s="40"/>
      <c r="AI4721" s="40"/>
      <c r="AJ4721" s="40"/>
      <c r="AK4721" s="40"/>
      <c r="AL4721" s="40"/>
      <c r="AM4721" s="40"/>
      <c r="AN4721" s="40"/>
      <c r="AO4721" s="40"/>
      <c r="AP4721" s="40"/>
      <c r="AQ4721" s="40"/>
      <c r="AR4721" s="40"/>
      <c r="AS4721" s="40"/>
      <c r="AT4721" s="59" t="s">
        <v>74</v>
      </c>
      <c r="AU4721" s="59"/>
      <c r="AV4721" s="59"/>
      <c r="AY4721" s="31">
        <v>123</v>
      </c>
      <c r="AZ4721" s="40"/>
      <c r="BA4721" s="40"/>
      <c r="BB4721" s="40"/>
      <c r="BC4721" s="40"/>
      <c r="BD4721" s="40"/>
      <c r="BE4721" s="40"/>
      <c r="BF4721" s="40"/>
      <c r="BG4721" s="40"/>
      <c r="BH4721" s="40"/>
      <c r="BI4721" s="40"/>
      <c r="BJ4721" s="40"/>
      <c r="BK4721" s="40"/>
      <c r="BL4721" s="40"/>
      <c r="BM4721" s="40"/>
      <c r="BN4721" s="40"/>
      <c r="BO4721" s="40"/>
      <c r="BP4721" s="40"/>
      <c r="BQ4721" s="40"/>
      <c r="BR4721" s="40"/>
      <c r="BS4721" s="40"/>
      <c r="BT4721" s="40"/>
      <c r="BU4721" s="40"/>
      <c r="BV4721" s="40"/>
      <c r="BW4721" s="40"/>
      <c r="BX4721" s="40"/>
      <c r="BY4721" s="40"/>
      <c r="BZ4721" s="40"/>
      <c r="CA4721" s="40"/>
      <c r="CB4721" s="40"/>
      <c r="CC4721" s="40"/>
      <c r="CD4721" s="40"/>
      <c r="CE4721" s="40"/>
    </row>
    <row r="4722" spans="1:83" x14ac:dyDescent="0.25">
      <c r="A4722" s="66" t="s">
        <v>1145</v>
      </c>
      <c r="B4722" s="66" t="s">
        <v>1145</v>
      </c>
      <c r="C4722" s="71"/>
      <c r="D4722" s="27">
        <v>33748</v>
      </c>
      <c r="E4722" s="27"/>
      <c r="F4722" s="40" t="s">
        <v>990</v>
      </c>
      <c r="G4722" s="40"/>
      <c r="H4722" s="40"/>
      <c r="I4722" s="40"/>
      <c r="J4722" s="40"/>
      <c r="K4722" s="40"/>
      <c r="L4722" s="40"/>
      <c r="M4722" s="40"/>
      <c r="N4722" s="40"/>
      <c r="O4722" s="40"/>
      <c r="P4722" s="40"/>
      <c r="Q4722" s="40"/>
      <c r="R4722" s="40"/>
      <c r="S4722" s="40"/>
      <c r="T4722" s="40"/>
      <c r="U4722" s="40"/>
      <c r="V4722" s="40"/>
      <c r="W4722" s="40"/>
      <c r="X4722" s="40"/>
      <c r="Z4722" s="40"/>
      <c r="AA4722" s="40"/>
      <c r="AB4722" s="40"/>
      <c r="AC4722" s="40"/>
      <c r="AD4722" s="40"/>
      <c r="AE4722" s="40"/>
      <c r="AF4722" s="40"/>
      <c r="AG4722" s="40"/>
      <c r="AH4722" s="40"/>
      <c r="AI4722" s="40"/>
      <c r="AJ4722" s="40"/>
      <c r="AK4722" s="40"/>
      <c r="AL4722" s="40"/>
      <c r="AM4722" s="40"/>
      <c r="AN4722" s="40"/>
      <c r="AO4722" s="40"/>
      <c r="AP4722" s="40"/>
      <c r="AQ4722" s="40"/>
      <c r="AR4722" s="40"/>
      <c r="AS4722" s="40"/>
      <c r="AT4722" s="59" t="s">
        <v>74</v>
      </c>
      <c r="AU4722" s="59"/>
      <c r="AV4722" s="59"/>
      <c r="AY4722" s="31">
        <v>145</v>
      </c>
      <c r="AZ4722" s="40"/>
      <c r="BA4722" s="40"/>
      <c r="BB4722" s="40"/>
      <c r="BC4722" s="40"/>
      <c r="BD4722" s="40"/>
      <c r="BE4722" s="40"/>
      <c r="BF4722" s="40"/>
      <c r="BG4722" s="40"/>
      <c r="BH4722" s="40"/>
      <c r="BI4722" s="40"/>
      <c r="BJ4722" s="40"/>
      <c r="BK4722" s="40"/>
      <c r="BL4722" s="40"/>
      <c r="BM4722" s="40"/>
      <c r="BN4722" s="40"/>
      <c r="BO4722" s="40"/>
      <c r="BP4722" s="40"/>
      <c r="BQ4722" s="40"/>
      <c r="BR4722" s="40"/>
      <c r="BS4722" s="40"/>
      <c r="BT4722" s="40"/>
      <c r="BU4722" s="40"/>
      <c r="BV4722" s="40"/>
      <c r="BW4722" s="40"/>
      <c r="BX4722" s="40"/>
      <c r="BY4722" s="40"/>
      <c r="BZ4722" s="40"/>
      <c r="CA4722" s="40"/>
      <c r="CB4722" s="40"/>
      <c r="CC4722" s="40"/>
      <c r="CD4722" s="40"/>
      <c r="CE4722" s="40"/>
    </row>
    <row r="4723" spans="1:83" x14ac:dyDescent="0.25">
      <c r="A4723" s="66" t="s">
        <v>1141</v>
      </c>
      <c r="B4723" s="66" t="s">
        <v>1141</v>
      </c>
      <c r="C4723" s="71"/>
      <c r="D4723" s="27">
        <v>33720</v>
      </c>
      <c r="E4723" s="27"/>
      <c r="F4723" s="40" t="s">
        <v>990</v>
      </c>
      <c r="G4723" s="40"/>
      <c r="H4723" s="40"/>
      <c r="I4723" s="40"/>
      <c r="J4723" s="40"/>
      <c r="K4723" s="40"/>
      <c r="L4723" s="40"/>
      <c r="M4723" s="40"/>
      <c r="N4723" s="40"/>
      <c r="O4723" s="40"/>
      <c r="P4723" s="40"/>
      <c r="Q4723" s="40"/>
      <c r="R4723" s="40"/>
      <c r="S4723" s="40"/>
      <c r="T4723" s="40"/>
      <c r="U4723" s="40"/>
      <c r="V4723" s="40"/>
      <c r="W4723" s="40"/>
      <c r="X4723" s="40"/>
      <c r="Z4723" s="40"/>
      <c r="AA4723" s="40"/>
      <c r="AB4723" s="40"/>
      <c r="AC4723" s="40"/>
      <c r="AD4723" s="40"/>
      <c r="AE4723" s="40"/>
      <c r="AF4723" s="40"/>
      <c r="AG4723" s="40"/>
      <c r="AH4723" s="40"/>
      <c r="AI4723" s="40"/>
      <c r="AJ4723" s="40"/>
      <c r="AK4723" s="40"/>
      <c r="AL4723" s="40"/>
      <c r="AM4723" s="40"/>
      <c r="AN4723" s="40"/>
      <c r="AO4723" s="40"/>
      <c r="AP4723" s="40"/>
      <c r="AQ4723" s="40"/>
      <c r="AR4723" s="40"/>
      <c r="AS4723" s="40"/>
      <c r="AT4723" s="59" t="s">
        <v>74</v>
      </c>
      <c r="AU4723" s="59"/>
      <c r="AV4723" s="59"/>
      <c r="AY4723" s="31">
        <v>155</v>
      </c>
      <c r="AZ4723" s="40"/>
      <c r="BA4723" s="40"/>
      <c r="BB4723" s="40"/>
      <c r="BC4723" s="40"/>
      <c r="BD4723" s="40"/>
      <c r="BE4723" s="40"/>
      <c r="BF4723" s="40"/>
      <c r="BG4723" s="40"/>
      <c r="BH4723" s="40"/>
      <c r="BI4723" s="40"/>
      <c r="BJ4723" s="40"/>
      <c r="BK4723" s="40"/>
      <c r="BL4723" s="40"/>
      <c r="BM4723" s="40"/>
      <c r="BN4723" s="40"/>
      <c r="BO4723" s="40"/>
      <c r="BP4723" s="40"/>
      <c r="BQ4723" s="40"/>
      <c r="BR4723" s="40"/>
      <c r="BS4723" s="40"/>
      <c r="BT4723" s="40"/>
      <c r="BU4723" s="40"/>
      <c r="BV4723" s="40"/>
      <c r="BW4723" s="40"/>
      <c r="BX4723" s="40"/>
      <c r="BY4723" s="40"/>
      <c r="BZ4723" s="40"/>
      <c r="CA4723" s="40"/>
      <c r="CB4723" s="40"/>
      <c r="CC4723" s="40"/>
      <c r="CD4723" s="40"/>
      <c r="CE4723" s="40"/>
    </row>
    <row r="4724" spans="1:83" x14ac:dyDescent="0.25">
      <c r="A4724" s="66" t="s">
        <v>1154</v>
      </c>
      <c r="B4724" s="66" t="s">
        <v>1154</v>
      </c>
      <c r="C4724" s="71"/>
      <c r="D4724" s="27">
        <v>33811</v>
      </c>
      <c r="E4724" s="27"/>
      <c r="F4724" s="40" t="s">
        <v>990</v>
      </c>
      <c r="G4724" s="40"/>
      <c r="H4724" s="40"/>
      <c r="I4724" s="40"/>
      <c r="J4724" s="40"/>
      <c r="K4724" s="40"/>
      <c r="L4724" s="40"/>
      <c r="M4724" s="40"/>
      <c r="N4724" s="40"/>
      <c r="O4724" s="40"/>
      <c r="P4724" s="40"/>
      <c r="Q4724" s="40"/>
      <c r="R4724" s="40"/>
      <c r="S4724" s="40"/>
      <c r="T4724" s="40"/>
      <c r="U4724" s="40"/>
      <c r="V4724" s="40"/>
      <c r="W4724" s="40"/>
      <c r="X4724" s="40"/>
      <c r="Z4724" s="40"/>
      <c r="AA4724" s="40"/>
      <c r="AB4724" s="40"/>
      <c r="AC4724" s="40"/>
      <c r="AD4724" s="40"/>
      <c r="AE4724" s="40"/>
      <c r="AF4724" s="40"/>
      <c r="AG4724" s="40"/>
      <c r="AH4724" s="40"/>
      <c r="AI4724" s="40"/>
      <c r="AJ4724" s="40"/>
      <c r="AK4724" s="40"/>
      <c r="AL4724" s="40"/>
      <c r="AM4724" s="40"/>
      <c r="AN4724" s="40"/>
      <c r="AO4724" s="40"/>
      <c r="AP4724" s="40"/>
      <c r="AQ4724" s="40"/>
      <c r="AR4724" s="40"/>
      <c r="AS4724" s="40"/>
      <c r="AT4724" s="59" t="s">
        <v>74</v>
      </c>
      <c r="AU4724" s="59"/>
      <c r="AV4724" s="59"/>
      <c r="AY4724" s="31">
        <v>99</v>
      </c>
      <c r="AZ4724" s="40"/>
      <c r="BA4724" s="40"/>
      <c r="BB4724" s="40"/>
      <c r="BC4724" s="40"/>
      <c r="BD4724" s="40"/>
      <c r="BE4724" s="40"/>
      <c r="BF4724" s="40"/>
      <c r="BG4724" s="40"/>
      <c r="BH4724" s="40"/>
      <c r="BI4724" s="40"/>
      <c r="BJ4724" s="40"/>
      <c r="BK4724" s="40"/>
      <c r="BL4724" s="40"/>
      <c r="BM4724" s="40"/>
      <c r="BN4724" s="40"/>
      <c r="BO4724" s="40"/>
      <c r="BP4724" s="40"/>
      <c r="BQ4724" s="40"/>
      <c r="BR4724" s="40"/>
      <c r="BS4724" s="40"/>
      <c r="BT4724" s="40"/>
      <c r="BU4724" s="40"/>
      <c r="BV4724" s="40"/>
      <c r="BW4724" s="40"/>
      <c r="BX4724" s="40"/>
      <c r="BY4724" s="40"/>
      <c r="BZ4724" s="40"/>
      <c r="CA4724" s="40"/>
      <c r="CB4724" s="40"/>
      <c r="CC4724" s="40"/>
      <c r="CD4724" s="40"/>
      <c r="CE4724" s="40"/>
    </row>
    <row r="4725" spans="1:83" x14ac:dyDescent="0.25">
      <c r="A4725" s="66" t="s">
        <v>1150</v>
      </c>
      <c r="B4725" s="66" t="s">
        <v>1150</v>
      </c>
      <c r="C4725" s="71"/>
      <c r="D4725" s="27">
        <v>33783</v>
      </c>
      <c r="E4725" s="27"/>
      <c r="F4725" s="40" t="s">
        <v>990</v>
      </c>
      <c r="G4725" s="40"/>
      <c r="H4725" s="40"/>
      <c r="I4725" s="40"/>
      <c r="J4725" s="40"/>
      <c r="K4725" s="40"/>
      <c r="L4725" s="40"/>
      <c r="M4725" s="40"/>
      <c r="N4725" s="40"/>
      <c r="O4725" s="40"/>
      <c r="P4725" s="40"/>
      <c r="Q4725" s="40"/>
      <c r="R4725" s="40"/>
      <c r="S4725" s="40"/>
      <c r="T4725" s="40"/>
      <c r="U4725" s="40"/>
      <c r="V4725" s="40"/>
      <c r="W4725" s="40"/>
      <c r="X4725" s="40"/>
      <c r="Z4725" s="40"/>
      <c r="AA4725" s="40"/>
      <c r="AB4725" s="40"/>
      <c r="AC4725" s="40"/>
      <c r="AD4725" s="40"/>
      <c r="AE4725" s="40"/>
      <c r="AF4725" s="40"/>
      <c r="AG4725" s="40"/>
      <c r="AH4725" s="40"/>
      <c r="AI4725" s="40"/>
      <c r="AJ4725" s="40"/>
      <c r="AK4725" s="40"/>
      <c r="AL4725" s="40"/>
      <c r="AM4725" s="40"/>
      <c r="AN4725" s="40"/>
      <c r="AO4725" s="40"/>
      <c r="AP4725" s="40"/>
      <c r="AQ4725" s="40"/>
      <c r="AR4725" s="40"/>
      <c r="AS4725" s="40"/>
      <c r="AT4725" s="59" t="s">
        <v>74</v>
      </c>
      <c r="AU4725" s="59"/>
      <c r="AV4725" s="59"/>
      <c r="AY4725" s="31">
        <v>121</v>
      </c>
      <c r="AZ4725" s="40"/>
      <c r="BA4725" s="40"/>
      <c r="BB4725" s="40"/>
      <c r="BC4725" s="40"/>
      <c r="BD4725" s="40"/>
      <c r="BE4725" s="40"/>
      <c r="BF4725" s="40"/>
      <c r="BG4725" s="40"/>
      <c r="BH4725" s="40"/>
      <c r="BI4725" s="40"/>
      <c r="BJ4725" s="40"/>
      <c r="BK4725" s="40"/>
      <c r="BL4725" s="40"/>
      <c r="BM4725" s="40"/>
      <c r="BN4725" s="40"/>
      <c r="BO4725" s="40"/>
      <c r="BP4725" s="40"/>
      <c r="BQ4725" s="40"/>
      <c r="BR4725" s="40"/>
      <c r="BS4725" s="40"/>
      <c r="BT4725" s="40"/>
      <c r="BU4725" s="40"/>
      <c r="BV4725" s="40"/>
      <c r="BW4725" s="40"/>
      <c r="BX4725" s="40"/>
      <c r="BY4725" s="40"/>
      <c r="BZ4725" s="40"/>
      <c r="CA4725" s="40"/>
      <c r="CB4725" s="40"/>
      <c r="CC4725" s="40"/>
      <c r="CD4725" s="40"/>
      <c r="CE4725" s="40"/>
    </row>
    <row r="4726" spans="1:83" x14ac:dyDescent="0.25">
      <c r="A4726" s="66" t="s">
        <v>1146</v>
      </c>
      <c r="B4726" s="66" t="s">
        <v>1146</v>
      </c>
      <c r="C4726" s="71"/>
      <c r="D4726" s="27">
        <v>33755</v>
      </c>
      <c r="E4726" s="27"/>
      <c r="F4726" s="40" t="s">
        <v>990</v>
      </c>
      <c r="G4726" s="40"/>
      <c r="H4726" s="40"/>
      <c r="I4726" s="40"/>
      <c r="J4726" s="40"/>
      <c r="K4726" s="40"/>
      <c r="L4726" s="40"/>
      <c r="M4726" s="40"/>
      <c r="N4726" s="40"/>
      <c r="O4726" s="40"/>
      <c r="P4726" s="40"/>
      <c r="Q4726" s="40"/>
      <c r="R4726" s="40"/>
      <c r="S4726" s="40"/>
      <c r="T4726" s="40"/>
      <c r="U4726" s="40"/>
      <c r="V4726" s="40"/>
      <c r="W4726" s="40"/>
      <c r="X4726" s="40"/>
      <c r="Z4726" s="40"/>
      <c r="AA4726" s="40"/>
      <c r="AB4726" s="40"/>
      <c r="AC4726" s="40"/>
      <c r="AD4726" s="40"/>
      <c r="AE4726" s="40"/>
      <c r="AF4726" s="40"/>
      <c r="AG4726" s="40"/>
      <c r="AH4726" s="40"/>
      <c r="AI4726" s="40"/>
      <c r="AJ4726" s="40"/>
      <c r="AK4726" s="40"/>
      <c r="AL4726" s="40"/>
      <c r="AM4726" s="40"/>
      <c r="AN4726" s="40"/>
      <c r="AO4726" s="40"/>
      <c r="AP4726" s="40"/>
      <c r="AQ4726" s="40"/>
      <c r="AR4726" s="40"/>
      <c r="AS4726" s="40"/>
      <c r="AT4726" s="59" t="s">
        <v>74</v>
      </c>
      <c r="AU4726" s="59"/>
      <c r="AV4726" s="59"/>
      <c r="AY4726" s="31">
        <v>140</v>
      </c>
      <c r="AZ4726" s="40"/>
      <c r="BA4726" s="40"/>
      <c r="BB4726" s="40"/>
      <c r="BC4726" s="40"/>
      <c r="BD4726" s="40"/>
      <c r="BE4726" s="40"/>
      <c r="BF4726" s="40"/>
      <c r="BG4726" s="40"/>
      <c r="BH4726" s="40"/>
      <c r="BI4726" s="40"/>
      <c r="BJ4726" s="40"/>
      <c r="BK4726" s="40"/>
      <c r="BL4726" s="40"/>
      <c r="BM4726" s="40"/>
      <c r="BN4726" s="40"/>
      <c r="BO4726" s="40"/>
      <c r="BP4726" s="40"/>
      <c r="BQ4726" s="40"/>
      <c r="BR4726" s="40"/>
      <c r="BS4726" s="40"/>
      <c r="BT4726" s="40"/>
      <c r="BU4726" s="40"/>
      <c r="BV4726" s="40"/>
      <c r="BW4726" s="40"/>
      <c r="BX4726" s="40"/>
      <c r="BY4726" s="40"/>
      <c r="BZ4726" s="40"/>
      <c r="CA4726" s="40"/>
      <c r="CB4726" s="40"/>
      <c r="CC4726" s="40"/>
      <c r="CD4726" s="40"/>
      <c r="CE4726" s="40"/>
    </row>
    <row r="4727" spans="1:83" x14ac:dyDescent="0.25">
      <c r="A4727" s="66" t="s">
        <v>1142</v>
      </c>
      <c r="B4727" s="66" t="s">
        <v>1142</v>
      </c>
      <c r="C4727" s="71"/>
      <c r="D4727" s="27">
        <v>33727</v>
      </c>
      <c r="E4727" s="27"/>
      <c r="F4727" s="40" t="s">
        <v>990</v>
      </c>
      <c r="G4727" s="40"/>
      <c r="H4727" s="40"/>
      <c r="I4727" s="40"/>
      <c r="J4727" s="40"/>
      <c r="K4727" s="40"/>
      <c r="L4727" s="40"/>
      <c r="M4727" s="40"/>
      <c r="N4727" s="40"/>
      <c r="O4727" s="40"/>
      <c r="P4727" s="40"/>
      <c r="Q4727" s="40"/>
      <c r="R4727" s="40"/>
      <c r="S4727" s="40"/>
      <c r="T4727" s="40"/>
      <c r="U4727" s="40"/>
      <c r="V4727" s="40"/>
      <c r="W4727" s="40"/>
      <c r="X4727" s="40"/>
      <c r="Z4727" s="40"/>
      <c r="AA4727" s="40"/>
      <c r="AB4727" s="40"/>
      <c r="AC4727" s="40"/>
      <c r="AD4727" s="40"/>
      <c r="AE4727" s="40"/>
      <c r="AF4727" s="40"/>
      <c r="AG4727" s="40"/>
      <c r="AH4727" s="40"/>
      <c r="AI4727" s="40"/>
      <c r="AJ4727" s="40"/>
      <c r="AK4727" s="40"/>
      <c r="AL4727" s="40"/>
      <c r="AM4727" s="40"/>
      <c r="AN4727" s="40"/>
      <c r="AO4727" s="40"/>
      <c r="AP4727" s="40"/>
      <c r="AQ4727" s="40"/>
      <c r="AR4727" s="40"/>
      <c r="AS4727" s="40"/>
      <c r="AT4727" s="59" t="s">
        <v>74</v>
      </c>
      <c r="AU4727" s="59"/>
      <c r="AV4727" s="59"/>
      <c r="AY4727" s="31">
        <v>155</v>
      </c>
      <c r="AZ4727" s="40"/>
      <c r="BA4727" s="40"/>
      <c r="BB4727" s="40"/>
      <c r="BC4727" s="40"/>
      <c r="BD4727" s="40"/>
      <c r="BE4727" s="40"/>
      <c r="BF4727" s="40"/>
      <c r="BG4727" s="40"/>
      <c r="BH4727" s="40"/>
      <c r="BI4727" s="40"/>
      <c r="BJ4727" s="40"/>
      <c r="BK4727" s="40"/>
      <c r="BL4727" s="40"/>
      <c r="BM4727" s="40"/>
      <c r="BN4727" s="40"/>
      <c r="BO4727" s="40"/>
      <c r="BP4727" s="40"/>
      <c r="BQ4727" s="40"/>
      <c r="BR4727" s="40"/>
      <c r="BS4727" s="40"/>
      <c r="BT4727" s="40"/>
      <c r="BU4727" s="40"/>
      <c r="BV4727" s="40"/>
      <c r="BW4727" s="40"/>
      <c r="BX4727" s="40"/>
      <c r="BY4727" s="40"/>
      <c r="BZ4727" s="40"/>
      <c r="CA4727" s="40"/>
      <c r="CB4727" s="40"/>
      <c r="CC4727" s="40"/>
      <c r="CD4727" s="40"/>
      <c r="CE4727" s="40"/>
    </row>
    <row r="4728" spans="1:83" x14ac:dyDescent="0.25">
      <c r="A4728" s="66" t="s">
        <v>1151</v>
      </c>
      <c r="B4728" s="66" t="s">
        <v>1151</v>
      </c>
      <c r="C4728" s="71"/>
      <c r="D4728" s="27">
        <v>33790</v>
      </c>
      <c r="E4728" s="27"/>
      <c r="F4728" s="40" t="s">
        <v>990</v>
      </c>
      <c r="G4728" s="40"/>
      <c r="H4728" s="40"/>
      <c r="I4728" s="40"/>
      <c r="J4728" s="40"/>
      <c r="K4728" s="40"/>
      <c r="L4728" s="40"/>
      <c r="M4728" s="40"/>
      <c r="N4728" s="40"/>
      <c r="O4728" s="40"/>
      <c r="P4728" s="40"/>
      <c r="Q4728" s="40"/>
      <c r="R4728" s="40"/>
      <c r="S4728" s="40"/>
      <c r="T4728" s="40"/>
      <c r="U4728" s="40"/>
      <c r="V4728" s="40"/>
      <c r="W4728" s="40"/>
      <c r="X4728" s="40"/>
      <c r="Z4728" s="40"/>
      <c r="AA4728" s="40"/>
      <c r="AB4728" s="40"/>
      <c r="AC4728" s="40"/>
      <c r="AD4728" s="40"/>
      <c r="AE4728" s="40"/>
      <c r="AF4728" s="40"/>
      <c r="AG4728" s="40"/>
      <c r="AH4728" s="40"/>
      <c r="AI4728" s="40"/>
      <c r="AJ4728" s="40"/>
      <c r="AK4728" s="40"/>
      <c r="AL4728" s="40"/>
      <c r="AM4728" s="40"/>
      <c r="AN4728" s="40"/>
      <c r="AO4728" s="40"/>
      <c r="AP4728" s="40"/>
      <c r="AQ4728" s="40"/>
      <c r="AR4728" s="40"/>
      <c r="AS4728" s="40"/>
      <c r="AT4728" s="59" t="s">
        <v>74</v>
      </c>
      <c r="AU4728" s="59"/>
      <c r="AV4728" s="59"/>
      <c r="AY4728" s="31">
        <v>118</v>
      </c>
      <c r="AZ4728" s="40"/>
      <c r="BA4728" s="40"/>
      <c r="BB4728" s="40"/>
      <c r="BC4728" s="40"/>
      <c r="BD4728" s="40"/>
      <c r="BE4728" s="40"/>
      <c r="BF4728" s="40"/>
      <c r="BG4728" s="40"/>
      <c r="BH4728" s="40"/>
      <c r="BI4728" s="40"/>
      <c r="BJ4728" s="40"/>
      <c r="BK4728" s="40"/>
      <c r="BL4728" s="40"/>
      <c r="BM4728" s="40"/>
      <c r="BN4728" s="40"/>
      <c r="BO4728" s="40"/>
      <c r="BP4728" s="40"/>
      <c r="BQ4728" s="40"/>
      <c r="BR4728" s="40"/>
      <c r="BS4728" s="40"/>
      <c r="BT4728" s="40"/>
      <c r="BU4728" s="40"/>
      <c r="BV4728" s="40"/>
      <c r="BW4728" s="40"/>
      <c r="BX4728" s="40"/>
      <c r="BY4728" s="40"/>
      <c r="BZ4728" s="40"/>
      <c r="CA4728" s="40"/>
      <c r="CB4728" s="40"/>
      <c r="CC4728" s="40"/>
      <c r="CD4728" s="40"/>
      <c r="CE4728" s="40"/>
    </row>
    <row r="4729" spans="1:83" x14ac:dyDescent="0.25">
      <c r="A4729" s="66" t="s">
        <v>1147</v>
      </c>
      <c r="B4729" s="66" t="s">
        <v>1147</v>
      </c>
      <c r="C4729" s="71"/>
      <c r="D4729" s="27">
        <v>33762</v>
      </c>
      <c r="E4729" s="27"/>
      <c r="F4729" s="40" t="s">
        <v>990</v>
      </c>
      <c r="G4729" s="40"/>
      <c r="H4729" s="40"/>
      <c r="I4729" s="40"/>
      <c r="J4729" s="40"/>
      <c r="K4729" s="40"/>
      <c r="L4729" s="40"/>
      <c r="M4729" s="40"/>
      <c r="N4729" s="40"/>
      <c r="O4729" s="40"/>
      <c r="P4729" s="40"/>
      <c r="Q4729" s="40"/>
      <c r="R4729" s="40"/>
      <c r="S4729" s="40"/>
      <c r="T4729" s="40"/>
      <c r="U4729" s="40"/>
      <c r="V4729" s="40"/>
      <c r="W4729" s="40"/>
      <c r="X4729" s="40"/>
      <c r="Z4729" s="40"/>
      <c r="AA4729" s="40"/>
      <c r="AB4729" s="40"/>
      <c r="AC4729" s="40"/>
      <c r="AD4729" s="40"/>
      <c r="AE4729" s="40"/>
      <c r="AF4729" s="40"/>
      <c r="AG4729" s="40"/>
      <c r="AH4729" s="40"/>
      <c r="AI4729" s="40"/>
      <c r="AJ4729" s="40"/>
      <c r="AK4729" s="40"/>
      <c r="AL4729" s="40"/>
      <c r="AM4729" s="40"/>
      <c r="AN4729" s="40"/>
      <c r="AO4729" s="40"/>
      <c r="AP4729" s="40"/>
      <c r="AQ4729" s="40"/>
      <c r="AR4729" s="40"/>
      <c r="AS4729" s="40"/>
      <c r="AT4729" s="59" t="s">
        <v>74</v>
      </c>
      <c r="AU4729" s="59"/>
      <c r="AV4729" s="59"/>
      <c r="AY4729" s="31">
        <v>135</v>
      </c>
      <c r="AZ4729" s="40"/>
      <c r="BA4729" s="40"/>
      <c r="BB4729" s="40"/>
      <c r="BC4729" s="40"/>
      <c r="BD4729" s="40"/>
      <c r="BE4729" s="40"/>
      <c r="BF4729" s="40"/>
      <c r="BG4729" s="40"/>
      <c r="BH4729" s="40"/>
      <c r="BI4729" s="40"/>
      <c r="BJ4729" s="40"/>
      <c r="BK4729" s="40"/>
      <c r="BL4729" s="40"/>
      <c r="BM4729" s="40"/>
      <c r="BN4729" s="40"/>
      <c r="BO4729" s="40"/>
      <c r="BP4729" s="40"/>
      <c r="BQ4729" s="40"/>
      <c r="BR4729" s="40"/>
      <c r="BS4729" s="40"/>
      <c r="BT4729" s="40"/>
      <c r="BU4729" s="40"/>
      <c r="BV4729" s="40"/>
      <c r="BW4729" s="40"/>
      <c r="BX4729" s="40"/>
      <c r="BY4729" s="40"/>
      <c r="BZ4729" s="40"/>
      <c r="CA4729" s="40"/>
      <c r="CB4729" s="40"/>
      <c r="CC4729" s="40"/>
      <c r="CD4729" s="40"/>
      <c r="CE4729" s="40"/>
    </row>
    <row r="4730" spans="1:83" x14ac:dyDescent="0.25">
      <c r="A4730" s="66" t="s">
        <v>1158</v>
      </c>
      <c r="B4730" s="66" t="s">
        <v>1158</v>
      </c>
      <c r="C4730" s="71"/>
      <c r="D4730" s="27">
        <v>33734</v>
      </c>
      <c r="E4730" s="27"/>
      <c r="F4730" s="40" t="s">
        <v>489</v>
      </c>
      <c r="G4730" s="40"/>
      <c r="H4730" s="40"/>
      <c r="I4730" s="40"/>
      <c r="J4730" s="40"/>
      <c r="K4730" s="40"/>
      <c r="L4730" s="40"/>
      <c r="M4730" s="40"/>
      <c r="N4730" s="40"/>
      <c r="O4730" s="40"/>
      <c r="P4730" s="40"/>
      <c r="Q4730" s="40"/>
      <c r="R4730" s="40"/>
      <c r="S4730" s="40"/>
      <c r="T4730" s="40"/>
      <c r="U4730" s="40"/>
      <c r="V4730" s="40"/>
      <c r="W4730" s="40"/>
      <c r="X4730" s="40"/>
      <c r="Z4730" s="40"/>
      <c r="AA4730" s="40"/>
      <c r="AB4730" s="40"/>
      <c r="AC4730" s="40"/>
      <c r="AD4730" s="40"/>
      <c r="AE4730" s="40"/>
      <c r="AF4730" s="40"/>
      <c r="AG4730" s="40"/>
      <c r="AH4730" s="40"/>
      <c r="AI4730" s="40"/>
      <c r="AJ4730" s="40"/>
      <c r="AK4730" s="40"/>
      <c r="AL4730" s="40"/>
      <c r="AM4730" s="40"/>
      <c r="AN4730" s="40"/>
      <c r="AO4730" s="40"/>
      <c r="AP4730" s="40"/>
      <c r="AQ4730" s="40"/>
      <c r="AR4730" s="40"/>
      <c r="AS4730" s="40"/>
      <c r="AT4730" s="59" t="s">
        <v>74</v>
      </c>
      <c r="AU4730" s="59"/>
      <c r="AV4730" s="59"/>
      <c r="AY4730" s="31">
        <v>140</v>
      </c>
      <c r="AZ4730" s="40"/>
      <c r="BA4730" s="40"/>
      <c r="BB4730" s="40"/>
      <c r="BC4730" s="40"/>
      <c r="BD4730" s="40"/>
      <c r="BE4730" s="40"/>
      <c r="BF4730" s="40"/>
      <c r="BG4730" s="40"/>
      <c r="BH4730" s="40"/>
      <c r="BI4730" s="40"/>
      <c r="BJ4730" s="40"/>
      <c r="BK4730" s="40"/>
      <c r="BL4730" s="40"/>
      <c r="BM4730" s="40"/>
      <c r="BN4730" s="40"/>
      <c r="BO4730" s="40"/>
      <c r="BP4730" s="40"/>
      <c r="BQ4730" s="40"/>
      <c r="BR4730" s="40"/>
      <c r="BS4730" s="40"/>
      <c r="BT4730" s="40"/>
      <c r="BU4730" s="40"/>
      <c r="BV4730" s="40"/>
      <c r="BW4730" s="40"/>
      <c r="BX4730" s="40"/>
      <c r="BY4730" s="40"/>
      <c r="BZ4730" s="40"/>
      <c r="CA4730" s="40"/>
      <c r="CB4730" s="40"/>
      <c r="CC4730" s="40"/>
      <c r="CD4730" s="40"/>
      <c r="CE4730" s="40"/>
    </row>
    <row r="4731" spans="1:83" x14ac:dyDescent="0.25">
      <c r="A4731" s="66" t="s">
        <v>1167</v>
      </c>
      <c r="B4731" s="66" t="s">
        <v>1167</v>
      </c>
      <c r="C4731" s="71"/>
      <c r="D4731" s="27">
        <v>33797</v>
      </c>
      <c r="E4731" s="27"/>
      <c r="F4731" s="40" t="s">
        <v>489</v>
      </c>
      <c r="G4731" s="40"/>
      <c r="H4731" s="40"/>
      <c r="I4731" s="40"/>
      <c r="J4731" s="40"/>
      <c r="K4731" s="40"/>
      <c r="L4731" s="40"/>
      <c r="M4731" s="40"/>
      <c r="N4731" s="40"/>
      <c r="O4731" s="40"/>
      <c r="P4731" s="40"/>
      <c r="Q4731" s="40"/>
      <c r="R4731" s="40"/>
      <c r="S4731" s="40"/>
      <c r="T4731" s="40"/>
      <c r="U4731" s="40"/>
      <c r="V4731" s="40"/>
      <c r="W4731" s="40"/>
      <c r="X4731" s="40"/>
      <c r="Z4731" s="40"/>
      <c r="AA4731" s="40"/>
      <c r="AB4731" s="40"/>
      <c r="AC4731" s="40"/>
      <c r="AD4731" s="40"/>
      <c r="AE4731" s="40"/>
      <c r="AF4731" s="40"/>
      <c r="AG4731" s="40"/>
      <c r="AH4731" s="40"/>
      <c r="AI4731" s="40"/>
      <c r="AJ4731" s="40"/>
      <c r="AK4731" s="40"/>
      <c r="AL4731" s="40"/>
      <c r="AM4731" s="40"/>
      <c r="AN4731" s="40"/>
      <c r="AO4731" s="40"/>
      <c r="AP4731" s="40"/>
      <c r="AQ4731" s="40"/>
      <c r="AR4731" s="40"/>
      <c r="AS4731" s="40"/>
      <c r="AT4731" s="59" t="s">
        <v>74</v>
      </c>
      <c r="AU4731" s="59"/>
      <c r="AV4731" s="59"/>
      <c r="AY4731" s="31">
        <v>104</v>
      </c>
      <c r="AZ4731" s="40"/>
      <c r="BA4731" s="40"/>
      <c r="BB4731" s="40"/>
      <c r="BC4731" s="40"/>
      <c r="BD4731" s="40"/>
      <c r="BE4731" s="40"/>
      <c r="BF4731" s="40"/>
      <c r="BG4731" s="40"/>
      <c r="BH4731" s="40"/>
      <c r="BI4731" s="40"/>
      <c r="BJ4731" s="40"/>
      <c r="BK4731" s="40"/>
      <c r="BL4731" s="40"/>
      <c r="BM4731" s="40"/>
      <c r="BN4731" s="40"/>
      <c r="BO4731" s="40"/>
      <c r="BP4731" s="40"/>
      <c r="BQ4731" s="40"/>
      <c r="BR4731" s="40"/>
      <c r="BS4731" s="40"/>
      <c r="BT4731" s="40"/>
      <c r="BU4731" s="40"/>
      <c r="BV4731" s="40"/>
      <c r="BW4731" s="40"/>
      <c r="BX4731" s="40"/>
      <c r="BY4731" s="40"/>
      <c r="BZ4731" s="40"/>
      <c r="CA4731" s="40"/>
      <c r="CB4731" s="40"/>
      <c r="CC4731" s="40"/>
      <c r="CD4731" s="40"/>
      <c r="CE4731" s="40"/>
    </row>
    <row r="4732" spans="1:83" x14ac:dyDescent="0.25">
      <c r="A4732" s="66" t="s">
        <v>1163</v>
      </c>
      <c r="B4732" s="66" t="s">
        <v>1163</v>
      </c>
      <c r="C4732" s="71"/>
      <c r="D4732" s="27">
        <v>33769</v>
      </c>
      <c r="E4732" s="27"/>
      <c r="F4732" s="40" t="s">
        <v>489</v>
      </c>
      <c r="G4732" s="40"/>
      <c r="H4732" s="40"/>
      <c r="I4732" s="40"/>
      <c r="J4732" s="40"/>
      <c r="K4732" s="40"/>
      <c r="L4732" s="40"/>
      <c r="M4732" s="40"/>
      <c r="N4732" s="40"/>
      <c r="O4732" s="40"/>
      <c r="P4732" s="40"/>
      <c r="Q4732" s="40"/>
      <c r="R4732" s="40"/>
      <c r="S4732" s="40"/>
      <c r="T4732" s="40"/>
      <c r="U4732" s="40"/>
      <c r="V4732" s="40"/>
      <c r="W4732" s="40"/>
      <c r="X4732" s="40"/>
      <c r="Z4732" s="40"/>
      <c r="AA4732" s="40"/>
      <c r="AB4732" s="40"/>
      <c r="AC4732" s="40"/>
      <c r="AD4732" s="40"/>
      <c r="AE4732" s="40"/>
      <c r="AF4732" s="40"/>
      <c r="AG4732" s="40"/>
      <c r="AH4732" s="40"/>
      <c r="AI4732" s="40"/>
      <c r="AJ4732" s="40"/>
      <c r="AK4732" s="40"/>
      <c r="AL4732" s="40"/>
      <c r="AM4732" s="40"/>
      <c r="AN4732" s="40"/>
      <c r="AO4732" s="40"/>
      <c r="AP4732" s="40"/>
      <c r="AQ4732" s="40"/>
      <c r="AR4732" s="40"/>
      <c r="AS4732" s="40"/>
      <c r="AT4732" s="59" t="s">
        <v>74</v>
      </c>
      <c r="AU4732" s="59"/>
      <c r="AV4732" s="59"/>
      <c r="AY4732" s="31">
        <v>125</v>
      </c>
      <c r="AZ4732" s="40"/>
      <c r="BA4732" s="40"/>
      <c r="BB4732" s="40"/>
      <c r="BC4732" s="40"/>
      <c r="BD4732" s="40"/>
      <c r="BE4732" s="40"/>
      <c r="BF4732" s="40"/>
      <c r="BG4732" s="40"/>
      <c r="BH4732" s="40"/>
      <c r="BI4732" s="40"/>
      <c r="BJ4732" s="40"/>
      <c r="BK4732" s="40"/>
      <c r="BL4732" s="40"/>
      <c r="BM4732" s="40"/>
      <c r="BN4732" s="40"/>
      <c r="BO4732" s="40"/>
      <c r="BP4732" s="40"/>
      <c r="BQ4732" s="40"/>
      <c r="BR4732" s="40"/>
      <c r="BS4732" s="40"/>
      <c r="BT4732" s="40"/>
      <c r="BU4732" s="40"/>
      <c r="BV4732" s="40"/>
      <c r="BW4732" s="40"/>
      <c r="BX4732" s="40"/>
      <c r="BY4732" s="40"/>
      <c r="BZ4732" s="40"/>
      <c r="CA4732" s="40"/>
      <c r="CB4732" s="40"/>
      <c r="CC4732" s="40"/>
      <c r="CD4732" s="40"/>
      <c r="CE4732" s="40"/>
    </row>
    <row r="4733" spans="1:83" x14ac:dyDescent="0.25">
      <c r="A4733" s="66" t="s">
        <v>1159</v>
      </c>
      <c r="B4733" s="66" t="s">
        <v>1159</v>
      </c>
      <c r="C4733" s="71"/>
      <c r="D4733" s="27">
        <v>33741</v>
      </c>
      <c r="E4733" s="27"/>
      <c r="F4733" s="40" t="s">
        <v>489</v>
      </c>
      <c r="G4733" s="40"/>
      <c r="H4733" s="40"/>
      <c r="I4733" s="40"/>
      <c r="J4733" s="40"/>
      <c r="K4733" s="40"/>
      <c r="L4733" s="40"/>
      <c r="M4733" s="40"/>
      <c r="N4733" s="40"/>
      <c r="O4733" s="40"/>
      <c r="P4733" s="40"/>
      <c r="Q4733" s="40"/>
      <c r="R4733" s="40"/>
      <c r="S4733" s="40"/>
      <c r="T4733" s="40"/>
      <c r="U4733" s="40"/>
      <c r="V4733" s="40"/>
      <c r="W4733" s="40"/>
      <c r="X4733" s="40"/>
      <c r="Z4733" s="40"/>
      <c r="AA4733" s="40"/>
      <c r="AB4733" s="40"/>
      <c r="AC4733" s="40"/>
      <c r="AD4733" s="40"/>
      <c r="AE4733" s="40"/>
      <c r="AF4733" s="40"/>
      <c r="AG4733" s="40"/>
      <c r="AH4733" s="40"/>
      <c r="AI4733" s="40"/>
      <c r="AJ4733" s="40"/>
      <c r="AK4733" s="40"/>
      <c r="AL4733" s="40"/>
      <c r="AM4733" s="40"/>
      <c r="AN4733" s="40"/>
      <c r="AO4733" s="40"/>
      <c r="AP4733" s="40"/>
      <c r="AQ4733" s="40"/>
      <c r="AR4733" s="40"/>
      <c r="AS4733" s="40"/>
      <c r="AT4733" s="59" t="s">
        <v>74</v>
      </c>
      <c r="AU4733" s="59"/>
      <c r="AV4733" s="59"/>
      <c r="AY4733" s="31">
        <v>140</v>
      </c>
      <c r="AZ4733" s="40"/>
      <c r="BA4733" s="40"/>
      <c r="BB4733" s="40"/>
      <c r="BC4733" s="40"/>
      <c r="BD4733" s="40"/>
      <c r="BE4733" s="40"/>
      <c r="BF4733" s="40"/>
      <c r="BG4733" s="40"/>
      <c r="BH4733" s="40"/>
      <c r="BI4733" s="40"/>
      <c r="BJ4733" s="40"/>
      <c r="BK4733" s="40"/>
      <c r="BL4733" s="40"/>
      <c r="BM4733" s="40"/>
      <c r="BN4733" s="40"/>
      <c r="BO4733" s="40"/>
      <c r="BP4733" s="40"/>
      <c r="BQ4733" s="40"/>
      <c r="BR4733" s="40"/>
      <c r="BS4733" s="40"/>
      <c r="BT4733" s="40"/>
      <c r="BU4733" s="40"/>
      <c r="BV4733" s="40"/>
      <c r="BW4733" s="40"/>
      <c r="BX4733" s="40"/>
      <c r="BY4733" s="40"/>
      <c r="BZ4733" s="40"/>
      <c r="CA4733" s="40"/>
      <c r="CB4733" s="40"/>
      <c r="CC4733" s="40"/>
      <c r="CD4733" s="40"/>
      <c r="CE4733" s="40"/>
    </row>
    <row r="4734" spans="1:83" x14ac:dyDescent="0.25">
      <c r="A4734" s="66" t="s">
        <v>1155</v>
      </c>
      <c r="B4734" s="66" t="s">
        <v>1155</v>
      </c>
      <c r="C4734" s="71"/>
      <c r="D4734" s="27">
        <v>33713</v>
      </c>
      <c r="E4734" s="27"/>
      <c r="F4734" s="40" t="s">
        <v>489</v>
      </c>
      <c r="G4734" s="40"/>
      <c r="H4734" s="40"/>
      <c r="I4734" s="40"/>
      <c r="J4734" s="40"/>
      <c r="K4734" s="40"/>
      <c r="L4734" s="40"/>
      <c r="M4734" s="40"/>
      <c r="N4734" s="40"/>
      <c r="O4734" s="40"/>
      <c r="P4734" s="40"/>
      <c r="Q4734" s="40"/>
      <c r="R4734" s="40"/>
      <c r="S4734" s="40"/>
      <c r="T4734" s="40"/>
      <c r="U4734" s="40"/>
      <c r="V4734" s="40"/>
      <c r="W4734" s="40"/>
      <c r="X4734" s="40"/>
      <c r="Z4734" s="40"/>
      <c r="AA4734" s="40"/>
      <c r="AB4734" s="40"/>
      <c r="AC4734" s="40"/>
      <c r="AD4734" s="40"/>
      <c r="AE4734" s="40"/>
      <c r="AF4734" s="40"/>
      <c r="AG4734" s="40"/>
      <c r="AH4734" s="40"/>
      <c r="AI4734" s="40"/>
      <c r="AJ4734" s="40"/>
      <c r="AK4734" s="40"/>
      <c r="AL4734" s="40"/>
      <c r="AM4734" s="40"/>
      <c r="AN4734" s="40"/>
      <c r="AO4734" s="40"/>
      <c r="AP4734" s="40"/>
      <c r="AQ4734" s="40"/>
      <c r="AR4734" s="40"/>
      <c r="AS4734" s="40"/>
      <c r="AT4734" s="59" t="s">
        <v>74</v>
      </c>
      <c r="AU4734" s="59"/>
      <c r="AV4734" s="59"/>
      <c r="AY4734" s="31">
        <v>135</v>
      </c>
      <c r="AZ4734" s="40"/>
      <c r="BA4734" s="40"/>
      <c r="BB4734" s="40"/>
      <c r="BC4734" s="40"/>
      <c r="BD4734" s="40"/>
      <c r="BE4734" s="40"/>
      <c r="BF4734" s="40"/>
      <c r="BG4734" s="40"/>
      <c r="BH4734" s="40"/>
      <c r="BI4734" s="40"/>
      <c r="BJ4734" s="40"/>
      <c r="BK4734" s="40"/>
      <c r="BL4734" s="40"/>
      <c r="BM4734" s="40"/>
      <c r="BN4734" s="40"/>
      <c r="BO4734" s="40"/>
      <c r="BP4734" s="40"/>
      <c r="BQ4734" s="40"/>
      <c r="BR4734" s="40"/>
      <c r="BS4734" s="40"/>
      <c r="BT4734" s="40"/>
      <c r="BU4734" s="40"/>
      <c r="BV4734" s="40"/>
      <c r="BW4734" s="40"/>
      <c r="BX4734" s="40"/>
      <c r="BY4734" s="40"/>
      <c r="BZ4734" s="40"/>
      <c r="CA4734" s="40"/>
      <c r="CB4734" s="40"/>
      <c r="CC4734" s="40"/>
      <c r="CD4734" s="40"/>
      <c r="CE4734" s="40"/>
    </row>
    <row r="4735" spans="1:83" x14ac:dyDescent="0.25">
      <c r="A4735" s="66" t="s">
        <v>1168</v>
      </c>
      <c r="B4735" s="66" t="s">
        <v>1168</v>
      </c>
      <c r="C4735" s="71"/>
      <c r="D4735" s="27">
        <v>33804</v>
      </c>
      <c r="E4735" s="27"/>
      <c r="F4735" s="40" t="s">
        <v>489</v>
      </c>
      <c r="G4735" s="40"/>
      <c r="H4735" s="40"/>
      <c r="I4735" s="40"/>
      <c r="J4735" s="40"/>
      <c r="K4735" s="40"/>
      <c r="L4735" s="40"/>
      <c r="M4735" s="40"/>
      <c r="N4735" s="40"/>
      <c r="O4735" s="40"/>
      <c r="P4735" s="40"/>
      <c r="Q4735" s="40"/>
      <c r="R4735" s="40"/>
      <c r="S4735" s="40"/>
      <c r="T4735" s="40"/>
      <c r="U4735" s="40"/>
      <c r="V4735" s="40"/>
      <c r="W4735" s="40"/>
      <c r="X4735" s="40"/>
      <c r="Z4735" s="40"/>
      <c r="AA4735" s="40"/>
      <c r="AB4735" s="40"/>
      <c r="AC4735" s="40"/>
      <c r="AD4735" s="40"/>
      <c r="AE4735" s="40"/>
      <c r="AF4735" s="40"/>
      <c r="AG4735" s="40"/>
      <c r="AH4735" s="40"/>
      <c r="AI4735" s="40"/>
      <c r="AJ4735" s="40"/>
      <c r="AK4735" s="40"/>
      <c r="AL4735" s="40"/>
      <c r="AM4735" s="40"/>
      <c r="AN4735" s="40"/>
      <c r="AO4735" s="40"/>
      <c r="AP4735" s="40"/>
      <c r="AQ4735" s="40"/>
      <c r="AR4735" s="40"/>
      <c r="AS4735" s="40"/>
      <c r="AT4735" s="59" t="s">
        <v>74</v>
      </c>
      <c r="AU4735" s="59"/>
      <c r="AV4735" s="59"/>
      <c r="AY4735" s="31">
        <v>97</v>
      </c>
      <c r="AZ4735" s="40"/>
      <c r="BA4735" s="40"/>
      <c r="BB4735" s="40"/>
      <c r="BC4735" s="40"/>
      <c r="BD4735" s="40"/>
      <c r="BE4735" s="40"/>
      <c r="BF4735" s="40"/>
      <c r="BG4735" s="40"/>
      <c r="BH4735" s="40"/>
      <c r="BI4735" s="40"/>
      <c r="BJ4735" s="40"/>
      <c r="BK4735" s="40"/>
      <c r="BL4735" s="40"/>
      <c r="BM4735" s="40"/>
      <c r="BN4735" s="40"/>
      <c r="BO4735" s="40"/>
      <c r="BP4735" s="40"/>
      <c r="BQ4735" s="40"/>
      <c r="BR4735" s="40"/>
      <c r="BS4735" s="40"/>
      <c r="BT4735" s="40"/>
      <c r="BU4735" s="40"/>
      <c r="BV4735" s="40"/>
      <c r="BW4735" s="40"/>
      <c r="BX4735" s="40"/>
      <c r="BY4735" s="40"/>
      <c r="BZ4735" s="40"/>
      <c r="CA4735" s="40"/>
      <c r="CB4735" s="40"/>
      <c r="CC4735" s="40"/>
      <c r="CD4735" s="40"/>
      <c r="CE4735" s="40"/>
    </row>
    <row r="4736" spans="1:83" x14ac:dyDescent="0.25">
      <c r="A4736" s="66" t="s">
        <v>1164</v>
      </c>
      <c r="B4736" s="66" t="s">
        <v>1164</v>
      </c>
      <c r="C4736" s="71"/>
      <c r="D4736" s="27">
        <v>33776</v>
      </c>
      <c r="E4736" s="27"/>
      <c r="F4736" s="40" t="s">
        <v>489</v>
      </c>
      <c r="G4736" s="40"/>
      <c r="H4736" s="40"/>
      <c r="I4736" s="40"/>
      <c r="J4736" s="40"/>
      <c r="K4736" s="40"/>
      <c r="L4736" s="40"/>
      <c r="M4736" s="40"/>
      <c r="N4736" s="40"/>
      <c r="O4736" s="40"/>
      <c r="P4736" s="40"/>
      <c r="Q4736" s="40"/>
      <c r="R4736" s="40"/>
      <c r="S4736" s="40"/>
      <c r="T4736" s="40"/>
      <c r="U4736" s="40"/>
      <c r="V4736" s="40"/>
      <c r="W4736" s="40"/>
      <c r="X4736" s="40"/>
      <c r="Z4736" s="40"/>
      <c r="AA4736" s="40"/>
      <c r="AB4736" s="40"/>
      <c r="AC4736" s="40"/>
      <c r="AD4736" s="40"/>
      <c r="AE4736" s="40"/>
      <c r="AF4736" s="40"/>
      <c r="AG4736" s="40"/>
      <c r="AH4736" s="40"/>
      <c r="AI4736" s="40"/>
      <c r="AJ4736" s="40"/>
      <c r="AK4736" s="40"/>
      <c r="AL4736" s="40"/>
      <c r="AM4736" s="40"/>
      <c r="AN4736" s="40"/>
      <c r="AO4736" s="40"/>
      <c r="AP4736" s="40"/>
      <c r="AQ4736" s="40"/>
      <c r="AR4736" s="40"/>
      <c r="AS4736" s="40"/>
      <c r="AT4736" s="59" t="s">
        <v>74</v>
      </c>
      <c r="AU4736" s="59"/>
      <c r="AV4736" s="59"/>
      <c r="AY4736" s="31">
        <v>119</v>
      </c>
      <c r="AZ4736" s="40"/>
      <c r="BA4736" s="40"/>
      <c r="BB4736" s="40"/>
      <c r="BC4736" s="40"/>
      <c r="BD4736" s="40"/>
      <c r="BE4736" s="40"/>
      <c r="BF4736" s="40"/>
      <c r="BG4736" s="40"/>
      <c r="BH4736" s="40"/>
      <c r="BI4736" s="40"/>
      <c r="BJ4736" s="40"/>
      <c r="BK4736" s="40"/>
      <c r="BL4736" s="40"/>
      <c r="BM4736" s="40"/>
      <c r="BN4736" s="40"/>
      <c r="BO4736" s="40"/>
      <c r="BP4736" s="40"/>
      <c r="BQ4736" s="40"/>
      <c r="BR4736" s="40"/>
      <c r="BS4736" s="40"/>
      <c r="BT4736" s="40"/>
      <c r="BU4736" s="40"/>
      <c r="BV4736" s="40"/>
      <c r="BW4736" s="40"/>
      <c r="BX4736" s="40"/>
      <c r="BY4736" s="40"/>
      <c r="BZ4736" s="40"/>
      <c r="CA4736" s="40"/>
      <c r="CB4736" s="40"/>
      <c r="CC4736" s="40"/>
      <c r="CD4736" s="40"/>
      <c r="CE4736" s="40"/>
    </row>
    <row r="4737" spans="1:83" x14ac:dyDescent="0.25">
      <c r="A4737" s="66" t="s">
        <v>1160</v>
      </c>
      <c r="B4737" s="66" t="s">
        <v>1160</v>
      </c>
      <c r="C4737" s="71"/>
      <c r="D4737" s="27">
        <v>33748</v>
      </c>
      <c r="E4737" s="27"/>
      <c r="F4737" s="40" t="s">
        <v>489</v>
      </c>
      <c r="G4737" s="40"/>
      <c r="H4737" s="40"/>
      <c r="I4737" s="40"/>
      <c r="J4737" s="40"/>
      <c r="K4737" s="40"/>
      <c r="L4737" s="40"/>
      <c r="M4737" s="40"/>
      <c r="N4737" s="40"/>
      <c r="O4737" s="40"/>
      <c r="P4737" s="40"/>
      <c r="Q4737" s="40"/>
      <c r="R4737" s="40"/>
      <c r="S4737" s="40"/>
      <c r="T4737" s="40"/>
      <c r="U4737" s="40"/>
      <c r="V4737" s="40"/>
      <c r="W4737" s="40"/>
      <c r="X4737" s="40"/>
      <c r="Z4737" s="40"/>
      <c r="AA4737" s="40"/>
      <c r="AB4737" s="40"/>
      <c r="AC4737" s="40"/>
      <c r="AD4737" s="40"/>
      <c r="AE4737" s="40"/>
      <c r="AF4737" s="40"/>
      <c r="AG4737" s="40"/>
      <c r="AH4737" s="40"/>
      <c r="AI4737" s="40"/>
      <c r="AJ4737" s="40"/>
      <c r="AK4737" s="40"/>
      <c r="AL4737" s="40"/>
      <c r="AM4737" s="40"/>
      <c r="AN4737" s="40"/>
      <c r="AO4737" s="40"/>
      <c r="AP4737" s="40"/>
      <c r="AQ4737" s="40"/>
      <c r="AR4737" s="40"/>
      <c r="AS4737" s="40"/>
      <c r="AT4737" s="59" t="s">
        <v>74</v>
      </c>
      <c r="AU4737" s="59"/>
      <c r="AV4737" s="59"/>
      <c r="AY4737" s="31">
        <v>138</v>
      </c>
      <c r="AZ4737" s="40"/>
      <c r="BA4737" s="40"/>
      <c r="BB4737" s="40"/>
      <c r="BC4737" s="40"/>
      <c r="BD4737" s="40"/>
      <c r="BE4737" s="40"/>
      <c r="BF4737" s="40"/>
      <c r="BG4737" s="40"/>
      <c r="BH4737" s="40"/>
      <c r="BI4737" s="40"/>
      <c r="BJ4737" s="40"/>
      <c r="BK4737" s="40"/>
      <c r="BL4737" s="40"/>
      <c r="BM4737" s="40"/>
      <c r="BN4737" s="40"/>
      <c r="BO4737" s="40"/>
      <c r="BP4737" s="40"/>
      <c r="BQ4737" s="40"/>
      <c r="BR4737" s="40"/>
      <c r="BS4737" s="40"/>
      <c r="BT4737" s="40"/>
      <c r="BU4737" s="40"/>
      <c r="BV4737" s="40"/>
      <c r="BW4737" s="40"/>
      <c r="BX4737" s="40"/>
      <c r="BY4737" s="40"/>
      <c r="BZ4737" s="40"/>
      <c r="CA4737" s="40"/>
      <c r="CB4737" s="40"/>
      <c r="CC4737" s="40"/>
      <c r="CD4737" s="40"/>
      <c r="CE4737" s="40"/>
    </row>
    <row r="4738" spans="1:83" x14ac:dyDescent="0.25">
      <c r="A4738" s="66" t="s">
        <v>1156</v>
      </c>
      <c r="B4738" s="66" t="s">
        <v>1156</v>
      </c>
      <c r="C4738" s="71"/>
      <c r="D4738" s="27">
        <v>33720</v>
      </c>
      <c r="E4738" s="27"/>
      <c r="F4738" s="40" t="s">
        <v>489</v>
      </c>
      <c r="G4738" s="40"/>
      <c r="H4738" s="40"/>
      <c r="I4738" s="40"/>
      <c r="J4738" s="40"/>
      <c r="K4738" s="40"/>
      <c r="L4738" s="40"/>
      <c r="M4738" s="40"/>
      <c r="N4738" s="40"/>
      <c r="O4738" s="40"/>
      <c r="P4738" s="40"/>
      <c r="Q4738" s="40"/>
      <c r="R4738" s="40"/>
      <c r="S4738" s="40"/>
      <c r="T4738" s="40"/>
      <c r="U4738" s="40"/>
      <c r="V4738" s="40"/>
      <c r="W4738" s="40"/>
      <c r="X4738" s="40"/>
      <c r="Z4738" s="40"/>
      <c r="AA4738" s="40"/>
      <c r="AB4738" s="40"/>
      <c r="AC4738" s="40"/>
      <c r="AD4738" s="40"/>
      <c r="AE4738" s="40"/>
      <c r="AF4738" s="40"/>
      <c r="AG4738" s="40"/>
      <c r="AH4738" s="40"/>
      <c r="AI4738" s="40"/>
      <c r="AJ4738" s="40"/>
      <c r="AK4738" s="40"/>
      <c r="AL4738" s="40"/>
      <c r="AM4738" s="40"/>
      <c r="AN4738" s="40"/>
      <c r="AO4738" s="40"/>
      <c r="AP4738" s="40"/>
      <c r="AQ4738" s="40"/>
      <c r="AR4738" s="40"/>
      <c r="AS4738" s="40"/>
      <c r="AT4738" s="59" t="s">
        <v>74</v>
      </c>
      <c r="AU4738" s="59"/>
      <c r="AV4738" s="59"/>
      <c r="AY4738" s="31">
        <v>132</v>
      </c>
      <c r="AZ4738" s="40"/>
      <c r="BA4738" s="40"/>
      <c r="BB4738" s="40"/>
      <c r="BC4738" s="40"/>
      <c r="BD4738" s="40"/>
      <c r="BE4738" s="40"/>
      <c r="BF4738" s="40"/>
      <c r="BG4738" s="40"/>
      <c r="BH4738" s="40"/>
      <c r="BI4738" s="40"/>
      <c r="BJ4738" s="40"/>
      <c r="BK4738" s="40"/>
      <c r="BL4738" s="40"/>
      <c r="BM4738" s="40"/>
      <c r="BN4738" s="40"/>
      <c r="BO4738" s="40"/>
      <c r="BP4738" s="40"/>
      <c r="BQ4738" s="40"/>
      <c r="BR4738" s="40"/>
      <c r="BS4738" s="40"/>
      <c r="BT4738" s="40"/>
      <c r="BU4738" s="40"/>
      <c r="BV4738" s="40"/>
      <c r="BW4738" s="40"/>
      <c r="BX4738" s="40"/>
      <c r="BY4738" s="40"/>
      <c r="BZ4738" s="40"/>
      <c r="CA4738" s="40"/>
      <c r="CB4738" s="40"/>
      <c r="CC4738" s="40"/>
      <c r="CD4738" s="40"/>
      <c r="CE4738" s="40"/>
    </row>
    <row r="4739" spans="1:83" x14ac:dyDescent="0.25">
      <c r="A4739" s="66" t="s">
        <v>1169</v>
      </c>
      <c r="B4739" s="66" t="s">
        <v>1169</v>
      </c>
      <c r="C4739" s="71"/>
      <c r="D4739" s="27">
        <v>33811</v>
      </c>
      <c r="E4739" s="27"/>
      <c r="F4739" s="40" t="s">
        <v>489</v>
      </c>
      <c r="G4739" s="40"/>
      <c r="H4739" s="40"/>
      <c r="I4739" s="40"/>
      <c r="J4739" s="40"/>
      <c r="K4739" s="40"/>
      <c r="L4739" s="40"/>
      <c r="M4739" s="40"/>
      <c r="N4739" s="40"/>
      <c r="O4739" s="40"/>
      <c r="P4739" s="40"/>
      <c r="Q4739" s="40"/>
      <c r="R4739" s="40"/>
      <c r="S4739" s="40"/>
      <c r="T4739" s="40"/>
      <c r="U4739" s="40"/>
      <c r="V4739" s="40"/>
      <c r="W4739" s="40"/>
      <c r="X4739" s="40"/>
      <c r="Z4739" s="40"/>
      <c r="AA4739" s="40"/>
      <c r="AB4739" s="40"/>
      <c r="AC4739" s="40"/>
      <c r="AD4739" s="40"/>
      <c r="AE4739" s="40"/>
      <c r="AF4739" s="40"/>
      <c r="AG4739" s="40"/>
      <c r="AH4739" s="40"/>
      <c r="AI4739" s="40"/>
      <c r="AJ4739" s="40"/>
      <c r="AK4739" s="40"/>
      <c r="AL4739" s="40"/>
      <c r="AM4739" s="40"/>
      <c r="AN4739" s="40"/>
      <c r="AO4739" s="40"/>
      <c r="AP4739" s="40"/>
      <c r="AQ4739" s="40"/>
      <c r="AR4739" s="40"/>
      <c r="AS4739" s="40"/>
      <c r="AT4739" s="59" t="s">
        <v>74</v>
      </c>
      <c r="AU4739" s="59"/>
      <c r="AV4739" s="59"/>
      <c r="AY4739" s="31">
        <v>93</v>
      </c>
      <c r="AZ4739" s="40"/>
      <c r="BA4739" s="40"/>
      <c r="BB4739" s="40"/>
      <c r="BC4739" s="40"/>
      <c r="BD4739" s="40"/>
      <c r="BE4739" s="40"/>
      <c r="BF4739" s="40"/>
      <c r="BG4739" s="40"/>
      <c r="BH4739" s="40"/>
      <c r="BI4739" s="40"/>
      <c r="BJ4739" s="40"/>
      <c r="BK4739" s="40"/>
      <c r="BL4739" s="40"/>
      <c r="BM4739" s="40"/>
      <c r="BN4739" s="40"/>
      <c r="BO4739" s="40"/>
      <c r="BP4739" s="40"/>
      <c r="BQ4739" s="40"/>
      <c r="BR4739" s="40"/>
      <c r="BS4739" s="40"/>
      <c r="BT4739" s="40"/>
      <c r="BU4739" s="40"/>
      <c r="BV4739" s="40"/>
      <c r="BW4739" s="40"/>
      <c r="BX4739" s="40"/>
      <c r="BY4739" s="40"/>
      <c r="BZ4739" s="40"/>
      <c r="CA4739" s="40"/>
      <c r="CB4739" s="40"/>
      <c r="CC4739" s="40"/>
      <c r="CD4739" s="40"/>
      <c r="CE4739" s="40"/>
    </row>
    <row r="4740" spans="1:83" x14ac:dyDescent="0.25">
      <c r="A4740" s="66" t="s">
        <v>1165</v>
      </c>
      <c r="B4740" s="66" t="s">
        <v>1165</v>
      </c>
      <c r="C4740" s="71"/>
      <c r="D4740" s="27">
        <v>33783</v>
      </c>
      <c r="E4740" s="27"/>
      <c r="F4740" s="40" t="s">
        <v>489</v>
      </c>
      <c r="G4740" s="40"/>
      <c r="H4740" s="40"/>
      <c r="I4740" s="40"/>
      <c r="J4740" s="40"/>
      <c r="K4740" s="40"/>
      <c r="L4740" s="40"/>
      <c r="M4740" s="40"/>
      <c r="N4740" s="40"/>
      <c r="O4740" s="40"/>
      <c r="P4740" s="40"/>
      <c r="Q4740" s="40"/>
      <c r="R4740" s="40"/>
      <c r="S4740" s="40"/>
      <c r="T4740" s="40"/>
      <c r="U4740" s="40"/>
      <c r="V4740" s="40"/>
      <c r="W4740" s="40"/>
      <c r="X4740" s="40"/>
      <c r="Z4740" s="40"/>
      <c r="AA4740" s="40"/>
      <c r="AB4740" s="40"/>
      <c r="AC4740" s="40"/>
      <c r="AD4740" s="40"/>
      <c r="AE4740" s="40"/>
      <c r="AF4740" s="40"/>
      <c r="AG4740" s="40"/>
      <c r="AH4740" s="40"/>
      <c r="AI4740" s="40"/>
      <c r="AJ4740" s="40"/>
      <c r="AK4740" s="40"/>
      <c r="AL4740" s="40"/>
      <c r="AM4740" s="40"/>
      <c r="AN4740" s="40"/>
      <c r="AO4740" s="40"/>
      <c r="AP4740" s="40"/>
      <c r="AQ4740" s="40"/>
      <c r="AR4740" s="40"/>
      <c r="AS4740" s="40"/>
      <c r="AT4740" s="59" t="s">
        <v>74</v>
      </c>
      <c r="AU4740" s="59"/>
      <c r="AV4740" s="59"/>
      <c r="AY4740" s="31">
        <v>115</v>
      </c>
      <c r="AZ4740" s="40"/>
      <c r="BA4740" s="40"/>
      <c r="BB4740" s="40"/>
      <c r="BC4740" s="40"/>
      <c r="BD4740" s="40"/>
      <c r="BE4740" s="40"/>
      <c r="BF4740" s="40"/>
      <c r="BG4740" s="40"/>
      <c r="BH4740" s="40"/>
      <c r="BI4740" s="40"/>
      <c r="BJ4740" s="40"/>
      <c r="BK4740" s="40"/>
      <c r="BL4740" s="40"/>
      <c r="BM4740" s="40"/>
      <c r="BN4740" s="40"/>
      <c r="BO4740" s="40"/>
      <c r="BP4740" s="40"/>
      <c r="BQ4740" s="40"/>
      <c r="BR4740" s="40"/>
      <c r="BS4740" s="40"/>
      <c r="BT4740" s="40"/>
      <c r="BU4740" s="40"/>
      <c r="BV4740" s="40"/>
      <c r="BW4740" s="40"/>
      <c r="BX4740" s="40"/>
      <c r="BY4740" s="40"/>
      <c r="BZ4740" s="40"/>
      <c r="CA4740" s="40"/>
      <c r="CB4740" s="40"/>
      <c r="CC4740" s="40"/>
      <c r="CD4740" s="40"/>
      <c r="CE4740" s="40"/>
    </row>
    <row r="4741" spans="1:83" x14ac:dyDescent="0.25">
      <c r="A4741" s="66" t="s">
        <v>1161</v>
      </c>
      <c r="B4741" s="66" t="s">
        <v>1161</v>
      </c>
      <c r="C4741" s="71"/>
      <c r="D4741" s="27">
        <v>33755</v>
      </c>
      <c r="E4741" s="27"/>
      <c r="F4741" s="40" t="s">
        <v>489</v>
      </c>
      <c r="G4741" s="40"/>
      <c r="H4741" s="40"/>
      <c r="I4741" s="40"/>
      <c r="J4741" s="40"/>
      <c r="K4741" s="40"/>
      <c r="L4741" s="40"/>
      <c r="M4741" s="40"/>
      <c r="N4741" s="40"/>
      <c r="O4741" s="40"/>
      <c r="P4741" s="40"/>
      <c r="Q4741" s="40"/>
      <c r="R4741" s="40"/>
      <c r="S4741" s="40"/>
      <c r="T4741" s="40"/>
      <c r="U4741" s="40"/>
      <c r="V4741" s="40"/>
      <c r="W4741" s="40"/>
      <c r="X4741" s="40"/>
      <c r="Z4741" s="40"/>
      <c r="AA4741" s="40"/>
      <c r="AB4741" s="40"/>
      <c r="AC4741" s="40"/>
      <c r="AD4741" s="40"/>
      <c r="AE4741" s="40"/>
      <c r="AF4741" s="40"/>
      <c r="AG4741" s="40"/>
      <c r="AH4741" s="40"/>
      <c r="AI4741" s="40"/>
      <c r="AJ4741" s="40"/>
      <c r="AK4741" s="40"/>
      <c r="AL4741" s="40"/>
      <c r="AM4741" s="40"/>
      <c r="AN4741" s="40"/>
      <c r="AO4741" s="40"/>
      <c r="AP4741" s="40"/>
      <c r="AQ4741" s="40"/>
      <c r="AR4741" s="40"/>
      <c r="AS4741" s="40"/>
      <c r="AT4741" s="59" t="s">
        <v>74</v>
      </c>
      <c r="AU4741" s="59"/>
      <c r="AV4741" s="59"/>
      <c r="AY4741" s="31">
        <v>132</v>
      </c>
      <c r="AZ4741" s="40"/>
      <c r="BA4741" s="40"/>
      <c r="BB4741" s="40"/>
      <c r="BC4741" s="40"/>
      <c r="BD4741" s="40"/>
      <c r="BE4741" s="40"/>
      <c r="BF4741" s="40"/>
      <c r="BG4741" s="40"/>
      <c r="BH4741" s="40"/>
      <c r="BI4741" s="40"/>
      <c r="BJ4741" s="40"/>
      <c r="BK4741" s="40"/>
      <c r="BL4741" s="40"/>
      <c r="BM4741" s="40"/>
      <c r="BN4741" s="40"/>
      <c r="BO4741" s="40"/>
      <c r="BP4741" s="40"/>
      <c r="BQ4741" s="40"/>
      <c r="BR4741" s="40"/>
      <c r="BS4741" s="40"/>
      <c r="BT4741" s="40"/>
      <c r="BU4741" s="40"/>
      <c r="BV4741" s="40"/>
      <c r="BW4741" s="40"/>
      <c r="BX4741" s="40"/>
      <c r="BY4741" s="40"/>
      <c r="BZ4741" s="40"/>
      <c r="CA4741" s="40"/>
      <c r="CB4741" s="40"/>
      <c r="CC4741" s="40"/>
      <c r="CD4741" s="40"/>
      <c r="CE4741" s="40"/>
    </row>
    <row r="4742" spans="1:83" x14ac:dyDescent="0.25">
      <c r="A4742" s="66" t="s">
        <v>1157</v>
      </c>
      <c r="B4742" s="66" t="s">
        <v>1157</v>
      </c>
      <c r="C4742" s="71"/>
      <c r="D4742" s="27">
        <v>33727</v>
      </c>
      <c r="E4742" s="27"/>
      <c r="F4742" s="40" t="s">
        <v>489</v>
      </c>
      <c r="G4742" s="40"/>
      <c r="H4742" s="40"/>
      <c r="I4742" s="40"/>
      <c r="J4742" s="40"/>
      <c r="K4742" s="40"/>
      <c r="L4742" s="40"/>
      <c r="M4742" s="40"/>
      <c r="N4742" s="40"/>
      <c r="O4742" s="40"/>
      <c r="P4742" s="40"/>
      <c r="Q4742" s="40"/>
      <c r="R4742" s="40"/>
      <c r="S4742" s="40"/>
      <c r="T4742" s="40"/>
      <c r="U4742" s="40"/>
      <c r="V4742" s="40"/>
      <c r="W4742" s="40"/>
      <c r="X4742" s="40"/>
      <c r="Z4742" s="40"/>
      <c r="AA4742" s="40"/>
      <c r="AB4742" s="40"/>
      <c r="AC4742" s="40"/>
      <c r="AD4742" s="40"/>
      <c r="AE4742" s="40"/>
      <c r="AF4742" s="40"/>
      <c r="AG4742" s="40"/>
      <c r="AH4742" s="40"/>
      <c r="AI4742" s="40"/>
      <c r="AJ4742" s="40"/>
      <c r="AK4742" s="40"/>
      <c r="AL4742" s="40"/>
      <c r="AM4742" s="40"/>
      <c r="AN4742" s="40"/>
      <c r="AO4742" s="40"/>
      <c r="AP4742" s="40"/>
      <c r="AQ4742" s="40"/>
      <c r="AR4742" s="40"/>
      <c r="AS4742" s="40"/>
      <c r="AT4742" s="59" t="s">
        <v>74</v>
      </c>
      <c r="AU4742" s="59"/>
      <c r="AV4742" s="59"/>
      <c r="AY4742" s="31">
        <v>135</v>
      </c>
      <c r="AZ4742" s="40"/>
      <c r="BA4742" s="40"/>
      <c r="BB4742" s="40"/>
      <c r="BC4742" s="40"/>
      <c r="BD4742" s="40"/>
      <c r="BE4742" s="40"/>
      <c r="BF4742" s="40"/>
      <c r="BG4742" s="40"/>
      <c r="BH4742" s="40"/>
      <c r="BI4742" s="40"/>
      <c r="BJ4742" s="40"/>
      <c r="BK4742" s="40"/>
      <c r="BL4742" s="40"/>
      <c r="BM4742" s="40"/>
      <c r="BN4742" s="40"/>
      <c r="BO4742" s="40"/>
      <c r="BP4742" s="40"/>
      <c r="BQ4742" s="40"/>
      <c r="BR4742" s="40"/>
      <c r="BS4742" s="40"/>
      <c r="BT4742" s="40"/>
      <c r="BU4742" s="40"/>
      <c r="BV4742" s="40"/>
      <c r="BW4742" s="40"/>
      <c r="BX4742" s="40"/>
      <c r="BY4742" s="40"/>
      <c r="BZ4742" s="40"/>
      <c r="CA4742" s="40"/>
      <c r="CB4742" s="40"/>
      <c r="CC4742" s="40"/>
      <c r="CD4742" s="40"/>
      <c r="CE4742" s="40"/>
    </row>
    <row r="4743" spans="1:83" x14ac:dyDescent="0.25">
      <c r="A4743" s="66" t="s">
        <v>1166</v>
      </c>
      <c r="B4743" s="66" t="s">
        <v>1166</v>
      </c>
      <c r="C4743" s="71"/>
      <c r="D4743" s="27">
        <v>33790</v>
      </c>
      <c r="E4743" s="27"/>
      <c r="F4743" s="40" t="s">
        <v>489</v>
      </c>
      <c r="G4743" s="40"/>
      <c r="H4743" s="40"/>
      <c r="I4743" s="40"/>
      <c r="J4743" s="40"/>
      <c r="K4743" s="40"/>
      <c r="L4743" s="40"/>
      <c r="M4743" s="40"/>
      <c r="N4743" s="40"/>
      <c r="O4743" s="40"/>
      <c r="P4743" s="40"/>
      <c r="Q4743" s="40"/>
      <c r="R4743" s="40"/>
      <c r="S4743" s="40"/>
      <c r="T4743" s="40"/>
      <c r="U4743" s="40"/>
      <c r="V4743" s="40"/>
      <c r="W4743" s="40"/>
      <c r="X4743" s="40"/>
      <c r="Z4743" s="40"/>
      <c r="AA4743" s="40"/>
      <c r="AB4743" s="40"/>
      <c r="AC4743" s="40"/>
      <c r="AD4743" s="40"/>
      <c r="AE4743" s="40"/>
      <c r="AF4743" s="40"/>
      <c r="AG4743" s="40"/>
      <c r="AH4743" s="40"/>
      <c r="AI4743" s="40"/>
      <c r="AJ4743" s="40"/>
      <c r="AK4743" s="40"/>
      <c r="AL4743" s="40"/>
      <c r="AM4743" s="40"/>
      <c r="AN4743" s="40"/>
      <c r="AO4743" s="40"/>
      <c r="AP4743" s="40"/>
      <c r="AQ4743" s="40"/>
      <c r="AR4743" s="40"/>
      <c r="AS4743" s="40"/>
      <c r="AT4743" s="59" t="s">
        <v>74</v>
      </c>
      <c r="AU4743" s="59"/>
      <c r="AV4743" s="59"/>
      <c r="AY4743" s="31">
        <v>108</v>
      </c>
      <c r="AZ4743" s="40"/>
      <c r="BA4743" s="40"/>
      <c r="BB4743" s="40"/>
      <c r="BC4743" s="40"/>
      <c r="BD4743" s="40"/>
      <c r="BE4743" s="40"/>
      <c r="BF4743" s="40"/>
      <c r="BG4743" s="40"/>
      <c r="BH4743" s="40"/>
      <c r="BI4743" s="40"/>
      <c r="BJ4743" s="40"/>
      <c r="BK4743" s="40"/>
      <c r="BL4743" s="40"/>
      <c r="BM4743" s="40"/>
      <c r="BN4743" s="40"/>
      <c r="BO4743" s="40"/>
      <c r="BP4743" s="40"/>
      <c r="BQ4743" s="40"/>
      <c r="BR4743" s="40"/>
      <c r="BS4743" s="40"/>
      <c r="BT4743" s="40"/>
      <c r="BU4743" s="40"/>
      <c r="BV4743" s="40"/>
      <c r="BW4743" s="40"/>
      <c r="BX4743" s="40"/>
      <c r="BY4743" s="40"/>
      <c r="BZ4743" s="40"/>
      <c r="CA4743" s="40"/>
      <c r="CB4743" s="40"/>
      <c r="CC4743" s="40"/>
      <c r="CD4743" s="40"/>
      <c r="CE4743" s="40"/>
    </row>
    <row r="4744" spans="1:83" x14ac:dyDescent="0.25">
      <c r="A4744" s="66" t="s">
        <v>1162</v>
      </c>
      <c r="B4744" s="66" t="s">
        <v>1162</v>
      </c>
      <c r="C4744" s="71"/>
      <c r="D4744" s="27">
        <v>33762</v>
      </c>
      <c r="E4744" s="27"/>
      <c r="F4744" s="40" t="s">
        <v>489</v>
      </c>
      <c r="G4744" s="40"/>
      <c r="H4744" s="40"/>
      <c r="I4744" s="40"/>
      <c r="J4744" s="40"/>
      <c r="K4744" s="40"/>
      <c r="L4744" s="40"/>
      <c r="M4744" s="40"/>
      <c r="N4744" s="40"/>
      <c r="O4744" s="40"/>
      <c r="P4744" s="40"/>
      <c r="Q4744" s="40"/>
      <c r="R4744" s="40"/>
      <c r="S4744" s="40"/>
      <c r="T4744" s="40"/>
      <c r="U4744" s="40"/>
      <c r="V4744" s="40"/>
      <c r="W4744" s="40"/>
      <c r="X4744" s="40"/>
      <c r="Z4744" s="40"/>
      <c r="AA4744" s="40"/>
      <c r="AB4744" s="40"/>
      <c r="AC4744" s="40"/>
      <c r="AD4744" s="40"/>
      <c r="AE4744" s="40"/>
      <c r="AF4744" s="40"/>
      <c r="AG4744" s="40"/>
      <c r="AH4744" s="40"/>
      <c r="AI4744" s="40"/>
      <c r="AJ4744" s="40"/>
      <c r="AK4744" s="40"/>
      <c r="AL4744" s="40"/>
      <c r="AM4744" s="40"/>
      <c r="AN4744" s="40"/>
      <c r="AO4744" s="40"/>
      <c r="AP4744" s="40"/>
      <c r="AQ4744" s="40"/>
      <c r="AR4744" s="40"/>
      <c r="AS4744" s="40"/>
      <c r="AT4744" s="59" t="s">
        <v>74</v>
      </c>
      <c r="AU4744" s="59"/>
      <c r="AV4744" s="59"/>
      <c r="AY4744" s="31">
        <v>128</v>
      </c>
      <c r="AZ4744" s="40"/>
      <c r="BA4744" s="40"/>
      <c r="BB4744" s="40"/>
      <c r="BC4744" s="40"/>
      <c r="BD4744" s="40"/>
      <c r="BE4744" s="40"/>
      <c r="BF4744" s="40"/>
      <c r="BG4744" s="40"/>
      <c r="BH4744" s="40"/>
      <c r="BI4744" s="40"/>
      <c r="BJ4744" s="40"/>
      <c r="BK4744" s="40"/>
      <c r="BL4744" s="40"/>
      <c r="BM4744" s="40"/>
      <c r="BN4744" s="40"/>
      <c r="BO4744" s="40"/>
      <c r="BP4744" s="40"/>
      <c r="BQ4744" s="40"/>
      <c r="BR4744" s="40"/>
      <c r="BS4744" s="40"/>
      <c r="BT4744" s="40"/>
      <c r="BU4744" s="40"/>
      <c r="BV4744" s="40"/>
      <c r="BW4744" s="40"/>
      <c r="BX4744" s="40"/>
      <c r="BY4744" s="40"/>
      <c r="BZ4744" s="40"/>
      <c r="CA4744" s="40"/>
      <c r="CB4744" s="40"/>
      <c r="CC4744" s="40"/>
      <c r="CD4744" s="40"/>
      <c r="CE4744" s="40"/>
    </row>
    <row r="4745" spans="1:83" x14ac:dyDescent="0.25">
      <c r="A4745" s="66" t="s">
        <v>1173</v>
      </c>
      <c r="B4745" s="66" t="s">
        <v>1173</v>
      </c>
      <c r="C4745" s="71"/>
      <c r="D4745" s="27">
        <v>33734</v>
      </c>
      <c r="E4745" s="27"/>
      <c r="F4745" s="40" t="s">
        <v>992</v>
      </c>
      <c r="G4745" s="40"/>
      <c r="H4745" s="40"/>
      <c r="I4745" s="40"/>
      <c r="J4745" s="40"/>
      <c r="K4745" s="40"/>
      <c r="L4745" s="40"/>
      <c r="M4745" s="40"/>
      <c r="N4745" s="40"/>
      <c r="O4745" s="40"/>
      <c r="P4745" s="40"/>
      <c r="Q4745" s="40"/>
      <c r="R4745" s="40"/>
      <c r="S4745" s="40"/>
      <c r="T4745" s="40"/>
      <c r="U4745" s="40"/>
      <c r="V4745" s="40"/>
      <c r="W4745" s="40"/>
      <c r="X4745" s="40"/>
      <c r="Z4745" s="40"/>
      <c r="AA4745" s="40"/>
      <c r="AB4745" s="40"/>
      <c r="AC4745" s="40"/>
      <c r="AD4745" s="40"/>
      <c r="AE4745" s="40"/>
      <c r="AF4745" s="40"/>
      <c r="AG4745" s="40"/>
      <c r="AH4745" s="40"/>
      <c r="AI4745" s="40"/>
      <c r="AJ4745" s="40"/>
      <c r="AK4745" s="40"/>
      <c r="AL4745" s="40"/>
      <c r="AM4745" s="40"/>
      <c r="AN4745" s="40"/>
      <c r="AO4745" s="40"/>
      <c r="AP4745" s="40"/>
      <c r="AQ4745" s="40"/>
      <c r="AR4745" s="40"/>
      <c r="AS4745" s="40"/>
      <c r="AT4745" s="59" t="s">
        <v>74</v>
      </c>
      <c r="AU4745" s="59"/>
      <c r="AV4745" s="59"/>
      <c r="AY4745" s="31">
        <v>143</v>
      </c>
      <c r="AZ4745" s="40"/>
      <c r="BA4745" s="40"/>
      <c r="BB4745" s="40"/>
      <c r="BC4745" s="40"/>
      <c r="BD4745" s="40"/>
      <c r="BE4745" s="40"/>
      <c r="BF4745" s="40"/>
      <c r="BG4745" s="40"/>
      <c r="BH4745" s="40"/>
      <c r="BI4745" s="40"/>
      <c r="BJ4745" s="40"/>
      <c r="BK4745" s="40"/>
      <c r="BL4745" s="40"/>
      <c r="BM4745" s="40"/>
      <c r="BN4745" s="40"/>
      <c r="BO4745" s="40"/>
      <c r="BP4745" s="40"/>
      <c r="BQ4745" s="40"/>
      <c r="BR4745" s="40"/>
      <c r="BS4745" s="40"/>
      <c r="BT4745" s="40"/>
      <c r="BU4745" s="40"/>
      <c r="BV4745" s="40"/>
      <c r="BW4745" s="40"/>
      <c r="BX4745" s="40"/>
      <c r="BY4745" s="40"/>
      <c r="BZ4745" s="40"/>
      <c r="CA4745" s="40"/>
      <c r="CB4745" s="40"/>
      <c r="CC4745" s="40"/>
      <c r="CD4745" s="40"/>
      <c r="CE4745" s="40"/>
    </row>
    <row r="4746" spans="1:83" x14ac:dyDescent="0.25">
      <c r="A4746" s="66" t="s">
        <v>1182</v>
      </c>
      <c r="B4746" s="66" t="s">
        <v>1182</v>
      </c>
      <c r="C4746" s="71"/>
      <c r="D4746" s="27">
        <v>33797</v>
      </c>
      <c r="E4746" s="27"/>
      <c r="F4746" s="40" t="s">
        <v>992</v>
      </c>
      <c r="G4746" s="40"/>
      <c r="H4746" s="40"/>
      <c r="I4746" s="40"/>
      <c r="J4746" s="40"/>
      <c r="K4746" s="40"/>
      <c r="L4746" s="40"/>
      <c r="M4746" s="40"/>
      <c r="N4746" s="40"/>
      <c r="O4746" s="40"/>
      <c r="P4746" s="40"/>
      <c r="Q4746" s="40"/>
      <c r="R4746" s="40"/>
      <c r="S4746" s="40"/>
      <c r="T4746" s="40"/>
      <c r="U4746" s="40"/>
      <c r="V4746" s="40"/>
      <c r="W4746" s="40"/>
      <c r="X4746" s="40"/>
      <c r="Z4746" s="40"/>
      <c r="AA4746" s="40"/>
      <c r="AB4746" s="40"/>
      <c r="AC4746" s="40"/>
      <c r="AD4746" s="40"/>
      <c r="AE4746" s="40"/>
      <c r="AF4746" s="40"/>
      <c r="AG4746" s="40"/>
      <c r="AH4746" s="40"/>
      <c r="AI4746" s="40"/>
      <c r="AJ4746" s="40"/>
      <c r="AK4746" s="40"/>
      <c r="AL4746" s="40"/>
      <c r="AM4746" s="40"/>
      <c r="AN4746" s="40"/>
      <c r="AO4746" s="40"/>
      <c r="AP4746" s="40"/>
      <c r="AQ4746" s="40"/>
      <c r="AR4746" s="40"/>
      <c r="AS4746" s="40"/>
      <c r="AT4746" s="59" t="s">
        <v>74</v>
      </c>
      <c r="AU4746" s="59"/>
      <c r="AV4746" s="59"/>
      <c r="AY4746" s="31">
        <v>105</v>
      </c>
      <c r="AZ4746" s="40"/>
      <c r="BA4746" s="40"/>
      <c r="BB4746" s="40"/>
      <c r="BC4746" s="40"/>
      <c r="BD4746" s="40"/>
      <c r="BE4746" s="40"/>
      <c r="BF4746" s="40"/>
      <c r="BG4746" s="40"/>
      <c r="BH4746" s="40"/>
      <c r="BI4746" s="40"/>
      <c r="BJ4746" s="40"/>
      <c r="BK4746" s="40"/>
      <c r="BL4746" s="40"/>
      <c r="BM4746" s="40"/>
      <c r="BN4746" s="40"/>
      <c r="BO4746" s="40"/>
      <c r="BP4746" s="40"/>
      <c r="BQ4746" s="40"/>
      <c r="BR4746" s="40"/>
      <c r="BS4746" s="40"/>
      <c r="BT4746" s="40"/>
      <c r="BU4746" s="40"/>
      <c r="BV4746" s="40"/>
      <c r="BW4746" s="40"/>
      <c r="BX4746" s="40"/>
      <c r="BY4746" s="40"/>
      <c r="BZ4746" s="40"/>
      <c r="CA4746" s="40"/>
      <c r="CB4746" s="40"/>
      <c r="CC4746" s="40"/>
      <c r="CD4746" s="40"/>
      <c r="CE4746" s="40"/>
    </row>
    <row r="4747" spans="1:83" x14ac:dyDescent="0.25">
      <c r="A4747" s="66" t="s">
        <v>1178</v>
      </c>
      <c r="B4747" s="66" t="s">
        <v>1178</v>
      </c>
      <c r="C4747" s="71"/>
      <c r="D4747" s="27">
        <v>33769</v>
      </c>
      <c r="E4747" s="27"/>
      <c r="F4747" s="40" t="s">
        <v>992</v>
      </c>
      <c r="G4747" s="40"/>
      <c r="H4747" s="40"/>
      <c r="I4747" s="40"/>
      <c r="J4747" s="40"/>
      <c r="K4747" s="40"/>
      <c r="L4747" s="40"/>
      <c r="M4747" s="40"/>
      <c r="N4747" s="40"/>
      <c r="O4747" s="40"/>
      <c r="P4747" s="40"/>
      <c r="Q4747" s="40"/>
      <c r="R4747" s="40"/>
      <c r="S4747" s="40"/>
      <c r="T4747" s="40"/>
      <c r="U4747" s="40"/>
      <c r="V4747" s="40"/>
      <c r="W4747" s="40"/>
      <c r="X4747" s="40"/>
      <c r="Z4747" s="40"/>
      <c r="AA4747" s="40"/>
      <c r="AB4747" s="40"/>
      <c r="AC4747" s="40"/>
      <c r="AD4747" s="40"/>
      <c r="AE4747" s="40"/>
      <c r="AF4747" s="40"/>
      <c r="AG4747" s="40"/>
      <c r="AH4747" s="40"/>
      <c r="AI4747" s="40"/>
      <c r="AJ4747" s="40"/>
      <c r="AK4747" s="40"/>
      <c r="AL4747" s="40"/>
      <c r="AM4747" s="40"/>
      <c r="AN4747" s="40"/>
      <c r="AO4747" s="40"/>
      <c r="AP4747" s="40"/>
      <c r="AQ4747" s="40"/>
      <c r="AR4747" s="40"/>
      <c r="AS4747" s="40"/>
      <c r="AT4747" s="59" t="s">
        <v>74</v>
      </c>
      <c r="AU4747" s="59"/>
      <c r="AV4747" s="59"/>
      <c r="AY4747" s="31">
        <v>123</v>
      </c>
      <c r="AZ4747" s="40"/>
      <c r="BA4747" s="40"/>
      <c r="BB4747" s="40"/>
      <c r="BC4747" s="40"/>
      <c r="BD4747" s="40"/>
      <c r="BE4747" s="40"/>
      <c r="BF4747" s="40"/>
      <c r="BG4747" s="40"/>
      <c r="BH4747" s="40"/>
      <c r="BI4747" s="40"/>
      <c r="BJ4747" s="40"/>
      <c r="BK4747" s="40"/>
      <c r="BL4747" s="40"/>
      <c r="BM4747" s="40"/>
      <c r="BN4747" s="40"/>
      <c r="BO4747" s="40"/>
      <c r="BP4747" s="40"/>
      <c r="BQ4747" s="40"/>
      <c r="BR4747" s="40"/>
      <c r="BS4747" s="40"/>
      <c r="BT4747" s="40"/>
      <c r="BU4747" s="40"/>
      <c r="BV4747" s="40"/>
      <c r="BW4747" s="40"/>
      <c r="BX4747" s="40"/>
      <c r="BY4747" s="40"/>
      <c r="BZ4747" s="40"/>
      <c r="CA4747" s="40"/>
      <c r="CB4747" s="40"/>
      <c r="CC4747" s="40"/>
      <c r="CD4747" s="40"/>
      <c r="CE4747" s="40"/>
    </row>
    <row r="4748" spans="1:83" x14ac:dyDescent="0.25">
      <c r="A4748" s="66" t="s">
        <v>1174</v>
      </c>
      <c r="B4748" s="66" t="s">
        <v>1174</v>
      </c>
      <c r="C4748" s="71"/>
      <c r="D4748" s="27">
        <v>33741</v>
      </c>
      <c r="E4748" s="27"/>
      <c r="F4748" s="40" t="s">
        <v>992</v>
      </c>
      <c r="G4748" s="40"/>
      <c r="H4748" s="40"/>
      <c r="I4748" s="40"/>
      <c r="J4748" s="40"/>
      <c r="K4748" s="40"/>
      <c r="L4748" s="40"/>
      <c r="M4748" s="40"/>
      <c r="N4748" s="40"/>
      <c r="O4748" s="40"/>
      <c r="P4748" s="40"/>
      <c r="Q4748" s="40"/>
      <c r="R4748" s="40"/>
      <c r="S4748" s="40"/>
      <c r="T4748" s="40"/>
      <c r="U4748" s="40"/>
      <c r="V4748" s="40"/>
      <c r="W4748" s="40"/>
      <c r="X4748" s="40"/>
      <c r="Z4748" s="40"/>
      <c r="AA4748" s="40"/>
      <c r="AB4748" s="40"/>
      <c r="AC4748" s="40"/>
      <c r="AD4748" s="40"/>
      <c r="AE4748" s="40"/>
      <c r="AF4748" s="40"/>
      <c r="AG4748" s="40"/>
      <c r="AH4748" s="40"/>
      <c r="AI4748" s="40"/>
      <c r="AJ4748" s="40"/>
      <c r="AK4748" s="40"/>
      <c r="AL4748" s="40"/>
      <c r="AM4748" s="40"/>
      <c r="AN4748" s="40"/>
      <c r="AO4748" s="40"/>
      <c r="AP4748" s="40"/>
      <c r="AQ4748" s="40"/>
      <c r="AR4748" s="40"/>
      <c r="AS4748" s="40"/>
      <c r="AT4748" s="59" t="s">
        <v>74</v>
      </c>
      <c r="AU4748" s="59"/>
      <c r="AV4748" s="59"/>
      <c r="AY4748" s="31">
        <v>140</v>
      </c>
      <c r="AZ4748" s="40"/>
      <c r="BA4748" s="40"/>
      <c r="BB4748" s="40"/>
      <c r="BC4748" s="40"/>
      <c r="BD4748" s="40"/>
      <c r="BE4748" s="40"/>
      <c r="BF4748" s="40"/>
      <c r="BG4748" s="40"/>
      <c r="BH4748" s="40"/>
      <c r="BI4748" s="40"/>
      <c r="BJ4748" s="40"/>
      <c r="BK4748" s="40"/>
      <c r="BL4748" s="40"/>
      <c r="BM4748" s="40"/>
      <c r="BN4748" s="40"/>
      <c r="BO4748" s="40"/>
      <c r="BP4748" s="40"/>
      <c r="BQ4748" s="40"/>
      <c r="BR4748" s="40"/>
      <c r="BS4748" s="40"/>
      <c r="BT4748" s="40"/>
      <c r="BU4748" s="40"/>
      <c r="BV4748" s="40"/>
      <c r="BW4748" s="40"/>
      <c r="BX4748" s="40"/>
      <c r="BY4748" s="40"/>
      <c r="BZ4748" s="40"/>
      <c r="CA4748" s="40"/>
      <c r="CB4748" s="40"/>
      <c r="CC4748" s="40"/>
      <c r="CD4748" s="40"/>
      <c r="CE4748" s="40"/>
    </row>
    <row r="4749" spans="1:83" x14ac:dyDescent="0.25">
      <c r="A4749" s="66" t="s">
        <v>1170</v>
      </c>
      <c r="B4749" s="66" t="s">
        <v>1170</v>
      </c>
      <c r="C4749" s="71"/>
      <c r="D4749" s="27">
        <v>33713</v>
      </c>
      <c r="E4749" s="27"/>
      <c r="F4749" s="40" t="s">
        <v>992</v>
      </c>
      <c r="G4749" s="40"/>
      <c r="H4749" s="40"/>
      <c r="I4749" s="40"/>
      <c r="J4749" s="40"/>
      <c r="K4749" s="40"/>
      <c r="L4749" s="40"/>
      <c r="M4749" s="40"/>
      <c r="N4749" s="40"/>
      <c r="O4749" s="40"/>
      <c r="P4749" s="40"/>
      <c r="Q4749" s="40"/>
      <c r="R4749" s="40"/>
      <c r="S4749" s="40"/>
      <c r="T4749" s="40"/>
      <c r="U4749" s="40"/>
      <c r="V4749" s="40"/>
      <c r="W4749" s="40"/>
      <c r="X4749" s="40"/>
      <c r="Z4749" s="40"/>
      <c r="AA4749" s="40"/>
      <c r="AB4749" s="40"/>
      <c r="AC4749" s="40"/>
      <c r="AD4749" s="40"/>
      <c r="AE4749" s="40"/>
      <c r="AF4749" s="40"/>
      <c r="AG4749" s="40"/>
      <c r="AH4749" s="40"/>
      <c r="AI4749" s="40"/>
      <c r="AJ4749" s="40"/>
      <c r="AK4749" s="40"/>
      <c r="AL4749" s="40"/>
      <c r="AM4749" s="40"/>
      <c r="AN4749" s="40"/>
      <c r="AO4749" s="40"/>
      <c r="AP4749" s="40"/>
      <c r="AQ4749" s="40"/>
      <c r="AR4749" s="40"/>
      <c r="AS4749" s="40"/>
      <c r="AT4749" s="59" t="s">
        <v>74</v>
      </c>
      <c r="AU4749" s="59"/>
      <c r="AV4749" s="59"/>
      <c r="AY4749" s="31">
        <v>147</v>
      </c>
      <c r="AZ4749" s="40"/>
      <c r="BA4749" s="40"/>
      <c r="BB4749" s="40"/>
      <c r="BC4749" s="40"/>
      <c r="BD4749" s="40"/>
      <c r="BE4749" s="40"/>
      <c r="BF4749" s="40"/>
      <c r="BG4749" s="40"/>
      <c r="BH4749" s="40"/>
      <c r="BI4749" s="40"/>
      <c r="BJ4749" s="40"/>
      <c r="BK4749" s="40"/>
      <c r="BL4749" s="40"/>
      <c r="BM4749" s="40"/>
      <c r="BN4749" s="40"/>
      <c r="BO4749" s="40"/>
      <c r="BP4749" s="40"/>
      <c r="BQ4749" s="40"/>
      <c r="BR4749" s="40"/>
      <c r="BS4749" s="40"/>
      <c r="BT4749" s="40"/>
      <c r="BU4749" s="40"/>
      <c r="BV4749" s="40"/>
      <c r="BW4749" s="40"/>
      <c r="BX4749" s="40"/>
      <c r="BY4749" s="40"/>
      <c r="BZ4749" s="40"/>
      <c r="CA4749" s="40"/>
      <c r="CB4749" s="40"/>
      <c r="CC4749" s="40"/>
      <c r="CD4749" s="40"/>
      <c r="CE4749" s="40"/>
    </row>
    <row r="4750" spans="1:83" x14ac:dyDescent="0.25">
      <c r="A4750" s="66" t="s">
        <v>1183</v>
      </c>
      <c r="B4750" s="66" t="s">
        <v>1183</v>
      </c>
      <c r="C4750" s="71"/>
      <c r="D4750" s="27">
        <v>33804</v>
      </c>
      <c r="E4750" s="27"/>
      <c r="F4750" s="40" t="s">
        <v>992</v>
      </c>
      <c r="G4750" s="40"/>
      <c r="H4750" s="40"/>
      <c r="I4750" s="40"/>
      <c r="J4750" s="40"/>
      <c r="K4750" s="40"/>
      <c r="L4750" s="40"/>
      <c r="M4750" s="40"/>
      <c r="N4750" s="40"/>
      <c r="O4750" s="40"/>
      <c r="P4750" s="40"/>
      <c r="Q4750" s="40"/>
      <c r="R4750" s="40"/>
      <c r="S4750" s="40"/>
      <c r="T4750" s="40"/>
      <c r="U4750" s="40"/>
      <c r="V4750" s="40"/>
      <c r="W4750" s="40"/>
      <c r="X4750" s="40"/>
      <c r="Z4750" s="40"/>
      <c r="AA4750" s="40"/>
      <c r="AB4750" s="40"/>
      <c r="AC4750" s="40"/>
      <c r="AD4750" s="40"/>
      <c r="AE4750" s="40"/>
      <c r="AF4750" s="40"/>
      <c r="AG4750" s="40"/>
      <c r="AH4750" s="40"/>
      <c r="AI4750" s="40"/>
      <c r="AJ4750" s="40"/>
      <c r="AK4750" s="40"/>
      <c r="AL4750" s="40"/>
      <c r="AM4750" s="40"/>
      <c r="AN4750" s="40"/>
      <c r="AO4750" s="40"/>
      <c r="AP4750" s="40"/>
      <c r="AQ4750" s="40"/>
      <c r="AR4750" s="40"/>
      <c r="AS4750" s="40"/>
      <c r="AT4750" s="59" t="s">
        <v>74</v>
      </c>
      <c r="AU4750" s="59"/>
      <c r="AV4750" s="59"/>
      <c r="AY4750" s="31">
        <v>100</v>
      </c>
      <c r="AZ4750" s="40"/>
      <c r="BA4750" s="40"/>
      <c r="BB4750" s="40"/>
      <c r="BC4750" s="40"/>
      <c r="BD4750" s="40"/>
      <c r="BE4750" s="40"/>
      <c r="BF4750" s="40"/>
      <c r="BG4750" s="40"/>
      <c r="BH4750" s="40"/>
      <c r="BI4750" s="40"/>
      <c r="BJ4750" s="40"/>
      <c r="BK4750" s="40"/>
      <c r="BL4750" s="40"/>
      <c r="BM4750" s="40"/>
      <c r="BN4750" s="40"/>
      <c r="BO4750" s="40"/>
      <c r="BP4750" s="40"/>
      <c r="BQ4750" s="40"/>
      <c r="BR4750" s="40"/>
      <c r="BS4750" s="40"/>
      <c r="BT4750" s="40"/>
      <c r="BU4750" s="40"/>
      <c r="BV4750" s="40"/>
      <c r="BW4750" s="40"/>
      <c r="BX4750" s="40"/>
      <c r="BY4750" s="40"/>
      <c r="BZ4750" s="40"/>
      <c r="CA4750" s="40"/>
      <c r="CB4750" s="40"/>
      <c r="CC4750" s="40"/>
      <c r="CD4750" s="40"/>
      <c r="CE4750" s="40"/>
    </row>
    <row r="4751" spans="1:83" x14ac:dyDescent="0.25">
      <c r="A4751" s="66" t="s">
        <v>1179</v>
      </c>
      <c r="B4751" s="66" t="s">
        <v>1179</v>
      </c>
      <c r="C4751" s="71"/>
      <c r="D4751" s="27">
        <v>33776</v>
      </c>
      <c r="E4751" s="27"/>
      <c r="F4751" s="40" t="s">
        <v>992</v>
      </c>
      <c r="G4751" s="40"/>
      <c r="H4751" s="40"/>
      <c r="I4751" s="40"/>
      <c r="J4751" s="40"/>
      <c r="K4751" s="40"/>
      <c r="L4751" s="40"/>
      <c r="M4751" s="40"/>
      <c r="N4751" s="40"/>
      <c r="O4751" s="40"/>
      <c r="P4751" s="40"/>
      <c r="Q4751" s="40"/>
      <c r="R4751" s="40"/>
      <c r="S4751" s="40"/>
      <c r="T4751" s="40"/>
      <c r="U4751" s="40"/>
      <c r="V4751" s="40"/>
      <c r="W4751" s="40"/>
      <c r="X4751" s="40"/>
      <c r="Z4751" s="40"/>
      <c r="AA4751" s="40"/>
      <c r="AB4751" s="40"/>
      <c r="AC4751" s="40"/>
      <c r="AD4751" s="40"/>
      <c r="AE4751" s="40"/>
      <c r="AF4751" s="40"/>
      <c r="AG4751" s="40"/>
      <c r="AH4751" s="40"/>
      <c r="AI4751" s="40"/>
      <c r="AJ4751" s="40"/>
      <c r="AK4751" s="40"/>
      <c r="AL4751" s="40"/>
      <c r="AM4751" s="40"/>
      <c r="AN4751" s="40"/>
      <c r="AO4751" s="40"/>
      <c r="AP4751" s="40"/>
      <c r="AQ4751" s="40"/>
      <c r="AR4751" s="40"/>
      <c r="AS4751" s="40"/>
      <c r="AT4751" s="59" t="s">
        <v>74</v>
      </c>
      <c r="AU4751" s="59"/>
      <c r="AV4751" s="59"/>
      <c r="AY4751" s="31">
        <v>118</v>
      </c>
      <c r="AZ4751" s="40"/>
      <c r="BA4751" s="40"/>
      <c r="BB4751" s="40"/>
      <c r="BC4751" s="40"/>
      <c r="BD4751" s="40"/>
      <c r="BE4751" s="40"/>
      <c r="BF4751" s="40"/>
      <c r="BG4751" s="40"/>
      <c r="BH4751" s="40"/>
      <c r="BI4751" s="40"/>
      <c r="BJ4751" s="40"/>
      <c r="BK4751" s="40"/>
      <c r="BL4751" s="40"/>
      <c r="BM4751" s="40"/>
      <c r="BN4751" s="40"/>
      <c r="BO4751" s="40"/>
      <c r="BP4751" s="40"/>
      <c r="BQ4751" s="40"/>
      <c r="BR4751" s="40"/>
      <c r="BS4751" s="40"/>
      <c r="BT4751" s="40"/>
      <c r="BU4751" s="40"/>
      <c r="BV4751" s="40"/>
      <c r="BW4751" s="40"/>
      <c r="BX4751" s="40"/>
      <c r="BY4751" s="40"/>
      <c r="BZ4751" s="40"/>
      <c r="CA4751" s="40"/>
      <c r="CB4751" s="40"/>
      <c r="CC4751" s="40"/>
      <c r="CD4751" s="40"/>
      <c r="CE4751" s="40"/>
    </row>
    <row r="4752" spans="1:83" x14ac:dyDescent="0.25">
      <c r="A4752" s="66" t="s">
        <v>1175</v>
      </c>
      <c r="B4752" s="66" t="s">
        <v>1175</v>
      </c>
      <c r="C4752" s="71"/>
      <c r="D4752" s="27">
        <v>33748</v>
      </c>
      <c r="E4752" s="27"/>
      <c r="F4752" s="40" t="s">
        <v>992</v>
      </c>
      <c r="G4752" s="40"/>
      <c r="H4752" s="40"/>
      <c r="I4752" s="40"/>
      <c r="J4752" s="40"/>
      <c r="K4752" s="40"/>
      <c r="L4752" s="40"/>
      <c r="M4752" s="40"/>
      <c r="N4752" s="40"/>
      <c r="O4752" s="40"/>
      <c r="P4752" s="40"/>
      <c r="Q4752" s="40"/>
      <c r="R4752" s="40"/>
      <c r="S4752" s="40"/>
      <c r="T4752" s="40"/>
      <c r="U4752" s="40"/>
      <c r="V4752" s="40"/>
      <c r="W4752" s="40"/>
      <c r="X4752" s="40"/>
      <c r="Z4752" s="40"/>
      <c r="AA4752" s="40"/>
      <c r="AB4752" s="40"/>
      <c r="AC4752" s="40"/>
      <c r="AD4752" s="40"/>
      <c r="AE4752" s="40"/>
      <c r="AF4752" s="40"/>
      <c r="AG4752" s="40"/>
      <c r="AH4752" s="40"/>
      <c r="AI4752" s="40"/>
      <c r="AJ4752" s="40"/>
      <c r="AK4752" s="40"/>
      <c r="AL4752" s="40"/>
      <c r="AM4752" s="40"/>
      <c r="AN4752" s="40"/>
      <c r="AO4752" s="40"/>
      <c r="AP4752" s="40"/>
      <c r="AQ4752" s="40"/>
      <c r="AR4752" s="40"/>
      <c r="AS4752" s="40"/>
      <c r="AT4752" s="59" t="s">
        <v>74</v>
      </c>
      <c r="AU4752" s="59"/>
      <c r="AV4752" s="59"/>
      <c r="AY4752" s="31">
        <v>137</v>
      </c>
      <c r="AZ4752" s="40"/>
      <c r="BA4752" s="40"/>
      <c r="BB4752" s="40"/>
      <c r="BC4752" s="40"/>
      <c r="BD4752" s="40"/>
      <c r="BE4752" s="40"/>
      <c r="BF4752" s="40"/>
      <c r="BG4752" s="40"/>
      <c r="BH4752" s="40"/>
      <c r="BI4752" s="40"/>
      <c r="BJ4752" s="40"/>
      <c r="BK4752" s="40"/>
      <c r="BL4752" s="40"/>
      <c r="BM4752" s="40"/>
      <c r="BN4752" s="40"/>
      <c r="BO4752" s="40"/>
      <c r="BP4752" s="40"/>
      <c r="BQ4752" s="40"/>
      <c r="BR4752" s="40"/>
      <c r="BS4752" s="40"/>
      <c r="BT4752" s="40"/>
      <c r="BU4752" s="40"/>
      <c r="BV4752" s="40"/>
      <c r="BW4752" s="40"/>
      <c r="BX4752" s="40"/>
      <c r="BY4752" s="40"/>
      <c r="BZ4752" s="40"/>
      <c r="CA4752" s="40"/>
      <c r="CB4752" s="40"/>
      <c r="CC4752" s="40"/>
      <c r="CD4752" s="40"/>
      <c r="CE4752" s="40"/>
    </row>
    <row r="4753" spans="1:83" x14ac:dyDescent="0.25">
      <c r="A4753" s="66" t="s">
        <v>1171</v>
      </c>
      <c r="B4753" s="66" t="s">
        <v>1171</v>
      </c>
      <c r="C4753" s="71"/>
      <c r="D4753" s="27">
        <v>33720</v>
      </c>
      <c r="E4753" s="27"/>
      <c r="F4753" s="40" t="s">
        <v>992</v>
      </c>
      <c r="G4753" s="40"/>
      <c r="H4753" s="40"/>
      <c r="I4753" s="40"/>
      <c r="J4753" s="40"/>
      <c r="K4753" s="40"/>
      <c r="L4753" s="40"/>
      <c r="M4753" s="40"/>
      <c r="N4753" s="40"/>
      <c r="O4753" s="40"/>
      <c r="P4753" s="40"/>
      <c r="Q4753" s="40"/>
      <c r="R4753" s="40"/>
      <c r="S4753" s="40"/>
      <c r="T4753" s="40"/>
      <c r="U4753" s="40"/>
      <c r="V4753" s="40"/>
      <c r="W4753" s="40"/>
      <c r="X4753" s="40"/>
      <c r="Z4753" s="40"/>
      <c r="AA4753" s="40"/>
      <c r="AB4753" s="40"/>
      <c r="AC4753" s="40"/>
      <c r="AD4753" s="40"/>
      <c r="AE4753" s="40"/>
      <c r="AF4753" s="40"/>
      <c r="AG4753" s="40"/>
      <c r="AH4753" s="40"/>
      <c r="AI4753" s="40"/>
      <c r="AJ4753" s="40"/>
      <c r="AK4753" s="40"/>
      <c r="AL4753" s="40"/>
      <c r="AM4753" s="40"/>
      <c r="AN4753" s="40"/>
      <c r="AO4753" s="40"/>
      <c r="AP4753" s="40"/>
      <c r="AQ4753" s="40"/>
      <c r="AR4753" s="40"/>
      <c r="AS4753" s="40"/>
      <c r="AT4753" s="59" t="s">
        <v>74</v>
      </c>
      <c r="AU4753" s="59"/>
      <c r="AV4753" s="59"/>
      <c r="AY4753" s="31">
        <v>146</v>
      </c>
      <c r="AZ4753" s="40"/>
      <c r="BA4753" s="40"/>
      <c r="BB4753" s="40"/>
      <c r="BC4753" s="40"/>
      <c r="BD4753" s="40"/>
      <c r="BE4753" s="40"/>
      <c r="BF4753" s="40"/>
      <c r="BG4753" s="40"/>
      <c r="BH4753" s="40"/>
      <c r="BI4753" s="40"/>
      <c r="BJ4753" s="40"/>
      <c r="BK4753" s="40"/>
      <c r="BL4753" s="40"/>
      <c r="BM4753" s="40"/>
      <c r="BN4753" s="40"/>
      <c r="BO4753" s="40"/>
      <c r="BP4753" s="40"/>
      <c r="BQ4753" s="40"/>
      <c r="BR4753" s="40"/>
      <c r="BS4753" s="40"/>
      <c r="BT4753" s="40"/>
      <c r="BU4753" s="40"/>
      <c r="BV4753" s="40"/>
      <c r="BW4753" s="40"/>
      <c r="BX4753" s="40"/>
      <c r="BY4753" s="40"/>
      <c r="BZ4753" s="40"/>
      <c r="CA4753" s="40"/>
      <c r="CB4753" s="40"/>
      <c r="CC4753" s="40"/>
      <c r="CD4753" s="40"/>
      <c r="CE4753" s="40"/>
    </row>
    <row r="4754" spans="1:83" x14ac:dyDescent="0.25">
      <c r="A4754" s="66" t="s">
        <v>1184</v>
      </c>
      <c r="B4754" s="66" t="s">
        <v>1184</v>
      </c>
      <c r="C4754" s="71"/>
      <c r="D4754" s="27">
        <v>33811</v>
      </c>
      <c r="E4754" s="27"/>
      <c r="F4754" s="40" t="s">
        <v>992</v>
      </c>
      <c r="G4754" s="40"/>
      <c r="H4754" s="40"/>
      <c r="I4754" s="40"/>
      <c r="J4754" s="40"/>
      <c r="K4754" s="40"/>
      <c r="L4754" s="40"/>
      <c r="M4754" s="40"/>
      <c r="N4754" s="40"/>
      <c r="O4754" s="40"/>
      <c r="P4754" s="40"/>
      <c r="Q4754" s="40"/>
      <c r="R4754" s="40"/>
      <c r="S4754" s="40"/>
      <c r="T4754" s="40"/>
      <c r="U4754" s="40"/>
      <c r="V4754" s="40"/>
      <c r="W4754" s="40"/>
      <c r="X4754" s="40"/>
      <c r="Z4754" s="40"/>
      <c r="AA4754" s="40"/>
      <c r="AB4754" s="40"/>
      <c r="AC4754" s="40"/>
      <c r="AD4754" s="40"/>
      <c r="AE4754" s="40"/>
      <c r="AF4754" s="40"/>
      <c r="AG4754" s="40"/>
      <c r="AH4754" s="40"/>
      <c r="AI4754" s="40"/>
      <c r="AJ4754" s="40"/>
      <c r="AK4754" s="40"/>
      <c r="AL4754" s="40"/>
      <c r="AM4754" s="40"/>
      <c r="AN4754" s="40"/>
      <c r="AO4754" s="40"/>
      <c r="AP4754" s="40"/>
      <c r="AQ4754" s="40"/>
      <c r="AR4754" s="40"/>
      <c r="AS4754" s="40"/>
      <c r="AT4754" s="59" t="s">
        <v>74</v>
      </c>
      <c r="AU4754" s="59"/>
      <c r="AV4754" s="59"/>
      <c r="AY4754" s="31">
        <v>105</v>
      </c>
      <c r="AZ4754" s="40"/>
      <c r="BA4754" s="40"/>
      <c r="BB4754" s="40"/>
      <c r="BC4754" s="40"/>
      <c r="BD4754" s="40"/>
      <c r="BE4754" s="40"/>
      <c r="BF4754" s="40"/>
      <c r="BG4754" s="40"/>
      <c r="BH4754" s="40"/>
      <c r="BI4754" s="40"/>
      <c r="BJ4754" s="40"/>
      <c r="BK4754" s="40"/>
      <c r="BL4754" s="40"/>
      <c r="BM4754" s="40"/>
      <c r="BN4754" s="40"/>
      <c r="BO4754" s="40"/>
      <c r="BP4754" s="40"/>
      <c r="BQ4754" s="40"/>
      <c r="BR4754" s="40"/>
      <c r="BS4754" s="40"/>
      <c r="BT4754" s="40"/>
      <c r="BU4754" s="40"/>
      <c r="BV4754" s="40"/>
      <c r="BW4754" s="40"/>
      <c r="BX4754" s="40"/>
      <c r="BY4754" s="40"/>
      <c r="BZ4754" s="40"/>
      <c r="CA4754" s="40"/>
      <c r="CB4754" s="40"/>
      <c r="CC4754" s="40"/>
      <c r="CD4754" s="40"/>
      <c r="CE4754" s="40"/>
    </row>
    <row r="4755" spans="1:83" x14ac:dyDescent="0.25">
      <c r="A4755" s="66" t="s">
        <v>1180</v>
      </c>
      <c r="B4755" s="66" t="s">
        <v>1180</v>
      </c>
      <c r="C4755" s="71"/>
      <c r="D4755" s="27">
        <v>33783</v>
      </c>
      <c r="E4755" s="27"/>
      <c r="F4755" s="40" t="s">
        <v>992</v>
      </c>
      <c r="G4755" s="40"/>
      <c r="H4755" s="40"/>
      <c r="I4755" s="40"/>
      <c r="J4755" s="40"/>
      <c r="K4755" s="40"/>
      <c r="L4755" s="40"/>
      <c r="M4755" s="40"/>
      <c r="N4755" s="40"/>
      <c r="O4755" s="40"/>
      <c r="P4755" s="40"/>
      <c r="Q4755" s="40"/>
      <c r="R4755" s="40"/>
      <c r="S4755" s="40"/>
      <c r="T4755" s="40"/>
      <c r="U4755" s="40"/>
      <c r="V4755" s="40"/>
      <c r="W4755" s="40"/>
      <c r="X4755" s="40"/>
      <c r="Z4755" s="40"/>
      <c r="AA4755" s="40"/>
      <c r="AB4755" s="40"/>
      <c r="AC4755" s="40"/>
      <c r="AD4755" s="40"/>
      <c r="AE4755" s="40"/>
      <c r="AF4755" s="40"/>
      <c r="AG4755" s="40"/>
      <c r="AH4755" s="40"/>
      <c r="AI4755" s="40"/>
      <c r="AJ4755" s="40"/>
      <c r="AK4755" s="40"/>
      <c r="AL4755" s="40"/>
      <c r="AM4755" s="40"/>
      <c r="AN4755" s="40"/>
      <c r="AO4755" s="40"/>
      <c r="AP4755" s="40"/>
      <c r="AQ4755" s="40"/>
      <c r="AR4755" s="40"/>
      <c r="AS4755" s="40"/>
      <c r="AT4755" s="59" t="s">
        <v>74</v>
      </c>
      <c r="AU4755" s="59"/>
      <c r="AV4755" s="59"/>
      <c r="AY4755" s="31">
        <v>114</v>
      </c>
      <c r="AZ4755" s="40"/>
      <c r="BA4755" s="40"/>
      <c r="BB4755" s="40"/>
      <c r="BC4755" s="40"/>
      <c r="BD4755" s="40"/>
      <c r="BE4755" s="40"/>
      <c r="BF4755" s="40"/>
      <c r="BG4755" s="40"/>
      <c r="BH4755" s="40"/>
      <c r="BI4755" s="40"/>
      <c r="BJ4755" s="40"/>
      <c r="BK4755" s="40"/>
      <c r="BL4755" s="40"/>
      <c r="BM4755" s="40"/>
      <c r="BN4755" s="40"/>
      <c r="BO4755" s="40"/>
      <c r="BP4755" s="40"/>
      <c r="BQ4755" s="40"/>
      <c r="BR4755" s="40"/>
      <c r="BS4755" s="40"/>
      <c r="BT4755" s="40"/>
      <c r="BU4755" s="40"/>
      <c r="BV4755" s="40"/>
      <c r="BW4755" s="40"/>
      <c r="BX4755" s="40"/>
      <c r="BY4755" s="40"/>
      <c r="BZ4755" s="40"/>
      <c r="CA4755" s="40"/>
      <c r="CB4755" s="40"/>
      <c r="CC4755" s="40"/>
      <c r="CD4755" s="40"/>
      <c r="CE4755" s="40"/>
    </row>
    <row r="4756" spans="1:83" x14ac:dyDescent="0.25">
      <c r="A4756" s="66" t="s">
        <v>1176</v>
      </c>
      <c r="B4756" s="66" t="s">
        <v>1176</v>
      </c>
      <c r="C4756" s="71"/>
      <c r="D4756" s="27">
        <v>33755</v>
      </c>
      <c r="E4756" s="27"/>
      <c r="F4756" s="40" t="s">
        <v>992</v>
      </c>
      <c r="G4756" s="40"/>
      <c r="H4756" s="40"/>
      <c r="I4756" s="40"/>
      <c r="J4756" s="40"/>
      <c r="K4756" s="40"/>
      <c r="L4756" s="40"/>
      <c r="M4756" s="40"/>
      <c r="N4756" s="40"/>
      <c r="O4756" s="40"/>
      <c r="P4756" s="40"/>
      <c r="Q4756" s="40"/>
      <c r="R4756" s="40"/>
      <c r="S4756" s="40"/>
      <c r="T4756" s="40"/>
      <c r="U4756" s="40"/>
      <c r="V4756" s="40"/>
      <c r="W4756" s="40"/>
      <c r="X4756" s="40"/>
      <c r="Z4756" s="40"/>
      <c r="AA4756" s="40"/>
      <c r="AB4756" s="40"/>
      <c r="AC4756" s="40"/>
      <c r="AD4756" s="40"/>
      <c r="AE4756" s="40"/>
      <c r="AF4756" s="40"/>
      <c r="AG4756" s="40"/>
      <c r="AH4756" s="40"/>
      <c r="AI4756" s="40"/>
      <c r="AJ4756" s="40"/>
      <c r="AK4756" s="40"/>
      <c r="AL4756" s="40"/>
      <c r="AM4756" s="40"/>
      <c r="AN4756" s="40"/>
      <c r="AO4756" s="40"/>
      <c r="AP4756" s="40"/>
      <c r="AQ4756" s="40"/>
      <c r="AR4756" s="40"/>
      <c r="AS4756" s="40"/>
      <c r="AT4756" s="59" t="s">
        <v>74</v>
      </c>
      <c r="AU4756" s="59"/>
      <c r="AV4756" s="59"/>
      <c r="AY4756" s="31">
        <v>132</v>
      </c>
      <c r="AZ4756" s="40"/>
      <c r="BA4756" s="40"/>
      <c r="BB4756" s="40"/>
      <c r="BC4756" s="40"/>
      <c r="BD4756" s="40"/>
      <c r="BE4756" s="40"/>
      <c r="BF4756" s="40"/>
      <c r="BG4756" s="40"/>
      <c r="BH4756" s="40"/>
      <c r="BI4756" s="40"/>
      <c r="BJ4756" s="40"/>
      <c r="BK4756" s="40"/>
      <c r="BL4756" s="40"/>
      <c r="BM4756" s="40"/>
      <c r="BN4756" s="40"/>
      <c r="BO4756" s="40"/>
      <c r="BP4756" s="40"/>
      <c r="BQ4756" s="40"/>
      <c r="BR4756" s="40"/>
      <c r="BS4756" s="40"/>
      <c r="BT4756" s="40"/>
      <c r="BU4756" s="40"/>
      <c r="BV4756" s="40"/>
      <c r="BW4756" s="40"/>
      <c r="BX4756" s="40"/>
      <c r="BY4756" s="40"/>
      <c r="BZ4756" s="40"/>
      <c r="CA4756" s="40"/>
      <c r="CB4756" s="40"/>
      <c r="CC4756" s="40"/>
      <c r="CD4756" s="40"/>
      <c r="CE4756" s="40"/>
    </row>
    <row r="4757" spans="1:83" x14ac:dyDescent="0.25">
      <c r="A4757" s="66" t="s">
        <v>1172</v>
      </c>
      <c r="B4757" s="66" t="s">
        <v>1172</v>
      </c>
      <c r="C4757" s="71"/>
      <c r="D4757" s="27">
        <v>33727</v>
      </c>
      <c r="E4757" s="27"/>
      <c r="F4757" s="40" t="s">
        <v>992</v>
      </c>
      <c r="G4757" s="40"/>
      <c r="H4757" s="40"/>
      <c r="I4757" s="40"/>
      <c r="J4757" s="40"/>
      <c r="K4757" s="40"/>
      <c r="L4757" s="40"/>
      <c r="M4757" s="40"/>
      <c r="N4757" s="40"/>
      <c r="O4757" s="40"/>
      <c r="P4757" s="40"/>
      <c r="Q4757" s="40"/>
      <c r="R4757" s="40"/>
      <c r="S4757" s="40"/>
      <c r="T4757" s="40"/>
      <c r="U4757" s="40"/>
      <c r="V4757" s="40"/>
      <c r="W4757" s="40"/>
      <c r="X4757" s="40"/>
      <c r="Z4757" s="40"/>
      <c r="AA4757" s="40"/>
      <c r="AB4757" s="40"/>
      <c r="AC4757" s="40"/>
      <c r="AD4757" s="40"/>
      <c r="AE4757" s="40"/>
      <c r="AF4757" s="40"/>
      <c r="AG4757" s="40"/>
      <c r="AH4757" s="40"/>
      <c r="AI4757" s="40"/>
      <c r="AJ4757" s="40"/>
      <c r="AK4757" s="40"/>
      <c r="AL4757" s="40"/>
      <c r="AM4757" s="40"/>
      <c r="AN4757" s="40"/>
      <c r="AO4757" s="40"/>
      <c r="AP4757" s="40"/>
      <c r="AQ4757" s="40"/>
      <c r="AR4757" s="40"/>
      <c r="AS4757" s="40"/>
      <c r="AT4757" s="59" t="s">
        <v>74</v>
      </c>
      <c r="AU4757" s="59"/>
      <c r="AV4757" s="59"/>
      <c r="AY4757" s="31">
        <v>144</v>
      </c>
      <c r="AZ4757" s="40"/>
      <c r="BA4757" s="40"/>
      <c r="BB4757" s="40"/>
      <c r="BC4757" s="40"/>
      <c r="BD4757" s="40"/>
      <c r="BE4757" s="40"/>
      <c r="BF4757" s="40"/>
      <c r="BG4757" s="40"/>
      <c r="BH4757" s="40"/>
      <c r="BI4757" s="40"/>
      <c r="BJ4757" s="40"/>
      <c r="BK4757" s="40"/>
      <c r="BL4757" s="40"/>
      <c r="BM4757" s="40"/>
      <c r="BN4757" s="40"/>
      <c r="BO4757" s="40"/>
      <c r="BP4757" s="40"/>
      <c r="BQ4757" s="40"/>
      <c r="BR4757" s="40"/>
      <c r="BS4757" s="40"/>
      <c r="BT4757" s="40"/>
      <c r="BU4757" s="40"/>
      <c r="BV4757" s="40"/>
      <c r="BW4757" s="40"/>
      <c r="BX4757" s="40"/>
      <c r="BY4757" s="40"/>
      <c r="BZ4757" s="40"/>
      <c r="CA4757" s="40"/>
      <c r="CB4757" s="40"/>
      <c r="CC4757" s="40"/>
      <c r="CD4757" s="40"/>
      <c r="CE4757" s="40"/>
    </row>
    <row r="4758" spans="1:83" x14ac:dyDescent="0.25">
      <c r="A4758" s="66" t="s">
        <v>1181</v>
      </c>
      <c r="B4758" s="66" t="s">
        <v>1181</v>
      </c>
      <c r="C4758" s="71"/>
      <c r="D4758" s="27">
        <v>33790</v>
      </c>
      <c r="E4758" s="27"/>
      <c r="F4758" s="40" t="s">
        <v>992</v>
      </c>
      <c r="G4758" s="40"/>
      <c r="H4758" s="40"/>
      <c r="I4758" s="40"/>
      <c r="J4758" s="40"/>
      <c r="K4758" s="40"/>
      <c r="L4758" s="40"/>
      <c r="M4758" s="40"/>
      <c r="N4758" s="40"/>
      <c r="O4758" s="40"/>
      <c r="P4758" s="40"/>
      <c r="Q4758" s="40"/>
      <c r="R4758" s="40"/>
      <c r="S4758" s="40"/>
      <c r="T4758" s="40"/>
      <c r="U4758" s="40"/>
      <c r="V4758" s="40"/>
      <c r="W4758" s="40"/>
      <c r="X4758" s="40"/>
      <c r="Z4758" s="40"/>
      <c r="AA4758" s="40"/>
      <c r="AB4758" s="40"/>
      <c r="AC4758" s="40"/>
      <c r="AD4758" s="40"/>
      <c r="AE4758" s="40"/>
      <c r="AF4758" s="40"/>
      <c r="AG4758" s="40"/>
      <c r="AH4758" s="40"/>
      <c r="AI4758" s="40"/>
      <c r="AJ4758" s="40"/>
      <c r="AK4758" s="40"/>
      <c r="AL4758" s="40"/>
      <c r="AM4758" s="40"/>
      <c r="AN4758" s="40"/>
      <c r="AO4758" s="40"/>
      <c r="AP4758" s="40"/>
      <c r="AQ4758" s="40"/>
      <c r="AR4758" s="40"/>
      <c r="AS4758" s="40"/>
      <c r="AT4758" s="59" t="s">
        <v>74</v>
      </c>
      <c r="AU4758" s="59"/>
      <c r="AV4758" s="59"/>
      <c r="AY4758" s="31">
        <v>109</v>
      </c>
      <c r="AZ4758" s="40"/>
      <c r="BA4758" s="40"/>
      <c r="BB4758" s="40"/>
      <c r="BC4758" s="40"/>
      <c r="BD4758" s="40"/>
      <c r="BE4758" s="40"/>
      <c r="BF4758" s="40"/>
      <c r="BG4758" s="40"/>
      <c r="BH4758" s="40"/>
      <c r="BI4758" s="40"/>
      <c r="BJ4758" s="40"/>
      <c r="BK4758" s="40"/>
      <c r="BL4758" s="40"/>
      <c r="BM4758" s="40"/>
      <c r="BN4758" s="40"/>
      <c r="BO4758" s="40"/>
      <c r="BP4758" s="40"/>
      <c r="BQ4758" s="40"/>
      <c r="BR4758" s="40"/>
      <c r="BS4758" s="40"/>
      <c r="BT4758" s="40"/>
      <c r="BU4758" s="40"/>
      <c r="BV4758" s="40"/>
      <c r="BW4758" s="40"/>
      <c r="BX4758" s="40"/>
      <c r="BY4758" s="40"/>
      <c r="BZ4758" s="40"/>
      <c r="CA4758" s="40"/>
      <c r="CB4758" s="40"/>
      <c r="CC4758" s="40"/>
      <c r="CD4758" s="40"/>
      <c r="CE4758" s="40"/>
    </row>
    <row r="4759" spans="1:83" x14ac:dyDescent="0.25">
      <c r="A4759" s="66" t="s">
        <v>1177</v>
      </c>
      <c r="B4759" s="66" t="s">
        <v>1177</v>
      </c>
      <c r="C4759" s="71"/>
      <c r="D4759" s="27">
        <v>33762</v>
      </c>
      <c r="E4759" s="27"/>
      <c r="F4759" s="40" t="s">
        <v>992</v>
      </c>
      <c r="G4759" s="40"/>
      <c r="H4759" s="40"/>
      <c r="I4759" s="40"/>
      <c r="J4759" s="40"/>
      <c r="K4759" s="40"/>
      <c r="L4759" s="40"/>
      <c r="M4759" s="40"/>
      <c r="N4759" s="40"/>
      <c r="O4759" s="40"/>
      <c r="P4759" s="40"/>
      <c r="Q4759" s="40"/>
      <c r="R4759" s="40"/>
      <c r="S4759" s="40"/>
      <c r="T4759" s="40"/>
      <c r="U4759" s="40"/>
      <c r="V4759" s="40"/>
      <c r="W4759" s="40"/>
      <c r="X4759" s="40"/>
      <c r="Z4759" s="40"/>
      <c r="AA4759" s="40"/>
      <c r="AB4759" s="40"/>
      <c r="AC4759" s="40"/>
      <c r="AD4759" s="40"/>
      <c r="AE4759" s="40"/>
      <c r="AF4759" s="40"/>
      <c r="AG4759" s="40"/>
      <c r="AH4759" s="40"/>
      <c r="AI4759" s="40"/>
      <c r="AJ4759" s="40"/>
      <c r="AK4759" s="40"/>
      <c r="AL4759" s="40"/>
      <c r="AM4759" s="40"/>
      <c r="AN4759" s="40"/>
      <c r="AO4759" s="40"/>
      <c r="AP4759" s="40"/>
      <c r="AQ4759" s="40"/>
      <c r="AR4759" s="40"/>
      <c r="AS4759" s="40"/>
      <c r="AT4759" s="59" t="s">
        <v>74</v>
      </c>
      <c r="AU4759" s="59"/>
      <c r="AV4759" s="59"/>
      <c r="AY4759" s="31">
        <v>128</v>
      </c>
      <c r="AZ4759" s="40"/>
      <c r="BA4759" s="40"/>
      <c r="BB4759" s="40"/>
      <c r="BC4759" s="40"/>
      <c r="BD4759" s="40"/>
      <c r="BE4759" s="40"/>
      <c r="BF4759" s="40"/>
      <c r="BG4759" s="40"/>
      <c r="BH4759" s="40"/>
      <c r="BI4759" s="40"/>
      <c r="BJ4759" s="40"/>
      <c r="BK4759" s="40"/>
      <c r="BL4759" s="40"/>
      <c r="BM4759" s="40"/>
      <c r="BN4759" s="40"/>
      <c r="BO4759" s="40"/>
      <c r="BP4759" s="40"/>
      <c r="BQ4759" s="40"/>
      <c r="BR4759" s="40"/>
      <c r="BS4759" s="40"/>
      <c r="BT4759" s="40"/>
      <c r="BU4759" s="40"/>
      <c r="BV4759" s="40"/>
      <c r="BW4759" s="40"/>
      <c r="BX4759" s="40"/>
      <c r="BY4759" s="40"/>
      <c r="BZ4759" s="40"/>
      <c r="CA4759" s="40"/>
      <c r="CB4759" s="40"/>
      <c r="CC4759" s="40"/>
      <c r="CD4759" s="40"/>
      <c r="CE4759" s="40"/>
    </row>
    <row r="4760" spans="1:83" x14ac:dyDescent="0.25">
      <c r="A4760" s="66" t="s">
        <v>964</v>
      </c>
      <c r="B4760" s="66" t="s">
        <v>964</v>
      </c>
      <c r="C4760" s="71">
        <v>40735</v>
      </c>
      <c r="F4760" s="40" t="s">
        <v>928</v>
      </c>
      <c r="G4760" s="40"/>
      <c r="H4760" s="40"/>
      <c r="I4760" s="40"/>
      <c r="J4760" s="40"/>
      <c r="K4760" s="40"/>
      <c r="L4760" s="40"/>
      <c r="M4760" s="40"/>
      <c r="N4760" s="40"/>
      <c r="O4760" s="40"/>
      <c r="P4760" s="40"/>
      <c r="Q4760" s="40"/>
      <c r="R4760" s="40"/>
      <c r="S4760" s="40"/>
      <c r="T4760" s="40"/>
      <c r="U4760" s="40"/>
      <c r="V4760" s="40"/>
      <c r="W4760" s="40"/>
      <c r="X4760" s="40"/>
      <c r="Z4760" s="40"/>
      <c r="AA4760" s="40"/>
      <c r="AB4760" s="40"/>
      <c r="AC4760" s="40"/>
      <c r="AD4760" s="40"/>
      <c r="AE4760" s="40"/>
      <c r="AF4760" s="40"/>
      <c r="AG4760" s="40"/>
      <c r="AH4760" s="40"/>
      <c r="AI4760" s="40"/>
      <c r="AJ4760" s="40"/>
      <c r="AK4760" s="40"/>
      <c r="AL4760" s="40"/>
      <c r="AM4760" s="40"/>
      <c r="AN4760" s="40"/>
      <c r="AO4760" s="40"/>
      <c r="AP4760" s="40"/>
      <c r="AQ4760" s="40"/>
      <c r="AR4760" s="40"/>
      <c r="AS4760" s="40"/>
      <c r="AT4760" s="40"/>
      <c r="AU4760" s="40"/>
      <c r="AV4760" s="40"/>
      <c r="AY4760" s="40"/>
      <c r="AZ4760" s="40"/>
      <c r="BA4760" s="40">
        <v>15</v>
      </c>
      <c r="BB4760" s="40"/>
      <c r="BC4760" s="40"/>
      <c r="BD4760" s="40"/>
      <c r="BE4760" s="40"/>
      <c r="BF4760" s="40"/>
      <c r="BG4760" s="40"/>
      <c r="BH4760" s="40"/>
      <c r="BI4760" s="40"/>
      <c r="BJ4760" s="40"/>
      <c r="BK4760" s="40"/>
      <c r="BL4760" s="40">
        <v>4.7</v>
      </c>
      <c r="BM4760" s="40"/>
      <c r="BN4760" s="40"/>
      <c r="BO4760" s="40"/>
      <c r="BP4760" s="40"/>
      <c r="BQ4760" s="40"/>
      <c r="BR4760" s="40"/>
      <c r="BS4760" s="40"/>
      <c r="BT4760" s="40"/>
      <c r="BU4760" s="40"/>
      <c r="BV4760" s="40"/>
      <c r="BW4760" s="40"/>
      <c r="BX4760" s="40"/>
      <c r="BY4760" s="40"/>
      <c r="BZ4760" s="40"/>
      <c r="CA4760" s="40"/>
      <c r="CB4760" s="40"/>
      <c r="CC4760" s="40"/>
      <c r="CD4760" s="40"/>
      <c r="CE4760" s="40"/>
    </row>
    <row r="4761" spans="1:83" x14ac:dyDescent="0.25">
      <c r="A4761" s="66" t="s">
        <v>964</v>
      </c>
      <c r="B4761" s="66" t="s">
        <v>964</v>
      </c>
      <c r="C4761" s="71">
        <v>40746</v>
      </c>
      <c r="F4761" s="40" t="s">
        <v>928</v>
      </c>
      <c r="G4761" s="40"/>
      <c r="H4761" s="40"/>
      <c r="I4761" s="40"/>
      <c r="J4761" s="40"/>
      <c r="K4761" s="40"/>
      <c r="L4761" s="40"/>
      <c r="M4761" s="40"/>
      <c r="N4761" s="40"/>
      <c r="O4761" s="40"/>
      <c r="P4761" s="40"/>
      <c r="Q4761" s="40"/>
      <c r="R4761" s="40"/>
      <c r="S4761" s="40"/>
      <c r="T4761" s="40"/>
      <c r="U4761" s="40"/>
      <c r="V4761" s="40"/>
      <c r="W4761" s="40"/>
      <c r="X4761" s="40"/>
      <c r="Z4761" s="40"/>
      <c r="AA4761" s="40"/>
      <c r="AB4761" s="40"/>
      <c r="AC4761" s="40"/>
      <c r="AD4761" s="40"/>
      <c r="AE4761" s="40"/>
      <c r="AF4761" s="40"/>
      <c r="AG4761" s="40"/>
      <c r="AH4761" s="40"/>
      <c r="AI4761" s="40"/>
      <c r="AJ4761" s="40"/>
      <c r="AK4761" s="40"/>
      <c r="AL4761" s="40"/>
      <c r="AM4761" s="40"/>
      <c r="AN4761" s="40"/>
      <c r="AO4761" s="40"/>
      <c r="AP4761" s="40"/>
      <c r="AQ4761" s="40"/>
      <c r="AR4761" s="40"/>
      <c r="AS4761" s="40"/>
      <c r="AT4761" s="40"/>
      <c r="AU4761" s="40"/>
      <c r="AV4761" s="40"/>
      <c r="AY4761" s="40"/>
      <c r="AZ4761" s="40"/>
      <c r="BA4761" s="40">
        <v>16</v>
      </c>
      <c r="BB4761" s="40"/>
      <c r="BC4761" s="40"/>
      <c r="BD4761" s="40"/>
      <c r="BE4761" s="40"/>
      <c r="BF4761" s="40"/>
      <c r="BG4761" s="40"/>
      <c r="BH4761" s="40"/>
      <c r="BI4761" s="40"/>
      <c r="BJ4761" s="40"/>
      <c r="BK4761" s="40"/>
      <c r="BL4761" s="40">
        <v>5.7</v>
      </c>
      <c r="BM4761" s="40"/>
      <c r="BN4761" s="40"/>
      <c r="BO4761" s="40"/>
      <c r="BP4761" s="40"/>
      <c r="BQ4761" s="40"/>
      <c r="BR4761" s="40"/>
      <c r="BS4761" s="40"/>
      <c r="BT4761" s="40"/>
      <c r="BU4761" s="40"/>
      <c r="BV4761" s="40"/>
      <c r="BW4761" s="40"/>
      <c r="BX4761" s="40"/>
      <c r="BY4761" s="40"/>
      <c r="BZ4761" s="40"/>
      <c r="CA4761" s="40"/>
      <c r="CB4761" s="40"/>
      <c r="CC4761" s="40"/>
      <c r="CD4761" s="40"/>
      <c r="CE4761" s="40"/>
    </row>
    <row r="4762" spans="1:83" x14ac:dyDescent="0.25">
      <c r="A4762" s="66" t="s">
        <v>964</v>
      </c>
      <c r="B4762" s="66" t="s">
        <v>964</v>
      </c>
      <c r="C4762" s="71">
        <v>40753</v>
      </c>
      <c r="F4762" s="40" t="s">
        <v>928</v>
      </c>
      <c r="G4762" s="40"/>
      <c r="H4762" s="40"/>
      <c r="I4762" s="40"/>
      <c r="J4762" s="40"/>
      <c r="K4762" s="40"/>
      <c r="L4762" s="40"/>
      <c r="M4762" s="40"/>
      <c r="N4762" s="40"/>
      <c r="O4762" s="40"/>
      <c r="P4762" s="40"/>
      <c r="Q4762" s="40"/>
      <c r="R4762" s="40"/>
      <c r="S4762" s="40"/>
      <c r="T4762" s="40"/>
      <c r="U4762" s="40"/>
      <c r="V4762" s="40"/>
      <c r="W4762" s="40"/>
      <c r="X4762" s="40"/>
      <c r="Z4762" s="40"/>
      <c r="AA4762" s="40"/>
      <c r="AB4762" s="40"/>
      <c r="AC4762" s="40"/>
      <c r="AD4762" s="40"/>
      <c r="AE4762" s="40"/>
      <c r="AF4762" s="40"/>
      <c r="AG4762" s="40"/>
      <c r="AH4762" s="40"/>
      <c r="AI4762" s="40"/>
      <c r="AJ4762" s="40"/>
      <c r="AK4762" s="40"/>
      <c r="AL4762" s="40"/>
      <c r="AM4762" s="40"/>
      <c r="AN4762" s="40"/>
      <c r="AO4762" s="40"/>
      <c r="AP4762" s="40"/>
      <c r="AQ4762" s="40"/>
      <c r="AR4762" s="40"/>
      <c r="AS4762" s="40"/>
      <c r="AT4762" s="40"/>
      <c r="AU4762" s="40"/>
      <c r="AV4762" s="40"/>
      <c r="AY4762" s="40"/>
      <c r="AZ4762" s="40"/>
      <c r="BA4762" s="40">
        <v>30</v>
      </c>
      <c r="BB4762" s="40"/>
      <c r="BC4762" s="40"/>
      <c r="BD4762" s="40"/>
      <c r="BE4762" s="40"/>
      <c r="BF4762" s="40"/>
      <c r="BG4762" s="40"/>
      <c r="BH4762" s="40"/>
      <c r="BI4762" s="40"/>
      <c r="BJ4762" s="40"/>
      <c r="BK4762" s="40"/>
      <c r="BL4762" s="40">
        <v>6.2</v>
      </c>
      <c r="BM4762" s="40"/>
      <c r="BN4762" s="40"/>
      <c r="BO4762" s="40"/>
      <c r="BP4762" s="40"/>
      <c r="BQ4762" s="40"/>
      <c r="BR4762" s="40"/>
      <c r="BS4762" s="40"/>
      <c r="BT4762" s="40"/>
      <c r="BU4762" s="40"/>
      <c r="BV4762" s="40"/>
      <c r="BW4762" s="40"/>
      <c r="BX4762" s="40"/>
      <c r="BY4762" s="40"/>
      <c r="BZ4762" s="40"/>
      <c r="CA4762" s="40"/>
      <c r="CB4762" s="40"/>
      <c r="CC4762" s="40"/>
      <c r="CD4762" s="40"/>
      <c r="CE4762" s="40"/>
    </row>
    <row r="4763" spans="1:83" x14ac:dyDescent="0.25">
      <c r="A4763" s="66" t="s">
        <v>964</v>
      </c>
      <c r="B4763" s="66" t="s">
        <v>964</v>
      </c>
      <c r="C4763" s="71">
        <v>40771</v>
      </c>
      <c r="F4763" s="40" t="s">
        <v>928</v>
      </c>
      <c r="G4763" s="40"/>
      <c r="H4763" s="40"/>
      <c r="I4763" s="40"/>
      <c r="J4763" s="40"/>
      <c r="K4763" s="40"/>
      <c r="L4763" s="40"/>
      <c r="M4763" s="40"/>
      <c r="N4763" s="40"/>
      <c r="O4763" s="40"/>
      <c r="P4763" s="40"/>
      <c r="Q4763" s="40"/>
      <c r="R4763" s="40"/>
      <c r="S4763" s="40"/>
      <c r="T4763" s="40"/>
      <c r="U4763" s="40"/>
      <c r="V4763" s="40"/>
      <c r="W4763" s="40"/>
      <c r="X4763" s="40"/>
      <c r="Z4763" s="40"/>
      <c r="AA4763" s="40"/>
      <c r="AB4763" s="40"/>
      <c r="AC4763" s="40"/>
      <c r="AD4763" s="40"/>
      <c r="AE4763" s="40"/>
      <c r="AF4763" s="40"/>
      <c r="AG4763" s="40"/>
      <c r="AH4763" s="40"/>
      <c r="AI4763" s="40"/>
      <c r="AJ4763" s="40"/>
      <c r="AK4763" s="40"/>
      <c r="AL4763" s="40"/>
      <c r="AM4763" s="40"/>
      <c r="AN4763" s="40"/>
      <c r="AO4763" s="40"/>
      <c r="AP4763" s="40"/>
      <c r="AQ4763" s="40"/>
      <c r="AR4763" s="40"/>
      <c r="AS4763" s="40"/>
      <c r="AT4763" s="40"/>
      <c r="AU4763" s="40"/>
      <c r="AV4763" s="40"/>
      <c r="AY4763" s="40"/>
      <c r="AZ4763" s="40"/>
      <c r="BA4763" s="40">
        <v>32</v>
      </c>
      <c r="BB4763" s="40"/>
      <c r="BC4763" s="40"/>
      <c r="BD4763" s="40"/>
      <c r="BE4763" s="40"/>
      <c r="BF4763" s="40"/>
      <c r="BG4763" s="40"/>
      <c r="BH4763" s="40"/>
      <c r="BI4763" s="40"/>
      <c r="BJ4763" s="40"/>
      <c r="BK4763" s="40"/>
      <c r="BL4763" s="40">
        <v>7.1</v>
      </c>
      <c r="BM4763" s="40"/>
      <c r="BN4763" s="40"/>
      <c r="BO4763" s="40"/>
      <c r="BP4763" s="40"/>
      <c r="BQ4763" s="40"/>
      <c r="BR4763" s="40"/>
      <c r="BS4763" s="40"/>
      <c r="BT4763" s="40"/>
      <c r="BU4763" s="40"/>
      <c r="BV4763" s="40"/>
      <c r="BW4763" s="40"/>
      <c r="BX4763" s="40"/>
      <c r="BY4763" s="40"/>
      <c r="BZ4763" s="40"/>
      <c r="CA4763" s="40"/>
      <c r="CB4763" s="40"/>
      <c r="CC4763" s="40"/>
      <c r="CD4763" s="40"/>
      <c r="CE4763" s="40"/>
    </row>
    <row r="4764" spans="1:83" x14ac:dyDescent="0.25">
      <c r="A4764" s="66" t="s">
        <v>964</v>
      </c>
      <c r="B4764" s="66" t="s">
        <v>964</v>
      </c>
      <c r="C4764" s="71">
        <v>40782</v>
      </c>
      <c r="F4764" s="40" t="s">
        <v>928</v>
      </c>
      <c r="G4764" s="40"/>
      <c r="H4764" s="40"/>
      <c r="I4764" s="40"/>
      <c r="J4764" s="40"/>
      <c r="K4764" s="40"/>
      <c r="L4764" s="40"/>
      <c r="M4764" s="40"/>
      <c r="N4764" s="40"/>
      <c r="O4764" s="40"/>
      <c r="P4764" s="40"/>
      <c r="Q4764" s="40"/>
      <c r="R4764" s="40"/>
      <c r="S4764" s="40"/>
      <c r="T4764" s="40"/>
      <c r="U4764" s="40"/>
      <c r="V4764" s="40"/>
      <c r="W4764" s="40"/>
      <c r="X4764" s="40"/>
      <c r="Z4764" s="40"/>
      <c r="AA4764" s="40"/>
      <c r="AB4764" s="40"/>
      <c r="AC4764" s="40"/>
      <c r="AD4764" s="40"/>
      <c r="AE4764" s="40"/>
      <c r="AF4764" s="40"/>
      <c r="AG4764" s="40"/>
      <c r="AH4764" s="40"/>
      <c r="AI4764" s="40"/>
      <c r="AJ4764" s="40"/>
      <c r="AK4764" s="40"/>
      <c r="AL4764" s="40"/>
      <c r="AM4764" s="40"/>
      <c r="AN4764" s="40"/>
      <c r="AO4764" s="40"/>
      <c r="AP4764" s="40"/>
      <c r="AQ4764" s="40"/>
      <c r="AR4764" s="40"/>
      <c r="AS4764" s="40"/>
      <c r="AT4764" s="40"/>
      <c r="AU4764" s="40"/>
      <c r="AV4764" s="40"/>
      <c r="AY4764" s="40"/>
      <c r="AZ4764" s="40"/>
      <c r="BA4764" s="40">
        <v>39</v>
      </c>
      <c r="BB4764" s="40"/>
      <c r="BC4764" s="40"/>
      <c r="BD4764" s="40"/>
      <c r="BE4764" s="40"/>
      <c r="BF4764" s="40"/>
      <c r="BG4764" s="40"/>
      <c r="BH4764" s="40"/>
      <c r="BI4764" s="40"/>
      <c r="BJ4764" s="40"/>
      <c r="BK4764" s="40"/>
      <c r="BL4764" s="40"/>
      <c r="BM4764" s="40"/>
      <c r="BN4764" s="40"/>
      <c r="BO4764" s="40"/>
      <c r="BP4764" s="40"/>
      <c r="BQ4764" s="40"/>
      <c r="BR4764" s="40"/>
      <c r="BS4764" s="40"/>
      <c r="BT4764" s="40"/>
      <c r="BU4764" s="40"/>
      <c r="BV4764" s="40"/>
      <c r="BW4764" s="40"/>
      <c r="BX4764" s="40"/>
      <c r="BY4764" s="40"/>
      <c r="BZ4764" s="40"/>
      <c r="CA4764" s="40"/>
      <c r="CB4764" s="40"/>
      <c r="CC4764" s="40"/>
      <c r="CD4764" s="40"/>
      <c r="CE4764" s="40"/>
    </row>
    <row r="4765" spans="1:83" x14ac:dyDescent="0.25">
      <c r="A4765" s="66" t="s">
        <v>964</v>
      </c>
      <c r="B4765" s="66" t="s">
        <v>964</v>
      </c>
      <c r="C4765" s="71">
        <v>40793</v>
      </c>
      <c r="F4765" s="40" t="s">
        <v>928</v>
      </c>
      <c r="G4765" s="40"/>
      <c r="H4765" s="40"/>
      <c r="I4765" s="40"/>
      <c r="J4765" s="40"/>
      <c r="K4765" s="40"/>
      <c r="L4765" s="40"/>
      <c r="M4765" s="40"/>
      <c r="N4765" s="40"/>
      <c r="O4765" s="40"/>
      <c r="P4765" s="40"/>
      <c r="Q4765" s="40"/>
      <c r="R4765" s="40"/>
      <c r="S4765" s="40"/>
      <c r="T4765" s="40"/>
      <c r="U4765" s="40"/>
      <c r="V4765" s="40"/>
      <c r="W4765" s="40"/>
      <c r="X4765" s="40"/>
      <c r="Z4765" s="40"/>
      <c r="AA4765" s="40"/>
      <c r="AB4765" s="40"/>
      <c r="AC4765" s="40"/>
      <c r="AD4765" s="40"/>
      <c r="AE4765" s="40"/>
      <c r="AF4765" s="40"/>
      <c r="AG4765" s="40"/>
      <c r="AH4765" s="40"/>
      <c r="AI4765" s="40"/>
      <c r="AJ4765" s="40"/>
      <c r="AK4765" s="40"/>
      <c r="AL4765" s="40"/>
      <c r="AM4765" s="40"/>
      <c r="AN4765" s="40"/>
      <c r="AO4765" s="40"/>
      <c r="AP4765" s="40"/>
      <c r="AQ4765" s="40"/>
      <c r="AR4765" s="40"/>
      <c r="AS4765" s="40"/>
      <c r="AT4765" s="40"/>
      <c r="AU4765" s="40"/>
      <c r="AV4765" s="40"/>
      <c r="AY4765" s="40"/>
      <c r="AZ4765" s="40"/>
      <c r="BA4765" s="40">
        <v>53</v>
      </c>
      <c r="BB4765" s="40"/>
      <c r="BC4765" s="40"/>
      <c r="BD4765" s="40"/>
      <c r="BE4765" s="40"/>
      <c r="BF4765" s="40"/>
      <c r="BG4765" s="40"/>
      <c r="BH4765" s="40"/>
      <c r="BI4765" s="40"/>
      <c r="BJ4765" s="40"/>
      <c r="BK4765" s="40"/>
      <c r="BL4765" s="40"/>
      <c r="BM4765" s="40"/>
      <c r="BN4765" s="40"/>
      <c r="BO4765" s="40"/>
      <c r="BP4765" s="40"/>
      <c r="BQ4765" s="40"/>
      <c r="BR4765" s="40"/>
      <c r="BS4765" s="40"/>
      <c r="BT4765" s="40"/>
      <c r="BU4765" s="40"/>
      <c r="BV4765" s="40"/>
      <c r="BW4765" s="40"/>
      <c r="BX4765" s="40"/>
      <c r="BY4765" s="40"/>
      <c r="BZ4765" s="40"/>
      <c r="CA4765" s="40"/>
      <c r="CB4765" s="40"/>
      <c r="CC4765" s="40"/>
      <c r="CD4765" s="40"/>
      <c r="CE4765" s="40"/>
    </row>
    <row r="4766" spans="1:83" x14ac:dyDescent="0.25">
      <c r="A4766" s="66" t="s">
        <v>964</v>
      </c>
      <c r="B4766" s="66" t="s">
        <v>964</v>
      </c>
      <c r="C4766" s="71">
        <v>40810</v>
      </c>
      <c r="F4766" s="40" t="s">
        <v>928</v>
      </c>
      <c r="G4766" s="40"/>
      <c r="H4766" s="40"/>
      <c r="I4766" s="40"/>
      <c r="J4766" s="40"/>
      <c r="K4766" s="40"/>
      <c r="L4766" s="40"/>
      <c r="M4766" s="40"/>
      <c r="N4766" s="40"/>
      <c r="O4766" s="40"/>
      <c r="P4766" s="40"/>
      <c r="Q4766" s="40"/>
      <c r="R4766" s="40"/>
      <c r="S4766" s="40"/>
      <c r="T4766" s="40"/>
      <c r="U4766" s="40"/>
      <c r="V4766" s="40"/>
      <c r="W4766" s="40"/>
      <c r="X4766" s="40"/>
      <c r="Z4766" s="40"/>
      <c r="AA4766" s="40"/>
      <c r="AB4766" s="40"/>
      <c r="AC4766" s="40"/>
      <c r="AD4766" s="40"/>
      <c r="AE4766" s="40"/>
      <c r="AF4766" s="40"/>
      <c r="AG4766" s="40"/>
      <c r="AH4766" s="40"/>
      <c r="AI4766" s="40"/>
      <c r="AJ4766" s="40"/>
      <c r="AK4766" s="40"/>
      <c r="AL4766" s="40"/>
      <c r="AM4766" s="40"/>
      <c r="AN4766" s="40"/>
      <c r="AO4766" s="40"/>
      <c r="AP4766" s="40"/>
      <c r="AQ4766" s="40"/>
      <c r="AR4766" s="40"/>
      <c r="AS4766" s="40"/>
      <c r="AT4766" s="40"/>
      <c r="AU4766" s="40"/>
      <c r="AV4766" s="40"/>
      <c r="AY4766" s="40"/>
      <c r="AZ4766" s="40"/>
      <c r="BA4766" s="40">
        <v>69</v>
      </c>
      <c r="BB4766" s="40"/>
      <c r="BC4766" s="40"/>
      <c r="BD4766" s="40"/>
      <c r="BE4766" s="40"/>
      <c r="BF4766" s="40"/>
      <c r="BG4766" s="40"/>
      <c r="BH4766" s="40"/>
      <c r="BI4766" s="40"/>
      <c r="BJ4766" s="40"/>
      <c r="BK4766" s="40"/>
      <c r="BL4766" s="40"/>
      <c r="BM4766" s="40"/>
      <c r="BN4766" s="40"/>
      <c r="BO4766" s="40"/>
      <c r="BP4766" s="40"/>
      <c r="BQ4766" s="40"/>
      <c r="BR4766" s="40"/>
      <c r="BS4766" s="40"/>
      <c r="BT4766" s="40"/>
      <c r="BU4766" s="40"/>
      <c r="BV4766" s="40"/>
      <c r="BW4766" s="40"/>
      <c r="BX4766" s="40"/>
      <c r="BY4766" s="40"/>
      <c r="BZ4766" s="40"/>
      <c r="CA4766" s="40"/>
      <c r="CB4766" s="40"/>
      <c r="CC4766" s="40"/>
      <c r="CD4766" s="40"/>
      <c r="CE4766" s="40"/>
    </row>
    <row r="4767" spans="1:83" x14ac:dyDescent="0.25">
      <c r="A4767" s="66" t="s">
        <v>964</v>
      </c>
      <c r="B4767" s="66" t="s">
        <v>964</v>
      </c>
      <c r="C4767" s="71">
        <v>40828</v>
      </c>
      <c r="F4767" s="40" t="s">
        <v>928</v>
      </c>
      <c r="G4767" s="40"/>
      <c r="H4767" s="40"/>
      <c r="I4767" s="40"/>
      <c r="J4767" s="40"/>
      <c r="K4767" s="40"/>
      <c r="L4767" s="40"/>
      <c r="M4767" s="40"/>
      <c r="N4767" s="40"/>
      <c r="O4767" s="40"/>
      <c r="P4767" s="40"/>
      <c r="Q4767" s="40"/>
      <c r="R4767" s="40"/>
      <c r="S4767" s="40"/>
      <c r="T4767" s="40"/>
      <c r="U4767" s="40"/>
      <c r="V4767" s="40"/>
      <c r="W4767" s="40"/>
      <c r="X4767" s="40"/>
      <c r="Z4767" s="40"/>
      <c r="AA4767" s="40"/>
      <c r="AB4767" s="40"/>
      <c r="AC4767" s="40"/>
      <c r="AD4767" s="40"/>
      <c r="AE4767" s="40"/>
      <c r="AF4767" s="40"/>
      <c r="AG4767" s="40"/>
      <c r="AH4767" s="40"/>
      <c r="AI4767" s="40"/>
      <c r="AJ4767" s="40"/>
      <c r="AK4767" s="40"/>
      <c r="AL4767" s="40"/>
      <c r="AM4767" s="40"/>
      <c r="AN4767" s="40"/>
      <c r="AO4767" s="40"/>
      <c r="AP4767" s="40"/>
      <c r="AQ4767" s="40"/>
      <c r="AR4767" s="40"/>
      <c r="AS4767" s="40"/>
      <c r="AT4767" s="40"/>
      <c r="AU4767" s="40"/>
      <c r="AV4767" s="40"/>
      <c r="AY4767" s="40"/>
      <c r="AZ4767" s="40"/>
      <c r="BA4767" s="40">
        <v>70</v>
      </c>
      <c r="BB4767" s="40"/>
      <c r="BC4767" s="40"/>
      <c r="BD4767" s="40"/>
      <c r="BE4767" s="40"/>
      <c r="BF4767" s="40"/>
      <c r="BG4767" s="40"/>
      <c r="BH4767" s="40"/>
      <c r="BI4767" s="40"/>
      <c r="BJ4767" s="40"/>
      <c r="BK4767" s="40"/>
      <c r="BL4767" s="40"/>
      <c r="BM4767" s="40"/>
      <c r="BN4767" s="40"/>
      <c r="BO4767" s="40"/>
      <c r="BP4767" s="40"/>
      <c r="BQ4767" s="40"/>
      <c r="BR4767" s="40"/>
      <c r="BS4767" s="40"/>
      <c r="BT4767" s="40"/>
      <c r="BU4767" s="40"/>
      <c r="BV4767" s="40"/>
      <c r="BW4767" s="40"/>
      <c r="BX4767" s="40"/>
      <c r="BY4767" s="40"/>
      <c r="BZ4767" s="40"/>
      <c r="CA4767" s="40"/>
      <c r="CB4767" s="40"/>
      <c r="CC4767" s="40"/>
      <c r="CD4767" s="40"/>
      <c r="CE4767" s="40"/>
    </row>
    <row r="4768" spans="1:83" x14ac:dyDescent="0.25">
      <c r="A4768" s="66" t="s">
        <v>964</v>
      </c>
      <c r="B4768" s="66" t="s">
        <v>964</v>
      </c>
      <c r="C4768" s="71">
        <v>40836</v>
      </c>
      <c r="F4768" s="40" t="s">
        <v>928</v>
      </c>
      <c r="G4768" s="40"/>
      <c r="H4768" s="40"/>
      <c r="I4768" s="40"/>
      <c r="J4768" s="40"/>
      <c r="K4768" s="40"/>
      <c r="L4768" s="40"/>
      <c r="M4768" s="40"/>
      <c r="N4768" s="40"/>
      <c r="O4768" s="40"/>
      <c r="P4768" s="40"/>
      <c r="Q4768" s="40"/>
      <c r="R4768" s="40"/>
      <c r="S4768" s="40"/>
      <c r="T4768" s="40"/>
      <c r="U4768" s="40"/>
      <c r="V4768" s="40"/>
      <c r="W4768" s="40"/>
      <c r="X4768" s="40"/>
      <c r="Z4768" s="40"/>
      <c r="AA4768" s="40"/>
      <c r="AB4768" s="40"/>
      <c r="AC4768" s="40"/>
      <c r="AD4768" s="40"/>
      <c r="AE4768" s="40"/>
      <c r="AF4768" s="40"/>
      <c r="AG4768" s="40"/>
      <c r="AH4768" s="40"/>
      <c r="AI4768" s="40"/>
      <c r="AJ4768" s="40"/>
      <c r="AK4768" s="40"/>
      <c r="AL4768" s="40"/>
      <c r="AM4768" s="40"/>
      <c r="AN4768" s="40"/>
      <c r="AO4768" s="40"/>
      <c r="AP4768" s="40"/>
      <c r="AQ4768" s="40"/>
      <c r="AR4768" s="40"/>
      <c r="AS4768" s="40"/>
      <c r="AT4768" s="40"/>
      <c r="AU4768" s="40"/>
      <c r="AV4768" s="40"/>
      <c r="AY4768" s="40"/>
      <c r="AZ4768" s="40"/>
      <c r="BA4768" s="40">
        <v>79</v>
      </c>
      <c r="BB4768" s="40"/>
      <c r="BC4768" s="40"/>
      <c r="BD4768" s="40"/>
      <c r="BE4768" s="40"/>
      <c r="BF4768" s="40"/>
      <c r="BG4768" s="40"/>
      <c r="BH4768" s="40"/>
      <c r="BI4768" s="40"/>
      <c r="BJ4768" s="40"/>
      <c r="BK4768" s="40"/>
      <c r="BL4768" s="40"/>
      <c r="BM4768" s="40"/>
      <c r="BN4768" s="40"/>
      <c r="BO4768" s="40"/>
      <c r="BP4768" s="40"/>
      <c r="BQ4768" s="40"/>
      <c r="BR4768" s="40"/>
      <c r="BS4768" s="40"/>
      <c r="BT4768" s="40"/>
      <c r="BU4768" s="40"/>
      <c r="BV4768" s="40"/>
      <c r="BW4768" s="40"/>
      <c r="BX4768" s="40"/>
      <c r="BY4768" s="40"/>
      <c r="BZ4768" s="40"/>
      <c r="CA4768" s="40"/>
      <c r="CB4768" s="40"/>
      <c r="CC4768" s="40"/>
      <c r="CD4768" s="40"/>
      <c r="CE4768" s="40"/>
    </row>
    <row r="4769" spans="1:83" x14ac:dyDescent="0.25">
      <c r="A4769" s="66" t="s">
        <v>964</v>
      </c>
      <c r="B4769" s="66" t="s">
        <v>964</v>
      </c>
      <c r="C4769" s="71">
        <v>40855</v>
      </c>
      <c r="F4769" s="40" t="s">
        <v>928</v>
      </c>
      <c r="G4769" s="40"/>
      <c r="H4769" s="40"/>
      <c r="I4769" s="40"/>
      <c r="J4769" s="40"/>
      <c r="K4769" s="40"/>
      <c r="L4769" s="40"/>
      <c r="M4769" s="40"/>
      <c r="N4769" s="40"/>
      <c r="O4769" s="40"/>
      <c r="P4769" s="40"/>
      <c r="Q4769" s="40"/>
      <c r="R4769" s="40"/>
      <c r="S4769" s="40"/>
      <c r="T4769" s="40"/>
      <c r="U4769" s="40"/>
      <c r="V4769" s="40"/>
      <c r="W4769" s="40"/>
      <c r="X4769" s="40"/>
      <c r="Z4769" s="40"/>
      <c r="AA4769" s="40"/>
      <c r="AB4769" s="40"/>
      <c r="AC4769" s="40"/>
      <c r="AD4769" s="40"/>
      <c r="AE4769" s="40"/>
      <c r="AF4769" s="40"/>
      <c r="AG4769" s="40"/>
      <c r="AH4769" s="40"/>
      <c r="AI4769" s="40"/>
      <c r="AJ4769" s="40"/>
      <c r="AK4769" s="40"/>
      <c r="AL4769" s="40"/>
      <c r="AM4769" s="40"/>
      <c r="AN4769" s="40"/>
      <c r="AO4769" s="40"/>
      <c r="AP4769" s="40"/>
      <c r="AQ4769" s="40"/>
      <c r="AR4769" s="40"/>
      <c r="AS4769" s="40"/>
      <c r="AT4769" s="40"/>
      <c r="AU4769" s="40"/>
      <c r="AV4769" s="40"/>
      <c r="AY4769" s="40"/>
      <c r="AZ4769" s="40"/>
      <c r="BA4769" s="40">
        <v>87</v>
      </c>
      <c r="BB4769" s="40"/>
      <c r="BC4769" s="40"/>
      <c r="BD4769" s="40"/>
      <c r="BE4769" s="40"/>
      <c r="BF4769" s="40"/>
      <c r="BG4769" s="40"/>
      <c r="BH4769" s="40"/>
      <c r="BI4769" s="40"/>
      <c r="BJ4769" s="40"/>
      <c r="BK4769" s="40"/>
      <c r="BL4769" s="40"/>
      <c r="BM4769" s="40"/>
      <c r="BN4769" s="40"/>
      <c r="BO4769" s="40"/>
      <c r="BP4769" s="40"/>
      <c r="BQ4769" s="40"/>
      <c r="BR4769" s="40"/>
      <c r="BS4769" s="40"/>
      <c r="BT4769" s="40"/>
      <c r="BU4769" s="40"/>
      <c r="BV4769" s="40"/>
      <c r="BW4769" s="40"/>
      <c r="BX4769" s="40"/>
      <c r="BY4769" s="40"/>
      <c r="BZ4769" s="40"/>
      <c r="CA4769" s="40"/>
      <c r="CB4769" s="40"/>
      <c r="CC4769" s="40"/>
      <c r="CD4769" s="40"/>
      <c r="CE4769" s="40"/>
    </row>
    <row r="4770" spans="1:83" x14ac:dyDescent="0.25">
      <c r="A4770" s="66" t="s">
        <v>965</v>
      </c>
      <c r="B4770" s="66" t="s">
        <v>965</v>
      </c>
      <c r="C4770" s="71">
        <v>40735</v>
      </c>
      <c r="F4770" s="40" t="s">
        <v>599</v>
      </c>
      <c r="G4770" s="40"/>
      <c r="H4770" s="40"/>
      <c r="I4770" s="40"/>
      <c r="J4770" s="40"/>
      <c r="K4770" s="40"/>
      <c r="L4770" s="40"/>
      <c r="M4770" s="40"/>
      <c r="N4770" s="40"/>
      <c r="O4770" s="40"/>
      <c r="P4770" s="40"/>
      <c r="Q4770" s="40"/>
      <c r="R4770" s="40"/>
      <c r="S4770" s="40"/>
      <c r="T4770" s="40"/>
      <c r="U4770" s="40"/>
      <c r="V4770" s="40"/>
      <c r="W4770" s="40"/>
      <c r="X4770" s="40"/>
      <c r="Z4770" s="40"/>
      <c r="AA4770" s="40"/>
      <c r="AB4770" s="40"/>
      <c r="AC4770" s="40"/>
      <c r="AD4770" s="40"/>
      <c r="AE4770" s="40"/>
      <c r="AF4770" s="40"/>
      <c r="AG4770" s="40"/>
      <c r="AH4770" s="40"/>
      <c r="AI4770" s="40"/>
      <c r="AJ4770" s="40"/>
      <c r="AK4770" s="40"/>
      <c r="AL4770" s="40"/>
      <c r="AM4770" s="40"/>
      <c r="AN4770" s="40"/>
      <c r="AO4770" s="40"/>
      <c r="AP4770" s="40"/>
      <c r="AQ4770" s="40"/>
      <c r="AR4770" s="40"/>
      <c r="AS4770" s="40"/>
      <c r="AT4770" s="40"/>
      <c r="AU4770" s="40"/>
      <c r="AV4770" s="40"/>
      <c r="AY4770" s="40"/>
      <c r="AZ4770" s="40"/>
      <c r="BA4770" s="40">
        <v>15</v>
      </c>
      <c r="BB4770" s="40"/>
      <c r="BC4770" s="40"/>
      <c r="BD4770" s="40"/>
      <c r="BE4770" s="40"/>
      <c r="BF4770" s="40"/>
      <c r="BG4770" s="40"/>
      <c r="BH4770" s="40"/>
      <c r="BI4770" s="40"/>
      <c r="BJ4770" s="40"/>
      <c r="BK4770" s="40"/>
      <c r="BL4770" s="40">
        <v>4.7</v>
      </c>
      <c r="BM4770" s="40"/>
      <c r="BN4770" s="40"/>
      <c r="BO4770" s="40"/>
      <c r="BP4770" s="40"/>
      <c r="BQ4770" s="40"/>
      <c r="BR4770" s="40"/>
      <c r="BS4770" s="40"/>
      <c r="BT4770" s="40"/>
      <c r="BU4770" s="40"/>
      <c r="BV4770" s="40"/>
      <c r="BW4770" s="40"/>
      <c r="BX4770" s="40"/>
      <c r="BY4770" s="40"/>
      <c r="BZ4770" s="40"/>
      <c r="CA4770" s="40"/>
      <c r="CB4770" s="40"/>
      <c r="CC4770" s="40"/>
      <c r="CD4770" s="40"/>
      <c r="CE4770" s="40"/>
    </row>
    <row r="4771" spans="1:83" x14ac:dyDescent="0.25">
      <c r="A4771" s="66" t="s">
        <v>965</v>
      </c>
      <c r="B4771" s="66" t="s">
        <v>965</v>
      </c>
      <c r="C4771" s="71">
        <v>40746</v>
      </c>
      <c r="F4771" s="40" t="s">
        <v>599</v>
      </c>
      <c r="G4771" s="40"/>
      <c r="H4771" s="40"/>
      <c r="I4771" s="40"/>
      <c r="J4771" s="40"/>
      <c r="K4771" s="40"/>
      <c r="L4771" s="40"/>
      <c r="M4771" s="40"/>
      <c r="N4771" s="40"/>
      <c r="O4771" s="40"/>
      <c r="P4771" s="40"/>
      <c r="Q4771" s="40"/>
      <c r="R4771" s="40"/>
      <c r="S4771" s="40"/>
      <c r="T4771" s="40"/>
      <c r="U4771" s="40"/>
      <c r="V4771" s="40"/>
      <c r="W4771" s="40"/>
      <c r="X4771" s="40"/>
      <c r="Z4771" s="40"/>
      <c r="AA4771" s="40"/>
      <c r="AB4771" s="40"/>
      <c r="AC4771" s="40"/>
      <c r="AD4771" s="40"/>
      <c r="AE4771" s="40"/>
      <c r="AF4771" s="40"/>
      <c r="AG4771" s="40"/>
      <c r="AH4771" s="40"/>
      <c r="AI4771" s="40"/>
      <c r="AJ4771" s="40"/>
      <c r="AK4771" s="40"/>
      <c r="AL4771" s="40"/>
      <c r="AM4771" s="40"/>
      <c r="AN4771" s="40"/>
      <c r="AO4771" s="40"/>
      <c r="AP4771" s="40"/>
      <c r="AQ4771" s="40"/>
      <c r="AR4771" s="40"/>
      <c r="AS4771" s="40"/>
      <c r="AT4771" s="40"/>
      <c r="AU4771" s="40"/>
      <c r="AV4771" s="40"/>
      <c r="AY4771" s="40"/>
      <c r="AZ4771" s="40"/>
      <c r="BA4771" s="40">
        <v>16</v>
      </c>
      <c r="BB4771" s="40"/>
      <c r="BC4771" s="40"/>
      <c r="BD4771" s="40"/>
      <c r="BE4771" s="40"/>
      <c r="BF4771" s="40"/>
      <c r="BG4771" s="40"/>
      <c r="BH4771" s="40"/>
      <c r="BI4771" s="40"/>
      <c r="BJ4771" s="40"/>
      <c r="BK4771" s="40"/>
      <c r="BL4771" s="40">
        <v>5.6</v>
      </c>
      <c r="BM4771" s="40"/>
      <c r="BN4771" s="40"/>
      <c r="BO4771" s="40"/>
      <c r="BP4771" s="40"/>
      <c r="BQ4771" s="40"/>
      <c r="BR4771" s="40"/>
      <c r="BS4771" s="40"/>
      <c r="BT4771" s="40"/>
      <c r="BU4771" s="40"/>
      <c r="BV4771" s="40"/>
      <c r="BW4771" s="40"/>
      <c r="BX4771" s="40"/>
      <c r="BY4771" s="40"/>
      <c r="BZ4771" s="40"/>
      <c r="CA4771" s="40"/>
      <c r="CB4771" s="40"/>
      <c r="CC4771" s="40"/>
      <c r="CD4771" s="40"/>
      <c r="CE4771" s="40"/>
    </row>
    <row r="4772" spans="1:83" x14ac:dyDescent="0.25">
      <c r="A4772" s="66" t="s">
        <v>965</v>
      </c>
      <c r="B4772" s="66" t="s">
        <v>965</v>
      </c>
      <c r="C4772" s="71">
        <v>40753</v>
      </c>
      <c r="F4772" s="40" t="s">
        <v>599</v>
      </c>
      <c r="G4772" s="40"/>
      <c r="H4772" s="40"/>
      <c r="I4772" s="40"/>
      <c r="J4772" s="40"/>
      <c r="K4772" s="40"/>
      <c r="L4772" s="40"/>
      <c r="M4772" s="40"/>
      <c r="N4772" s="40"/>
      <c r="O4772" s="40"/>
      <c r="P4772" s="40"/>
      <c r="Q4772" s="40"/>
      <c r="R4772" s="40"/>
      <c r="S4772" s="40"/>
      <c r="T4772" s="40"/>
      <c r="U4772" s="40"/>
      <c r="V4772" s="40"/>
      <c r="W4772" s="40"/>
      <c r="X4772" s="40"/>
      <c r="Z4772" s="40"/>
      <c r="AA4772" s="40"/>
      <c r="AB4772" s="40"/>
      <c r="AC4772" s="40"/>
      <c r="AD4772" s="40"/>
      <c r="AE4772" s="40"/>
      <c r="AF4772" s="40"/>
      <c r="AG4772" s="40"/>
      <c r="AH4772" s="40"/>
      <c r="AI4772" s="40"/>
      <c r="AJ4772" s="40"/>
      <c r="AK4772" s="40"/>
      <c r="AL4772" s="40"/>
      <c r="AM4772" s="40"/>
      <c r="AN4772" s="40"/>
      <c r="AO4772" s="40"/>
      <c r="AP4772" s="40"/>
      <c r="AQ4772" s="40"/>
      <c r="AR4772" s="40"/>
      <c r="AS4772" s="40"/>
      <c r="AT4772" s="40"/>
      <c r="AU4772" s="40"/>
      <c r="AV4772" s="40"/>
      <c r="AY4772" s="40"/>
      <c r="AZ4772" s="40"/>
      <c r="BA4772" s="40">
        <v>30</v>
      </c>
      <c r="BB4772" s="40"/>
      <c r="BC4772" s="40"/>
      <c r="BD4772" s="40"/>
      <c r="BE4772" s="40"/>
      <c r="BF4772" s="40"/>
      <c r="BG4772" s="40"/>
      <c r="BH4772" s="40"/>
      <c r="BI4772" s="40"/>
      <c r="BJ4772" s="40"/>
      <c r="BK4772" s="40"/>
      <c r="BL4772" s="40">
        <v>6.2</v>
      </c>
      <c r="BM4772" s="40"/>
      <c r="BN4772" s="40"/>
      <c r="BO4772" s="40"/>
      <c r="BP4772" s="40"/>
      <c r="BQ4772" s="40"/>
      <c r="BR4772" s="40"/>
      <c r="BS4772" s="40"/>
      <c r="BT4772" s="40"/>
      <c r="BU4772" s="40"/>
      <c r="BV4772" s="40"/>
      <c r="BW4772" s="40"/>
      <c r="BX4772" s="40"/>
      <c r="BY4772" s="40"/>
      <c r="BZ4772" s="40"/>
      <c r="CA4772" s="40"/>
      <c r="CB4772" s="40"/>
      <c r="CC4772" s="40"/>
      <c r="CD4772" s="40"/>
      <c r="CE4772" s="40"/>
    </row>
    <row r="4773" spans="1:83" x14ac:dyDescent="0.25">
      <c r="A4773" s="66" t="s">
        <v>965</v>
      </c>
      <c r="B4773" s="66" t="s">
        <v>965</v>
      </c>
      <c r="C4773" s="71">
        <v>40771</v>
      </c>
      <c r="F4773" s="40" t="s">
        <v>599</v>
      </c>
      <c r="G4773" s="40"/>
      <c r="H4773" s="40"/>
      <c r="I4773" s="40"/>
      <c r="J4773" s="40"/>
      <c r="K4773" s="40"/>
      <c r="L4773" s="40"/>
      <c r="M4773" s="40"/>
      <c r="N4773" s="40"/>
      <c r="O4773" s="40"/>
      <c r="P4773" s="40"/>
      <c r="Q4773" s="40"/>
      <c r="R4773" s="40"/>
      <c r="S4773" s="40"/>
      <c r="T4773" s="40"/>
      <c r="U4773" s="40"/>
      <c r="V4773" s="40"/>
      <c r="W4773" s="40"/>
      <c r="X4773" s="40"/>
      <c r="Z4773" s="40"/>
      <c r="AA4773" s="40"/>
      <c r="AB4773" s="40"/>
      <c r="AC4773" s="40"/>
      <c r="AD4773" s="40"/>
      <c r="AE4773" s="40"/>
      <c r="AF4773" s="40"/>
      <c r="AG4773" s="40"/>
      <c r="AH4773" s="40"/>
      <c r="AI4773" s="40"/>
      <c r="AJ4773" s="40"/>
      <c r="AK4773" s="40"/>
      <c r="AL4773" s="40"/>
      <c r="AM4773" s="40"/>
      <c r="AN4773" s="40"/>
      <c r="AO4773" s="40"/>
      <c r="AP4773" s="40"/>
      <c r="AQ4773" s="40"/>
      <c r="AR4773" s="40"/>
      <c r="AS4773" s="40"/>
      <c r="AT4773" s="40"/>
      <c r="AU4773" s="40"/>
      <c r="AV4773" s="40"/>
      <c r="AY4773" s="40"/>
      <c r="AZ4773" s="40"/>
      <c r="BA4773" s="40">
        <v>32</v>
      </c>
      <c r="BB4773" s="40"/>
      <c r="BC4773" s="40"/>
      <c r="BD4773" s="40"/>
      <c r="BE4773" s="40"/>
      <c r="BF4773" s="40"/>
      <c r="BG4773" s="40"/>
      <c r="BH4773" s="40"/>
      <c r="BI4773" s="40"/>
      <c r="BJ4773" s="40"/>
      <c r="BK4773" s="40"/>
      <c r="BL4773" s="40">
        <v>7.1</v>
      </c>
      <c r="BM4773" s="40"/>
      <c r="BN4773" s="40"/>
      <c r="BO4773" s="40"/>
      <c r="BP4773" s="40"/>
      <c r="BQ4773" s="40"/>
      <c r="BR4773" s="40"/>
      <c r="BS4773" s="40"/>
      <c r="BT4773" s="40"/>
      <c r="BU4773" s="40"/>
      <c r="BV4773" s="40"/>
      <c r="BW4773" s="40"/>
      <c r="BX4773" s="40"/>
      <c r="BY4773" s="40"/>
      <c r="BZ4773" s="40"/>
      <c r="CA4773" s="40"/>
      <c r="CB4773" s="40"/>
      <c r="CC4773" s="40"/>
      <c r="CD4773" s="40"/>
      <c r="CE4773" s="40"/>
    </row>
    <row r="4774" spans="1:83" x14ac:dyDescent="0.25">
      <c r="A4774" s="66" t="s">
        <v>965</v>
      </c>
      <c r="B4774" s="66" t="s">
        <v>965</v>
      </c>
      <c r="C4774" s="71">
        <v>40782</v>
      </c>
      <c r="F4774" s="40" t="s">
        <v>599</v>
      </c>
      <c r="G4774" s="40"/>
      <c r="H4774" s="40"/>
      <c r="I4774" s="40"/>
      <c r="J4774" s="40"/>
      <c r="K4774" s="40"/>
      <c r="L4774" s="40"/>
      <c r="M4774" s="40"/>
      <c r="N4774" s="40"/>
      <c r="O4774" s="40"/>
      <c r="P4774" s="40"/>
      <c r="Q4774" s="40"/>
      <c r="R4774" s="40"/>
      <c r="S4774" s="40"/>
      <c r="T4774" s="40"/>
      <c r="U4774" s="40"/>
      <c r="V4774" s="40"/>
      <c r="W4774" s="40"/>
      <c r="X4774" s="40"/>
      <c r="Z4774" s="40"/>
      <c r="AA4774" s="40"/>
      <c r="AB4774" s="40"/>
      <c r="AC4774" s="40"/>
      <c r="AD4774" s="40"/>
      <c r="AE4774" s="40"/>
      <c r="AF4774" s="40"/>
      <c r="AG4774" s="40"/>
      <c r="AH4774" s="40"/>
      <c r="AI4774" s="40"/>
      <c r="AJ4774" s="40"/>
      <c r="AK4774" s="40"/>
      <c r="AL4774" s="40"/>
      <c r="AM4774" s="40"/>
      <c r="AN4774" s="40"/>
      <c r="AO4774" s="40"/>
      <c r="AP4774" s="40"/>
      <c r="AQ4774" s="40"/>
      <c r="AR4774" s="40"/>
      <c r="AS4774" s="40"/>
      <c r="AT4774" s="40"/>
      <c r="AU4774" s="40"/>
      <c r="AV4774" s="40"/>
      <c r="AY4774" s="40"/>
      <c r="AZ4774" s="40"/>
      <c r="BA4774" s="40">
        <v>32</v>
      </c>
      <c r="BB4774" s="40"/>
      <c r="BC4774" s="40"/>
      <c r="BD4774" s="40"/>
      <c r="BE4774" s="40"/>
      <c r="BF4774" s="40"/>
      <c r="BG4774" s="40"/>
      <c r="BH4774" s="40"/>
      <c r="BI4774" s="40"/>
      <c r="BJ4774" s="40"/>
      <c r="BK4774" s="40"/>
      <c r="BL4774" s="40"/>
      <c r="BM4774" s="40"/>
      <c r="BN4774" s="40"/>
      <c r="BO4774" s="40"/>
      <c r="BP4774" s="40"/>
      <c r="BQ4774" s="40"/>
      <c r="BR4774" s="40"/>
      <c r="BS4774" s="40"/>
      <c r="BT4774" s="40"/>
      <c r="BU4774" s="40"/>
      <c r="BV4774" s="40"/>
      <c r="BW4774" s="40"/>
      <c r="BX4774" s="40"/>
      <c r="BY4774" s="40"/>
      <c r="BZ4774" s="40"/>
      <c r="CA4774" s="40"/>
      <c r="CB4774" s="40"/>
      <c r="CC4774" s="40"/>
      <c r="CD4774" s="40"/>
      <c r="CE4774" s="40"/>
    </row>
    <row r="4775" spans="1:83" x14ac:dyDescent="0.25">
      <c r="A4775" s="66" t="s">
        <v>965</v>
      </c>
      <c r="B4775" s="66" t="s">
        <v>965</v>
      </c>
      <c r="C4775" s="71">
        <v>40793</v>
      </c>
      <c r="F4775" s="40" t="s">
        <v>599</v>
      </c>
      <c r="G4775" s="40"/>
      <c r="H4775" s="40"/>
      <c r="I4775" s="40"/>
      <c r="J4775" s="40"/>
      <c r="K4775" s="40"/>
      <c r="L4775" s="40"/>
      <c r="M4775" s="40"/>
      <c r="N4775" s="40"/>
      <c r="O4775" s="40"/>
      <c r="P4775" s="40"/>
      <c r="Q4775" s="40"/>
      <c r="R4775" s="40"/>
      <c r="S4775" s="40"/>
      <c r="T4775" s="40"/>
      <c r="U4775" s="40"/>
      <c r="V4775" s="40"/>
      <c r="W4775" s="40"/>
      <c r="X4775" s="40"/>
      <c r="Z4775" s="40"/>
      <c r="AA4775" s="40"/>
      <c r="AB4775" s="40"/>
      <c r="AC4775" s="40"/>
      <c r="AD4775" s="40"/>
      <c r="AE4775" s="40"/>
      <c r="AF4775" s="40"/>
      <c r="AG4775" s="40"/>
      <c r="AH4775" s="40"/>
      <c r="AI4775" s="40"/>
      <c r="AJ4775" s="40"/>
      <c r="AK4775" s="40"/>
      <c r="AL4775" s="40"/>
      <c r="AM4775" s="40"/>
      <c r="AN4775" s="40"/>
      <c r="AO4775" s="40"/>
      <c r="AP4775" s="40"/>
      <c r="AQ4775" s="40"/>
      <c r="AR4775" s="40"/>
      <c r="AS4775" s="40"/>
      <c r="AT4775" s="40"/>
      <c r="AU4775" s="40"/>
      <c r="AV4775" s="40"/>
      <c r="AZ4775" s="40"/>
      <c r="BA4775" s="40">
        <v>37</v>
      </c>
      <c r="BB4775" s="40"/>
      <c r="BC4775" s="40"/>
      <c r="BD4775" s="40"/>
      <c r="BE4775" s="40"/>
      <c r="BF4775" s="40"/>
      <c r="BG4775" s="40"/>
      <c r="BH4775" s="40"/>
      <c r="BI4775" s="40"/>
      <c r="BJ4775" s="40"/>
      <c r="BK4775" s="40"/>
      <c r="BL4775" s="40"/>
      <c r="BM4775" s="40"/>
      <c r="BN4775" s="40"/>
      <c r="BO4775" s="40"/>
      <c r="BP4775" s="40"/>
      <c r="BQ4775" s="40"/>
      <c r="BR4775" s="40"/>
      <c r="BS4775" s="40"/>
      <c r="BT4775" s="40"/>
      <c r="BU4775" s="40"/>
      <c r="BV4775" s="40"/>
      <c r="BW4775" s="40"/>
      <c r="BX4775" s="40"/>
      <c r="BY4775" s="40"/>
      <c r="BZ4775" s="40"/>
      <c r="CA4775" s="40"/>
      <c r="CB4775" s="40"/>
      <c r="CC4775" s="40"/>
      <c r="CD4775" s="40"/>
      <c r="CE4775" s="40"/>
    </row>
    <row r="4776" spans="1:83" x14ac:dyDescent="0.25">
      <c r="A4776" s="66" t="s">
        <v>965</v>
      </c>
      <c r="B4776" s="66" t="s">
        <v>965</v>
      </c>
      <c r="C4776" s="71">
        <v>40810</v>
      </c>
      <c r="F4776" s="40" t="s">
        <v>599</v>
      </c>
      <c r="G4776" s="40"/>
      <c r="H4776" s="40"/>
      <c r="I4776" s="40"/>
      <c r="J4776" s="40"/>
      <c r="K4776" s="40"/>
      <c r="L4776" s="40"/>
      <c r="M4776" s="40"/>
      <c r="N4776" s="40"/>
      <c r="O4776" s="40"/>
      <c r="P4776" s="40"/>
      <c r="Q4776" s="40"/>
      <c r="R4776" s="40"/>
      <c r="S4776" s="40"/>
      <c r="T4776" s="40"/>
      <c r="U4776" s="40"/>
      <c r="V4776" s="40"/>
      <c r="W4776" s="40"/>
      <c r="X4776" s="40"/>
      <c r="Z4776" s="40"/>
      <c r="AA4776" s="40"/>
      <c r="AB4776" s="40"/>
      <c r="AC4776" s="40"/>
      <c r="AD4776" s="40"/>
      <c r="AE4776" s="40"/>
      <c r="AF4776" s="40"/>
      <c r="AG4776" s="40"/>
      <c r="AH4776" s="40"/>
      <c r="AI4776" s="40"/>
      <c r="AJ4776" s="40"/>
      <c r="AK4776" s="40"/>
      <c r="AL4776" s="40"/>
      <c r="AM4776" s="40"/>
      <c r="AN4776" s="40"/>
      <c r="AO4776" s="40"/>
      <c r="AP4776" s="40"/>
      <c r="AQ4776" s="40"/>
      <c r="AR4776" s="40"/>
      <c r="AS4776" s="40"/>
      <c r="AT4776" s="40"/>
      <c r="AU4776" s="40"/>
      <c r="AV4776" s="40"/>
      <c r="AZ4776" s="40"/>
      <c r="BA4776" s="40">
        <v>53</v>
      </c>
      <c r="BB4776" s="40"/>
      <c r="BC4776" s="40"/>
      <c r="BD4776" s="40"/>
      <c r="BE4776" s="40"/>
      <c r="BF4776" s="40"/>
      <c r="BG4776" s="40"/>
      <c r="BH4776" s="40"/>
      <c r="BI4776" s="40"/>
      <c r="BJ4776" s="40"/>
      <c r="BK4776" s="40"/>
      <c r="BL4776" s="40"/>
      <c r="BM4776" s="40"/>
      <c r="BN4776" s="40"/>
      <c r="BO4776" s="40"/>
      <c r="BP4776" s="40"/>
      <c r="BQ4776" s="40"/>
      <c r="BR4776" s="40"/>
      <c r="BS4776" s="40"/>
      <c r="BT4776" s="40"/>
      <c r="BU4776" s="40"/>
      <c r="BV4776" s="40"/>
      <c r="BW4776" s="40"/>
      <c r="BX4776" s="40"/>
      <c r="BY4776" s="40"/>
      <c r="BZ4776" s="40"/>
      <c r="CA4776" s="40"/>
      <c r="CB4776" s="40"/>
      <c r="CC4776" s="40"/>
      <c r="CD4776" s="40"/>
      <c r="CE4776" s="40"/>
    </row>
    <row r="4777" spans="1:83" x14ac:dyDescent="0.25">
      <c r="A4777" s="66" t="s">
        <v>965</v>
      </c>
      <c r="B4777" s="66" t="s">
        <v>965</v>
      </c>
      <c r="C4777" s="71">
        <v>40828</v>
      </c>
      <c r="F4777" s="40" t="s">
        <v>599</v>
      </c>
      <c r="G4777" s="40"/>
      <c r="H4777" s="40"/>
      <c r="I4777" s="40"/>
      <c r="J4777" s="40"/>
      <c r="K4777" s="40"/>
      <c r="L4777" s="40"/>
      <c r="M4777" s="40"/>
      <c r="N4777" s="40"/>
      <c r="O4777" s="40"/>
      <c r="P4777" s="40"/>
      <c r="Q4777" s="40"/>
      <c r="R4777" s="40"/>
      <c r="S4777" s="40"/>
      <c r="T4777" s="40"/>
      <c r="U4777" s="40"/>
      <c r="V4777" s="40"/>
      <c r="W4777" s="40"/>
      <c r="X4777" s="40"/>
      <c r="Z4777" s="40"/>
      <c r="AA4777" s="40"/>
      <c r="AB4777" s="40"/>
      <c r="AC4777" s="40"/>
      <c r="AD4777" s="40"/>
      <c r="AE4777" s="40"/>
      <c r="AF4777" s="40"/>
      <c r="AG4777" s="40"/>
      <c r="AH4777" s="40"/>
      <c r="AI4777" s="40"/>
      <c r="AJ4777" s="40"/>
      <c r="AK4777" s="40"/>
      <c r="AL4777" s="40"/>
      <c r="AM4777" s="40"/>
      <c r="AN4777" s="40"/>
      <c r="AO4777" s="40"/>
      <c r="AP4777" s="40"/>
      <c r="AQ4777" s="40"/>
      <c r="AR4777" s="40"/>
      <c r="AS4777" s="40"/>
      <c r="AT4777" s="40"/>
      <c r="AU4777" s="40"/>
      <c r="AV4777" s="40"/>
      <c r="AZ4777" s="40"/>
      <c r="BA4777" s="40">
        <v>62</v>
      </c>
      <c r="BB4777" s="40"/>
      <c r="BC4777" s="40"/>
      <c r="BD4777" s="40"/>
      <c r="BE4777" s="40"/>
      <c r="BF4777" s="40"/>
      <c r="BG4777" s="40"/>
      <c r="BH4777" s="40"/>
      <c r="BI4777" s="40"/>
      <c r="BJ4777" s="40"/>
      <c r="BK4777" s="40"/>
      <c r="BL4777" s="40"/>
      <c r="BM4777" s="40"/>
      <c r="BN4777" s="40"/>
      <c r="BO4777" s="40"/>
      <c r="BP4777" s="40"/>
      <c r="BQ4777" s="40"/>
      <c r="BR4777" s="40"/>
      <c r="BS4777" s="40"/>
      <c r="BT4777" s="40"/>
      <c r="BU4777" s="40"/>
      <c r="BV4777" s="40"/>
      <c r="BW4777" s="40"/>
      <c r="BX4777" s="40"/>
      <c r="BY4777" s="40"/>
      <c r="BZ4777" s="40"/>
      <c r="CA4777" s="40"/>
      <c r="CB4777" s="40"/>
      <c r="CC4777" s="40"/>
      <c r="CD4777" s="40"/>
      <c r="CE4777" s="40"/>
    </row>
    <row r="4778" spans="1:83" x14ac:dyDescent="0.25">
      <c r="A4778" s="66" t="s">
        <v>965</v>
      </c>
      <c r="B4778" s="66" t="s">
        <v>965</v>
      </c>
      <c r="C4778" s="71">
        <v>40836</v>
      </c>
      <c r="F4778" s="40" t="s">
        <v>599</v>
      </c>
      <c r="G4778" s="40"/>
      <c r="H4778" s="40"/>
      <c r="I4778" s="40"/>
      <c r="J4778" s="40"/>
      <c r="K4778" s="40"/>
      <c r="L4778" s="40"/>
      <c r="M4778" s="40"/>
      <c r="N4778" s="40"/>
      <c r="O4778" s="40"/>
      <c r="P4778" s="40"/>
      <c r="Q4778" s="40"/>
      <c r="R4778" s="40"/>
      <c r="S4778" s="40"/>
      <c r="T4778" s="40"/>
      <c r="U4778" s="40"/>
      <c r="V4778" s="40"/>
      <c r="W4778" s="40"/>
      <c r="X4778" s="40"/>
      <c r="Z4778" s="40"/>
      <c r="AA4778" s="40"/>
      <c r="AB4778" s="40"/>
      <c r="AC4778" s="40"/>
      <c r="AD4778" s="40"/>
      <c r="AE4778" s="40"/>
      <c r="AF4778" s="40"/>
      <c r="AG4778" s="40"/>
      <c r="AH4778" s="40"/>
      <c r="AI4778" s="40"/>
      <c r="AJ4778" s="40"/>
      <c r="AK4778" s="40"/>
      <c r="AL4778" s="40"/>
      <c r="AM4778" s="40"/>
      <c r="AN4778" s="40"/>
      <c r="AO4778" s="40"/>
      <c r="AP4778" s="40"/>
      <c r="AQ4778" s="40"/>
      <c r="AR4778" s="40"/>
      <c r="AS4778" s="40"/>
      <c r="AT4778" s="40"/>
      <c r="AU4778" s="40"/>
      <c r="AV4778" s="40"/>
      <c r="AZ4778" s="40"/>
      <c r="BA4778" s="40">
        <v>69</v>
      </c>
      <c r="BB4778" s="40"/>
      <c r="BC4778" s="40"/>
      <c r="BD4778" s="40"/>
      <c r="BE4778" s="40"/>
      <c r="BF4778" s="40"/>
      <c r="BG4778" s="40"/>
      <c r="BH4778" s="40"/>
      <c r="BI4778" s="40"/>
      <c r="BJ4778" s="40"/>
      <c r="BK4778" s="40"/>
      <c r="BL4778" s="40"/>
      <c r="BM4778" s="40"/>
      <c r="BN4778" s="40"/>
      <c r="BO4778" s="40"/>
      <c r="BP4778" s="40"/>
      <c r="BQ4778" s="40"/>
      <c r="BR4778" s="40"/>
      <c r="BS4778" s="40"/>
      <c r="BT4778" s="40"/>
      <c r="BU4778" s="40"/>
      <c r="BV4778" s="40"/>
      <c r="BW4778" s="40"/>
      <c r="BX4778" s="40"/>
      <c r="BY4778" s="40"/>
      <c r="BZ4778" s="40"/>
      <c r="CA4778" s="40"/>
      <c r="CB4778" s="40"/>
      <c r="CC4778" s="40"/>
      <c r="CD4778" s="40"/>
      <c r="CE4778" s="40"/>
    </row>
    <row r="4779" spans="1:83" x14ac:dyDescent="0.25">
      <c r="A4779" s="66" t="s">
        <v>965</v>
      </c>
      <c r="B4779" s="66" t="s">
        <v>965</v>
      </c>
      <c r="C4779" s="71">
        <v>40855</v>
      </c>
      <c r="F4779" s="40" t="s">
        <v>599</v>
      </c>
      <c r="G4779" s="40"/>
      <c r="H4779" s="40"/>
      <c r="I4779" s="40"/>
      <c r="J4779" s="40"/>
      <c r="K4779" s="40"/>
      <c r="L4779" s="40"/>
      <c r="M4779" s="40"/>
      <c r="N4779" s="40"/>
      <c r="O4779" s="40"/>
      <c r="P4779" s="40"/>
      <c r="Q4779" s="40"/>
      <c r="R4779" s="40"/>
      <c r="S4779" s="40"/>
      <c r="T4779" s="40"/>
      <c r="U4779" s="40"/>
      <c r="V4779" s="40"/>
      <c r="W4779" s="40"/>
      <c r="X4779" s="40"/>
      <c r="Z4779" s="40"/>
      <c r="AA4779" s="40"/>
      <c r="AB4779" s="40"/>
      <c r="AC4779" s="40"/>
      <c r="AD4779" s="40"/>
      <c r="AE4779" s="40"/>
      <c r="AF4779" s="40"/>
      <c r="AG4779" s="40"/>
      <c r="AH4779" s="40"/>
      <c r="AI4779" s="40"/>
      <c r="AJ4779" s="40"/>
      <c r="AK4779" s="40"/>
      <c r="AL4779" s="40"/>
      <c r="AM4779" s="40"/>
      <c r="AN4779" s="40"/>
      <c r="AO4779" s="40"/>
      <c r="AP4779" s="40"/>
      <c r="AQ4779" s="40"/>
      <c r="AR4779" s="40"/>
      <c r="AS4779" s="40"/>
      <c r="AT4779" s="40"/>
      <c r="AU4779" s="40"/>
      <c r="AV4779" s="40"/>
      <c r="AZ4779" s="40"/>
      <c r="BA4779" s="40">
        <v>80</v>
      </c>
      <c r="BB4779" s="40"/>
      <c r="BC4779" s="40"/>
      <c r="BD4779" s="40"/>
      <c r="BE4779" s="40"/>
      <c r="BF4779" s="40"/>
      <c r="BG4779" s="40"/>
      <c r="BH4779" s="40"/>
      <c r="BI4779" s="40"/>
      <c r="BJ4779" s="40"/>
      <c r="BK4779" s="40"/>
      <c r="BL4779" s="40"/>
      <c r="BM4779" s="40"/>
      <c r="BN4779" s="40"/>
      <c r="BO4779" s="40"/>
      <c r="BP4779" s="40"/>
      <c r="BQ4779" s="40"/>
      <c r="BR4779" s="40"/>
      <c r="BS4779" s="40"/>
      <c r="BT4779" s="40"/>
      <c r="BU4779" s="40"/>
      <c r="BV4779" s="40"/>
      <c r="BW4779" s="40"/>
      <c r="BX4779" s="40"/>
      <c r="BY4779" s="40"/>
      <c r="BZ4779" s="40"/>
      <c r="CA4779" s="40"/>
      <c r="CB4779" s="40"/>
      <c r="CC4779" s="40"/>
      <c r="CD4779" s="40"/>
      <c r="CE4779" s="40"/>
    </row>
    <row r="4780" spans="1:83" x14ac:dyDescent="0.25">
      <c r="A4780" s="66" t="s">
        <v>966</v>
      </c>
      <c r="B4780" s="66" t="s">
        <v>966</v>
      </c>
      <c r="C4780" s="71">
        <v>40735</v>
      </c>
      <c r="F4780" s="40" t="s">
        <v>601</v>
      </c>
      <c r="G4780" s="40"/>
      <c r="H4780" s="40"/>
      <c r="I4780" s="40"/>
      <c r="J4780" s="40"/>
      <c r="K4780" s="40"/>
      <c r="L4780" s="40"/>
      <c r="M4780" s="40"/>
      <c r="N4780" s="40"/>
      <c r="O4780" s="40"/>
      <c r="P4780" s="40"/>
      <c r="Q4780" s="40"/>
      <c r="R4780" s="40"/>
      <c r="S4780" s="40"/>
      <c r="T4780" s="40"/>
      <c r="U4780" s="40"/>
      <c r="V4780" s="40"/>
      <c r="W4780" s="40"/>
      <c r="X4780" s="40"/>
      <c r="Z4780" s="40"/>
      <c r="AA4780" s="40"/>
      <c r="AB4780" s="40"/>
      <c r="AC4780" s="40"/>
      <c r="AD4780" s="40"/>
      <c r="AE4780" s="40"/>
      <c r="AF4780" s="40"/>
      <c r="AG4780" s="40"/>
      <c r="AH4780" s="40"/>
      <c r="AI4780" s="40"/>
      <c r="AJ4780" s="40"/>
      <c r="AK4780" s="40"/>
      <c r="AL4780" s="40"/>
      <c r="AM4780" s="40"/>
      <c r="AN4780" s="40"/>
      <c r="AO4780" s="40"/>
      <c r="AP4780" s="40"/>
      <c r="AQ4780" s="40"/>
      <c r="AR4780" s="40"/>
      <c r="AS4780" s="40"/>
      <c r="AT4780" s="40"/>
      <c r="AU4780" s="40"/>
      <c r="AV4780" s="40"/>
      <c r="AZ4780" s="40"/>
      <c r="BA4780" s="40"/>
      <c r="BB4780" s="40"/>
      <c r="BC4780" s="40"/>
      <c r="BD4780" s="40"/>
      <c r="BE4780" s="40"/>
      <c r="BF4780" s="40"/>
      <c r="BG4780" s="40"/>
      <c r="BH4780" s="40"/>
      <c r="BI4780" s="40"/>
      <c r="BJ4780" s="40"/>
      <c r="BK4780" s="40"/>
      <c r="BL4780" s="40"/>
      <c r="BM4780" s="40"/>
      <c r="BN4780" s="40"/>
      <c r="BO4780" s="40"/>
      <c r="BP4780" s="40"/>
      <c r="BQ4780" s="40"/>
      <c r="BR4780" s="40"/>
      <c r="BS4780" s="40"/>
      <c r="BT4780" s="40"/>
      <c r="BU4780" s="40"/>
      <c r="BV4780" s="40"/>
      <c r="BW4780" s="40"/>
      <c r="BX4780" s="40"/>
      <c r="BY4780" s="40"/>
      <c r="BZ4780" s="40"/>
      <c r="CA4780" s="40"/>
      <c r="CB4780" s="40"/>
      <c r="CC4780" s="40"/>
      <c r="CD4780" s="40"/>
      <c r="CE4780" s="40"/>
    </row>
    <row r="4781" spans="1:83" x14ac:dyDescent="0.25">
      <c r="A4781" s="66" t="s">
        <v>966</v>
      </c>
      <c r="B4781" s="66" t="s">
        <v>966</v>
      </c>
      <c r="C4781" s="71">
        <v>40746</v>
      </c>
      <c r="F4781" s="40" t="s">
        <v>601</v>
      </c>
      <c r="G4781" s="40"/>
      <c r="H4781" s="40"/>
      <c r="I4781" s="40"/>
      <c r="J4781" s="40"/>
      <c r="K4781" s="40"/>
      <c r="L4781" s="40"/>
      <c r="M4781" s="40"/>
      <c r="N4781" s="40"/>
      <c r="O4781" s="40"/>
      <c r="P4781" s="40"/>
      <c r="Q4781" s="40"/>
      <c r="R4781" s="40"/>
      <c r="S4781" s="40"/>
      <c r="T4781" s="40"/>
      <c r="U4781" s="40"/>
      <c r="V4781" s="40"/>
      <c r="W4781" s="40"/>
      <c r="X4781" s="40"/>
      <c r="Z4781" s="40"/>
      <c r="AA4781" s="40"/>
      <c r="AB4781" s="40"/>
      <c r="AC4781" s="40"/>
      <c r="AD4781" s="40"/>
      <c r="AE4781" s="40"/>
      <c r="AF4781" s="40"/>
      <c r="AG4781" s="40"/>
      <c r="AH4781" s="40"/>
      <c r="AI4781" s="40"/>
      <c r="AJ4781" s="40"/>
      <c r="AK4781" s="40"/>
      <c r="AL4781" s="40"/>
      <c r="AM4781" s="40"/>
      <c r="AN4781" s="40"/>
      <c r="AO4781" s="40"/>
      <c r="AP4781" s="40"/>
      <c r="AQ4781" s="40"/>
      <c r="AR4781" s="40"/>
      <c r="AS4781" s="40"/>
      <c r="AT4781" s="40"/>
      <c r="AU4781" s="40"/>
      <c r="AV4781" s="40"/>
      <c r="AZ4781" s="40"/>
      <c r="BA4781" s="40">
        <v>16</v>
      </c>
      <c r="BB4781" s="40"/>
      <c r="BC4781" s="40"/>
      <c r="BD4781" s="40"/>
      <c r="BE4781" s="40"/>
      <c r="BF4781" s="40"/>
      <c r="BG4781" s="40"/>
      <c r="BH4781" s="40"/>
      <c r="BI4781" s="40"/>
      <c r="BJ4781" s="40"/>
      <c r="BK4781" s="40"/>
      <c r="BL4781" s="40">
        <v>5.6</v>
      </c>
      <c r="BM4781" s="40"/>
      <c r="BN4781" s="40"/>
      <c r="BO4781" s="40"/>
      <c r="BP4781" s="40"/>
      <c r="BQ4781" s="40"/>
      <c r="BR4781" s="40"/>
      <c r="BS4781" s="40"/>
      <c r="BT4781" s="40"/>
      <c r="BU4781" s="40"/>
      <c r="BV4781" s="40"/>
      <c r="BW4781" s="40"/>
      <c r="BX4781" s="40"/>
      <c r="BY4781" s="40"/>
      <c r="BZ4781" s="40"/>
      <c r="CA4781" s="40"/>
      <c r="CB4781" s="40"/>
      <c r="CC4781" s="40"/>
      <c r="CD4781" s="40"/>
      <c r="CE4781" s="40"/>
    </row>
    <row r="4782" spans="1:83" x14ac:dyDescent="0.25">
      <c r="A4782" s="66" t="s">
        <v>966</v>
      </c>
      <c r="B4782" s="66" t="s">
        <v>966</v>
      </c>
      <c r="C4782" s="71">
        <v>40753</v>
      </c>
      <c r="F4782" s="40" t="s">
        <v>601</v>
      </c>
      <c r="G4782" s="40"/>
      <c r="H4782" s="40"/>
      <c r="I4782" s="40"/>
      <c r="J4782" s="40"/>
      <c r="K4782" s="40"/>
      <c r="L4782" s="40"/>
      <c r="M4782" s="40"/>
      <c r="N4782" s="40"/>
      <c r="O4782" s="40"/>
      <c r="P4782" s="40"/>
      <c r="Q4782" s="40"/>
      <c r="R4782" s="40"/>
      <c r="S4782" s="40"/>
      <c r="T4782" s="40"/>
      <c r="U4782" s="40"/>
      <c r="V4782" s="40"/>
      <c r="W4782" s="40"/>
      <c r="X4782" s="40"/>
      <c r="Z4782" s="40"/>
      <c r="AA4782" s="40"/>
      <c r="AB4782" s="40"/>
      <c r="AC4782" s="40"/>
      <c r="AD4782" s="40"/>
      <c r="AE4782" s="40"/>
      <c r="AF4782" s="40"/>
      <c r="AG4782" s="40"/>
      <c r="AH4782" s="40"/>
      <c r="AI4782" s="40"/>
      <c r="AJ4782" s="40"/>
      <c r="AK4782" s="40"/>
      <c r="AL4782" s="40"/>
      <c r="AM4782" s="40"/>
      <c r="AN4782" s="40"/>
      <c r="AO4782" s="40"/>
      <c r="AP4782" s="40"/>
      <c r="AQ4782" s="40"/>
      <c r="AR4782" s="40"/>
      <c r="AS4782" s="40"/>
      <c r="AT4782" s="40"/>
      <c r="AU4782" s="40"/>
      <c r="AV4782" s="40"/>
      <c r="AZ4782" s="40"/>
      <c r="BA4782" s="40">
        <v>30</v>
      </c>
      <c r="BB4782" s="40"/>
      <c r="BC4782" s="40"/>
      <c r="BD4782" s="40"/>
      <c r="BE4782" s="40"/>
      <c r="BF4782" s="40"/>
      <c r="BG4782" s="40"/>
      <c r="BH4782" s="40"/>
      <c r="BI4782" s="40"/>
      <c r="BJ4782" s="40"/>
      <c r="BK4782" s="40"/>
      <c r="BL4782" s="40">
        <v>5.8</v>
      </c>
      <c r="BM4782" s="40"/>
      <c r="BN4782" s="40"/>
      <c r="BO4782" s="40"/>
      <c r="BP4782" s="40"/>
      <c r="BQ4782" s="40"/>
      <c r="BR4782" s="40"/>
      <c r="BS4782" s="40"/>
      <c r="BT4782" s="40"/>
      <c r="BU4782" s="40"/>
      <c r="BV4782" s="40"/>
      <c r="BW4782" s="40"/>
      <c r="BX4782" s="40"/>
      <c r="BY4782" s="40"/>
      <c r="BZ4782" s="40"/>
      <c r="CA4782" s="40"/>
      <c r="CB4782" s="40"/>
      <c r="CC4782" s="40"/>
      <c r="CD4782" s="40"/>
      <c r="CE4782" s="40"/>
    </row>
    <row r="4783" spans="1:83" x14ac:dyDescent="0.25">
      <c r="A4783" s="66" t="s">
        <v>966</v>
      </c>
      <c r="B4783" s="66" t="s">
        <v>966</v>
      </c>
      <c r="C4783" s="71">
        <v>40771</v>
      </c>
      <c r="F4783" s="40" t="s">
        <v>601</v>
      </c>
      <c r="G4783" s="40"/>
      <c r="H4783" s="40"/>
      <c r="I4783" s="40"/>
      <c r="J4783" s="40"/>
      <c r="K4783" s="40"/>
      <c r="L4783" s="40"/>
      <c r="M4783" s="40"/>
      <c r="N4783" s="40"/>
      <c r="O4783" s="40"/>
      <c r="P4783" s="40"/>
      <c r="Q4783" s="40"/>
      <c r="R4783" s="40"/>
      <c r="S4783" s="40"/>
      <c r="T4783" s="40"/>
      <c r="U4783" s="40"/>
      <c r="V4783" s="40"/>
      <c r="W4783" s="40"/>
      <c r="X4783" s="40"/>
      <c r="Z4783" s="40"/>
      <c r="AA4783" s="40"/>
      <c r="AB4783" s="40"/>
      <c r="AC4783" s="40"/>
      <c r="AD4783" s="40"/>
      <c r="AE4783" s="40"/>
      <c r="AF4783" s="40"/>
      <c r="AG4783" s="40"/>
      <c r="AH4783" s="40"/>
      <c r="AI4783" s="40"/>
      <c r="AJ4783" s="40"/>
      <c r="AK4783" s="40"/>
      <c r="AL4783" s="40"/>
      <c r="AM4783" s="40"/>
      <c r="AN4783" s="40"/>
      <c r="AO4783" s="40"/>
      <c r="AP4783" s="40"/>
      <c r="AQ4783" s="40"/>
      <c r="AR4783" s="40"/>
      <c r="AS4783" s="40"/>
      <c r="AT4783" s="40"/>
      <c r="AU4783" s="40"/>
      <c r="AV4783" s="40"/>
      <c r="AZ4783" s="40"/>
      <c r="BA4783" s="40">
        <v>32</v>
      </c>
      <c r="BB4783" s="40"/>
      <c r="BC4783" s="40"/>
      <c r="BD4783" s="40"/>
      <c r="BE4783" s="40"/>
      <c r="BF4783" s="40"/>
      <c r="BG4783" s="40"/>
      <c r="BH4783" s="40"/>
      <c r="BI4783" s="40"/>
      <c r="BJ4783" s="40"/>
      <c r="BK4783" s="40"/>
      <c r="BL4783" s="40">
        <v>7.3</v>
      </c>
      <c r="BM4783" s="40"/>
      <c r="BN4783" s="40"/>
      <c r="BO4783" s="40"/>
      <c r="BP4783" s="40"/>
      <c r="BQ4783" s="40"/>
      <c r="BR4783" s="40"/>
      <c r="BS4783" s="40"/>
      <c r="BT4783" s="40"/>
      <c r="BU4783" s="40"/>
      <c r="BV4783" s="40"/>
      <c r="BW4783" s="40"/>
      <c r="BX4783" s="40"/>
      <c r="BY4783" s="40"/>
      <c r="BZ4783" s="40"/>
      <c r="CA4783" s="40"/>
      <c r="CB4783" s="40"/>
      <c r="CC4783" s="40"/>
      <c r="CD4783" s="40"/>
      <c r="CE4783" s="40"/>
    </row>
    <row r="4784" spans="1:83" x14ac:dyDescent="0.25">
      <c r="A4784" s="66" t="s">
        <v>966</v>
      </c>
      <c r="B4784" s="66" t="s">
        <v>966</v>
      </c>
      <c r="C4784" s="71">
        <v>40782</v>
      </c>
      <c r="F4784" s="40" t="s">
        <v>601</v>
      </c>
      <c r="G4784" s="40"/>
      <c r="H4784" s="40"/>
      <c r="I4784" s="40"/>
      <c r="J4784" s="40"/>
      <c r="K4784" s="40"/>
      <c r="L4784" s="40"/>
      <c r="M4784" s="40"/>
      <c r="N4784" s="40"/>
      <c r="O4784" s="40"/>
      <c r="P4784" s="40"/>
      <c r="Q4784" s="40"/>
      <c r="R4784" s="40"/>
      <c r="S4784" s="40"/>
      <c r="T4784" s="40"/>
      <c r="U4784" s="40"/>
      <c r="V4784" s="40"/>
      <c r="W4784" s="40"/>
      <c r="X4784" s="40"/>
      <c r="Z4784" s="40"/>
      <c r="AA4784" s="40"/>
      <c r="AB4784" s="40"/>
      <c r="AC4784" s="40"/>
      <c r="AD4784" s="40"/>
      <c r="AE4784" s="40"/>
      <c r="AF4784" s="40"/>
      <c r="AG4784" s="40"/>
      <c r="AH4784" s="40"/>
      <c r="AI4784" s="40"/>
      <c r="AJ4784" s="40"/>
      <c r="AK4784" s="40"/>
      <c r="AL4784" s="40"/>
      <c r="AM4784" s="40"/>
      <c r="AN4784" s="40"/>
      <c r="AO4784" s="40"/>
      <c r="AP4784" s="40"/>
      <c r="AQ4784" s="40"/>
      <c r="AR4784" s="40"/>
      <c r="AS4784" s="40"/>
      <c r="AT4784" s="40"/>
      <c r="AU4784" s="40"/>
      <c r="AV4784" s="40"/>
      <c r="AZ4784" s="40"/>
      <c r="BA4784" s="40">
        <v>32</v>
      </c>
      <c r="BB4784" s="40"/>
      <c r="BC4784" s="40"/>
      <c r="BD4784" s="40"/>
      <c r="BE4784" s="40"/>
      <c r="BF4784" s="40"/>
      <c r="BG4784" s="40"/>
      <c r="BH4784" s="40"/>
      <c r="BI4784" s="40"/>
      <c r="BJ4784" s="40"/>
      <c r="BK4784" s="40"/>
      <c r="BL4784" s="40"/>
      <c r="BM4784" s="40"/>
      <c r="BN4784" s="40"/>
      <c r="BO4784" s="40"/>
      <c r="BP4784" s="40"/>
      <c r="BQ4784" s="40"/>
      <c r="BR4784" s="40"/>
      <c r="BS4784" s="40"/>
      <c r="BT4784" s="40"/>
      <c r="BU4784" s="40"/>
      <c r="BV4784" s="40"/>
      <c r="BW4784" s="40"/>
      <c r="BX4784" s="40"/>
      <c r="BY4784" s="40"/>
      <c r="BZ4784" s="40"/>
      <c r="CA4784" s="40"/>
      <c r="CB4784" s="40"/>
      <c r="CC4784" s="40"/>
      <c r="CD4784" s="40"/>
      <c r="CE4784" s="40"/>
    </row>
    <row r="4785" spans="1:83" x14ac:dyDescent="0.25">
      <c r="A4785" s="66" t="s">
        <v>966</v>
      </c>
      <c r="B4785" s="66" t="s">
        <v>966</v>
      </c>
      <c r="C4785" s="71">
        <v>40793</v>
      </c>
      <c r="F4785" s="40" t="s">
        <v>601</v>
      </c>
      <c r="G4785" s="40"/>
      <c r="H4785" s="40"/>
      <c r="I4785" s="40"/>
      <c r="J4785" s="40"/>
      <c r="K4785" s="40"/>
      <c r="L4785" s="40"/>
      <c r="M4785" s="40"/>
      <c r="N4785" s="40"/>
      <c r="O4785" s="40"/>
      <c r="P4785" s="40"/>
      <c r="Q4785" s="40"/>
      <c r="R4785" s="40"/>
      <c r="S4785" s="40"/>
      <c r="T4785" s="40"/>
      <c r="U4785" s="40"/>
      <c r="V4785" s="40"/>
      <c r="W4785" s="40"/>
      <c r="X4785" s="40"/>
      <c r="Z4785" s="40"/>
      <c r="AA4785" s="40"/>
      <c r="AB4785" s="40"/>
      <c r="AC4785" s="40"/>
      <c r="AD4785" s="40"/>
      <c r="AE4785" s="40"/>
      <c r="AF4785" s="40"/>
      <c r="AG4785" s="40"/>
      <c r="AH4785" s="40"/>
      <c r="AI4785" s="40"/>
      <c r="AJ4785" s="40"/>
      <c r="AK4785" s="40"/>
      <c r="AL4785" s="40"/>
      <c r="AM4785" s="40"/>
      <c r="AN4785" s="40"/>
      <c r="AO4785" s="40"/>
      <c r="AP4785" s="40"/>
      <c r="AQ4785" s="40"/>
      <c r="AR4785" s="40"/>
      <c r="AS4785" s="40"/>
      <c r="AT4785" s="40"/>
      <c r="AU4785" s="40"/>
      <c r="AV4785" s="40"/>
      <c r="AZ4785" s="40"/>
      <c r="BA4785" s="40">
        <v>39</v>
      </c>
      <c r="BB4785" s="40"/>
      <c r="BC4785" s="40"/>
      <c r="BD4785" s="40"/>
      <c r="BE4785" s="40"/>
      <c r="BF4785" s="40"/>
      <c r="BG4785" s="40"/>
      <c r="BH4785" s="40"/>
      <c r="BI4785" s="40"/>
      <c r="BJ4785" s="40"/>
      <c r="BK4785" s="40"/>
      <c r="BL4785" s="40"/>
      <c r="BM4785" s="40"/>
      <c r="BN4785" s="40"/>
      <c r="BO4785" s="40"/>
      <c r="BP4785" s="40"/>
      <c r="BQ4785" s="40"/>
      <c r="BR4785" s="40"/>
      <c r="BS4785" s="40"/>
      <c r="BT4785" s="40"/>
      <c r="BU4785" s="40"/>
      <c r="BV4785" s="40"/>
      <c r="BW4785" s="40"/>
      <c r="BX4785" s="40"/>
      <c r="BY4785" s="40"/>
      <c r="BZ4785" s="40"/>
      <c r="CA4785" s="40"/>
      <c r="CB4785" s="40"/>
      <c r="CC4785" s="40"/>
      <c r="CD4785" s="40"/>
      <c r="CE4785" s="40"/>
    </row>
    <row r="4786" spans="1:83" x14ac:dyDescent="0.25">
      <c r="A4786" s="66" t="s">
        <v>966</v>
      </c>
      <c r="B4786" s="66" t="s">
        <v>966</v>
      </c>
      <c r="C4786" s="71">
        <v>40810</v>
      </c>
      <c r="F4786" s="40" t="s">
        <v>601</v>
      </c>
      <c r="G4786" s="40"/>
      <c r="H4786" s="40"/>
      <c r="I4786" s="40"/>
      <c r="J4786" s="40"/>
      <c r="K4786" s="40"/>
      <c r="L4786" s="40"/>
      <c r="M4786" s="40"/>
      <c r="N4786" s="40"/>
      <c r="O4786" s="40"/>
      <c r="P4786" s="40"/>
      <c r="Q4786" s="40"/>
      <c r="R4786" s="40"/>
      <c r="S4786" s="40"/>
      <c r="T4786" s="40"/>
      <c r="U4786" s="40"/>
      <c r="V4786" s="40"/>
      <c r="W4786" s="40"/>
      <c r="X4786" s="40"/>
      <c r="Z4786" s="40"/>
      <c r="AA4786" s="40"/>
      <c r="AB4786" s="40"/>
      <c r="AC4786" s="40"/>
      <c r="AD4786" s="40"/>
      <c r="AE4786" s="40"/>
      <c r="AF4786" s="40"/>
      <c r="AG4786" s="40"/>
      <c r="AH4786" s="40"/>
      <c r="AI4786" s="40"/>
      <c r="AJ4786" s="40"/>
      <c r="AK4786" s="40"/>
      <c r="AL4786" s="40"/>
      <c r="AM4786" s="40"/>
      <c r="AN4786" s="40"/>
      <c r="AO4786" s="40"/>
      <c r="AP4786" s="40"/>
      <c r="AQ4786" s="40"/>
      <c r="AR4786" s="40"/>
      <c r="AS4786" s="40"/>
      <c r="AT4786" s="40"/>
      <c r="AU4786" s="40"/>
      <c r="AV4786" s="40"/>
      <c r="AZ4786" s="40"/>
      <c r="BA4786" s="40">
        <v>57</v>
      </c>
      <c r="BB4786" s="40"/>
      <c r="BC4786" s="40"/>
      <c r="BD4786" s="40"/>
      <c r="BE4786" s="40"/>
      <c r="BF4786" s="40"/>
      <c r="BG4786" s="40"/>
      <c r="BH4786" s="40"/>
      <c r="BI4786" s="40"/>
      <c r="BJ4786" s="40"/>
      <c r="BK4786" s="40"/>
      <c r="BL4786" s="40"/>
      <c r="BM4786" s="40"/>
      <c r="BN4786" s="40"/>
      <c r="BO4786" s="40"/>
      <c r="BP4786" s="40"/>
      <c r="BQ4786" s="40"/>
      <c r="BR4786" s="40"/>
      <c r="BS4786" s="40"/>
      <c r="BT4786" s="40"/>
      <c r="BU4786" s="40"/>
      <c r="BV4786" s="40"/>
      <c r="BW4786" s="40"/>
      <c r="BX4786" s="40"/>
      <c r="BY4786" s="40"/>
      <c r="BZ4786" s="40"/>
      <c r="CA4786" s="40"/>
      <c r="CB4786" s="40"/>
      <c r="CC4786" s="40"/>
      <c r="CD4786" s="40"/>
      <c r="CE4786" s="40"/>
    </row>
    <row r="4787" spans="1:83" x14ac:dyDescent="0.25">
      <c r="A4787" s="66" t="s">
        <v>966</v>
      </c>
      <c r="B4787" s="66" t="s">
        <v>966</v>
      </c>
      <c r="C4787" s="71">
        <v>40828</v>
      </c>
      <c r="F4787" s="40" t="s">
        <v>601</v>
      </c>
      <c r="G4787" s="40"/>
      <c r="H4787" s="40"/>
      <c r="I4787" s="40"/>
      <c r="J4787" s="40"/>
      <c r="K4787" s="40"/>
      <c r="L4787" s="40"/>
      <c r="M4787" s="40"/>
      <c r="N4787" s="40"/>
      <c r="O4787" s="40"/>
      <c r="P4787" s="40"/>
      <c r="Q4787" s="40"/>
      <c r="R4787" s="40"/>
      <c r="S4787" s="40"/>
      <c r="T4787" s="40"/>
      <c r="U4787" s="40"/>
      <c r="V4787" s="40"/>
      <c r="W4787" s="40"/>
      <c r="X4787" s="40"/>
      <c r="Z4787" s="40"/>
      <c r="AA4787" s="40"/>
      <c r="AB4787" s="40"/>
      <c r="AC4787" s="40"/>
      <c r="AD4787" s="40"/>
      <c r="AE4787" s="40"/>
      <c r="AF4787" s="40"/>
      <c r="AG4787" s="40"/>
      <c r="AH4787" s="40"/>
      <c r="AI4787" s="40"/>
      <c r="AJ4787" s="40"/>
      <c r="AK4787" s="40"/>
      <c r="AL4787" s="40"/>
      <c r="AM4787" s="40"/>
      <c r="AN4787" s="40"/>
      <c r="AO4787" s="40"/>
      <c r="AP4787" s="40"/>
      <c r="AQ4787" s="40"/>
      <c r="AR4787" s="40"/>
      <c r="AS4787" s="40"/>
      <c r="AT4787" s="40"/>
      <c r="AU4787" s="40"/>
      <c r="AV4787" s="40"/>
      <c r="AZ4787" s="40"/>
      <c r="BA4787" s="40">
        <v>67</v>
      </c>
      <c r="BB4787" s="40"/>
      <c r="BC4787" s="40"/>
      <c r="BD4787" s="40"/>
      <c r="BE4787" s="40"/>
      <c r="BF4787" s="40"/>
      <c r="BG4787" s="40"/>
      <c r="BH4787" s="40"/>
      <c r="BI4787" s="40"/>
      <c r="BJ4787" s="40"/>
      <c r="BK4787" s="40"/>
      <c r="BL4787" s="40"/>
      <c r="BM4787" s="40"/>
      <c r="BN4787" s="40"/>
      <c r="BO4787" s="40"/>
      <c r="BP4787" s="40"/>
      <c r="BQ4787" s="40"/>
      <c r="BR4787" s="40"/>
      <c r="BS4787" s="40"/>
      <c r="BT4787" s="40"/>
      <c r="BU4787" s="40"/>
      <c r="BV4787" s="40"/>
      <c r="BW4787" s="40"/>
      <c r="BX4787" s="40"/>
      <c r="BY4787" s="40"/>
      <c r="BZ4787" s="40"/>
      <c r="CA4787" s="40"/>
      <c r="CB4787" s="40"/>
      <c r="CC4787" s="40"/>
      <c r="CD4787" s="40"/>
      <c r="CE4787" s="40"/>
    </row>
    <row r="4788" spans="1:83" x14ac:dyDescent="0.25">
      <c r="A4788" s="66" t="s">
        <v>966</v>
      </c>
      <c r="B4788" s="66" t="s">
        <v>966</v>
      </c>
      <c r="C4788" s="71">
        <v>40836</v>
      </c>
      <c r="F4788" s="40" t="s">
        <v>601</v>
      </c>
      <c r="G4788" s="40"/>
      <c r="H4788" s="40"/>
      <c r="I4788" s="40"/>
      <c r="J4788" s="40"/>
      <c r="K4788" s="40"/>
      <c r="L4788" s="40"/>
      <c r="M4788" s="40"/>
      <c r="N4788" s="40"/>
      <c r="O4788" s="40"/>
      <c r="P4788" s="40"/>
      <c r="Q4788" s="40"/>
      <c r="R4788" s="40"/>
      <c r="S4788" s="40"/>
      <c r="T4788" s="40"/>
      <c r="U4788" s="40"/>
      <c r="V4788" s="40"/>
      <c r="W4788" s="40"/>
      <c r="X4788" s="40"/>
      <c r="Z4788" s="40"/>
      <c r="AA4788" s="40"/>
      <c r="AB4788" s="40"/>
      <c r="AC4788" s="40"/>
      <c r="AD4788" s="40"/>
      <c r="AE4788" s="40"/>
      <c r="AF4788" s="40"/>
      <c r="AG4788" s="40"/>
      <c r="AH4788" s="40"/>
      <c r="AI4788" s="40"/>
      <c r="AJ4788" s="40"/>
      <c r="AK4788" s="40"/>
      <c r="AL4788" s="40"/>
      <c r="AM4788" s="40"/>
      <c r="AN4788" s="40"/>
      <c r="AO4788" s="40"/>
      <c r="AP4788" s="40"/>
      <c r="AQ4788" s="40"/>
      <c r="AR4788" s="40"/>
      <c r="AS4788" s="40"/>
      <c r="AT4788" s="40"/>
      <c r="AU4788" s="40"/>
      <c r="AV4788" s="40"/>
      <c r="AZ4788" s="40"/>
      <c r="BA4788" s="40">
        <v>73</v>
      </c>
      <c r="BB4788" s="40"/>
      <c r="BC4788" s="40"/>
      <c r="BD4788" s="40"/>
      <c r="BE4788" s="40"/>
      <c r="BF4788" s="40"/>
      <c r="BG4788" s="40"/>
      <c r="BH4788" s="40"/>
      <c r="BI4788" s="40"/>
      <c r="BJ4788" s="40"/>
      <c r="BK4788" s="40"/>
      <c r="BL4788" s="40"/>
      <c r="BM4788" s="40"/>
      <c r="BN4788" s="40"/>
      <c r="BO4788" s="40"/>
      <c r="BP4788" s="40"/>
      <c r="BQ4788" s="40"/>
      <c r="BR4788" s="40"/>
      <c r="BS4788" s="40"/>
      <c r="BT4788" s="40"/>
      <c r="BU4788" s="40"/>
      <c r="BV4788" s="40"/>
      <c r="BW4788" s="40"/>
      <c r="BX4788" s="40"/>
      <c r="BY4788" s="40"/>
      <c r="BZ4788" s="40"/>
      <c r="CA4788" s="40"/>
      <c r="CB4788" s="40"/>
      <c r="CC4788" s="40"/>
      <c r="CD4788" s="40"/>
      <c r="CE4788" s="40"/>
    </row>
    <row r="4789" spans="1:83" x14ac:dyDescent="0.25">
      <c r="A4789" s="66" t="s">
        <v>966</v>
      </c>
      <c r="B4789" s="66" t="s">
        <v>966</v>
      </c>
      <c r="C4789" s="71">
        <v>40855</v>
      </c>
      <c r="F4789" s="40" t="s">
        <v>601</v>
      </c>
      <c r="G4789" s="40"/>
      <c r="H4789" s="40"/>
      <c r="I4789" s="40"/>
      <c r="J4789" s="40"/>
      <c r="K4789" s="40"/>
      <c r="L4789" s="40"/>
      <c r="M4789" s="40"/>
      <c r="N4789" s="40"/>
      <c r="O4789" s="40"/>
      <c r="P4789" s="40"/>
      <c r="Q4789" s="40"/>
      <c r="R4789" s="40"/>
      <c r="S4789" s="40"/>
      <c r="T4789" s="40"/>
      <c r="U4789" s="40"/>
      <c r="V4789" s="40"/>
      <c r="W4789" s="40"/>
      <c r="X4789" s="40"/>
      <c r="Z4789" s="40"/>
      <c r="AA4789" s="40"/>
      <c r="AB4789" s="40"/>
      <c r="AC4789" s="40"/>
      <c r="AD4789" s="40"/>
      <c r="AE4789" s="40"/>
      <c r="AF4789" s="40"/>
      <c r="AG4789" s="40"/>
      <c r="AH4789" s="40"/>
      <c r="AI4789" s="40"/>
      <c r="AJ4789" s="40"/>
      <c r="AK4789" s="40"/>
      <c r="AL4789" s="40"/>
      <c r="AM4789" s="40"/>
      <c r="AN4789" s="40"/>
      <c r="AO4789" s="40"/>
      <c r="AP4789" s="40"/>
      <c r="AQ4789" s="40"/>
      <c r="AR4789" s="40"/>
      <c r="AS4789" s="40"/>
      <c r="AT4789" s="40"/>
      <c r="AU4789" s="40"/>
      <c r="AV4789" s="40"/>
      <c r="AZ4789" s="40"/>
      <c r="BA4789" s="40">
        <v>85</v>
      </c>
      <c r="BB4789" s="40"/>
      <c r="BC4789" s="40"/>
      <c r="BD4789" s="40"/>
      <c r="BE4789" s="40"/>
      <c r="BF4789" s="40"/>
      <c r="BG4789" s="40"/>
      <c r="BH4789" s="40"/>
      <c r="BI4789" s="40"/>
      <c r="BJ4789" s="40"/>
      <c r="BK4789" s="40"/>
      <c r="BL4789" s="40"/>
      <c r="BM4789" s="40"/>
      <c r="BN4789" s="40"/>
      <c r="BO4789" s="40"/>
      <c r="BP4789" s="40"/>
      <c r="BQ4789" s="40"/>
      <c r="BR4789" s="40"/>
      <c r="BS4789" s="40"/>
      <c r="BT4789" s="40"/>
      <c r="BU4789" s="40"/>
      <c r="BV4789" s="40"/>
      <c r="BW4789" s="40"/>
      <c r="BX4789" s="40"/>
      <c r="BY4789" s="40"/>
      <c r="BZ4789" s="40"/>
      <c r="CA4789" s="40"/>
      <c r="CB4789" s="40"/>
      <c r="CC4789" s="40"/>
      <c r="CD4789" s="40"/>
      <c r="CE4789" s="40"/>
    </row>
    <row r="4790" spans="1:83" x14ac:dyDescent="0.25">
      <c r="A4790" s="66" t="s">
        <v>967</v>
      </c>
      <c r="B4790" s="66" t="s">
        <v>967</v>
      </c>
      <c r="C4790" s="71">
        <v>40735</v>
      </c>
      <c r="F4790" s="40" t="s">
        <v>932</v>
      </c>
      <c r="G4790" s="40"/>
      <c r="H4790" s="40"/>
      <c r="I4790" s="40"/>
      <c r="J4790" s="40"/>
      <c r="K4790" s="40"/>
      <c r="L4790" s="40"/>
      <c r="M4790" s="40"/>
      <c r="N4790" s="40"/>
      <c r="O4790" s="40"/>
      <c r="P4790" s="40"/>
      <c r="Q4790" s="40"/>
      <c r="R4790" s="40"/>
      <c r="S4790" s="40"/>
      <c r="T4790" s="40"/>
      <c r="U4790" s="40"/>
      <c r="V4790" s="40"/>
      <c r="W4790" s="40"/>
      <c r="X4790" s="40"/>
      <c r="Z4790" s="40"/>
      <c r="AA4790" s="40"/>
      <c r="AB4790" s="40"/>
      <c r="AC4790" s="40"/>
      <c r="AD4790" s="40"/>
      <c r="AE4790" s="40"/>
      <c r="AF4790" s="40"/>
      <c r="AG4790" s="40"/>
      <c r="AH4790" s="40"/>
      <c r="AI4790" s="40"/>
      <c r="AJ4790" s="40"/>
      <c r="AK4790" s="40"/>
      <c r="AL4790" s="40"/>
      <c r="AM4790" s="40"/>
      <c r="AN4790" s="40"/>
      <c r="AO4790" s="40"/>
      <c r="AP4790" s="40"/>
      <c r="AQ4790" s="40"/>
      <c r="AR4790" s="40"/>
      <c r="AS4790" s="40"/>
      <c r="AT4790" s="40"/>
      <c r="AU4790" s="40"/>
      <c r="AV4790" s="40"/>
      <c r="AZ4790" s="40"/>
      <c r="BA4790" s="40">
        <v>16</v>
      </c>
      <c r="BB4790" s="40"/>
      <c r="BC4790" s="40"/>
      <c r="BD4790" s="40"/>
      <c r="BE4790" s="40"/>
      <c r="BF4790" s="40"/>
      <c r="BG4790" s="40"/>
      <c r="BH4790" s="40"/>
      <c r="BI4790" s="40"/>
      <c r="BJ4790" s="40"/>
      <c r="BK4790" s="40"/>
      <c r="BL4790" s="40">
        <v>5.6</v>
      </c>
      <c r="BM4790" s="40"/>
      <c r="BN4790" s="40"/>
      <c r="BO4790" s="40"/>
      <c r="BP4790" s="40"/>
      <c r="BQ4790" s="40"/>
      <c r="BR4790" s="40"/>
      <c r="BS4790" s="40"/>
      <c r="BT4790" s="40"/>
      <c r="BU4790" s="40"/>
      <c r="BV4790" s="40"/>
      <c r="BW4790" s="40"/>
      <c r="BX4790" s="40"/>
      <c r="BY4790" s="40"/>
      <c r="BZ4790" s="40"/>
      <c r="CA4790" s="40"/>
      <c r="CB4790" s="40"/>
      <c r="CC4790" s="40"/>
      <c r="CD4790" s="40"/>
      <c r="CE4790" s="40"/>
    </row>
    <row r="4791" spans="1:83" x14ac:dyDescent="0.25">
      <c r="A4791" s="66" t="s">
        <v>967</v>
      </c>
      <c r="B4791" s="66" t="s">
        <v>967</v>
      </c>
      <c r="C4791" s="71">
        <v>40746</v>
      </c>
      <c r="F4791" s="40" t="s">
        <v>932</v>
      </c>
      <c r="G4791" s="40"/>
      <c r="H4791" s="40"/>
      <c r="I4791" s="40"/>
      <c r="J4791" s="40"/>
      <c r="K4791" s="40"/>
      <c r="L4791" s="40"/>
      <c r="M4791" s="40"/>
      <c r="N4791" s="40"/>
      <c r="O4791" s="40"/>
      <c r="P4791" s="40"/>
      <c r="Q4791" s="40"/>
      <c r="R4791" s="40"/>
      <c r="S4791" s="40"/>
      <c r="T4791" s="40"/>
      <c r="U4791" s="40"/>
      <c r="V4791" s="40"/>
      <c r="W4791" s="40"/>
      <c r="X4791" s="40"/>
      <c r="Z4791" s="40"/>
      <c r="AA4791" s="40"/>
      <c r="AB4791" s="40"/>
      <c r="AC4791" s="40"/>
      <c r="AD4791" s="40"/>
      <c r="AE4791" s="40"/>
      <c r="AF4791" s="40"/>
      <c r="AG4791" s="40"/>
      <c r="AH4791" s="40"/>
      <c r="AI4791" s="40"/>
      <c r="AJ4791" s="40"/>
      <c r="AK4791" s="40"/>
      <c r="AL4791" s="40"/>
      <c r="AM4791" s="40"/>
      <c r="AN4791" s="40"/>
      <c r="AO4791" s="40"/>
      <c r="AP4791" s="40"/>
      <c r="AQ4791" s="40"/>
      <c r="AR4791" s="40"/>
      <c r="AS4791" s="40"/>
      <c r="AT4791" s="40"/>
      <c r="AU4791" s="40"/>
      <c r="AV4791" s="40"/>
      <c r="AZ4791" s="40"/>
      <c r="BA4791" s="40">
        <v>16</v>
      </c>
      <c r="BB4791" s="40"/>
      <c r="BC4791" s="40"/>
      <c r="BD4791" s="40"/>
      <c r="BE4791" s="40"/>
      <c r="BF4791" s="40"/>
      <c r="BG4791" s="40"/>
      <c r="BH4791" s="40"/>
      <c r="BI4791" s="40"/>
      <c r="BJ4791" s="40"/>
      <c r="BK4791" s="40"/>
      <c r="BL4791" s="40">
        <v>5.5</v>
      </c>
      <c r="BM4791" s="40"/>
      <c r="BN4791" s="40"/>
      <c r="BO4791" s="40"/>
      <c r="BP4791" s="40"/>
      <c r="BQ4791" s="40"/>
      <c r="BR4791" s="40"/>
      <c r="BS4791" s="40"/>
      <c r="BT4791" s="40"/>
      <c r="BU4791" s="40"/>
      <c r="BV4791" s="40"/>
      <c r="BW4791" s="40"/>
      <c r="BX4791" s="40"/>
      <c r="BY4791" s="40"/>
      <c r="BZ4791" s="40"/>
      <c r="CA4791" s="40"/>
      <c r="CB4791" s="40"/>
      <c r="CC4791" s="40"/>
      <c r="CD4791" s="40"/>
      <c r="CE4791" s="40"/>
    </row>
    <row r="4792" spans="1:83" x14ac:dyDescent="0.25">
      <c r="A4792" s="66" t="s">
        <v>967</v>
      </c>
      <c r="B4792" s="66" t="s">
        <v>967</v>
      </c>
      <c r="C4792" s="71">
        <v>40753</v>
      </c>
      <c r="F4792" s="40" t="s">
        <v>932</v>
      </c>
      <c r="G4792" s="40"/>
      <c r="H4792" s="40"/>
      <c r="I4792" s="40"/>
      <c r="J4792" s="40"/>
      <c r="K4792" s="40"/>
      <c r="L4792" s="40"/>
      <c r="M4792" s="40"/>
      <c r="N4792" s="40"/>
      <c r="O4792" s="40"/>
      <c r="P4792" s="40"/>
      <c r="Q4792" s="40"/>
      <c r="R4792" s="40"/>
      <c r="S4792" s="40"/>
      <c r="T4792" s="40"/>
      <c r="U4792" s="40"/>
      <c r="V4792" s="40"/>
      <c r="W4792" s="40"/>
      <c r="X4792" s="40"/>
      <c r="Z4792" s="40"/>
      <c r="AA4792" s="40"/>
      <c r="AB4792" s="40"/>
      <c r="AC4792" s="40"/>
      <c r="AD4792" s="40"/>
      <c r="AE4792" s="40"/>
      <c r="AF4792" s="40"/>
      <c r="AG4792" s="40"/>
      <c r="AH4792" s="40"/>
      <c r="AI4792" s="40"/>
      <c r="AJ4792" s="40"/>
      <c r="AK4792" s="40"/>
      <c r="AL4792" s="40"/>
      <c r="AM4792" s="40"/>
      <c r="AN4792" s="40"/>
      <c r="AO4792" s="40"/>
      <c r="AP4792" s="40"/>
      <c r="AQ4792" s="40"/>
      <c r="AR4792" s="40"/>
      <c r="AS4792" s="40"/>
      <c r="AT4792" s="40"/>
      <c r="AU4792" s="40"/>
      <c r="AV4792" s="40"/>
      <c r="AZ4792" s="40"/>
      <c r="BA4792" s="40">
        <v>30</v>
      </c>
      <c r="BB4792" s="40"/>
      <c r="BC4792" s="40"/>
      <c r="BD4792" s="40"/>
      <c r="BE4792" s="40"/>
      <c r="BF4792" s="40"/>
      <c r="BG4792" s="40"/>
      <c r="BH4792" s="40"/>
      <c r="BI4792" s="40"/>
      <c r="BJ4792" s="40"/>
      <c r="BK4792" s="40"/>
      <c r="BL4792" s="40">
        <v>6</v>
      </c>
      <c r="BM4792" s="40"/>
      <c r="BN4792" s="40"/>
      <c r="BO4792" s="40"/>
      <c r="BP4792" s="40"/>
      <c r="BQ4792" s="40"/>
      <c r="BR4792" s="40"/>
      <c r="BS4792" s="40"/>
      <c r="BT4792" s="40"/>
      <c r="BU4792" s="40"/>
      <c r="BV4792" s="40"/>
      <c r="BW4792" s="40"/>
      <c r="BX4792" s="40"/>
      <c r="BY4792" s="40"/>
      <c r="BZ4792" s="40"/>
      <c r="CA4792" s="40"/>
      <c r="CB4792" s="40"/>
      <c r="CC4792" s="40"/>
      <c r="CD4792" s="40"/>
      <c r="CE4792" s="40"/>
    </row>
    <row r="4793" spans="1:83" x14ac:dyDescent="0.25">
      <c r="A4793" s="66" t="s">
        <v>967</v>
      </c>
      <c r="B4793" s="66" t="s">
        <v>967</v>
      </c>
      <c r="C4793" s="71">
        <v>40771</v>
      </c>
      <c r="F4793" s="40" t="s">
        <v>932</v>
      </c>
      <c r="G4793" s="40"/>
      <c r="H4793" s="40"/>
      <c r="I4793" s="40"/>
      <c r="J4793" s="40"/>
      <c r="K4793" s="40"/>
      <c r="L4793" s="40"/>
      <c r="M4793" s="40"/>
      <c r="N4793" s="40"/>
      <c r="O4793" s="40"/>
      <c r="P4793" s="40"/>
      <c r="Q4793" s="40"/>
      <c r="R4793" s="40"/>
      <c r="S4793" s="40"/>
      <c r="T4793" s="40"/>
      <c r="U4793" s="40"/>
      <c r="V4793" s="40"/>
      <c r="W4793" s="40"/>
      <c r="X4793" s="40"/>
      <c r="Z4793" s="40"/>
      <c r="AA4793" s="40"/>
      <c r="AB4793" s="40"/>
      <c r="AC4793" s="40"/>
      <c r="AD4793" s="40"/>
      <c r="AE4793" s="40"/>
      <c r="AF4793" s="40"/>
      <c r="AG4793" s="40"/>
      <c r="AH4793" s="40"/>
      <c r="AI4793" s="40"/>
      <c r="AJ4793" s="40"/>
      <c r="AK4793" s="40"/>
      <c r="AL4793" s="40"/>
      <c r="AM4793" s="40"/>
      <c r="AN4793" s="40"/>
      <c r="AO4793" s="40"/>
      <c r="AP4793" s="40"/>
      <c r="AQ4793" s="40"/>
      <c r="AR4793" s="40"/>
      <c r="AS4793" s="40"/>
      <c r="AT4793" s="40"/>
      <c r="AU4793" s="40"/>
      <c r="AV4793" s="40"/>
      <c r="AZ4793" s="40"/>
      <c r="BA4793" s="40">
        <v>33</v>
      </c>
      <c r="BB4793" s="40"/>
      <c r="BC4793" s="40"/>
      <c r="BD4793" s="40"/>
      <c r="BE4793" s="40"/>
      <c r="BF4793" s="40"/>
      <c r="BG4793" s="40"/>
      <c r="BH4793" s="40"/>
      <c r="BI4793" s="40"/>
      <c r="BJ4793" s="40"/>
      <c r="BK4793" s="40"/>
      <c r="BL4793" s="40">
        <v>7.7</v>
      </c>
      <c r="BM4793" s="40"/>
      <c r="BN4793" s="40"/>
      <c r="BO4793" s="40"/>
      <c r="BP4793" s="40"/>
      <c r="BQ4793" s="40"/>
      <c r="BR4793" s="40"/>
      <c r="BS4793" s="40"/>
      <c r="BT4793" s="40"/>
      <c r="BU4793" s="40"/>
      <c r="BV4793" s="40"/>
      <c r="BW4793" s="40"/>
      <c r="BX4793" s="40"/>
      <c r="BY4793" s="40"/>
      <c r="BZ4793" s="40"/>
      <c r="CA4793" s="40"/>
      <c r="CB4793" s="40"/>
      <c r="CC4793" s="40"/>
      <c r="CD4793" s="40"/>
      <c r="CE4793" s="40"/>
    </row>
    <row r="4794" spans="1:83" x14ac:dyDescent="0.25">
      <c r="A4794" s="66" t="s">
        <v>967</v>
      </c>
      <c r="B4794" s="66" t="s">
        <v>967</v>
      </c>
      <c r="C4794" s="71">
        <v>40782</v>
      </c>
      <c r="F4794" s="40" t="s">
        <v>932</v>
      </c>
      <c r="G4794" s="40"/>
      <c r="H4794" s="40"/>
      <c r="I4794" s="40"/>
      <c r="J4794" s="40"/>
      <c r="K4794" s="40"/>
      <c r="L4794" s="40"/>
      <c r="M4794" s="40"/>
      <c r="N4794" s="40"/>
      <c r="O4794" s="40"/>
      <c r="P4794" s="40"/>
      <c r="Q4794" s="40"/>
      <c r="R4794" s="40"/>
      <c r="S4794" s="40"/>
      <c r="T4794" s="40"/>
      <c r="U4794" s="40"/>
      <c r="V4794" s="40"/>
      <c r="W4794" s="40"/>
      <c r="X4794" s="40"/>
      <c r="Z4794" s="40"/>
      <c r="AA4794" s="40"/>
      <c r="AB4794" s="40"/>
      <c r="AC4794" s="40"/>
      <c r="AD4794" s="40"/>
      <c r="AE4794" s="40"/>
      <c r="AF4794" s="40"/>
      <c r="AG4794" s="40"/>
      <c r="AH4794" s="40"/>
      <c r="AI4794" s="40"/>
      <c r="AJ4794" s="40"/>
      <c r="AK4794" s="40"/>
      <c r="AL4794" s="40"/>
      <c r="AM4794" s="40"/>
      <c r="AN4794" s="40"/>
      <c r="AO4794" s="40"/>
      <c r="AP4794" s="40"/>
      <c r="AQ4794" s="40"/>
      <c r="AR4794" s="40"/>
      <c r="AS4794" s="40"/>
      <c r="AT4794" s="40"/>
      <c r="AU4794" s="40"/>
      <c r="AV4794" s="40"/>
      <c r="AZ4794" s="40"/>
      <c r="BA4794" s="40">
        <v>37</v>
      </c>
      <c r="BB4794" s="40"/>
      <c r="BC4794" s="40"/>
      <c r="BD4794" s="40"/>
      <c r="BE4794" s="40"/>
      <c r="BF4794" s="40"/>
      <c r="BG4794" s="40"/>
      <c r="BH4794" s="40"/>
      <c r="BI4794" s="40"/>
      <c r="BJ4794" s="40"/>
      <c r="BK4794" s="40"/>
      <c r="BL4794" s="40"/>
      <c r="BM4794" s="40"/>
      <c r="BN4794" s="40"/>
      <c r="BO4794" s="40"/>
      <c r="BP4794" s="40"/>
      <c r="BQ4794" s="40"/>
      <c r="BR4794" s="40"/>
      <c r="BS4794" s="40"/>
      <c r="BT4794" s="40"/>
      <c r="BU4794" s="40"/>
      <c r="BV4794" s="40"/>
      <c r="BW4794" s="40"/>
      <c r="BX4794" s="40"/>
      <c r="BY4794" s="40"/>
      <c r="BZ4794" s="40"/>
      <c r="CA4794" s="40"/>
      <c r="CB4794" s="40"/>
      <c r="CC4794" s="40"/>
      <c r="CD4794" s="40"/>
      <c r="CE4794" s="40"/>
    </row>
    <row r="4795" spans="1:83" x14ac:dyDescent="0.25">
      <c r="A4795" s="66" t="s">
        <v>967</v>
      </c>
      <c r="B4795" s="66" t="s">
        <v>967</v>
      </c>
      <c r="C4795" s="71">
        <v>40793</v>
      </c>
      <c r="F4795" s="40" t="s">
        <v>932</v>
      </c>
      <c r="G4795" s="40"/>
      <c r="H4795" s="40"/>
      <c r="I4795" s="40"/>
      <c r="J4795" s="40"/>
      <c r="K4795" s="40"/>
      <c r="L4795" s="40"/>
      <c r="M4795" s="40"/>
      <c r="N4795" s="40"/>
      <c r="O4795" s="40"/>
      <c r="P4795" s="40"/>
      <c r="Q4795" s="40"/>
      <c r="R4795" s="40"/>
      <c r="S4795" s="40"/>
      <c r="T4795" s="40"/>
      <c r="U4795" s="40"/>
      <c r="V4795" s="40"/>
      <c r="W4795" s="40"/>
      <c r="X4795" s="40"/>
      <c r="Z4795" s="40"/>
      <c r="AA4795" s="40"/>
      <c r="AB4795" s="40"/>
      <c r="AC4795" s="40"/>
      <c r="AD4795" s="40"/>
      <c r="AE4795" s="40"/>
      <c r="AF4795" s="40"/>
      <c r="AG4795" s="40"/>
      <c r="AH4795" s="40"/>
      <c r="AI4795" s="40"/>
      <c r="AJ4795" s="40"/>
      <c r="AK4795" s="40"/>
      <c r="AL4795" s="40"/>
      <c r="AM4795" s="40"/>
      <c r="AN4795" s="40"/>
      <c r="AO4795" s="40"/>
      <c r="AP4795" s="40"/>
      <c r="AQ4795" s="40"/>
      <c r="AR4795" s="40"/>
      <c r="AS4795" s="40"/>
      <c r="AT4795" s="40"/>
      <c r="AU4795" s="40"/>
      <c r="AV4795" s="40"/>
      <c r="AZ4795" s="40"/>
      <c r="BA4795" s="40">
        <v>37</v>
      </c>
      <c r="BB4795" s="40"/>
      <c r="BC4795" s="40"/>
      <c r="BD4795" s="40"/>
      <c r="BE4795" s="40"/>
      <c r="BF4795" s="40"/>
      <c r="BG4795" s="40"/>
      <c r="BH4795" s="40"/>
      <c r="BI4795" s="40"/>
      <c r="BJ4795" s="40"/>
      <c r="BK4795" s="40"/>
      <c r="BL4795" s="40"/>
      <c r="BM4795" s="40"/>
      <c r="BN4795" s="40"/>
      <c r="BO4795" s="40"/>
      <c r="BP4795" s="40"/>
      <c r="BQ4795" s="40"/>
      <c r="BR4795" s="40"/>
      <c r="BS4795" s="40"/>
      <c r="BT4795" s="40"/>
      <c r="BU4795" s="40"/>
      <c r="BV4795" s="40"/>
      <c r="BW4795" s="40"/>
      <c r="BX4795" s="40"/>
      <c r="BY4795" s="40"/>
      <c r="BZ4795" s="40"/>
      <c r="CA4795" s="40"/>
      <c r="CB4795" s="40"/>
      <c r="CC4795" s="40"/>
      <c r="CD4795" s="40"/>
      <c r="CE4795" s="40"/>
    </row>
    <row r="4796" spans="1:83" x14ac:dyDescent="0.25">
      <c r="A4796" s="66" t="s">
        <v>967</v>
      </c>
      <c r="B4796" s="66" t="s">
        <v>967</v>
      </c>
      <c r="C4796" s="71">
        <v>40810</v>
      </c>
      <c r="F4796" s="40" t="s">
        <v>932</v>
      </c>
      <c r="G4796" s="40"/>
      <c r="H4796" s="40"/>
      <c r="I4796" s="40"/>
      <c r="J4796" s="40"/>
      <c r="K4796" s="40"/>
      <c r="L4796" s="40"/>
      <c r="M4796" s="40"/>
      <c r="N4796" s="40"/>
      <c r="O4796" s="40"/>
      <c r="P4796" s="40"/>
      <c r="Q4796" s="40"/>
      <c r="R4796" s="40"/>
      <c r="S4796" s="40"/>
      <c r="T4796" s="40"/>
      <c r="U4796" s="40"/>
      <c r="V4796" s="40"/>
      <c r="W4796" s="40"/>
      <c r="X4796" s="40"/>
      <c r="Z4796" s="40"/>
      <c r="AA4796" s="40"/>
      <c r="AB4796" s="40"/>
      <c r="AC4796" s="40"/>
      <c r="AD4796" s="40"/>
      <c r="AE4796" s="40"/>
      <c r="AF4796" s="40"/>
      <c r="AG4796" s="40"/>
      <c r="AH4796" s="40"/>
      <c r="AI4796" s="40"/>
      <c r="AJ4796" s="40"/>
      <c r="AK4796" s="40"/>
      <c r="AL4796" s="40"/>
      <c r="AM4796" s="40"/>
      <c r="AN4796" s="40"/>
      <c r="AO4796" s="40"/>
      <c r="AP4796" s="40"/>
      <c r="AQ4796" s="40"/>
      <c r="AR4796" s="40"/>
      <c r="AS4796" s="40"/>
      <c r="AT4796" s="40"/>
      <c r="AU4796" s="40"/>
      <c r="AV4796" s="40"/>
      <c r="AZ4796" s="40"/>
      <c r="BA4796" s="40">
        <v>53</v>
      </c>
      <c r="BB4796" s="40"/>
      <c r="BC4796" s="40"/>
      <c r="BD4796" s="40"/>
      <c r="BE4796" s="40"/>
      <c r="BF4796" s="40"/>
      <c r="BG4796" s="40"/>
      <c r="BH4796" s="40"/>
      <c r="BI4796" s="40"/>
      <c r="BJ4796" s="40"/>
      <c r="BK4796" s="40"/>
      <c r="BL4796" s="40"/>
      <c r="BM4796" s="40"/>
      <c r="BN4796" s="40"/>
      <c r="BO4796" s="40"/>
      <c r="BP4796" s="40"/>
      <c r="BQ4796" s="40"/>
      <c r="BR4796" s="40"/>
      <c r="BS4796" s="40"/>
      <c r="BT4796" s="40"/>
      <c r="BU4796" s="40"/>
      <c r="BV4796" s="40"/>
      <c r="BW4796" s="40"/>
      <c r="BX4796" s="40"/>
      <c r="BY4796" s="40"/>
      <c r="BZ4796" s="40"/>
      <c r="CA4796" s="40"/>
      <c r="CB4796" s="40"/>
      <c r="CC4796" s="40"/>
      <c r="CD4796" s="40"/>
      <c r="CE4796" s="40"/>
    </row>
    <row r="4797" spans="1:83" x14ac:dyDescent="0.25">
      <c r="A4797" s="66" t="s">
        <v>967</v>
      </c>
      <c r="B4797" s="66" t="s">
        <v>967</v>
      </c>
      <c r="C4797" s="71">
        <v>40828</v>
      </c>
      <c r="F4797" s="40" t="s">
        <v>932</v>
      </c>
      <c r="G4797" s="40"/>
      <c r="H4797" s="40"/>
      <c r="I4797" s="40"/>
      <c r="J4797" s="40"/>
      <c r="K4797" s="40"/>
      <c r="L4797" s="40"/>
      <c r="M4797" s="40"/>
      <c r="N4797" s="40"/>
      <c r="O4797" s="40"/>
      <c r="P4797" s="40"/>
      <c r="Q4797" s="40"/>
      <c r="R4797" s="40"/>
      <c r="S4797" s="40"/>
      <c r="T4797" s="40"/>
      <c r="U4797" s="40"/>
      <c r="V4797" s="40"/>
      <c r="W4797" s="40"/>
      <c r="X4797" s="40"/>
      <c r="Z4797" s="40"/>
      <c r="AA4797" s="40"/>
      <c r="AB4797" s="40"/>
      <c r="AC4797" s="40"/>
      <c r="AD4797" s="40"/>
      <c r="AE4797" s="40"/>
      <c r="AF4797" s="40"/>
      <c r="AG4797" s="40"/>
      <c r="AH4797" s="40"/>
      <c r="AI4797" s="40"/>
      <c r="AJ4797" s="40"/>
      <c r="AK4797" s="40"/>
      <c r="AL4797" s="40"/>
      <c r="AM4797" s="40"/>
      <c r="AN4797" s="40"/>
      <c r="AO4797" s="40"/>
      <c r="AP4797" s="40"/>
      <c r="AQ4797" s="40"/>
      <c r="AR4797" s="40"/>
      <c r="AS4797" s="40"/>
      <c r="AT4797" s="40"/>
      <c r="AU4797" s="40"/>
      <c r="AV4797" s="40"/>
      <c r="AZ4797" s="40"/>
      <c r="BA4797" s="40">
        <v>61</v>
      </c>
      <c r="BB4797" s="40"/>
      <c r="BC4797" s="40"/>
      <c r="BD4797" s="40"/>
      <c r="BE4797" s="40"/>
      <c r="BF4797" s="40"/>
      <c r="BG4797" s="40"/>
      <c r="BH4797" s="40"/>
      <c r="BI4797" s="40"/>
      <c r="BJ4797" s="40"/>
      <c r="BK4797" s="40"/>
      <c r="BL4797" s="40"/>
      <c r="BM4797" s="40"/>
      <c r="BN4797" s="40"/>
      <c r="BO4797" s="40"/>
      <c r="BP4797" s="40"/>
      <c r="BQ4797" s="40"/>
      <c r="BR4797" s="40"/>
      <c r="BS4797" s="40"/>
      <c r="BT4797" s="40"/>
      <c r="BU4797" s="40"/>
      <c r="BV4797" s="40"/>
      <c r="BW4797" s="40"/>
      <c r="BX4797" s="40"/>
      <c r="BY4797" s="40"/>
      <c r="BZ4797" s="40"/>
      <c r="CA4797" s="40"/>
      <c r="CB4797" s="40"/>
      <c r="CC4797" s="40"/>
      <c r="CD4797" s="40"/>
      <c r="CE4797" s="40"/>
    </row>
    <row r="4798" spans="1:83" x14ac:dyDescent="0.25">
      <c r="A4798" s="66" t="s">
        <v>967</v>
      </c>
      <c r="B4798" s="66" t="s">
        <v>967</v>
      </c>
      <c r="C4798" s="71">
        <v>40836</v>
      </c>
      <c r="F4798" s="40" t="s">
        <v>932</v>
      </c>
      <c r="G4798" s="40"/>
      <c r="H4798" s="40"/>
      <c r="I4798" s="40"/>
      <c r="J4798" s="40"/>
      <c r="K4798" s="40"/>
      <c r="L4798" s="40"/>
      <c r="M4798" s="40"/>
      <c r="N4798" s="40"/>
      <c r="O4798" s="40"/>
      <c r="P4798" s="40"/>
      <c r="Q4798" s="40"/>
      <c r="R4798" s="40"/>
      <c r="S4798" s="40"/>
      <c r="T4798" s="40"/>
      <c r="U4798" s="40"/>
      <c r="V4798" s="40"/>
      <c r="W4798" s="40"/>
      <c r="X4798" s="40"/>
      <c r="Z4798" s="40"/>
      <c r="AA4798" s="40"/>
      <c r="AB4798" s="40"/>
      <c r="AC4798" s="40"/>
      <c r="AD4798" s="40"/>
      <c r="AE4798" s="40"/>
      <c r="AF4798" s="40"/>
      <c r="AG4798" s="40"/>
      <c r="AH4798" s="40"/>
      <c r="AI4798" s="40"/>
      <c r="AJ4798" s="40"/>
      <c r="AK4798" s="40"/>
      <c r="AL4798" s="40"/>
      <c r="AM4798" s="40"/>
      <c r="AN4798" s="40"/>
      <c r="AO4798" s="40"/>
      <c r="AP4798" s="40"/>
      <c r="AQ4798" s="40"/>
      <c r="AR4798" s="40"/>
      <c r="AS4798" s="40"/>
      <c r="AT4798" s="40"/>
      <c r="AU4798" s="40"/>
      <c r="AV4798" s="40"/>
      <c r="AZ4798" s="40"/>
      <c r="BA4798" s="40">
        <v>71</v>
      </c>
      <c r="BB4798" s="40"/>
      <c r="BC4798" s="40"/>
      <c r="BD4798" s="40"/>
      <c r="BE4798" s="40"/>
      <c r="BF4798" s="40"/>
      <c r="BG4798" s="40"/>
      <c r="BH4798" s="40"/>
      <c r="BI4798" s="40"/>
      <c r="BJ4798" s="40"/>
      <c r="BK4798" s="40"/>
      <c r="BL4798" s="40"/>
      <c r="BM4798" s="40"/>
      <c r="BN4798" s="40"/>
      <c r="BO4798" s="40"/>
      <c r="BP4798" s="40"/>
      <c r="BQ4798" s="40"/>
      <c r="BR4798" s="40"/>
      <c r="BS4798" s="40"/>
      <c r="BT4798" s="40"/>
      <c r="BU4798" s="40"/>
      <c r="BV4798" s="40"/>
      <c r="BW4798" s="40"/>
      <c r="BX4798" s="40"/>
      <c r="BY4798" s="40"/>
      <c r="BZ4798" s="40"/>
      <c r="CA4798" s="40"/>
      <c r="CB4798" s="40"/>
      <c r="CC4798" s="40"/>
      <c r="CD4798" s="40"/>
      <c r="CE4798" s="40"/>
    </row>
    <row r="4799" spans="1:83" x14ac:dyDescent="0.25">
      <c r="A4799" s="66" t="s">
        <v>967</v>
      </c>
      <c r="B4799" s="66" t="s">
        <v>967</v>
      </c>
      <c r="C4799" s="71">
        <v>40855</v>
      </c>
      <c r="F4799" s="40" t="s">
        <v>932</v>
      </c>
      <c r="G4799" s="40"/>
      <c r="H4799" s="40"/>
      <c r="I4799" s="40"/>
      <c r="J4799" s="40"/>
      <c r="K4799" s="40"/>
      <c r="L4799" s="40"/>
      <c r="M4799" s="40"/>
      <c r="N4799" s="40"/>
      <c r="O4799" s="40"/>
      <c r="P4799" s="40"/>
      <c r="Q4799" s="40"/>
      <c r="R4799" s="40"/>
      <c r="S4799" s="40"/>
      <c r="T4799" s="40"/>
      <c r="U4799" s="40"/>
      <c r="V4799" s="40"/>
      <c r="W4799" s="40"/>
      <c r="X4799" s="40"/>
      <c r="Z4799" s="40"/>
      <c r="AA4799" s="40"/>
      <c r="AB4799" s="40"/>
      <c r="AC4799" s="40"/>
      <c r="AD4799" s="40"/>
      <c r="AE4799" s="40"/>
      <c r="AF4799" s="40"/>
      <c r="AG4799" s="40"/>
      <c r="AH4799" s="40"/>
      <c r="AI4799" s="40"/>
      <c r="AJ4799" s="40"/>
      <c r="AK4799" s="40"/>
      <c r="AL4799" s="40"/>
      <c r="AM4799" s="40"/>
      <c r="AN4799" s="40"/>
      <c r="AO4799" s="40"/>
      <c r="AP4799" s="40"/>
      <c r="AQ4799" s="40"/>
      <c r="AR4799" s="40"/>
      <c r="AS4799" s="40"/>
      <c r="AT4799" s="40"/>
      <c r="AU4799" s="40"/>
      <c r="AV4799" s="40"/>
      <c r="AZ4799" s="40"/>
      <c r="BA4799" s="40">
        <v>83</v>
      </c>
      <c r="BB4799" s="40"/>
      <c r="BC4799" s="40"/>
      <c r="BD4799" s="40"/>
      <c r="BE4799" s="40"/>
      <c r="BF4799" s="40"/>
      <c r="BG4799" s="40"/>
      <c r="BH4799" s="40"/>
      <c r="BI4799" s="40"/>
      <c r="BJ4799" s="40"/>
      <c r="BK4799" s="40"/>
      <c r="BL4799" s="40"/>
      <c r="BM4799" s="40"/>
      <c r="BN4799" s="40"/>
      <c r="BO4799" s="40"/>
      <c r="BP4799" s="40"/>
      <c r="BQ4799" s="40"/>
      <c r="BR4799" s="40"/>
      <c r="BS4799" s="40"/>
      <c r="BT4799" s="40"/>
      <c r="BU4799" s="40"/>
      <c r="BV4799" s="40"/>
      <c r="BW4799" s="40"/>
      <c r="BX4799" s="40"/>
      <c r="BY4799" s="40"/>
      <c r="BZ4799" s="40"/>
      <c r="CA4799" s="40"/>
      <c r="CB4799" s="40"/>
      <c r="CC4799" s="40"/>
      <c r="CD4799" s="40"/>
      <c r="CE4799" s="40"/>
    </row>
    <row r="4800" spans="1:83" x14ac:dyDescent="0.25">
      <c r="A4800" s="66" t="s">
        <v>968</v>
      </c>
      <c r="B4800" s="66" t="s">
        <v>968</v>
      </c>
      <c r="C4800" s="71">
        <v>40735</v>
      </c>
      <c r="F4800" s="40" t="s">
        <v>603</v>
      </c>
      <c r="G4800" s="40"/>
      <c r="H4800" s="40"/>
      <c r="I4800" s="40"/>
      <c r="J4800" s="40"/>
      <c r="K4800" s="40"/>
      <c r="L4800" s="40"/>
      <c r="M4800" s="40"/>
      <c r="N4800" s="40"/>
      <c r="O4800" s="40"/>
      <c r="P4800" s="40"/>
      <c r="Q4800" s="40"/>
      <c r="R4800" s="40"/>
      <c r="S4800" s="40"/>
      <c r="T4800" s="40"/>
      <c r="U4800" s="40"/>
      <c r="V4800" s="40"/>
      <c r="W4800" s="40"/>
      <c r="X4800" s="40"/>
      <c r="Z4800" s="40"/>
      <c r="AA4800" s="40"/>
      <c r="AB4800" s="40"/>
      <c r="AC4800" s="40"/>
      <c r="AD4800" s="40"/>
      <c r="AE4800" s="40"/>
      <c r="AF4800" s="40"/>
      <c r="AG4800" s="40"/>
      <c r="AH4800" s="40"/>
      <c r="AI4800" s="40"/>
      <c r="AJ4800" s="40"/>
      <c r="AK4800" s="40"/>
      <c r="AL4800" s="40"/>
      <c r="AM4800" s="40"/>
      <c r="AN4800" s="40"/>
      <c r="AO4800" s="40"/>
      <c r="AP4800" s="40"/>
      <c r="AQ4800" s="40"/>
      <c r="AR4800" s="40"/>
      <c r="AS4800" s="40"/>
      <c r="AT4800" s="40"/>
      <c r="AU4800" s="40"/>
      <c r="AV4800" s="40"/>
      <c r="AZ4800" s="40"/>
      <c r="BA4800" s="40">
        <v>15</v>
      </c>
      <c r="BB4800" s="40"/>
      <c r="BC4800" s="40"/>
      <c r="BD4800" s="40"/>
      <c r="BE4800" s="40"/>
      <c r="BF4800" s="40"/>
      <c r="BG4800" s="40"/>
      <c r="BH4800" s="40"/>
      <c r="BI4800" s="40"/>
      <c r="BJ4800" s="40"/>
      <c r="BK4800" s="40"/>
      <c r="BL4800" s="40">
        <v>4.5999999999999996</v>
      </c>
      <c r="BM4800" s="40"/>
      <c r="BN4800" s="40"/>
      <c r="BO4800" s="40"/>
      <c r="BP4800" s="40"/>
      <c r="BQ4800" s="40"/>
      <c r="BR4800" s="40"/>
      <c r="BS4800" s="40"/>
      <c r="BT4800" s="40"/>
      <c r="BU4800" s="40"/>
      <c r="BV4800" s="40"/>
      <c r="BW4800" s="40"/>
      <c r="BX4800" s="40"/>
      <c r="BY4800" s="40"/>
      <c r="BZ4800" s="40"/>
      <c r="CA4800" s="40"/>
      <c r="CB4800" s="40"/>
      <c r="CC4800" s="40"/>
      <c r="CD4800" s="40"/>
      <c r="CE4800" s="40"/>
    </row>
    <row r="4801" spans="1:83" x14ac:dyDescent="0.25">
      <c r="A4801" s="66" t="s">
        <v>968</v>
      </c>
      <c r="B4801" s="66" t="s">
        <v>968</v>
      </c>
      <c r="C4801" s="71">
        <v>40746</v>
      </c>
      <c r="F4801" s="40" t="s">
        <v>603</v>
      </c>
      <c r="G4801" s="40"/>
      <c r="H4801" s="40"/>
      <c r="I4801" s="40"/>
      <c r="J4801" s="40"/>
      <c r="K4801" s="40"/>
      <c r="L4801" s="40"/>
      <c r="M4801" s="40"/>
      <c r="N4801" s="40"/>
      <c r="O4801" s="40"/>
      <c r="P4801" s="40"/>
      <c r="Q4801" s="40"/>
      <c r="R4801" s="40"/>
      <c r="S4801" s="40"/>
      <c r="T4801" s="40"/>
      <c r="U4801" s="40"/>
      <c r="V4801" s="40"/>
      <c r="W4801" s="40"/>
      <c r="X4801" s="40"/>
      <c r="Z4801" s="40"/>
      <c r="AA4801" s="40"/>
      <c r="AB4801" s="40"/>
      <c r="AC4801" s="40"/>
      <c r="AD4801" s="40"/>
      <c r="AE4801" s="40"/>
      <c r="AF4801" s="40"/>
      <c r="AG4801" s="40"/>
      <c r="AH4801" s="40"/>
      <c r="AI4801" s="40"/>
      <c r="AJ4801" s="40"/>
      <c r="AK4801" s="40"/>
      <c r="AL4801" s="40"/>
      <c r="AM4801" s="40"/>
      <c r="AN4801" s="40"/>
      <c r="AO4801" s="40"/>
      <c r="AP4801" s="40"/>
      <c r="AQ4801" s="40"/>
      <c r="AR4801" s="40"/>
      <c r="AS4801" s="40"/>
      <c r="AT4801" s="40"/>
      <c r="AU4801" s="40"/>
      <c r="AV4801" s="40"/>
      <c r="AZ4801" s="40"/>
      <c r="BA4801" s="40">
        <v>16</v>
      </c>
      <c r="BB4801" s="40"/>
      <c r="BC4801" s="40"/>
      <c r="BD4801" s="40"/>
      <c r="BE4801" s="40"/>
      <c r="BF4801" s="40"/>
      <c r="BG4801" s="40"/>
      <c r="BH4801" s="40"/>
      <c r="BI4801" s="40"/>
      <c r="BJ4801" s="40"/>
      <c r="BK4801" s="40"/>
      <c r="BL4801" s="40">
        <v>5.6</v>
      </c>
      <c r="BM4801" s="40"/>
      <c r="BN4801" s="40"/>
      <c r="BO4801" s="40"/>
      <c r="BP4801" s="40"/>
      <c r="BQ4801" s="40"/>
      <c r="BR4801" s="40"/>
      <c r="BS4801" s="40"/>
      <c r="BT4801" s="40"/>
      <c r="BU4801" s="40"/>
      <c r="BV4801" s="40"/>
      <c r="BW4801" s="40"/>
      <c r="BX4801" s="40"/>
      <c r="BY4801" s="40"/>
      <c r="BZ4801" s="40"/>
      <c r="CA4801" s="40"/>
      <c r="CB4801" s="40"/>
      <c r="CC4801" s="40"/>
      <c r="CD4801" s="40"/>
      <c r="CE4801" s="40"/>
    </row>
    <row r="4802" spans="1:83" x14ac:dyDescent="0.25">
      <c r="A4802" s="66" t="s">
        <v>968</v>
      </c>
      <c r="B4802" s="66" t="s">
        <v>968</v>
      </c>
      <c r="C4802" s="71">
        <v>40753</v>
      </c>
      <c r="F4802" s="40" t="s">
        <v>603</v>
      </c>
      <c r="G4802" s="40"/>
      <c r="H4802" s="40"/>
      <c r="I4802" s="40"/>
      <c r="J4802" s="40"/>
      <c r="K4802" s="40"/>
      <c r="L4802" s="40"/>
      <c r="M4802" s="40"/>
      <c r="N4802" s="40"/>
      <c r="O4802" s="40"/>
      <c r="P4802" s="40"/>
      <c r="Q4802" s="40"/>
      <c r="R4802" s="40"/>
      <c r="S4802" s="40"/>
      <c r="T4802" s="40"/>
      <c r="U4802" s="40"/>
      <c r="V4802" s="40"/>
      <c r="W4802" s="40"/>
      <c r="X4802" s="40"/>
      <c r="Z4802" s="40"/>
      <c r="AA4802" s="40"/>
      <c r="AB4802" s="40"/>
      <c r="AC4802" s="40"/>
      <c r="AD4802" s="40"/>
      <c r="AE4802" s="40"/>
      <c r="AF4802" s="40"/>
      <c r="AG4802" s="40"/>
      <c r="AH4802" s="40"/>
      <c r="AI4802" s="40"/>
      <c r="AJ4802" s="40"/>
      <c r="AK4802" s="40"/>
      <c r="AL4802" s="40"/>
      <c r="AM4802" s="40"/>
      <c r="AN4802" s="40"/>
      <c r="AO4802" s="40"/>
      <c r="AP4802" s="40"/>
      <c r="AQ4802" s="40"/>
      <c r="AR4802" s="40"/>
      <c r="AS4802" s="40"/>
      <c r="AT4802" s="40"/>
      <c r="AU4802" s="40"/>
      <c r="AV4802" s="40"/>
      <c r="AZ4802" s="40"/>
      <c r="BA4802" s="40">
        <v>30</v>
      </c>
      <c r="BB4802" s="40"/>
      <c r="BC4802" s="40"/>
      <c r="BD4802" s="40"/>
      <c r="BE4802" s="40"/>
      <c r="BF4802" s="40"/>
      <c r="BG4802" s="40"/>
      <c r="BH4802" s="40"/>
      <c r="BI4802" s="40"/>
      <c r="BJ4802" s="40"/>
      <c r="BK4802" s="40"/>
      <c r="BL4802" s="40">
        <v>6.4</v>
      </c>
      <c r="BM4802" s="40"/>
      <c r="BN4802" s="40"/>
      <c r="BO4802" s="40"/>
      <c r="BP4802" s="40"/>
      <c r="BQ4802" s="40"/>
      <c r="BR4802" s="40"/>
      <c r="BS4802" s="40"/>
      <c r="BT4802" s="40"/>
      <c r="BU4802" s="40"/>
      <c r="BV4802" s="40"/>
      <c r="BW4802" s="40"/>
      <c r="BX4802" s="40"/>
      <c r="BY4802" s="40"/>
      <c r="BZ4802" s="40"/>
      <c r="CA4802" s="40"/>
      <c r="CB4802" s="40"/>
      <c r="CC4802" s="40"/>
      <c r="CD4802" s="40"/>
      <c r="CE4802" s="40"/>
    </row>
    <row r="4803" spans="1:83" x14ac:dyDescent="0.25">
      <c r="A4803" s="66" t="s">
        <v>968</v>
      </c>
      <c r="B4803" s="66" t="s">
        <v>968</v>
      </c>
      <c r="C4803" s="71">
        <v>40771</v>
      </c>
      <c r="F4803" s="40" t="s">
        <v>603</v>
      </c>
      <c r="G4803" s="40"/>
      <c r="H4803" s="40"/>
      <c r="I4803" s="40"/>
      <c r="J4803" s="40"/>
      <c r="K4803" s="40"/>
      <c r="L4803" s="40"/>
      <c r="M4803" s="40"/>
      <c r="N4803" s="40"/>
      <c r="O4803" s="40"/>
      <c r="P4803" s="40"/>
      <c r="Q4803" s="40"/>
      <c r="R4803" s="40"/>
      <c r="S4803" s="40"/>
      <c r="T4803" s="40"/>
      <c r="U4803" s="40"/>
      <c r="V4803" s="40"/>
      <c r="W4803" s="40"/>
      <c r="X4803" s="40"/>
      <c r="Z4803" s="40"/>
      <c r="AA4803" s="40"/>
      <c r="AB4803" s="40"/>
      <c r="AC4803" s="40"/>
      <c r="AD4803" s="40"/>
      <c r="AE4803" s="40"/>
      <c r="AF4803" s="40"/>
      <c r="AG4803" s="40"/>
      <c r="AH4803" s="40"/>
      <c r="AI4803" s="40"/>
      <c r="AJ4803" s="40"/>
      <c r="AK4803" s="40"/>
      <c r="AL4803" s="40"/>
      <c r="AM4803" s="40"/>
      <c r="AN4803" s="40"/>
      <c r="AO4803" s="40"/>
      <c r="AP4803" s="40"/>
      <c r="AQ4803" s="40"/>
      <c r="AR4803" s="40"/>
      <c r="AS4803" s="40"/>
      <c r="AT4803" s="40"/>
      <c r="AU4803" s="40"/>
      <c r="AV4803" s="40"/>
      <c r="AZ4803" s="40"/>
      <c r="BA4803" s="40">
        <v>32</v>
      </c>
      <c r="BB4803" s="40"/>
      <c r="BC4803" s="40"/>
      <c r="BD4803" s="40"/>
      <c r="BE4803" s="40"/>
      <c r="BF4803" s="40"/>
      <c r="BG4803" s="40"/>
      <c r="BH4803" s="40"/>
      <c r="BI4803" s="40"/>
      <c r="BJ4803" s="40"/>
      <c r="BK4803" s="40"/>
      <c r="BL4803" s="40">
        <v>7.2</v>
      </c>
      <c r="BM4803" s="40"/>
      <c r="BN4803" s="40"/>
      <c r="BO4803" s="40"/>
      <c r="BP4803" s="40"/>
      <c r="BQ4803" s="40"/>
      <c r="BR4803" s="40"/>
      <c r="BS4803" s="40"/>
      <c r="BT4803" s="40"/>
      <c r="BU4803" s="40"/>
      <c r="BV4803" s="40"/>
      <c r="BW4803" s="40"/>
      <c r="BX4803" s="40"/>
      <c r="BY4803" s="40"/>
      <c r="BZ4803" s="40"/>
      <c r="CA4803" s="40"/>
      <c r="CB4803" s="40"/>
      <c r="CC4803" s="40"/>
      <c r="CD4803" s="40"/>
      <c r="CE4803" s="40"/>
    </row>
    <row r="4804" spans="1:83" x14ac:dyDescent="0.25">
      <c r="A4804" s="66" t="s">
        <v>968</v>
      </c>
      <c r="B4804" s="66" t="s">
        <v>968</v>
      </c>
      <c r="C4804" s="71">
        <v>40782</v>
      </c>
      <c r="F4804" s="40" t="s">
        <v>603</v>
      </c>
      <c r="G4804" s="40"/>
      <c r="H4804" s="40"/>
      <c r="I4804" s="40"/>
      <c r="J4804" s="40"/>
      <c r="K4804" s="40"/>
      <c r="L4804" s="40"/>
      <c r="M4804" s="40"/>
      <c r="N4804" s="40"/>
      <c r="O4804" s="40"/>
      <c r="P4804" s="40"/>
      <c r="Q4804" s="40"/>
      <c r="R4804" s="40"/>
      <c r="S4804" s="40"/>
      <c r="T4804" s="40"/>
      <c r="U4804" s="40"/>
      <c r="V4804" s="40"/>
      <c r="W4804" s="40"/>
      <c r="X4804" s="40"/>
      <c r="Z4804" s="40"/>
      <c r="AA4804" s="40"/>
      <c r="AB4804" s="40"/>
      <c r="AC4804" s="40"/>
      <c r="AD4804" s="40"/>
      <c r="AE4804" s="40"/>
      <c r="AF4804" s="40"/>
      <c r="AG4804" s="40"/>
      <c r="AH4804" s="40"/>
      <c r="AI4804" s="40"/>
      <c r="AJ4804" s="40"/>
      <c r="AK4804" s="40"/>
      <c r="AL4804" s="40"/>
      <c r="AM4804" s="40"/>
      <c r="AN4804" s="40"/>
      <c r="AO4804" s="40"/>
      <c r="AP4804" s="40"/>
      <c r="AQ4804" s="40"/>
      <c r="AR4804" s="40"/>
      <c r="AS4804" s="40"/>
      <c r="AT4804" s="40"/>
      <c r="AU4804" s="40"/>
      <c r="AV4804" s="40"/>
      <c r="AZ4804" s="40"/>
      <c r="BA4804" s="40">
        <v>32</v>
      </c>
      <c r="BB4804" s="40"/>
      <c r="BC4804" s="40"/>
      <c r="BD4804" s="40"/>
      <c r="BE4804" s="40"/>
      <c r="BF4804" s="40"/>
      <c r="BG4804" s="40"/>
      <c r="BH4804" s="40"/>
      <c r="BI4804" s="40"/>
      <c r="BJ4804" s="40"/>
      <c r="BK4804" s="40"/>
      <c r="BL4804" s="40"/>
      <c r="BM4804" s="40"/>
      <c r="BN4804" s="40"/>
      <c r="BO4804" s="40"/>
      <c r="BP4804" s="40"/>
      <c r="BQ4804" s="40"/>
      <c r="BR4804" s="40"/>
      <c r="BS4804" s="40"/>
      <c r="BT4804" s="40"/>
      <c r="BU4804" s="40"/>
      <c r="BV4804" s="40"/>
      <c r="BW4804" s="40"/>
      <c r="BX4804" s="40"/>
      <c r="BY4804" s="40"/>
      <c r="BZ4804" s="40"/>
      <c r="CA4804" s="40"/>
      <c r="CB4804" s="40"/>
      <c r="CC4804" s="40"/>
      <c r="CD4804" s="40"/>
      <c r="CE4804" s="40"/>
    </row>
    <row r="4805" spans="1:83" x14ac:dyDescent="0.25">
      <c r="A4805" s="66" t="s">
        <v>968</v>
      </c>
      <c r="B4805" s="66" t="s">
        <v>968</v>
      </c>
      <c r="C4805" s="71">
        <v>40793</v>
      </c>
      <c r="F4805" s="40" t="s">
        <v>603</v>
      </c>
      <c r="G4805" s="40"/>
      <c r="H4805" s="40"/>
      <c r="I4805" s="40"/>
      <c r="J4805" s="40"/>
      <c r="K4805" s="40"/>
      <c r="L4805" s="40"/>
      <c r="M4805" s="40"/>
      <c r="N4805" s="40"/>
      <c r="O4805" s="40"/>
      <c r="P4805" s="40"/>
      <c r="Q4805" s="40"/>
      <c r="R4805" s="40"/>
      <c r="S4805" s="40"/>
      <c r="T4805" s="40"/>
      <c r="U4805" s="40"/>
      <c r="V4805" s="40"/>
      <c r="W4805" s="40"/>
      <c r="X4805" s="40"/>
      <c r="Z4805" s="40"/>
      <c r="AA4805" s="40"/>
      <c r="AB4805" s="40"/>
      <c r="AC4805" s="40"/>
      <c r="AD4805" s="40"/>
      <c r="AE4805" s="40"/>
      <c r="AF4805" s="40"/>
      <c r="AG4805" s="40"/>
      <c r="AH4805" s="40"/>
      <c r="AI4805" s="40"/>
      <c r="AJ4805" s="40"/>
      <c r="AK4805" s="40"/>
      <c r="AL4805" s="40"/>
      <c r="AM4805" s="40"/>
      <c r="AN4805" s="40"/>
      <c r="AO4805" s="40"/>
      <c r="AP4805" s="40"/>
      <c r="AQ4805" s="40"/>
      <c r="AR4805" s="40"/>
      <c r="AS4805" s="40"/>
      <c r="AT4805" s="40"/>
      <c r="AU4805" s="40"/>
      <c r="AV4805" s="40"/>
      <c r="AZ4805" s="40"/>
      <c r="BA4805" s="40">
        <v>39</v>
      </c>
      <c r="BB4805" s="40"/>
      <c r="BC4805" s="40"/>
      <c r="BD4805" s="40"/>
      <c r="BE4805" s="40"/>
      <c r="BF4805" s="40"/>
      <c r="BG4805" s="40"/>
      <c r="BH4805" s="40"/>
      <c r="BI4805" s="40"/>
      <c r="BJ4805" s="40"/>
      <c r="BK4805" s="40"/>
      <c r="BL4805" s="40"/>
      <c r="BM4805" s="40"/>
      <c r="BN4805" s="40"/>
      <c r="BO4805" s="40"/>
      <c r="BP4805" s="40"/>
      <c r="BQ4805" s="40"/>
      <c r="BR4805" s="40"/>
      <c r="BS4805" s="40"/>
      <c r="BT4805" s="40"/>
      <c r="BU4805" s="40"/>
      <c r="BV4805" s="40"/>
      <c r="BW4805" s="40"/>
      <c r="BX4805" s="40"/>
      <c r="BY4805" s="40"/>
      <c r="BZ4805" s="40"/>
      <c r="CA4805" s="40"/>
      <c r="CB4805" s="40"/>
      <c r="CC4805" s="40"/>
      <c r="CD4805" s="40"/>
      <c r="CE4805" s="40"/>
    </row>
    <row r="4806" spans="1:83" x14ac:dyDescent="0.25">
      <c r="A4806" s="66" t="s">
        <v>968</v>
      </c>
      <c r="B4806" s="66" t="s">
        <v>968</v>
      </c>
      <c r="C4806" s="71">
        <v>40810</v>
      </c>
      <c r="F4806" s="40" t="s">
        <v>603</v>
      </c>
      <c r="G4806" s="40"/>
      <c r="H4806" s="40"/>
      <c r="I4806" s="40"/>
      <c r="J4806" s="40"/>
      <c r="K4806" s="40"/>
      <c r="L4806" s="40"/>
      <c r="M4806" s="40"/>
      <c r="N4806" s="40"/>
      <c r="O4806" s="40"/>
      <c r="P4806" s="40"/>
      <c r="Q4806" s="40"/>
      <c r="R4806" s="40"/>
      <c r="S4806" s="40"/>
      <c r="T4806" s="40"/>
      <c r="U4806" s="40"/>
      <c r="V4806" s="40"/>
      <c r="W4806" s="40"/>
      <c r="X4806" s="40"/>
      <c r="Z4806" s="40"/>
      <c r="AA4806" s="40"/>
      <c r="AB4806" s="40"/>
      <c r="AC4806" s="40"/>
      <c r="AD4806" s="40"/>
      <c r="AE4806" s="40"/>
      <c r="AF4806" s="40"/>
      <c r="AG4806" s="40"/>
      <c r="AH4806" s="40"/>
      <c r="AI4806" s="40"/>
      <c r="AJ4806" s="40"/>
      <c r="AK4806" s="40"/>
      <c r="AL4806" s="40"/>
      <c r="AM4806" s="40"/>
      <c r="AN4806" s="40"/>
      <c r="AO4806" s="40"/>
      <c r="AP4806" s="40"/>
      <c r="AQ4806" s="40"/>
      <c r="AR4806" s="40"/>
      <c r="AS4806" s="40"/>
      <c r="AT4806" s="40"/>
      <c r="AU4806" s="40"/>
      <c r="AV4806" s="40"/>
      <c r="AZ4806" s="40"/>
      <c r="BA4806" s="40">
        <v>69</v>
      </c>
      <c r="BB4806" s="40"/>
      <c r="BC4806" s="40"/>
      <c r="BD4806" s="40"/>
      <c r="BE4806" s="40"/>
      <c r="BF4806" s="40"/>
      <c r="BG4806" s="40"/>
      <c r="BH4806" s="40"/>
      <c r="BI4806" s="40"/>
      <c r="BJ4806" s="40"/>
      <c r="BK4806" s="40"/>
      <c r="BL4806" s="40"/>
      <c r="BM4806" s="40"/>
      <c r="BN4806" s="40"/>
      <c r="BO4806" s="40"/>
      <c r="BP4806" s="40"/>
      <c r="BQ4806" s="40"/>
      <c r="BR4806" s="40"/>
      <c r="BS4806" s="40"/>
      <c r="BT4806" s="40"/>
      <c r="BU4806" s="40"/>
      <c r="BV4806" s="40"/>
      <c r="BW4806" s="40"/>
      <c r="BX4806" s="40"/>
      <c r="BY4806" s="40"/>
      <c r="BZ4806" s="40"/>
      <c r="CA4806" s="40"/>
      <c r="CB4806" s="40"/>
      <c r="CC4806" s="40"/>
      <c r="CD4806" s="40"/>
      <c r="CE4806" s="40"/>
    </row>
    <row r="4807" spans="1:83" x14ac:dyDescent="0.25">
      <c r="A4807" s="66" t="s">
        <v>968</v>
      </c>
      <c r="B4807" s="66" t="s">
        <v>968</v>
      </c>
      <c r="C4807" s="71">
        <v>40828</v>
      </c>
      <c r="F4807" s="40" t="s">
        <v>603</v>
      </c>
      <c r="G4807" s="40"/>
      <c r="H4807" s="40"/>
      <c r="I4807" s="40"/>
      <c r="J4807" s="40"/>
      <c r="K4807" s="40"/>
      <c r="L4807" s="40"/>
      <c r="M4807" s="40"/>
      <c r="N4807" s="40"/>
      <c r="O4807" s="40"/>
      <c r="P4807" s="40"/>
      <c r="Q4807" s="40"/>
      <c r="R4807" s="40"/>
      <c r="S4807" s="40"/>
      <c r="T4807" s="40"/>
      <c r="U4807" s="40"/>
      <c r="V4807" s="40"/>
      <c r="W4807" s="40"/>
      <c r="X4807" s="40"/>
      <c r="Z4807" s="40"/>
      <c r="AA4807" s="40"/>
      <c r="AB4807" s="40"/>
      <c r="AC4807" s="40"/>
      <c r="AD4807" s="40"/>
      <c r="AE4807" s="40"/>
      <c r="AF4807" s="40"/>
      <c r="AG4807" s="40"/>
      <c r="AH4807" s="40"/>
      <c r="AI4807" s="40"/>
      <c r="AJ4807" s="40"/>
      <c r="AK4807" s="40"/>
      <c r="AL4807" s="40"/>
      <c r="AM4807" s="40"/>
      <c r="AN4807" s="40"/>
      <c r="AO4807" s="40"/>
      <c r="AP4807" s="40"/>
      <c r="AQ4807" s="40"/>
      <c r="AR4807" s="40"/>
      <c r="AS4807" s="40"/>
      <c r="AT4807" s="40"/>
      <c r="AU4807" s="40"/>
      <c r="AV4807" s="40"/>
      <c r="AZ4807" s="40"/>
      <c r="BA4807" s="40">
        <v>71</v>
      </c>
      <c r="BB4807" s="40"/>
      <c r="BC4807" s="40"/>
      <c r="BD4807" s="40"/>
      <c r="BE4807" s="40"/>
      <c r="BF4807" s="40"/>
      <c r="BG4807" s="40"/>
      <c r="BH4807" s="40"/>
      <c r="BI4807" s="40"/>
      <c r="BJ4807" s="40"/>
      <c r="BK4807" s="40"/>
      <c r="BL4807" s="40"/>
      <c r="BM4807" s="40"/>
      <c r="BN4807" s="40"/>
      <c r="BO4807" s="40"/>
      <c r="BP4807" s="40"/>
      <c r="BQ4807" s="40"/>
      <c r="BR4807" s="40"/>
      <c r="BS4807" s="40"/>
      <c r="BT4807" s="40"/>
      <c r="BU4807" s="40"/>
      <c r="BV4807" s="40"/>
      <c r="BW4807" s="40"/>
      <c r="BX4807" s="40"/>
      <c r="BY4807" s="40"/>
      <c r="BZ4807" s="40"/>
      <c r="CA4807" s="40"/>
      <c r="CB4807" s="40"/>
      <c r="CC4807" s="40"/>
      <c r="CD4807" s="40"/>
      <c r="CE4807" s="40"/>
    </row>
    <row r="4808" spans="1:83" x14ac:dyDescent="0.25">
      <c r="A4808" s="66" t="s">
        <v>968</v>
      </c>
      <c r="B4808" s="66" t="s">
        <v>968</v>
      </c>
      <c r="C4808" s="71">
        <v>40836</v>
      </c>
      <c r="F4808" s="40" t="s">
        <v>603</v>
      </c>
      <c r="G4808" s="40"/>
      <c r="H4808" s="40"/>
      <c r="I4808" s="40"/>
      <c r="J4808" s="40"/>
      <c r="K4808" s="40"/>
      <c r="L4808" s="40"/>
      <c r="M4808" s="40"/>
      <c r="N4808" s="40"/>
      <c r="O4808" s="40"/>
      <c r="P4808" s="40"/>
      <c r="Q4808" s="40"/>
      <c r="R4808" s="40"/>
      <c r="S4808" s="40"/>
      <c r="T4808" s="40"/>
      <c r="U4808" s="40"/>
      <c r="V4808" s="40"/>
      <c r="W4808" s="40"/>
      <c r="X4808" s="40"/>
      <c r="Z4808" s="40"/>
      <c r="AA4808" s="40"/>
      <c r="AB4808" s="40"/>
      <c r="AC4808" s="40"/>
      <c r="AD4808" s="40"/>
      <c r="AE4808" s="40"/>
      <c r="AF4808" s="40"/>
      <c r="AG4808" s="40"/>
      <c r="AH4808" s="40"/>
      <c r="AI4808" s="40"/>
      <c r="AJ4808" s="40"/>
      <c r="AK4808" s="40"/>
      <c r="AL4808" s="40"/>
      <c r="AM4808" s="40"/>
      <c r="AN4808" s="40"/>
      <c r="AO4808" s="40"/>
      <c r="AP4808" s="40"/>
      <c r="AQ4808" s="40"/>
      <c r="AR4808" s="40"/>
      <c r="AS4808" s="40"/>
      <c r="AT4808" s="40"/>
      <c r="AU4808" s="40"/>
      <c r="AV4808" s="40"/>
      <c r="AZ4808" s="40"/>
      <c r="BA4808" s="40">
        <v>79</v>
      </c>
      <c r="BB4808" s="40"/>
      <c r="BC4808" s="40"/>
      <c r="BD4808" s="40"/>
      <c r="BE4808" s="40"/>
      <c r="BF4808" s="40"/>
      <c r="BG4808" s="40"/>
      <c r="BH4808" s="40"/>
      <c r="BI4808" s="40"/>
      <c r="BJ4808" s="40"/>
      <c r="BK4808" s="40"/>
      <c r="BL4808" s="40"/>
      <c r="BM4808" s="40"/>
      <c r="BN4808" s="40"/>
      <c r="BO4808" s="40"/>
      <c r="BP4808" s="40"/>
      <c r="BQ4808" s="40"/>
      <c r="BR4808" s="40"/>
      <c r="BS4808" s="40"/>
      <c r="BT4808" s="40"/>
      <c r="BU4808" s="40"/>
      <c r="BV4808" s="40"/>
      <c r="BW4808" s="40"/>
      <c r="BX4808" s="40"/>
      <c r="BY4808" s="40"/>
      <c r="BZ4808" s="40"/>
      <c r="CA4808" s="40"/>
      <c r="CB4808" s="40"/>
      <c r="CC4808" s="40"/>
      <c r="CD4808" s="40"/>
      <c r="CE4808" s="40"/>
    </row>
    <row r="4809" spans="1:83" x14ac:dyDescent="0.25">
      <c r="A4809" s="66" t="s">
        <v>968</v>
      </c>
      <c r="B4809" s="66" t="s">
        <v>968</v>
      </c>
      <c r="C4809" s="71">
        <v>40855</v>
      </c>
      <c r="F4809" s="40" t="s">
        <v>603</v>
      </c>
      <c r="G4809" s="40"/>
      <c r="H4809" s="40"/>
      <c r="I4809" s="40"/>
      <c r="J4809" s="40"/>
      <c r="K4809" s="40"/>
      <c r="L4809" s="40"/>
      <c r="M4809" s="40"/>
      <c r="N4809" s="40"/>
      <c r="O4809" s="40"/>
      <c r="P4809" s="40"/>
      <c r="Q4809" s="40"/>
      <c r="R4809" s="40"/>
      <c r="S4809" s="40"/>
      <c r="T4809" s="40"/>
      <c r="U4809" s="40"/>
      <c r="V4809" s="40"/>
      <c r="W4809" s="40"/>
      <c r="X4809" s="40"/>
      <c r="Z4809" s="40"/>
      <c r="AA4809" s="40"/>
      <c r="AB4809" s="40"/>
      <c r="AC4809" s="40"/>
      <c r="AD4809" s="40"/>
      <c r="AE4809" s="40"/>
      <c r="AF4809" s="40"/>
      <c r="AG4809" s="40"/>
      <c r="AH4809" s="40"/>
      <c r="AI4809" s="40"/>
      <c r="AJ4809" s="40"/>
      <c r="AK4809" s="40"/>
      <c r="AL4809" s="40"/>
      <c r="AM4809" s="40"/>
      <c r="AN4809" s="40"/>
      <c r="AO4809" s="40"/>
      <c r="AP4809" s="40"/>
      <c r="AQ4809" s="40"/>
      <c r="AR4809" s="40"/>
      <c r="AS4809" s="40"/>
      <c r="AT4809" s="40"/>
      <c r="AU4809" s="40"/>
      <c r="AV4809" s="40"/>
      <c r="AZ4809" s="40"/>
      <c r="BA4809" s="40">
        <v>87</v>
      </c>
      <c r="BB4809" s="40"/>
      <c r="BC4809" s="40"/>
      <c r="BD4809" s="40"/>
      <c r="BE4809" s="40"/>
      <c r="BF4809" s="40"/>
      <c r="BG4809" s="40"/>
      <c r="BH4809" s="40"/>
      <c r="BI4809" s="40"/>
      <c r="BJ4809" s="40"/>
      <c r="BK4809" s="40"/>
      <c r="BL4809" s="40"/>
      <c r="BM4809" s="40"/>
      <c r="BN4809" s="40"/>
      <c r="BO4809" s="40"/>
      <c r="BP4809" s="40"/>
      <c r="BQ4809" s="40"/>
      <c r="BR4809" s="40"/>
      <c r="BS4809" s="40"/>
      <c r="BT4809" s="40"/>
      <c r="BU4809" s="40"/>
      <c r="BV4809" s="40"/>
      <c r="BW4809" s="40"/>
      <c r="BX4809" s="40"/>
      <c r="BY4809" s="40"/>
      <c r="BZ4809" s="40"/>
      <c r="CA4809" s="40"/>
      <c r="CB4809" s="40"/>
      <c r="CC4809" s="40"/>
      <c r="CD4809" s="40"/>
      <c r="CE4809" s="40"/>
    </row>
    <row r="4810" spans="1:83" x14ac:dyDescent="0.25">
      <c r="A4810" s="66" t="s">
        <v>969</v>
      </c>
      <c r="B4810" s="66" t="s">
        <v>969</v>
      </c>
      <c r="C4810" s="71">
        <v>40735</v>
      </c>
      <c r="F4810" s="40" t="s">
        <v>935</v>
      </c>
      <c r="G4810" s="40"/>
      <c r="H4810" s="40"/>
      <c r="I4810" s="40"/>
      <c r="J4810" s="40"/>
      <c r="K4810" s="40"/>
      <c r="L4810" s="40"/>
      <c r="M4810" s="40"/>
      <c r="N4810" s="40"/>
      <c r="O4810" s="40"/>
      <c r="P4810" s="40"/>
      <c r="Q4810" s="40"/>
      <c r="R4810" s="40"/>
      <c r="S4810" s="40"/>
      <c r="T4810" s="40"/>
      <c r="U4810" s="40"/>
      <c r="V4810" s="40"/>
      <c r="W4810" s="40"/>
      <c r="X4810" s="40"/>
      <c r="Z4810" s="40"/>
      <c r="AA4810" s="40"/>
      <c r="AB4810" s="40"/>
      <c r="AC4810" s="40"/>
      <c r="AD4810" s="40"/>
      <c r="AE4810" s="40"/>
      <c r="AF4810" s="40"/>
      <c r="AG4810" s="40"/>
      <c r="AH4810" s="40"/>
      <c r="AI4810" s="40"/>
      <c r="AJ4810" s="40"/>
      <c r="AK4810" s="40"/>
      <c r="AL4810" s="40"/>
      <c r="AM4810" s="40"/>
      <c r="AN4810" s="40"/>
      <c r="AO4810" s="40"/>
      <c r="AP4810" s="40"/>
      <c r="AQ4810" s="40"/>
      <c r="AR4810" s="40"/>
      <c r="AS4810" s="40"/>
      <c r="AT4810" s="40"/>
      <c r="AU4810" s="40"/>
      <c r="AV4810" s="40"/>
      <c r="AZ4810" s="40"/>
      <c r="BA4810" s="40"/>
      <c r="BB4810" s="40"/>
      <c r="BC4810" s="40"/>
      <c r="BD4810" s="40"/>
      <c r="BE4810" s="40"/>
      <c r="BF4810" s="40"/>
      <c r="BG4810" s="40"/>
      <c r="BH4810" s="40"/>
      <c r="BI4810" s="40"/>
      <c r="BJ4810" s="40"/>
      <c r="BK4810" s="40"/>
      <c r="BL4810" s="40"/>
      <c r="BM4810" s="40"/>
      <c r="BN4810" s="40"/>
      <c r="BO4810" s="40"/>
      <c r="BP4810" s="40"/>
      <c r="BQ4810" s="40"/>
      <c r="BR4810" s="40"/>
      <c r="BS4810" s="40"/>
      <c r="BT4810" s="40"/>
      <c r="BU4810" s="40"/>
      <c r="BV4810" s="40"/>
      <c r="BW4810" s="40"/>
      <c r="BX4810" s="40"/>
      <c r="BY4810" s="40"/>
      <c r="BZ4810" s="40"/>
      <c r="CA4810" s="40"/>
      <c r="CB4810" s="40"/>
      <c r="CC4810" s="40"/>
      <c r="CD4810" s="40"/>
      <c r="CE4810" s="40"/>
    </row>
    <row r="4811" spans="1:83" x14ac:dyDescent="0.25">
      <c r="A4811" s="66" t="s">
        <v>969</v>
      </c>
      <c r="B4811" s="66" t="s">
        <v>969</v>
      </c>
      <c r="C4811" s="71">
        <v>40746</v>
      </c>
      <c r="F4811" s="40" t="s">
        <v>935</v>
      </c>
      <c r="G4811" s="40"/>
      <c r="H4811" s="40"/>
      <c r="I4811" s="40"/>
      <c r="J4811" s="40"/>
      <c r="K4811" s="40"/>
      <c r="L4811" s="40"/>
      <c r="M4811" s="40"/>
      <c r="N4811" s="40"/>
      <c r="O4811" s="40"/>
      <c r="P4811" s="40"/>
      <c r="Q4811" s="40"/>
      <c r="R4811" s="40"/>
      <c r="S4811" s="40"/>
      <c r="T4811" s="40"/>
      <c r="U4811" s="40"/>
      <c r="V4811" s="40"/>
      <c r="W4811" s="40"/>
      <c r="X4811" s="40"/>
      <c r="Z4811" s="40"/>
      <c r="AA4811" s="40"/>
      <c r="AB4811" s="40"/>
      <c r="AC4811" s="40"/>
      <c r="AD4811" s="40"/>
      <c r="AE4811" s="40"/>
      <c r="AF4811" s="40"/>
      <c r="AG4811" s="40"/>
      <c r="AH4811" s="40"/>
      <c r="AI4811" s="40"/>
      <c r="AJ4811" s="40"/>
      <c r="AK4811" s="40"/>
      <c r="AL4811" s="40"/>
      <c r="AM4811" s="40"/>
      <c r="AN4811" s="40"/>
      <c r="AO4811" s="40"/>
      <c r="AP4811" s="40"/>
      <c r="AQ4811" s="40"/>
      <c r="AR4811" s="40"/>
      <c r="AS4811" s="40"/>
      <c r="AT4811" s="40"/>
      <c r="AU4811" s="40"/>
      <c r="AV4811" s="40"/>
      <c r="AZ4811" s="40"/>
      <c r="BA4811" s="40">
        <v>15</v>
      </c>
      <c r="BB4811" s="40"/>
      <c r="BC4811" s="40"/>
      <c r="BD4811" s="40"/>
      <c r="BE4811" s="40"/>
      <c r="BF4811" s="40"/>
      <c r="BG4811" s="40"/>
      <c r="BH4811" s="40"/>
      <c r="BI4811" s="40"/>
      <c r="BJ4811" s="40"/>
      <c r="BK4811" s="40"/>
      <c r="BL4811" s="40">
        <v>5.5</v>
      </c>
      <c r="BM4811" s="40"/>
      <c r="BN4811" s="40"/>
      <c r="BO4811" s="40"/>
      <c r="BP4811" s="40"/>
      <c r="BQ4811" s="40"/>
      <c r="BR4811" s="40"/>
      <c r="BS4811" s="40"/>
      <c r="BT4811" s="40"/>
      <c r="BU4811" s="40"/>
      <c r="BV4811" s="40"/>
      <c r="BW4811" s="40"/>
      <c r="BX4811" s="40"/>
      <c r="BY4811" s="40"/>
      <c r="BZ4811" s="40"/>
      <c r="CA4811" s="40"/>
      <c r="CB4811" s="40"/>
      <c r="CC4811" s="40"/>
      <c r="CD4811" s="40"/>
      <c r="CE4811" s="40"/>
    </row>
    <row r="4812" spans="1:83" x14ac:dyDescent="0.25">
      <c r="A4812" s="66" t="s">
        <v>969</v>
      </c>
      <c r="B4812" s="66" t="s">
        <v>969</v>
      </c>
      <c r="C4812" s="71">
        <v>40753</v>
      </c>
      <c r="F4812" s="40" t="s">
        <v>935</v>
      </c>
      <c r="G4812" s="40"/>
      <c r="H4812" s="40"/>
      <c r="I4812" s="40"/>
      <c r="J4812" s="40"/>
      <c r="K4812" s="40"/>
      <c r="L4812" s="40"/>
      <c r="M4812" s="40"/>
      <c r="N4812" s="40"/>
      <c r="O4812" s="40"/>
      <c r="P4812" s="40"/>
      <c r="Q4812" s="40"/>
      <c r="R4812" s="40"/>
      <c r="S4812" s="40"/>
      <c r="T4812" s="40"/>
      <c r="U4812" s="40"/>
      <c r="V4812" s="40"/>
      <c r="W4812" s="40"/>
      <c r="X4812" s="40"/>
      <c r="Z4812" s="40"/>
      <c r="AA4812" s="40"/>
      <c r="AB4812" s="40"/>
      <c r="AC4812" s="40"/>
      <c r="AD4812" s="40"/>
      <c r="AE4812" s="40"/>
      <c r="AF4812" s="40"/>
      <c r="AG4812" s="40"/>
      <c r="AH4812" s="40"/>
      <c r="AI4812" s="40"/>
      <c r="AJ4812" s="40"/>
      <c r="AK4812" s="40"/>
      <c r="AL4812" s="40"/>
      <c r="AM4812" s="40"/>
      <c r="AN4812" s="40"/>
      <c r="AO4812" s="40"/>
      <c r="AP4812" s="40"/>
      <c r="AQ4812" s="40"/>
      <c r="AR4812" s="40"/>
      <c r="AS4812" s="40"/>
      <c r="AT4812" s="40"/>
      <c r="AU4812" s="40"/>
      <c r="AV4812" s="40"/>
      <c r="AZ4812" s="40"/>
      <c r="BA4812" s="40">
        <v>17</v>
      </c>
      <c r="BB4812" s="40"/>
      <c r="BC4812" s="40"/>
      <c r="BD4812" s="40"/>
      <c r="BE4812" s="40"/>
      <c r="BF4812" s="40"/>
      <c r="BG4812" s="40"/>
      <c r="BH4812" s="40"/>
      <c r="BI4812" s="40"/>
      <c r="BJ4812" s="40"/>
      <c r="BK4812" s="40"/>
      <c r="BL4812" s="40">
        <v>6.5</v>
      </c>
      <c r="BM4812" s="40"/>
      <c r="BN4812" s="40"/>
      <c r="BO4812" s="40"/>
      <c r="BP4812" s="40"/>
      <c r="BQ4812" s="40"/>
      <c r="BR4812" s="40"/>
      <c r="BS4812" s="40"/>
      <c r="BT4812" s="40"/>
      <c r="BU4812" s="40"/>
      <c r="BV4812" s="40"/>
      <c r="BW4812" s="40"/>
      <c r="BX4812" s="40"/>
      <c r="BY4812" s="40"/>
      <c r="BZ4812" s="40"/>
      <c r="CA4812" s="40"/>
      <c r="CB4812" s="40"/>
      <c r="CC4812" s="40"/>
      <c r="CD4812" s="40"/>
      <c r="CE4812" s="40"/>
    </row>
    <row r="4813" spans="1:83" x14ac:dyDescent="0.25">
      <c r="A4813" s="66" t="s">
        <v>969</v>
      </c>
      <c r="B4813" s="66" t="s">
        <v>969</v>
      </c>
      <c r="C4813" s="71">
        <v>40771</v>
      </c>
      <c r="F4813" s="40" t="s">
        <v>935</v>
      </c>
      <c r="G4813" s="40"/>
      <c r="H4813" s="40"/>
      <c r="I4813" s="40"/>
      <c r="J4813" s="40"/>
      <c r="K4813" s="40"/>
      <c r="L4813" s="40"/>
      <c r="M4813" s="40"/>
      <c r="N4813" s="40"/>
      <c r="O4813" s="40"/>
      <c r="P4813" s="40"/>
      <c r="Q4813" s="40"/>
      <c r="R4813" s="40"/>
      <c r="S4813" s="40"/>
      <c r="T4813" s="40"/>
      <c r="U4813" s="40"/>
      <c r="V4813" s="40"/>
      <c r="W4813" s="40"/>
      <c r="X4813" s="40"/>
      <c r="Z4813" s="40"/>
      <c r="AA4813" s="40"/>
      <c r="AB4813" s="40"/>
      <c r="AC4813" s="40"/>
      <c r="AD4813" s="40"/>
      <c r="AE4813" s="40"/>
      <c r="AF4813" s="40"/>
      <c r="AG4813" s="40"/>
      <c r="AH4813" s="40"/>
      <c r="AI4813" s="40"/>
      <c r="AJ4813" s="40"/>
      <c r="AK4813" s="40"/>
      <c r="AL4813" s="40"/>
      <c r="AM4813" s="40"/>
      <c r="AN4813" s="40"/>
      <c r="AO4813" s="40"/>
      <c r="AP4813" s="40"/>
      <c r="AQ4813" s="40"/>
      <c r="AR4813" s="40"/>
      <c r="AS4813" s="40"/>
      <c r="AT4813" s="40"/>
      <c r="AU4813" s="40"/>
      <c r="AV4813" s="40"/>
      <c r="AZ4813" s="40"/>
      <c r="BA4813" s="40">
        <v>31</v>
      </c>
      <c r="BB4813" s="40"/>
      <c r="BC4813" s="40"/>
      <c r="BD4813" s="40"/>
      <c r="BE4813" s="40"/>
      <c r="BF4813" s="40"/>
      <c r="BG4813" s="40"/>
      <c r="BH4813" s="40"/>
      <c r="BI4813" s="40"/>
      <c r="BJ4813" s="40"/>
      <c r="BK4813" s="40"/>
      <c r="BL4813" s="40">
        <v>7.1</v>
      </c>
      <c r="BM4813" s="40"/>
      <c r="BN4813" s="40"/>
      <c r="BO4813" s="40"/>
      <c r="BP4813" s="40"/>
      <c r="BQ4813" s="40"/>
      <c r="BR4813" s="40"/>
      <c r="BS4813" s="40"/>
      <c r="BT4813" s="40"/>
      <c r="BU4813" s="40"/>
      <c r="BV4813" s="40"/>
      <c r="BW4813" s="40"/>
      <c r="BX4813" s="40"/>
      <c r="BY4813" s="40"/>
      <c r="BZ4813" s="40"/>
      <c r="CA4813" s="40"/>
      <c r="CB4813" s="40"/>
      <c r="CC4813" s="40"/>
      <c r="CD4813" s="40"/>
      <c r="CE4813" s="40"/>
    </row>
    <row r="4814" spans="1:83" x14ac:dyDescent="0.25">
      <c r="A4814" s="66" t="s">
        <v>969</v>
      </c>
      <c r="B4814" s="66" t="s">
        <v>969</v>
      </c>
      <c r="C4814" s="71">
        <v>40782</v>
      </c>
      <c r="F4814" s="40" t="s">
        <v>935</v>
      </c>
      <c r="G4814" s="40"/>
      <c r="H4814" s="40"/>
      <c r="I4814" s="40"/>
      <c r="J4814" s="40"/>
      <c r="K4814" s="40"/>
      <c r="L4814" s="40"/>
      <c r="M4814" s="40"/>
      <c r="N4814" s="40"/>
      <c r="O4814" s="40"/>
      <c r="P4814" s="40"/>
      <c r="Q4814" s="40"/>
      <c r="R4814" s="40"/>
      <c r="S4814" s="40"/>
      <c r="T4814" s="40"/>
      <c r="U4814" s="40"/>
      <c r="V4814" s="40"/>
      <c r="W4814" s="40"/>
      <c r="X4814" s="40"/>
      <c r="Z4814" s="40"/>
      <c r="AA4814" s="40"/>
      <c r="AB4814" s="40"/>
      <c r="AC4814" s="40"/>
      <c r="AD4814" s="40"/>
      <c r="AE4814" s="40"/>
      <c r="AF4814" s="40"/>
      <c r="AG4814" s="40"/>
      <c r="AH4814" s="40"/>
      <c r="AI4814" s="40"/>
      <c r="AJ4814" s="40"/>
      <c r="AK4814" s="40"/>
      <c r="AL4814" s="40"/>
      <c r="AM4814" s="40"/>
      <c r="AN4814" s="40"/>
      <c r="AO4814" s="40"/>
      <c r="AP4814" s="40"/>
      <c r="AQ4814" s="40"/>
      <c r="AR4814" s="40"/>
      <c r="AS4814" s="40"/>
      <c r="AT4814" s="40"/>
      <c r="AU4814" s="40"/>
      <c r="AV4814" s="40"/>
      <c r="AZ4814" s="40"/>
      <c r="BA4814" s="40">
        <v>32</v>
      </c>
      <c r="BB4814" s="40"/>
      <c r="BC4814" s="40"/>
      <c r="BD4814" s="40"/>
      <c r="BE4814" s="40"/>
      <c r="BF4814" s="40"/>
      <c r="BG4814" s="40"/>
      <c r="BH4814" s="40"/>
      <c r="BI4814" s="40"/>
      <c r="BJ4814" s="40"/>
      <c r="BK4814" s="40"/>
      <c r="BL4814" s="40"/>
      <c r="BM4814" s="40"/>
      <c r="BN4814" s="40"/>
      <c r="BO4814" s="40"/>
      <c r="BP4814" s="40"/>
      <c r="BQ4814" s="40"/>
      <c r="BR4814" s="40"/>
      <c r="BS4814" s="40"/>
      <c r="BT4814" s="40"/>
      <c r="BU4814" s="40"/>
      <c r="BV4814" s="40"/>
      <c r="BW4814" s="40"/>
      <c r="BX4814" s="40"/>
      <c r="BY4814" s="40"/>
      <c r="BZ4814" s="40"/>
      <c r="CA4814" s="40"/>
      <c r="CB4814" s="40"/>
      <c r="CC4814" s="40"/>
      <c r="CD4814" s="40"/>
      <c r="CE4814" s="40"/>
    </row>
    <row r="4815" spans="1:83" x14ac:dyDescent="0.25">
      <c r="A4815" s="66" t="s">
        <v>969</v>
      </c>
      <c r="B4815" s="66" t="s">
        <v>969</v>
      </c>
      <c r="C4815" s="71">
        <v>40793</v>
      </c>
      <c r="F4815" s="40" t="s">
        <v>935</v>
      </c>
      <c r="G4815" s="40"/>
      <c r="H4815" s="40"/>
      <c r="I4815" s="40"/>
      <c r="J4815" s="40"/>
      <c r="K4815" s="40"/>
      <c r="L4815" s="40"/>
      <c r="M4815" s="40"/>
      <c r="N4815" s="40"/>
      <c r="O4815" s="40"/>
      <c r="P4815" s="40"/>
      <c r="Q4815" s="40"/>
      <c r="R4815" s="40"/>
      <c r="S4815" s="40"/>
      <c r="T4815" s="40"/>
      <c r="U4815" s="40"/>
      <c r="V4815" s="40"/>
      <c r="W4815" s="40"/>
      <c r="X4815" s="40"/>
      <c r="Z4815" s="40"/>
      <c r="AA4815" s="40"/>
      <c r="AB4815" s="40"/>
      <c r="AC4815" s="40"/>
      <c r="AD4815" s="40"/>
      <c r="AE4815" s="40"/>
      <c r="AF4815" s="40"/>
      <c r="AG4815" s="40"/>
      <c r="AH4815" s="40"/>
      <c r="AI4815" s="40"/>
      <c r="AJ4815" s="40"/>
      <c r="AK4815" s="40"/>
      <c r="AL4815" s="40"/>
      <c r="AM4815" s="40"/>
      <c r="AN4815" s="40"/>
      <c r="AO4815" s="40"/>
      <c r="AP4815" s="40"/>
      <c r="AQ4815" s="40"/>
      <c r="AR4815" s="40"/>
      <c r="AS4815" s="40"/>
      <c r="AT4815" s="40"/>
      <c r="AU4815" s="40"/>
      <c r="AV4815" s="40"/>
      <c r="AZ4815" s="40"/>
      <c r="BA4815" s="40">
        <v>39</v>
      </c>
      <c r="BB4815" s="40"/>
      <c r="BC4815" s="40"/>
      <c r="BD4815" s="40"/>
      <c r="BE4815" s="40"/>
      <c r="BF4815" s="40"/>
      <c r="BG4815" s="40"/>
      <c r="BH4815" s="40"/>
      <c r="BI4815" s="40"/>
      <c r="BJ4815" s="40"/>
      <c r="BK4815" s="40"/>
      <c r="BL4815" s="40"/>
      <c r="BM4815" s="40"/>
      <c r="BN4815" s="40"/>
      <c r="BO4815" s="40"/>
      <c r="BP4815" s="40"/>
      <c r="BQ4815" s="40"/>
      <c r="BR4815" s="40"/>
      <c r="BS4815" s="40"/>
      <c r="BT4815" s="40"/>
      <c r="BU4815" s="40"/>
      <c r="BV4815" s="40"/>
      <c r="BW4815" s="40"/>
      <c r="BX4815" s="40"/>
      <c r="BY4815" s="40"/>
      <c r="BZ4815" s="40"/>
      <c r="CA4815" s="40"/>
      <c r="CB4815" s="40"/>
      <c r="CC4815" s="40"/>
      <c r="CD4815" s="40"/>
      <c r="CE4815" s="40"/>
    </row>
    <row r="4816" spans="1:83" x14ac:dyDescent="0.25">
      <c r="A4816" s="66" t="s">
        <v>969</v>
      </c>
      <c r="B4816" s="66" t="s">
        <v>969</v>
      </c>
      <c r="C4816" s="71">
        <v>40810</v>
      </c>
      <c r="F4816" s="40" t="s">
        <v>935</v>
      </c>
      <c r="G4816" s="40"/>
      <c r="H4816" s="40"/>
      <c r="I4816" s="40"/>
      <c r="J4816" s="40"/>
      <c r="K4816" s="40"/>
      <c r="L4816" s="40"/>
      <c r="M4816" s="40"/>
      <c r="N4816" s="40"/>
      <c r="O4816" s="40"/>
      <c r="P4816" s="40"/>
      <c r="Q4816" s="40"/>
      <c r="R4816" s="40"/>
      <c r="S4816" s="40"/>
      <c r="T4816" s="40"/>
      <c r="U4816" s="40"/>
      <c r="V4816" s="40"/>
      <c r="W4816" s="40"/>
      <c r="X4816" s="40"/>
      <c r="Z4816" s="40"/>
      <c r="AA4816" s="40"/>
      <c r="AB4816" s="40"/>
      <c r="AC4816" s="40"/>
      <c r="AD4816" s="40"/>
      <c r="AE4816" s="40"/>
      <c r="AF4816" s="40"/>
      <c r="AG4816" s="40"/>
      <c r="AH4816" s="40"/>
      <c r="AI4816" s="40"/>
      <c r="AJ4816" s="40"/>
      <c r="AK4816" s="40"/>
      <c r="AL4816" s="40"/>
      <c r="AM4816" s="40"/>
      <c r="AN4816" s="40"/>
      <c r="AO4816" s="40"/>
      <c r="AP4816" s="40"/>
      <c r="AQ4816" s="40"/>
      <c r="AR4816" s="40"/>
      <c r="AS4816" s="40"/>
      <c r="AT4816" s="40"/>
      <c r="AU4816" s="40"/>
      <c r="AV4816" s="40"/>
      <c r="AZ4816" s="40"/>
      <c r="BA4816" s="40">
        <v>69</v>
      </c>
      <c r="BB4816" s="40"/>
      <c r="BC4816" s="40"/>
      <c r="BD4816" s="40"/>
      <c r="BE4816" s="40"/>
      <c r="BF4816" s="40"/>
      <c r="BG4816" s="40"/>
      <c r="BH4816" s="40"/>
      <c r="BI4816" s="40"/>
      <c r="BJ4816" s="40"/>
      <c r="BK4816" s="40"/>
      <c r="BL4816" s="40"/>
      <c r="BM4816" s="40"/>
      <c r="BN4816" s="40"/>
      <c r="BO4816" s="40"/>
      <c r="BP4816" s="40"/>
      <c r="BQ4816" s="40"/>
      <c r="BR4816" s="40"/>
      <c r="BS4816" s="40"/>
      <c r="BT4816" s="40"/>
      <c r="BU4816" s="40"/>
      <c r="BV4816" s="40"/>
      <c r="BW4816" s="40"/>
      <c r="BX4816" s="40"/>
      <c r="BY4816" s="40"/>
      <c r="BZ4816" s="40"/>
      <c r="CA4816" s="40"/>
      <c r="CB4816" s="40"/>
      <c r="CC4816" s="40"/>
      <c r="CD4816" s="40"/>
      <c r="CE4816" s="40"/>
    </row>
    <row r="4817" spans="1:83" x14ac:dyDescent="0.25">
      <c r="A4817" s="66" t="s">
        <v>969</v>
      </c>
      <c r="B4817" s="66" t="s">
        <v>969</v>
      </c>
      <c r="C4817" s="71">
        <v>40828</v>
      </c>
      <c r="F4817" s="40" t="s">
        <v>935</v>
      </c>
      <c r="G4817" s="40"/>
      <c r="H4817" s="40"/>
      <c r="I4817" s="40"/>
      <c r="J4817" s="40"/>
      <c r="K4817" s="40"/>
      <c r="L4817" s="40"/>
      <c r="M4817" s="40"/>
      <c r="N4817" s="40"/>
      <c r="O4817" s="40"/>
      <c r="P4817" s="40"/>
      <c r="Q4817" s="40"/>
      <c r="R4817" s="40"/>
      <c r="S4817" s="40"/>
      <c r="T4817" s="40"/>
      <c r="U4817" s="40"/>
      <c r="V4817" s="40"/>
      <c r="W4817" s="40"/>
      <c r="X4817" s="40"/>
      <c r="Z4817" s="40"/>
      <c r="AA4817" s="40"/>
      <c r="AB4817" s="40"/>
      <c r="AC4817" s="40"/>
      <c r="AD4817" s="40"/>
      <c r="AE4817" s="40"/>
      <c r="AF4817" s="40"/>
      <c r="AG4817" s="40"/>
      <c r="AH4817" s="40"/>
      <c r="AI4817" s="40"/>
      <c r="AJ4817" s="40"/>
      <c r="AK4817" s="40"/>
      <c r="AL4817" s="40"/>
      <c r="AM4817" s="40"/>
      <c r="AN4817" s="40"/>
      <c r="AO4817" s="40"/>
      <c r="AP4817" s="40"/>
      <c r="AQ4817" s="40"/>
      <c r="AR4817" s="40"/>
      <c r="AS4817" s="40"/>
      <c r="AT4817" s="40"/>
      <c r="AU4817" s="40"/>
      <c r="AV4817" s="40"/>
      <c r="AZ4817" s="40"/>
      <c r="BA4817" s="40">
        <v>71</v>
      </c>
      <c r="BB4817" s="40"/>
      <c r="BC4817" s="40"/>
      <c r="BD4817" s="40"/>
      <c r="BE4817" s="40"/>
      <c r="BF4817" s="40"/>
      <c r="BG4817" s="40"/>
      <c r="BH4817" s="40"/>
      <c r="BI4817" s="40"/>
      <c r="BJ4817" s="40"/>
      <c r="BK4817" s="40"/>
      <c r="BL4817" s="40"/>
      <c r="BM4817" s="40"/>
      <c r="BN4817" s="40"/>
      <c r="BO4817" s="40"/>
      <c r="BP4817" s="40"/>
      <c r="BQ4817" s="40"/>
      <c r="BR4817" s="40"/>
      <c r="BS4817" s="40"/>
      <c r="BT4817" s="40"/>
      <c r="BU4817" s="40"/>
      <c r="BV4817" s="40"/>
      <c r="BW4817" s="40"/>
      <c r="BX4817" s="40"/>
      <c r="BY4817" s="40"/>
      <c r="BZ4817" s="40"/>
      <c r="CA4817" s="40"/>
      <c r="CB4817" s="40"/>
      <c r="CC4817" s="40"/>
      <c r="CD4817" s="40"/>
      <c r="CE4817" s="40"/>
    </row>
    <row r="4818" spans="1:83" x14ac:dyDescent="0.25">
      <c r="A4818" s="66" t="s">
        <v>969</v>
      </c>
      <c r="B4818" s="66" t="s">
        <v>969</v>
      </c>
      <c r="C4818" s="71">
        <v>40836</v>
      </c>
      <c r="F4818" s="40" t="s">
        <v>935</v>
      </c>
      <c r="G4818" s="40"/>
      <c r="H4818" s="40"/>
      <c r="I4818" s="40"/>
      <c r="J4818" s="40"/>
      <c r="K4818" s="40"/>
      <c r="L4818" s="40"/>
      <c r="M4818" s="40"/>
      <c r="N4818" s="40"/>
      <c r="O4818" s="40"/>
      <c r="P4818" s="40"/>
      <c r="Q4818" s="40"/>
      <c r="R4818" s="40"/>
      <c r="S4818" s="40"/>
      <c r="T4818" s="40"/>
      <c r="U4818" s="40"/>
      <c r="V4818" s="40"/>
      <c r="W4818" s="40"/>
      <c r="X4818" s="40"/>
      <c r="Z4818" s="40"/>
      <c r="AA4818" s="40"/>
      <c r="AB4818" s="40"/>
      <c r="AC4818" s="40"/>
      <c r="AD4818" s="40"/>
      <c r="AE4818" s="40"/>
      <c r="AF4818" s="40"/>
      <c r="AG4818" s="40"/>
      <c r="AH4818" s="40"/>
      <c r="AI4818" s="40"/>
      <c r="AJ4818" s="40"/>
      <c r="AK4818" s="40"/>
      <c r="AL4818" s="40"/>
      <c r="AM4818" s="40"/>
      <c r="AN4818" s="40"/>
      <c r="AO4818" s="40"/>
      <c r="AP4818" s="40"/>
      <c r="AQ4818" s="40"/>
      <c r="AR4818" s="40"/>
      <c r="AS4818" s="40"/>
      <c r="AT4818" s="40"/>
      <c r="AU4818" s="40"/>
      <c r="AV4818" s="40"/>
      <c r="AZ4818" s="40"/>
      <c r="BA4818" s="40">
        <v>80</v>
      </c>
      <c r="BB4818" s="40"/>
      <c r="BC4818" s="40"/>
      <c r="BD4818" s="40"/>
      <c r="BE4818" s="40"/>
      <c r="BF4818" s="40"/>
      <c r="BG4818" s="40"/>
      <c r="BH4818" s="40"/>
      <c r="BI4818" s="40"/>
      <c r="BJ4818" s="40"/>
      <c r="BK4818" s="40"/>
      <c r="BL4818" s="40"/>
      <c r="BM4818" s="40"/>
      <c r="BN4818" s="40"/>
      <c r="BO4818" s="40"/>
      <c r="BP4818" s="40"/>
      <c r="BQ4818" s="40"/>
      <c r="BR4818" s="40"/>
      <c r="BS4818" s="40"/>
      <c r="BT4818" s="40"/>
      <c r="BU4818" s="40"/>
      <c r="BV4818" s="40"/>
      <c r="BW4818" s="40"/>
      <c r="BX4818" s="40"/>
      <c r="BY4818" s="40"/>
      <c r="BZ4818" s="40"/>
      <c r="CA4818" s="40"/>
      <c r="CB4818" s="40"/>
      <c r="CC4818" s="40"/>
      <c r="CD4818" s="40"/>
      <c r="CE4818" s="40"/>
    </row>
    <row r="4819" spans="1:83" x14ac:dyDescent="0.25">
      <c r="A4819" s="66" t="s">
        <v>969</v>
      </c>
      <c r="B4819" s="66" t="s">
        <v>969</v>
      </c>
      <c r="C4819" s="71">
        <v>40855</v>
      </c>
      <c r="F4819" s="40" t="s">
        <v>935</v>
      </c>
      <c r="G4819" s="40"/>
      <c r="H4819" s="40"/>
      <c r="I4819" s="40"/>
      <c r="J4819" s="40"/>
      <c r="K4819" s="40"/>
      <c r="L4819" s="40"/>
      <c r="M4819" s="40"/>
      <c r="N4819" s="40"/>
      <c r="O4819" s="40"/>
      <c r="P4819" s="40"/>
      <c r="Q4819" s="40"/>
      <c r="R4819" s="40"/>
      <c r="S4819" s="40"/>
      <c r="T4819" s="40"/>
      <c r="U4819" s="40"/>
      <c r="V4819" s="40"/>
      <c r="W4819" s="40"/>
      <c r="X4819" s="40"/>
      <c r="Z4819" s="40"/>
      <c r="AA4819" s="40"/>
      <c r="AB4819" s="40"/>
      <c r="AC4819" s="40"/>
      <c r="AD4819" s="40"/>
      <c r="AE4819" s="40"/>
      <c r="AF4819" s="40"/>
      <c r="AG4819" s="40"/>
      <c r="AH4819" s="40"/>
      <c r="AI4819" s="40"/>
      <c r="AJ4819" s="40"/>
      <c r="AK4819" s="40"/>
      <c r="AL4819" s="40"/>
      <c r="AM4819" s="40"/>
      <c r="AN4819" s="40"/>
      <c r="AO4819" s="40"/>
      <c r="AP4819" s="40"/>
      <c r="AQ4819" s="40"/>
      <c r="AR4819" s="40"/>
      <c r="AS4819" s="40"/>
      <c r="AT4819" s="40"/>
      <c r="AU4819" s="40"/>
      <c r="AV4819" s="40"/>
      <c r="AZ4819" s="40"/>
      <c r="BA4819" s="40">
        <v>87</v>
      </c>
      <c r="BB4819" s="40"/>
      <c r="BC4819" s="40"/>
      <c r="BD4819" s="40"/>
      <c r="BE4819" s="40"/>
      <c r="BF4819" s="40"/>
      <c r="BG4819" s="40"/>
      <c r="BH4819" s="40"/>
      <c r="BI4819" s="40"/>
      <c r="BJ4819" s="40"/>
      <c r="BK4819" s="40"/>
      <c r="BL4819" s="40"/>
      <c r="BM4819" s="40"/>
      <c r="BN4819" s="40"/>
      <c r="BO4819" s="40"/>
      <c r="BP4819" s="40"/>
      <c r="BQ4819" s="40"/>
      <c r="BR4819" s="40"/>
      <c r="BS4819" s="40"/>
      <c r="BT4819" s="40"/>
      <c r="BU4819" s="40"/>
      <c r="BV4819" s="40"/>
      <c r="BW4819" s="40"/>
      <c r="BX4819" s="40"/>
      <c r="BY4819" s="40"/>
      <c r="BZ4819" s="40"/>
      <c r="CA4819" s="40"/>
      <c r="CB4819" s="40"/>
      <c r="CC4819" s="40"/>
      <c r="CD4819" s="40"/>
      <c r="CE4819" s="40"/>
    </row>
    <row r="4820" spans="1:83" x14ac:dyDescent="0.25">
      <c r="A4820" s="66" t="s">
        <v>970</v>
      </c>
      <c r="B4820" s="66" t="s">
        <v>970</v>
      </c>
      <c r="C4820" s="71">
        <v>40735</v>
      </c>
      <c r="F4820" s="40" t="s">
        <v>937</v>
      </c>
      <c r="G4820" s="40"/>
      <c r="H4820" s="40"/>
      <c r="I4820" s="40"/>
      <c r="J4820" s="40"/>
      <c r="K4820" s="40"/>
      <c r="L4820" s="40"/>
      <c r="M4820" s="40"/>
      <c r="N4820" s="40"/>
      <c r="O4820" s="40"/>
      <c r="P4820" s="40"/>
      <c r="Q4820" s="40"/>
      <c r="R4820" s="40"/>
      <c r="S4820" s="40"/>
      <c r="T4820" s="40"/>
      <c r="U4820" s="40"/>
      <c r="V4820" s="40"/>
      <c r="W4820" s="40"/>
      <c r="X4820" s="40"/>
      <c r="Z4820" s="40"/>
      <c r="AA4820" s="40"/>
      <c r="AB4820" s="40"/>
      <c r="AC4820" s="40"/>
      <c r="AD4820" s="40"/>
      <c r="AE4820" s="40"/>
      <c r="AF4820" s="40"/>
      <c r="AG4820" s="40"/>
      <c r="AH4820" s="40"/>
      <c r="AI4820" s="40"/>
      <c r="AJ4820" s="40"/>
      <c r="AK4820" s="40"/>
      <c r="AL4820" s="40"/>
      <c r="AM4820" s="40"/>
      <c r="AN4820" s="40"/>
      <c r="AO4820" s="40"/>
      <c r="AP4820" s="40"/>
      <c r="AQ4820" s="40"/>
      <c r="AR4820" s="40"/>
      <c r="AS4820" s="40"/>
      <c r="AT4820" s="40"/>
      <c r="AU4820" s="40"/>
      <c r="AV4820" s="40"/>
      <c r="AZ4820" s="40"/>
      <c r="BA4820" s="40"/>
      <c r="BB4820" s="40"/>
      <c r="BC4820" s="40"/>
      <c r="BD4820" s="40"/>
      <c r="BE4820" s="40"/>
      <c r="BF4820" s="40"/>
      <c r="BG4820" s="40"/>
      <c r="BH4820" s="40"/>
      <c r="BI4820" s="40"/>
      <c r="BJ4820" s="40"/>
      <c r="BK4820" s="40"/>
      <c r="BL4820" s="40"/>
      <c r="BM4820" s="40"/>
      <c r="BN4820" s="40"/>
      <c r="BO4820" s="40"/>
      <c r="BP4820" s="40"/>
      <c r="BQ4820" s="40"/>
      <c r="BR4820" s="40"/>
      <c r="BS4820" s="40"/>
      <c r="BT4820" s="40"/>
      <c r="BU4820" s="40"/>
      <c r="BV4820" s="40"/>
      <c r="BW4820" s="40"/>
      <c r="BX4820" s="40"/>
      <c r="BY4820" s="40"/>
      <c r="BZ4820" s="40"/>
      <c r="CA4820" s="40"/>
      <c r="CB4820" s="40"/>
      <c r="CC4820" s="40"/>
      <c r="CD4820" s="40"/>
      <c r="CE4820" s="40"/>
    </row>
    <row r="4821" spans="1:83" x14ac:dyDescent="0.25">
      <c r="A4821" s="66" t="s">
        <v>970</v>
      </c>
      <c r="B4821" s="66" t="s">
        <v>970</v>
      </c>
      <c r="C4821" s="71">
        <v>40746</v>
      </c>
      <c r="F4821" s="40" t="s">
        <v>937</v>
      </c>
      <c r="G4821" s="40"/>
      <c r="H4821" s="40"/>
      <c r="I4821" s="40"/>
      <c r="J4821" s="40"/>
      <c r="K4821" s="40"/>
      <c r="L4821" s="40"/>
      <c r="M4821" s="40"/>
      <c r="N4821" s="40"/>
      <c r="O4821" s="40"/>
      <c r="P4821" s="40"/>
      <c r="Q4821" s="40"/>
      <c r="R4821" s="40"/>
      <c r="S4821" s="40"/>
      <c r="T4821" s="40"/>
      <c r="U4821" s="40"/>
      <c r="V4821" s="40"/>
      <c r="W4821" s="40"/>
      <c r="X4821" s="40"/>
      <c r="Z4821" s="40"/>
      <c r="AA4821" s="40"/>
      <c r="AB4821" s="40"/>
      <c r="AC4821" s="40"/>
      <c r="AD4821" s="40"/>
      <c r="AE4821" s="40"/>
      <c r="AF4821" s="40"/>
      <c r="AG4821" s="40"/>
      <c r="AH4821" s="40"/>
      <c r="AI4821" s="40"/>
      <c r="AJ4821" s="40"/>
      <c r="AK4821" s="40"/>
      <c r="AL4821" s="40"/>
      <c r="AM4821" s="40"/>
      <c r="AN4821" s="40"/>
      <c r="AO4821" s="40"/>
      <c r="AP4821" s="40"/>
      <c r="AQ4821" s="40"/>
      <c r="AR4821" s="40"/>
      <c r="AS4821" s="40"/>
      <c r="AT4821" s="40"/>
      <c r="AU4821" s="40"/>
      <c r="AV4821" s="40"/>
      <c r="AZ4821" s="40"/>
      <c r="BA4821" s="40">
        <v>16</v>
      </c>
      <c r="BB4821" s="40"/>
      <c r="BC4821" s="40"/>
      <c r="BD4821" s="40"/>
      <c r="BE4821" s="40"/>
      <c r="BF4821" s="40"/>
      <c r="BG4821" s="40"/>
      <c r="BH4821" s="40"/>
      <c r="BI4821" s="40"/>
      <c r="BJ4821" s="40"/>
      <c r="BK4821" s="40"/>
      <c r="BL4821" s="40">
        <v>5.5</v>
      </c>
      <c r="BM4821" s="40"/>
      <c r="BN4821" s="40"/>
      <c r="BO4821" s="40"/>
      <c r="BP4821" s="40"/>
      <c r="BQ4821" s="40"/>
      <c r="BR4821" s="40"/>
      <c r="BS4821" s="40"/>
      <c r="BT4821" s="40"/>
      <c r="BU4821" s="40"/>
      <c r="BV4821" s="40"/>
      <c r="BW4821" s="40"/>
      <c r="BX4821" s="40"/>
      <c r="BY4821" s="40"/>
      <c r="BZ4821" s="40"/>
      <c r="CA4821" s="40"/>
      <c r="CB4821" s="40"/>
      <c r="CC4821" s="40"/>
      <c r="CD4821" s="40"/>
      <c r="CE4821" s="40"/>
    </row>
    <row r="4822" spans="1:83" x14ac:dyDescent="0.25">
      <c r="A4822" s="66" t="s">
        <v>970</v>
      </c>
      <c r="B4822" s="66" t="s">
        <v>970</v>
      </c>
      <c r="C4822" s="71">
        <v>40753</v>
      </c>
      <c r="F4822" s="40" t="s">
        <v>937</v>
      </c>
      <c r="G4822" s="40"/>
      <c r="H4822" s="40"/>
      <c r="I4822" s="40"/>
      <c r="J4822" s="40"/>
      <c r="K4822" s="40"/>
      <c r="L4822" s="40"/>
      <c r="M4822" s="40"/>
      <c r="N4822" s="40"/>
      <c r="O4822" s="40"/>
      <c r="P4822" s="40"/>
      <c r="Q4822" s="40"/>
      <c r="R4822" s="40"/>
      <c r="S4822" s="40"/>
      <c r="T4822" s="40"/>
      <c r="U4822" s="40"/>
      <c r="V4822" s="40"/>
      <c r="W4822" s="40"/>
      <c r="X4822" s="40"/>
      <c r="Z4822" s="40"/>
      <c r="AA4822" s="40"/>
      <c r="AB4822" s="40"/>
      <c r="AC4822" s="40"/>
      <c r="AD4822" s="40"/>
      <c r="AE4822" s="40"/>
      <c r="AF4822" s="40"/>
      <c r="AG4822" s="40"/>
      <c r="AH4822" s="40"/>
      <c r="AI4822" s="40"/>
      <c r="AJ4822" s="40"/>
      <c r="AK4822" s="40"/>
      <c r="AL4822" s="40"/>
      <c r="AM4822" s="40"/>
      <c r="AN4822" s="40"/>
      <c r="AO4822" s="40"/>
      <c r="AP4822" s="40"/>
      <c r="AQ4822" s="40"/>
      <c r="AR4822" s="40"/>
      <c r="AS4822" s="40"/>
      <c r="AT4822" s="40"/>
      <c r="AU4822" s="40"/>
      <c r="AV4822" s="40"/>
      <c r="AZ4822" s="40"/>
      <c r="BA4822" s="40">
        <v>30</v>
      </c>
      <c r="BB4822" s="40"/>
      <c r="BC4822" s="40"/>
      <c r="BD4822" s="40"/>
      <c r="BE4822" s="40"/>
      <c r="BF4822" s="40"/>
      <c r="BG4822" s="40"/>
      <c r="BH4822" s="40"/>
      <c r="BI4822" s="40"/>
      <c r="BJ4822" s="40"/>
      <c r="BK4822" s="40"/>
      <c r="BL4822" s="40">
        <v>6.6</v>
      </c>
      <c r="BM4822" s="40"/>
      <c r="BN4822" s="40"/>
      <c r="BO4822" s="40"/>
      <c r="BP4822" s="40"/>
      <c r="BQ4822" s="40"/>
      <c r="BR4822" s="40"/>
      <c r="BS4822" s="40"/>
      <c r="BT4822" s="40"/>
      <c r="BU4822" s="40"/>
      <c r="BV4822" s="40"/>
      <c r="BW4822" s="40"/>
      <c r="BX4822" s="40"/>
      <c r="BY4822" s="40"/>
      <c r="BZ4822" s="40"/>
      <c r="CA4822" s="40"/>
      <c r="CB4822" s="40"/>
      <c r="CC4822" s="40"/>
      <c r="CD4822" s="40"/>
      <c r="CE4822" s="40"/>
    </row>
    <row r="4823" spans="1:83" x14ac:dyDescent="0.25">
      <c r="A4823" s="66" t="s">
        <v>970</v>
      </c>
      <c r="B4823" s="66" t="s">
        <v>970</v>
      </c>
      <c r="C4823" s="71">
        <v>40771</v>
      </c>
      <c r="F4823" s="40" t="s">
        <v>937</v>
      </c>
      <c r="G4823" s="40"/>
      <c r="H4823" s="40"/>
      <c r="I4823" s="40"/>
      <c r="J4823" s="40"/>
      <c r="K4823" s="40"/>
      <c r="L4823" s="40"/>
      <c r="M4823" s="40"/>
      <c r="N4823" s="40"/>
      <c r="O4823" s="40"/>
      <c r="P4823" s="40"/>
      <c r="Q4823" s="40"/>
      <c r="R4823" s="40"/>
      <c r="S4823" s="40"/>
      <c r="T4823" s="40"/>
      <c r="U4823" s="40"/>
      <c r="V4823" s="40"/>
      <c r="W4823" s="40"/>
      <c r="X4823" s="40"/>
      <c r="Z4823" s="40"/>
      <c r="AA4823" s="40"/>
      <c r="AB4823" s="40"/>
      <c r="AC4823" s="40"/>
      <c r="AD4823" s="40"/>
      <c r="AE4823" s="40"/>
      <c r="AF4823" s="40"/>
      <c r="AG4823" s="40"/>
      <c r="AH4823" s="40"/>
      <c r="AI4823" s="40"/>
      <c r="AJ4823" s="40"/>
      <c r="AK4823" s="40"/>
      <c r="AL4823" s="40"/>
      <c r="AM4823" s="40"/>
      <c r="AN4823" s="40"/>
      <c r="AO4823" s="40"/>
      <c r="AP4823" s="40"/>
      <c r="AQ4823" s="40"/>
      <c r="AR4823" s="40"/>
      <c r="AS4823" s="40"/>
      <c r="AT4823" s="40"/>
      <c r="AU4823" s="40"/>
      <c r="AV4823" s="40"/>
      <c r="AZ4823" s="40"/>
      <c r="BA4823" s="40">
        <v>32</v>
      </c>
      <c r="BB4823" s="40"/>
      <c r="BC4823" s="40"/>
      <c r="BD4823" s="40"/>
      <c r="BE4823" s="40"/>
      <c r="BF4823" s="40"/>
      <c r="BG4823" s="40"/>
      <c r="BH4823" s="40"/>
      <c r="BI4823" s="40"/>
      <c r="BJ4823" s="40"/>
      <c r="BK4823" s="40"/>
      <c r="BL4823" s="40">
        <v>7.1</v>
      </c>
      <c r="BM4823" s="40"/>
      <c r="BN4823" s="40"/>
      <c r="BO4823" s="40"/>
      <c r="BP4823" s="40"/>
      <c r="BQ4823" s="40"/>
      <c r="BR4823" s="40"/>
      <c r="BS4823" s="40"/>
      <c r="BT4823" s="40"/>
      <c r="BU4823" s="40"/>
      <c r="BV4823" s="40"/>
      <c r="BW4823" s="40"/>
      <c r="BX4823" s="40"/>
      <c r="BY4823" s="40"/>
      <c r="BZ4823" s="40"/>
      <c r="CA4823" s="40"/>
      <c r="CB4823" s="40"/>
      <c r="CC4823" s="40"/>
      <c r="CD4823" s="40"/>
      <c r="CE4823" s="40"/>
    </row>
    <row r="4824" spans="1:83" x14ac:dyDescent="0.25">
      <c r="A4824" s="66" t="s">
        <v>970</v>
      </c>
      <c r="B4824" s="66" t="s">
        <v>970</v>
      </c>
      <c r="C4824" s="71">
        <v>40782</v>
      </c>
      <c r="F4824" s="40" t="s">
        <v>937</v>
      </c>
      <c r="G4824" s="40"/>
      <c r="H4824" s="40"/>
      <c r="I4824" s="40"/>
      <c r="J4824" s="40"/>
      <c r="K4824" s="40"/>
      <c r="L4824" s="40"/>
      <c r="M4824" s="40"/>
      <c r="N4824" s="40"/>
      <c r="O4824" s="40"/>
      <c r="P4824" s="40"/>
      <c r="Q4824" s="40"/>
      <c r="R4824" s="40"/>
      <c r="S4824" s="40"/>
      <c r="T4824" s="40"/>
      <c r="U4824" s="40"/>
      <c r="V4824" s="40"/>
      <c r="W4824" s="40"/>
      <c r="X4824" s="40"/>
      <c r="Z4824" s="40"/>
      <c r="AA4824" s="40"/>
      <c r="AB4824" s="40"/>
      <c r="AC4824" s="40"/>
      <c r="AD4824" s="40"/>
      <c r="AE4824" s="40"/>
      <c r="AF4824" s="40"/>
      <c r="AG4824" s="40"/>
      <c r="AH4824" s="40"/>
      <c r="AI4824" s="40"/>
      <c r="AJ4824" s="40"/>
      <c r="AK4824" s="40"/>
      <c r="AL4824" s="40"/>
      <c r="AM4824" s="40"/>
      <c r="AN4824" s="40"/>
      <c r="AO4824" s="40"/>
      <c r="AP4824" s="40"/>
      <c r="AQ4824" s="40"/>
      <c r="AR4824" s="40"/>
      <c r="AS4824" s="40"/>
      <c r="AT4824" s="40"/>
      <c r="AU4824" s="40"/>
      <c r="AV4824" s="40"/>
      <c r="AZ4824" s="40"/>
      <c r="BA4824" s="40">
        <v>32</v>
      </c>
      <c r="BB4824" s="40"/>
      <c r="BC4824" s="40"/>
      <c r="BD4824" s="40"/>
      <c r="BE4824" s="40"/>
      <c r="BF4824" s="40"/>
      <c r="BG4824" s="40"/>
      <c r="BH4824" s="40"/>
      <c r="BI4824" s="40"/>
      <c r="BJ4824" s="40"/>
      <c r="BK4824" s="40"/>
      <c r="BL4824" s="40"/>
      <c r="BM4824" s="40"/>
      <c r="BN4824" s="40"/>
      <c r="BO4824" s="40"/>
      <c r="BP4824" s="40"/>
      <c r="BQ4824" s="40"/>
      <c r="BR4824" s="40"/>
      <c r="BS4824" s="40"/>
      <c r="BT4824" s="40"/>
      <c r="BU4824" s="40"/>
      <c r="BV4824" s="40"/>
      <c r="BW4824" s="40"/>
      <c r="BX4824" s="40"/>
      <c r="BY4824" s="40"/>
      <c r="BZ4824" s="40"/>
      <c r="CA4824" s="40"/>
      <c r="CB4824" s="40"/>
      <c r="CC4824" s="40"/>
      <c r="CD4824" s="40"/>
      <c r="CE4824" s="40"/>
    </row>
    <row r="4825" spans="1:83" x14ac:dyDescent="0.25">
      <c r="A4825" s="66" t="s">
        <v>970</v>
      </c>
      <c r="B4825" s="66" t="s">
        <v>970</v>
      </c>
      <c r="C4825" s="71">
        <v>40793</v>
      </c>
      <c r="F4825" s="40" t="s">
        <v>937</v>
      </c>
      <c r="G4825" s="40"/>
      <c r="H4825" s="40"/>
      <c r="I4825" s="40"/>
      <c r="J4825" s="40"/>
      <c r="K4825" s="40"/>
      <c r="L4825" s="40"/>
      <c r="M4825" s="40"/>
      <c r="N4825" s="40"/>
      <c r="O4825" s="40"/>
      <c r="P4825" s="40"/>
      <c r="Q4825" s="40"/>
      <c r="R4825" s="40"/>
      <c r="S4825" s="40"/>
      <c r="T4825" s="40"/>
      <c r="U4825" s="40"/>
      <c r="V4825" s="40"/>
      <c r="W4825" s="40"/>
      <c r="X4825" s="40"/>
      <c r="Z4825" s="40"/>
      <c r="AA4825" s="40"/>
      <c r="AB4825" s="40"/>
      <c r="AC4825" s="40"/>
      <c r="AD4825" s="40"/>
      <c r="AE4825" s="40"/>
      <c r="AF4825" s="40"/>
      <c r="AG4825" s="40"/>
      <c r="AH4825" s="40"/>
      <c r="AI4825" s="40"/>
      <c r="AJ4825" s="40"/>
      <c r="AK4825" s="40"/>
      <c r="AL4825" s="40"/>
      <c r="AM4825" s="40"/>
      <c r="AN4825" s="40"/>
      <c r="AO4825" s="40"/>
      <c r="AP4825" s="40"/>
      <c r="AQ4825" s="40"/>
      <c r="AR4825" s="40"/>
      <c r="AS4825" s="40"/>
      <c r="AT4825" s="40"/>
      <c r="AU4825" s="40"/>
      <c r="AV4825" s="40"/>
      <c r="AZ4825" s="40"/>
      <c r="BA4825" s="40">
        <v>43</v>
      </c>
      <c r="BB4825" s="40"/>
      <c r="BC4825" s="40"/>
      <c r="BD4825" s="40"/>
      <c r="BE4825" s="40"/>
      <c r="BF4825" s="40"/>
      <c r="BG4825" s="40"/>
      <c r="BH4825" s="40"/>
      <c r="BI4825" s="40"/>
      <c r="BJ4825" s="40"/>
      <c r="BK4825" s="40"/>
      <c r="BL4825" s="40"/>
      <c r="BM4825" s="40"/>
      <c r="BN4825" s="40"/>
      <c r="BO4825" s="40"/>
      <c r="BP4825" s="40"/>
      <c r="BQ4825" s="40"/>
      <c r="BR4825" s="40"/>
      <c r="BS4825" s="40"/>
      <c r="BT4825" s="40"/>
      <c r="BU4825" s="40"/>
      <c r="BV4825" s="40"/>
      <c r="BW4825" s="40"/>
      <c r="BX4825" s="40"/>
      <c r="BY4825" s="40"/>
      <c r="BZ4825" s="40"/>
      <c r="CA4825" s="40"/>
      <c r="CB4825" s="40"/>
      <c r="CC4825" s="40"/>
      <c r="CD4825" s="40"/>
      <c r="CE4825" s="40"/>
    </row>
    <row r="4826" spans="1:83" x14ac:dyDescent="0.25">
      <c r="A4826" s="66" t="s">
        <v>970</v>
      </c>
      <c r="B4826" s="66" t="s">
        <v>970</v>
      </c>
      <c r="C4826" s="71">
        <v>40810</v>
      </c>
      <c r="F4826" s="40" t="s">
        <v>937</v>
      </c>
      <c r="G4826" s="40"/>
      <c r="H4826" s="40"/>
      <c r="I4826" s="40"/>
      <c r="J4826" s="40"/>
      <c r="K4826" s="40"/>
      <c r="L4826" s="40"/>
      <c r="M4826" s="40"/>
      <c r="N4826" s="40"/>
      <c r="O4826" s="40"/>
      <c r="P4826" s="40"/>
      <c r="Q4826" s="40"/>
      <c r="R4826" s="40"/>
      <c r="S4826" s="40"/>
      <c r="T4826" s="40"/>
      <c r="U4826" s="40"/>
      <c r="V4826" s="40"/>
      <c r="W4826" s="40"/>
      <c r="X4826" s="40"/>
      <c r="Z4826" s="40"/>
      <c r="AA4826" s="40"/>
      <c r="AB4826" s="40"/>
      <c r="AC4826" s="40"/>
      <c r="AD4826" s="40"/>
      <c r="AE4826" s="40"/>
      <c r="AF4826" s="40"/>
      <c r="AG4826" s="40"/>
      <c r="AH4826" s="40"/>
      <c r="AI4826" s="40"/>
      <c r="AJ4826" s="40"/>
      <c r="AK4826" s="40"/>
      <c r="AL4826" s="40"/>
      <c r="AM4826" s="40"/>
      <c r="AN4826" s="40"/>
      <c r="AO4826" s="40"/>
      <c r="AP4826" s="40"/>
      <c r="AQ4826" s="40"/>
      <c r="AR4826" s="40"/>
      <c r="AS4826" s="40"/>
      <c r="AT4826" s="40"/>
      <c r="AU4826" s="40"/>
      <c r="AV4826" s="40"/>
      <c r="AZ4826" s="40"/>
      <c r="BA4826" s="40">
        <v>69</v>
      </c>
      <c r="BB4826" s="40"/>
      <c r="BC4826" s="40"/>
      <c r="BD4826" s="40"/>
      <c r="BE4826" s="40"/>
      <c r="BF4826" s="40"/>
      <c r="BG4826" s="40"/>
      <c r="BH4826" s="40"/>
      <c r="BI4826" s="40"/>
      <c r="BJ4826" s="40"/>
      <c r="BK4826" s="40"/>
      <c r="BL4826" s="40"/>
      <c r="BM4826" s="40"/>
      <c r="BN4826" s="40"/>
      <c r="BO4826" s="40"/>
      <c r="BP4826" s="40"/>
      <c r="BQ4826" s="40"/>
      <c r="BR4826" s="40"/>
      <c r="BS4826" s="40"/>
      <c r="BT4826" s="40"/>
      <c r="BU4826" s="40"/>
      <c r="BV4826" s="40"/>
      <c r="BW4826" s="40"/>
      <c r="BX4826" s="40"/>
      <c r="BY4826" s="40"/>
      <c r="BZ4826" s="40"/>
      <c r="CA4826" s="40"/>
      <c r="CB4826" s="40"/>
      <c r="CC4826" s="40"/>
      <c r="CD4826" s="40"/>
      <c r="CE4826" s="40"/>
    </row>
    <row r="4827" spans="1:83" x14ac:dyDescent="0.25">
      <c r="A4827" s="66" t="s">
        <v>970</v>
      </c>
      <c r="B4827" s="66" t="s">
        <v>970</v>
      </c>
      <c r="C4827" s="71">
        <v>40828</v>
      </c>
      <c r="F4827" s="40" t="s">
        <v>937</v>
      </c>
      <c r="G4827" s="40"/>
      <c r="H4827" s="40"/>
      <c r="I4827" s="40"/>
      <c r="J4827" s="40"/>
      <c r="K4827" s="40"/>
      <c r="L4827" s="40"/>
      <c r="M4827" s="40"/>
      <c r="N4827" s="40"/>
      <c r="O4827" s="40"/>
      <c r="P4827" s="40"/>
      <c r="Q4827" s="40"/>
      <c r="R4827" s="40"/>
      <c r="S4827" s="40"/>
      <c r="T4827" s="40"/>
      <c r="U4827" s="40"/>
      <c r="V4827" s="40"/>
      <c r="W4827" s="40"/>
      <c r="X4827" s="40"/>
      <c r="Z4827" s="40"/>
      <c r="AA4827" s="40"/>
      <c r="AB4827" s="40"/>
      <c r="AC4827" s="40"/>
      <c r="AD4827" s="40"/>
      <c r="AE4827" s="40"/>
      <c r="AF4827" s="40"/>
      <c r="AG4827" s="40"/>
      <c r="AH4827" s="40"/>
      <c r="AI4827" s="40"/>
      <c r="AJ4827" s="40"/>
      <c r="AK4827" s="40"/>
      <c r="AL4827" s="40"/>
      <c r="AM4827" s="40"/>
      <c r="AN4827" s="40"/>
      <c r="AO4827" s="40"/>
      <c r="AP4827" s="40"/>
      <c r="AQ4827" s="40"/>
      <c r="AR4827" s="40"/>
      <c r="AS4827" s="40"/>
      <c r="AT4827" s="40"/>
      <c r="AU4827" s="40"/>
      <c r="AV4827" s="40"/>
      <c r="AZ4827" s="40"/>
      <c r="BA4827" s="40">
        <v>70</v>
      </c>
      <c r="BB4827" s="40"/>
      <c r="BC4827" s="40"/>
      <c r="BD4827" s="40"/>
      <c r="BE4827" s="40"/>
      <c r="BF4827" s="40"/>
      <c r="BG4827" s="40"/>
      <c r="BH4827" s="40"/>
      <c r="BI4827" s="40"/>
      <c r="BJ4827" s="40"/>
      <c r="BK4827" s="40"/>
      <c r="BL4827" s="40"/>
      <c r="BM4827" s="40"/>
      <c r="BN4827" s="40"/>
      <c r="BO4827" s="40"/>
      <c r="BP4827" s="40"/>
      <c r="BQ4827" s="40"/>
      <c r="BR4827" s="40"/>
      <c r="BS4827" s="40"/>
      <c r="BT4827" s="40"/>
      <c r="BU4827" s="40"/>
      <c r="BV4827" s="40"/>
      <c r="BW4827" s="40"/>
      <c r="BX4827" s="40"/>
      <c r="BY4827" s="40"/>
      <c r="BZ4827" s="40"/>
      <c r="CA4827" s="40"/>
      <c r="CB4827" s="40"/>
      <c r="CC4827" s="40"/>
      <c r="CD4827" s="40"/>
      <c r="CE4827" s="40"/>
    </row>
    <row r="4828" spans="1:83" x14ac:dyDescent="0.25">
      <c r="A4828" s="66" t="s">
        <v>970</v>
      </c>
      <c r="B4828" s="66" t="s">
        <v>970</v>
      </c>
      <c r="C4828" s="71">
        <v>40836</v>
      </c>
      <c r="F4828" s="40" t="s">
        <v>937</v>
      </c>
      <c r="G4828" s="40"/>
      <c r="H4828" s="40"/>
      <c r="I4828" s="40"/>
      <c r="J4828" s="40"/>
      <c r="K4828" s="40"/>
      <c r="L4828" s="40"/>
      <c r="M4828" s="40"/>
      <c r="N4828" s="40"/>
      <c r="O4828" s="40"/>
      <c r="P4828" s="40"/>
      <c r="Q4828" s="40"/>
      <c r="R4828" s="40"/>
      <c r="S4828" s="40"/>
      <c r="T4828" s="40"/>
      <c r="U4828" s="40"/>
      <c r="V4828" s="40"/>
      <c r="W4828" s="40"/>
      <c r="X4828" s="40"/>
      <c r="Z4828" s="40"/>
      <c r="AA4828" s="40"/>
      <c r="AB4828" s="40"/>
      <c r="AC4828" s="40"/>
      <c r="AD4828" s="40"/>
      <c r="AE4828" s="40"/>
      <c r="AF4828" s="40"/>
      <c r="AG4828" s="40"/>
      <c r="AH4828" s="40"/>
      <c r="AI4828" s="40"/>
      <c r="AJ4828" s="40"/>
      <c r="AK4828" s="40"/>
      <c r="AL4828" s="40"/>
      <c r="AM4828" s="40"/>
      <c r="AN4828" s="40"/>
      <c r="AO4828" s="40"/>
      <c r="AP4828" s="40"/>
      <c r="AQ4828" s="40"/>
      <c r="AR4828" s="40"/>
      <c r="AS4828" s="40"/>
      <c r="AT4828" s="40"/>
      <c r="AU4828" s="40"/>
      <c r="AV4828" s="40"/>
      <c r="AZ4828" s="40"/>
      <c r="BA4828" s="40">
        <v>73</v>
      </c>
      <c r="BB4828" s="40"/>
      <c r="BC4828" s="40"/>
      <c r="BD4828" s="40"/>
      <c r="BE4828" s="40"/>
      <c r="BF4828" s="40"/>
      <c r="BG4828" s="40"/>
      <c r="BH4828" s="40"/>
      <c r="BI4828" s="40"/>
      <c r="BJ4828" s="40"/>
      <c r="BK4828" s="40"/>
      <c r="BL4828" s="40"/>
      <c r="BM4828" s="40"/>
      <c r="BN4828" s="40"/>
      <c r="BO4828" s="40"/>
      <c r="BP4828" s="40"/>
      <c r="BQ4828" s="40"/>
      <c r="BR4828" s="40"/>
      <c r="BS4828" s="40"/>
      <c r="BT4828" s="40"/>
      <c r="BU4828" s="40"/>
      <c r="BV4828" s="40"/>
      <c r="BW4828" s="40"/>
      <c r="BX4828" s="40"/>
      <c r="BY4828" s="40"/>
      <c r="BZ4828" s="40"/>
      <c r="CA4828" s="40"/>
      <c r="CB4828" s="40"/>
      <c r="CC4828" s="40"/>
      <c r="CD4828" s="40"/>
      <c r="CE4828" s="40"/>
    </row>
    <row r="4829" spans="1:83" x14ac:dyDescent="0.25">
      <c r="A4829" s="66" t="s">
        <v>970</v>
      </c>
      <c r="B4829" s="66" t="s">
        <v>970</v>
      </c>
      <c r="C4829" s="71">
        <v>40855</v>
      </c>
      <c r="F4829" s="40" t="s">
        <v>937</v>
      </c>
      <c r="G4829" s="40"/>
      <c r="H4829" s="40"/>
      <c r="I4829" s="40"/>
      <c r="J4829" s="40"/>
      <c r="K4829" s="40"/>
      <c r="L4829" s="40"/>
      <c r="M4829" s="40"/>
      <c r="N4829" s="40"/>
      <c r="O4829" s="40"/>
      <c r="P4829" s="40"/>
      <c r="Q4829" s="40"/>
      <c r="R4829" s="40"/>
      <c r="S4829" s="40"/>
      <c r="T4829" s="40"/>
      <c r="U4829" s="40"/>
      <c r="V4829" s="40"/>
      <c r="W4829" s="40"/>
      <c r="X4829" s="40"/>
      <c r="Z4829" s="40"/>
      <c r="AA4829" s="40"/>
      <c r="AB4829" s="40"/>
      <c r="AC4829" s="40"/>
      <c r="AD4829" s="40"/>
      <c r="AE4829" s="40"/>
      <c r="AF4829" s="40"/>
      <c r="AG4829" s="40"/>
      <c r="AH4829" s="40"/>
      <c r="AI4829" s="40"/>
      <c r="AJ4829" s="40"/>
      <c r="AK4829" s="40"/>
      <c r="AL4829" s="40"/>
      <c r="AM4829" s="40"/>
      <c r="AN4829" s="40"/>
      <c r="AO4829" s="40"/>
      <c r="AP4829" s="40"/>
      <c r="AQ4829" s="40"/>
      <c r="AR4829" s="40"/>
      <c r="AS4829" s="40"/>
      <c r="AT4829" s="40"/>
      <c r="AU4829" s="40"/>
      <c r="AV4829" s="40"/>
      <c r="AZ4829" s="40"/>
      <c r="BA4829" s="40">
        <v>87</v>
      </c>
      <c r="BB4829" s="40"/>
      <c r="BC4829" s="40"/>
      <c r="BD4829" s="40"/>
      <c r="BE4829" s="40"/>
      <c r="BF4829" s="40"/>
      <c r="BG4829" s="40"/>
      <c r="BH4829" s="40"/>
      <c r="BI4829" s="40"/>
      <c r="BJ4829" s="40"/>
      <c r="BK4829" s="40"/>
      <c r="BL4829" s="40"/>
      <c r="BM4829" s="40"/>
      <c r="BN4829" s="40"/>
      <c r="BO4829" s="40"/>
      <c r="BP4829" s="40"/>
      <c r="BQ4829" s="40"/>
      <c r="BR4829" s="40"/>
      <c r="BS4829" s="40"/>
      <c r="BT4829" s="40"/>
      <c r="BU4829" s="40"/>
      <c r="BV4829" s="40"/>
      <c r="BW4829" s="40"/>
      <c r="BX4829" s="40"/>
      <c r="BY4829" s="40"/>
      <c r="BZ4829" s="40"/>
      <c r="CA4829" s="40"/>
      <c r="CB4829" s="40"/>
      <c r="CC4829" s="40"/>
      <c r="CD4829" s="40"/>
      <c r="CE4829" s="40"/>
    </row>
    <row r="4830" spans="1:83" x14ac:dyDescent="0.25">
      <c r="A4830" s="66" t="s">
        <v>971</v>
      </c>
      <c r="B4830" s="66" t="s">
        <v>971</v>
      </c>
      <c r="C4830" s="71">
        <v>40735</v>
      </c>
      <c r="F4830" s="40" t="s">
        <v>939</v>
      </c>
      <c r="G4830" s="40"/>
      <c r="H4830" s="40"/>
      <c r="I4830" s="40"/>
      <c r="J4830" s="40"/>
      <c r="K4830" s="40"/>
      <c r="L4830" s="40"/>
      <c r="M4830" s="40"/>
      <c r="N4830" s="40"/>
      <c r="O4830" s="40"/>
      <c r="P4830" s="40"/>
      <c r="Q4830" s="40"/>
      <c r="R4830" s="40"/>
      <c r="S4830" s="40"/>
      <c r="T4830" s="40"/>
      <c r="U4830" s="40"/>
      <c r="V4830" s="40"/>
      <c r="W4830" s="40"/>
      <c r="X4830" s="40"/>
      <c r="Z4830" s="40"/>
      <c r="AA4830" s="40"/>
      <c r="AB4830" s="40"/>
      <c r="AC4830" s="40"/>
      <c r="AD4830" s="40"/>
      <c r="AE4830" s="40"/>
      <c r="AF4830" s="40"/>
      <c r="AG4830" s="40"/>
      <c r="AH4830" s="40"/>
      <c r="AI4830" s="40"/>
      <c r="AJ4830" s="40"/>
      <c r="AK4830" s="40"/>
      <c r="AL4830" s="40"/>
      <c r="AM4830" s="40"/>
      <c r="AN4830" s="40"/>
      <c r="AO4830" s="40"/>
      <c r="AP4830" s="40"/>
      <c r="AQ4830" s="40"/>
      <c r="AR4830" s="40"/>
      <c r="AS4830" s="40"/>
      <c r="AT4830" s="40"/>
      <c r="AU4830" s="40"/>
      <c r="AV4830" s="40"/>
      <c r="AZ4830" s="40"/>
      <c r="BA4830" s="40"/>
      <c r="BB4830" s="40"/>
      <c r="BC4830" s="40"/>
      <c r="BD4830" s="40"/>
      <c r="BE4830" s="40"/>
      <c r="BF4830" s="40"/>
      <c r="BG4830" s="40"/>
      <c r="BH4830" s="40"/>
      <c r="BI4830" s="40"/>
      <c r="BJ4830" s="40"/>
      <c r="BK4830" s="40"/>
      <c r="BL4830" s="40"/>
      <c r="BM4830" s="40"/>
      <c r="BN4830" s="40"/>
      <c r="BO4830" s="40"/>
      <c r="BP4830" s="40"/>
      <c r="BQ4830" s="40"/>
      <c r="BR4830" s="40"/>
      <c r="BS4830" s="40"/>
      <c r="BT4830" s="40"/>
      <c r="BU4830" s="40"/>
      <c r="BV4830" s="40"/>
      <c r="BW4830" s="40"/>
      <c r="BX4830" s="40"/>
      <c r="BY4830" s="40"/>
      <c r="BZ4830" s="40"/>
      <c r="CA4830" s="40"/>
      <c r="CB4830" s="40"/>
      <c r="CC4830" s="40"/>
      <c r="CD4830" s="40"/>
      <c r="CE4830" s="40"/>
    </row>
    <row r="4831" spans="1:83" x14ac:dyDescent="0.25">
      <c r="A4831" s="66" t="s">
        <v>971</v>
      </c>
      <c r="B4831" s="66" t="s">
        <v>971</v>
      </c>
      <c r="C4831" s="71">
        <v>40746</v>
      </c>
      <c r="F4831" s="40" t="s">
        <v>939</v>
      </c>
      <c r="G4831" s="40"/>
      <c r="H4831" s="40"/>
      <c r="I4831" s="40"/>
      <c r="J4831" s="40"/>
      <c r="K4831" s="40"/>
      <c r="L4831" s="40"/>
      <c r="M4831" s="40"/>
      <c r="N4831" s="40"/>
      <c r="O4831" s="40"/>
      <c r="P4831" s="40"/>
      <c r="Q4831" s="40"/>
      <c r="R4831" s="40"/>
      <c r="S4831" s="40"/>
      <c r="T4831" s="40"/>
      <c r="U4831" s="40"/>
      <c r="V4831" s="40"/>
      <c r="W4831" s="40"/>
      <c r="X4831" s="40"/>
      <c r="Z4831" s="40"/>
      <c r="AA4831" s="40"/>
      <c r="AB4831" s="40"/>
      <c r="AC4831" s="40"/>
      <c r="AD4831" s="40"/>
      <c r="AE4831" s="40"/>
      <c r="AF4831" s="40"/>
      <c r="AG4831" s="40"/>
      <c r="AH4831" s="40"/>
      <c r="AI4831" s="40"/>
      <c r="AJ4831" s="40"/>
      <c r="AK4831" s="40"/>
      <c r="AL4831" s="40"/>
      <c r="AM4831" s="40"/>
      <c r="AN4831" s="40"/>
      <c r="AO4831" s="40"/>
      <c r="AP4831" s="40"/>
      <c r="AQ4831" s="40"/>
      <c r="AR4831" s="40"/>
      <c r="AS4831" s="40"/>
      <c r="AT4831" s="40"/>
      <c r="AU4831" s="40"/>
      <c r="AV4831" s="40"/>
      <c r="AZ4831" s="40"/>
      <c r="BA4831" s="40">
        <v>16</v>
      </c>
      <c r="BB4831" s="40"/>
      <c r="BC4831" s="40"/>
      <c r="BD4831" s="40"/>
      <c r="BE4831" s="40"/>
      <c r="BF4831" s="40"/>
      <c r="BG4831" s="40"/>
      <c r="BH4831" s="40"/>
      <c r="BI4831" s="40"/>
      <c r="BJ4831" s="40"/>
      <c r="BK4831" s="40"/>
      <c r="BL4831" s="40">
        <v>5.5</v>
      </c>
      <c r="BM4831" s="40"/>
      <c r="BN4831" s="40"/>
      <c r="BO4831" s="40"/>
      <c r="BP4831" s="40"/>
      <c r="BQ4831" s="40"/>
      <c r="BR4831" s="40"/>
      <c r="BS4831" s="40"/>
      <c r="BT4831" s="40"/>
      <c r="BU4831" s="40"/>
      <c r="BV4831" s="40"/>
      <c r="BW4831" s="40"/>
      <c r="BX4831" s="40"/>
      <c r="BY4831" s="40"/>
      <c r="BZ4831" s="40"/>
      <c r="CA4831" s="40"/>
      <c r="CB4831" s="40"/>
      <c r="CC4831" s="40"/>
      <c r="CD4831" s="40"/>
      <c r="CE4831" s="40"/>
    </row>
    <row r="4832" spans="1:83" x14ac:dyDescent="0.25">
      <c r="A4832" s="66" t="s">
        <v>971</v>
      </c>
      <c r="B4832" s="66" t="s">
        <v>971</v>
      </c>
      <c r="C4832" s="71">
        <v>40753</v>
      </c>
      <c r="F4832" s="40" t="s">
        <v>939</v>
      </c>
      <c r="G4832" s="40"/>
      <c r="H4832" s="40"/>
      <c r="I4832" s="40"/>
      <c r="J4832" s="40"/>
      <c r="K4832" s="40"/>
      <c r="L4832" s="40"/>
      <c r="M4832" s="40"/>
      <c r="N4832" s="40"/>
      <c r="O4832" s="40"/>
      <c r="P4832" s="40"/>
      <c r="Q4832" s="40"/>
      <c r="R4832" s="40"/>
      <c r="S4832" s="40"/>
      <c r="T4832" s="40"/>
      <c r="U4832" s="40"/>
      <c r="V4832" s="40"/>
      <c r="W4832" s="40"/>
      <c r="X4832" s="40"/>
      <c r="Z4832" s="40"/>
      <c r="AA4832" s="40"/>
      <c r="AB4832" s="40"/>
      <c r="AC4832" s="40"/>
      <c r="AD4832" s="40"/>
      <c r="AE4832" s="40"/>
      <c r="AF4832" s="40"/>
      <c r="AG4832" s="40"/>
      <c r="AH4832" s="40"/>
      <c r="AI4832" s="40"/>
      <c r="AJ4832" s="40"/>
      <c r="AK4832" s="40"/>
      <c r="AL4832" s="40"/>
      <c r="AM4832" s="40"/>
      <c r="AN4832" s="40"/>
      <c r="AO4832" s="40"/>
      <c r="AP4832" s="40"/>
      <c r="AQ4832" s="40"/>
      <c r="AR4832" s="40"/>
      <c r="AS4832" s="40"/>
      <c r="AT4832" s="40"/>
      <c r="AU4832" s="40"/>
      <c r="AV4832" s="40"/>
      <c r="AZ4832" s="40"/>
      <c r="BA4832" s="40">
        <v>30</v>
      </c>
      <c r="BB4832" s="40"/>
      <c r="BC4832" s="40"/>
      <c r="BD4832" s="40"/>
      <c r="BE4832" s="40"/>
      <c r="BF4832" s="40"/>
      <c r="BG4832" s="40"/>
      <c r="BH4832" s="40"/>
      <c r="BI4832" s="40"/>
      <c r="BJ4832" s="40"/>
      <c r="BK4832" s="40"/>
      <c r="BL4832" s="40">
        <v>6</v>
      </c>
      <c r="BM4832" s="40"/>
      <c r="BN4832" s="40"/>
      <c r="BO4832" s="40"/>
      <c r="BP4832" s="40"/>
      <c r="BQ4832" s="40"/>
      <c r="BR4832" s="40"/>
      <c r="BS4832" s="40"/>
      <c r="BT4832" s="40"/>
      <c r="BU4832" s="40"/>
      <c r="BV4832" s="40"/>
      <c r="BW4832" s="40"/>
      <c r="BX4832" s="40"/>
      <c r="BY4832" s="40"/>
      <c r="BZ4832" s="40"/>
      <c r="CA4832" s="40"/>
      <c r="CB4832" s="40"/>
      <c r="CC4832" s="40"/>
      <c r="CD4832" s="40"/>
      <c r="CE4832" s="40"/>
    </row>
    <row r="4833" spans="1:83" x14ac:dyDescent="0.25">
      <c r="A4833" s="66" t="s">
        <v>971</v>
      </c>
      <c r="B4833" s="66" t="s">
        <v>971</v>
      </c>
      <c r="C4833" s="71">
        <v>40771</v>
      </c>
      <c r="F4833" s="40" t="s">
        <v>939</v>
      </c>
      <c r="G4833" s="40"/>
      <c r="H4833" s="40"/>
      <c r="I4833" s="40"/>
      <c r="J4833" s="40"/>
      <c r="K4833" s="40"/>
      <c r="L4833" s="40"/>
      <c r="M4833" s="40"/>
      <c r="N4833" s="40"/>
      <c r="O4833" s="40"/>
      <c r="P4833" s="40"/>
      <c r="Q4833" s="40"/>
      <c r="R4833" s="40"/>
      <c r="S4833" s="40"/>
      <c r="T4833" s="40"/>
      <c r="U4833" s="40"/>
      <c r="V4833" s="40"/>
      <c r="W4833" s="40"/>
      <c r="X4833" s="40"/>
      <c r="Z4833" s="40"/>
      <c r="AA4833" s="40"/>
      <c r="AB4833" s="40"/>
      <c r="AC4833" s="40"/>
      <c r="AD4833" s="40"/>
      <c r="AE4833" s="40"/>
      <c r="AF4833" s="40"/>
      <c r="AG4833" s="40"/>
      <c r="AH4833" s="40"/>
      <c r="AI4833" s="40"/>
      <c r="AJ4833" s="40"/>
      <c r="AK4833" s="40"/>
      <c r="AL4833" s="40"/>
      <c r="AM4833" s="40"/>
      <c r="AN4833" s="40"/>
      <c r="AO4833" s="40"/>
      <c r="AP4833" s="40"/>
      <c r="AQ4833" s="40"/>
      <c r="AR4833" s="40"/>
      <c r="AS4833" s="40"/>
      <c r="AT4833" s="40"/>
      <c r="AU4833" s="40"/>
      <c r="AV4833" s="40"/>
      <c r="AZ4833" s="40"/>
      <c r="BA4833" s="40">
        <v>30</v>
      </c>
      <c r="BB4833" s="40"/>
      <c r="BC4833" s="40"/>
      <c r="BD4833" s="40"/>
      <c r="BE4833" s="40"/>
      <c r="BF4833" s="40"/>
      <c r="BG4833" s="40"/>
      <c r="BH4833" s="40"/>
      <c r="BI4833" s="40"/>
      <c r="BJ4833" s="40"/>
      <c r="BK4833" s="40"/>
      <c r="BL4833" s="40">
        <v>7.5</v>
      </c>
      <c r="BM4833" s="40"/>
      <c r="BN4833" s="40"/>
      <c r="BO4833" s="40"/>
      <c r="BP4833" s="40"/>
      <c r="BQ4833" s="40"/>
      <c r="BR4833" s="40"/>
      <c r="BS4833" s="40"/>
      <c r="BT4833" s="40"/>
      <c r="BU4833" s="40"/>
      <c r="BV4833" s="40"/>
      <c r="BW4833" s="40"/>
      <c r="BX4833" s="40"/>
      <c r="BY4833" s="40"/>
      <c r="BZ4833" s="40"/>
      <c r="CA4833" s="40"/>
      <c r="CB4833" s="40"/>
      <c r="CC4833" s="40"/>
      <c r="CD4833" s="40"/>
      <c r="CE4833" s="40"/>
    </row>
    <row r="4834" spans="1:83" x14ac:dyDescent="0.25">
      <c r="A4834" s="66" t="s">
        <v>971</v>
      </c>
      <c r="B4834" s="66" t="s">
        <v>971</v>
      </c>
      <c r="C4834" s="71">
        <v>40782</v>
      </c>
      <c r="F4834" s="40" t="s">
        <v>939</v>
      </c>
      <c r="G4834" s="40"/>
      <c r="H4834" s="40"/>
      <c r="I4834" s="40"/>
      <c r="J4834" s="40"/>
      <c r="K4834" s="40"/>
      <c r="L4834" s="40"/>
      <c r="M4834" s="40"/>
      <c r="N4834" s="40"/>
      <c r="O4834" s="40"/>
      <c r="P4834" s="40"/>
      <c r="Q4834" s="40"/>
      <c r="R4834" s="40"/>
      <c r="S4834" s="40"/>
      <c r="T4834" s="40"/>
      <c r="U4834" s="40"/>
      <c r="V4834" s="40"/>
      <c r="W4834" s="40"/>
      <c r="X4834" s="40"/>
      <c r="Z4834" s="40"/>
      <c r="AA4834" s="40"/>
      <c r="AB4834" s="40"/>
      <c r="AC4834" s="40"/>
      <c r="AD4834" s="40"/>
      <c r="AE4834" s="40"/>
      <c r="AF4834" s="40"/>
      <c r="AG4834" s="40"/>
      <c r="AH4834" s="40"/>
      <c r="AI4834" s="40"/>
      <c r="AJ4834" s="40"/>
      <c r="AK4834" s="40"/>
      <c r="AL4834" s="40"/>
      <c r="AM4834" s="40"/>
      <c r="AN4834" s="40"/>
      <c r="AO4834" s="40"/>
      <c r="AP4834" s="40"/>
      <c r="AQ4834" s="40"/>
      <c r="AR4834" s="40"/>
      <c r="AS4834" s="40"/>
      <c r="AT4834" s="40"/>
      <c r="AU4834" s="40"/>
      <c r="AV4834" s="40"/>
      <c r="AZ4834" s="40"/>
      <c r="BA4834" s="40">
        <v>32</v>
      </c>
      <c r="BB4834" s="40"/>
      <c r="BC4834" s="40"/>
      <c r="BD4834" s="40"/>
      <c r="BE4834" s="40"/>
      <c r="BF4834" s="40"/>
      <c r="BG4834" s="40"/>
      <c r="BH4834" s="40"/>
      <c r="BI4834" s="40"/>
      <c r="BJ4834" s="40"/>
      <c r="BK4834" s="40"/>
      <c r="BL4834" s="40"/>
      <c r="BM4834" s="40"/>
      <c r="BN4834" s="40"/>
      <c r="BO4834" s="40"/>
      <c r="BP4834" s="40"/>
      <c r="BQ4834" s="40"/>
      <c r="BR4834" s="40"/>
      <c r="BS4834" s="40"/>
      <c r="BT4834" s="40"/>
      <c r="BU4834" s="40"/>
      <c r="BV4834" s="40"/>
      <c r="BW4834" s="40"/>
      <c r="BX4834" s="40"/>
      <c r="BY4834" s="40"/>
      <c r="BZ4834" s="40"/>
      <c r="CA4834" s="40"/>
      <c r="CB4834" s="40"/>
      <c r="CC4834" s="40"/>
      <c r="CD4834" s="40"/>
      <c r="CE4834" s="40"/>
    </row>
    <row r="4835" spans="1:83" x14ac:dyDescent="0.25">
      <c r="A4835" s="66" t="s">
        <v>971</v>
      </c>
      <c r="B4835" s="66" t="s">
        <v>971</v>
      </c>
      <c r="C4835" s="71">
        <v>40793</v>
      </c>
      <c r="F4835" s="40" t="s">
        <v>939</v>
      </c>
      <c r="G4835" s="40"/>
      <c r="H4835" s="40"/>
      <c r="I4835" s="40"/>
      <c r="J4835" s="40"/>
      <c r="K4835" s="40"/>
      <c r="L4835" s="40"/>
      <c r="M4835" s="40"/>
      <c r="N4835" s="40"/>
      <c r="O4835" s="40"/>
      <c r="P4835" s="40"/>
      <c r="Q4835" s="40"/>
      <c r="R4835" s="40"/>
      <c r="S4835" s="40"/>
      <c r="T4835" s="40"/>
      <c r="U4835" s="40"/>
      <c r="V4835" s="40"/>
      <c r="W4835" s="40"/>
      <c r="X4835" s="40"/>
      <c r="Z4835" s="40"/>
      <c r="AA4835" s="40"/>
      <c r="AB4835" s="40"/>
      <c r="AC4835" s="40"/>
      <c r="AD4835" s="40"/>
      <c r="AE4835" s="40"/>
      <c r="AF4835" s="40"/>
      <c r="AG4835" s="40"/>
      <c r="AH4835" s="40"/>
      <c r="AI4835" s="40"/>
      <c r="AJ4835" s="40"/>
      <c r="AK4835" s="40"/>
      <c r="AL4835" s="40"/>
      <c r="AM4835" s="40"/>
      <c r="AN4835" s="40"/>
      <c r="AO4835" s="40"/>
      <c r="AP4835" s="40"/>
      <c r="AQ4835" s="40"/>
      <c r="AR4835" s="40"/>
      <c r="AS4835" s="40"/>
      <c r="AT4835" s="40"/>
      <c r="AU4835" s="40"/>
      <c r="AV4835" s="40"/>
      <c r="AZ4835" s="40"/>
      <c r="BA4835" s="40">
        <v>39</v>
      </c>
      <c r="BB4835" s="40"/>
      <c r="BC4835" s="40"/>
      <c r="BD4835" s="40"/>
      <c r="BE4835" s="40"/>
      <c r="BF4835" s="40"/>
      <c r="BG4835" s="40"/>
      <c r="BH4835" s="40"/>
      <c r="BI4835" s="40"/>
      <c r="BJ4835" s="40"/>
      <c r="BK4835" s="40"/>
      <c r="BL4835" s="40"/>
      <c r="BM4835" s="40"/>
      <c r="BN4835" s="40"/>
      <c r="BO4835" s="40"/>
      <c r="BP4835" s="40"/>
      <c r="BQ4835" s="40"/>
      <c r="BR4835" s="40"/>
      <c r="BS4835" s="40"/>
      <c r="BT4835" s="40"/>
      <c r="BU4835" s="40"/>
      <c r="BV4835" s="40"/>
      <c r="BW4835" s="40"/>
      <c r="BX4835" s="40"/>
      <c r="BY4835" s="40"/>
      <c r="BZ4835" s="40"/>
      <c r="CA4835" s="40"/>
      <c r="CB4835" s="40"/>
      <c r="CC4835" s="40"/>
      <c r="CD4835" s="40"/>
      <c r="CE4835" s="40"/>
    </row>
    <row r="4836" spans="1:83" x14ac:dyDescent="0.25">
      <c r="A4836" s="66" t="s">
        <v>971</v>
      </c>
      <c r="B4836" s="66" t="s">
        <v>971</v>
      </c>
      <c r="C4836" s="71">
        <v>40810</v>
      </c>
      <c r="F4836" s="40" t="s">
        <v>939</v>
      </c>
      <c r="G4836" s="40"/>
      <c r="H4836" s="40"/>
      <c r="I4836" s="40"/>
      <c r="J4836" s="40"/>
      <c r="K4836" s="40"/>
      <c r="L4836" s="40"/>
      <c r="M4836" s="40"/>
      <c r="N4836" s="40"/>
      <c r="O4836" s="40"/>
      <c r="P4836" s="40"/>
      <c r="Q4836" s="40"/>
      <c r="R4836" s="40"/>
      <c r="S4836" s="40"/>
      <c r="T4836" s="40"/>
      <c r="U4836" s="40"/>
      <c r="V4836" s="40"/>
      <c r="W4836" s="40"/>
      <c r="X4836" s="40"/>
      <c r="Z4836" s="40"/>
      <c r="AA4836" s="40"/>
      <c r="AB4836" s="40"/>
      <c r="AC4836" s="40"/>
      <c r="AD4836" s="40"/>
      <c r="AE4836" s="40"/>
      <c r="AF4836" s="40"/>
      <c r="AG4836" s="40"/>
      <c r="AH4836" s="40"/>
      <c r="AI4836" s="40"/>
      <c r="AJ4836" s="40"/>
      <c r="AK4836" s="40"/>
      <c r="AL4836" s="40"/>
      <c r="AM4836" s="40"/>
      <c r="AN4836" s="40"/>
      <c r="AO4836" s="40"/>
      <c r="AP4836" s="40"/>
      <c r="AQ4836" s="40"/>
      <c r="AR4836" s="40"/>
      <c r="AS4836" s="40"/>
      <c r="AT4836" s="40"/>
      <c r="AU4836" s="40"/>
      <c r="AV4836" s="40"/>
      <c r="AZ4836" s="40"/>
      <c r="BA4836" s="40">
        <v>63</v>
      </c>
      <c r="BB4836" s="40"/>
      <c r="BC4836" s="40"/>
      <c r="BD4836" s="40"/>
      <c r="BE4836" s="40"/>
      <c r="BF4836" s="40"/>
      <c r="BG4836" s="40"/>
      <c r="BH4836" s="40"/>
      <c r="BI4836" s="40"/>
      <c r="BJ4836" s="40"/>
      <c r="BK4836" s="40"/>
      <c r="BL4836" s="40"/>
      <c r="BM4836" s="40"/>
      <c r="BN4836" s="40"/>
      <c r="BO4836" s="40"/>
      <c r="BP4836" s="40"/>
      <c r="BQ4836" s="40"/>
      <c r="BR4836" s="40"/>
      <c r="BS4836" s="40"/>
      <c r="BT4836" s="40"/>
      <c r="BU4836" s="40"/>
      <c r="BV4836" s="40"/>
      <c r="BW4836" s="40"/>
      <c r="BX4836" s="40"/>
      <c r="BY4836" s="40"/>
      <c r="BZ4836" s="40"/>
      <c r="CA4836" s="40"/>
      <c r="CB4836" s="40"/>
      <c r="CC4836" s="40"/>
      <c r="CD4836" s="40"/>
      <c r="CE4836" s="40"/>
    </row>
    <row r="4837" spans="1:83" x14ac:dyDescent="0.25">
      <c r="A4837" s="66" t="s">
        <v>971</v>
      </c>
      <c r="B4837" s="66" t="s">
        <v>971</v>
      </c>
      <c r="C4837" s="71">
        <v>40828</v>
      </c>
      <c r="F4837" s="40" t="s">
        <v>939</v>
      </c>
      <c r="G4837" s="40"/>
      <c r="H4837" s="40"/>
      <c r="I4837" s="40"/>
      <c r="J4837" s="40"/>
      <c r="K4837" s="40"/>
      <c r="L4837" s="40"/>
      <c r="M4837" s="40"/>
      <c r="N4837" s="40"/>
      <c r="O4837" s="40"/>
      <c r="P4837" s="40"/>
      <c r="Q4837" s="40"/>
      <c r="R4837" s="40"/>
      <c r="S4837" s="40"/>
      <c r="T4837" s="40"/>
      <c r="U4837" s="40"/>
      <c r="V4837" s="40"/>
      <c r="W4837" s="40"/>
      <c r="X4837" s="40"/>
      <c r="Z4837" s="40"/>
      <c r="AA4837" s="40"/>
      <c r="AB4837" s="40"/>
      <c r="AC4837" s="40"/>
      <c r="AD4837" s="40"/>
      <c r="AE4837" s="40"/>
      <c r="AF4837" s="40"/>
      <c r="AG4837" s="40"/>
      <c r="AH4837" s="40"/>
      <c r="AI4837" s="40"/>
      <c r="AJ4837" s="40"/>
      <c r="AK4837" s="40"/>
      <c r="AL4837" s="40"/>
      <c r="AM4837" s="40"/>
      <c r="AN4837" s="40"/>
      <c r="AO4837" s="40"/>
      <c r="AP4837" s="40"/>
      <c r="AQ4837" s="40"/>
      <c r="AR4837" s="40"/>
      <c r="AS4837" s="40"/>
      <c r="AT4837" s="40"/>
      <c r="AU4837" s="40"/>
      <c r="AV4837" s="40"/>
      <c r="AZ4837" s="40"/>
      <c r="BA4837" s="40">
        <v>70</v>
      </c>
      <c r="BB4837" s="40"/>
      <c r="BC4837" s="40"/>
      <c r="BD4837" s="40"/>
      <c r="BE4837" s="40"/>
      <c r="BF4837" s="40"/>
      <c r="BG4837" s="40"/>
      <c r="BH4837" s="40"/>
      <c r="BI4837" s="40"/>
      <c r="BJ4837" s="40"/>
      <c r="BK4837" s="40"/>
      <c r="BL4837" s="40"/>
      <c r="BM4837" s="40"/>
      <c r="BN4837" s="40"/>
      <c r="BO4837" s="40"/>
      <c r="BP4837" s="40"/>
      <c r="BQ4837" s="40"/>
      <c r="BR4837" s="40"/>
      <c r="BS4837" s="40"/>
      <c r="BT4837" s="40"/>
      <c r="BU4837" s="40"/>
      <c r="BV4837" s="40"/>
      <c r="BW4837" s="40"/>
      <c r="BX4837" s="40"/>
      <c r="BY4837" s="40"/>
      <c r="BZ4837" s="40"/>
      <c r="CA4837" s="40"/>
      <c r="CB4837" s="40"/>
      <c r="CC4837" s="40"/>
      <c r="CD4837" s="40"/>
      <c r="CE4837" s="40"/>
    </row>
    <row r="4838" spans="1:83" x14ac:dyDescent="0.25">
      <c r="A4838" s="66" t="s">
        <v>971</v>
      </c>
      <c r="B4838" s="66" t="s">
        <v>971</v>
      </c>
      <c r="C4838" s="71">
        <v>40836</v>
      </c>
      <c r="F4838" s="40" t="s">
        <v>939</v>
      </c>
      <c r="G4838" s="40"/>
      <c r="H4838" s="40"/>
      <c r="I4838" s="40"/>
      <c r="J4838" s="40"/>
      <c r="K4838" s="40"/>
      <c r="L4838" s="40"/>
      <c r="M4838" s="40"/>
      <c r="N4838" s="40"/>
      <c r="O4838" s="40"/>
      <c r="P4838" s="40"/>
      <c r="Q4838" s="40"/>
      <c r="R4838" s="40"/>
      <c r="S4838" s="40"/>
      <c r="T4838" s="40"/>
      <c r="U4838" s="40"/>
      <c r="V4838" s="40"/>
      <c r="W4838" s="40"/>
      <c r="X4838" s="40"/>
      <c r="Z4838" s="40"/>
      <c r="AA4838" s="40"/>
      <c r="AB4838" s="40"/>
      <c r="AC4838" s="40"/>
      <c r="AD4838" s="40"/>
      <c r="AE4838" s="40"/>
      <c r="AF4838" s="40"/>
      <c r="AG4838" s="40"/>
      <c r="AH4838" s="40"/>
      <c r="AI4838" s="40"/>
      <c r="AJ4838" s="40"/>
      <c r="AK4838" s="40"/>
      <c r="AL4838" s="40"/>
      <c r="AM4838" s="40"/>
      <c r="AN4838" s="40"/>
      <c r="AO4838" s="40"/>
      <c r="AP4838" s="40"/>
      <c r="AQ4838" s="40"/>
      <c r="AR4838" s="40"/>
      <c r="AS4838" s="40"/>
      <c r="AT4838" s="40"/>
      <c r="AU4838" s="40"/>
      <c r="AV4838" s="40"/>
      <c r="AZ4838" s="40"/>
      <c r="BA4838" s="40">
        <v>73</v>
      </c>
      <c r="BB4838" s="40"/>
      <c r="BC4838" s="40"/>
      <c r="BD4838" s="40"/>
      <c r="BE4838" s="40"/>
      <c r="BF4838" s="40"/>
      <c r="BG4838" s="40"/>
      <c r="BH4838" s="40"/>
      <c r="BI4838" s="40"/>
      <c r="BJ4838" s="40"/>
      <c r="BK4838" s="40"/>
      <c r="BL4838" s="40"/>
      <c r="BM4838" s="40"/>
      <c r="BN4838" s="40"/>
      <c r="BO4838" s="40"/>
      <c r="BP4838" s="40"/>
      <c r="BQ4838" s="40"/>
      <c r="BR4838" s="40"/>
      <c r="BS4838" s="40"/>
      <c r="BT4838" s="40"/>
      <c r="BU4838" s="40"/>
      <c r="BV4838" s="40"/>
      <c r="BW4838" s="40"/>
      <c r="BX4838" s="40"/>
      <c r="BY4838" s="40"/>
      <c r="BZ4838" s="40"/>
      <c r="CA4838" s="40"/>
      <c r="CB4838" s="40"/>
      <c r="CC4838" s="40"/>
      <c r="CD4838" s="40"/>
      <c r="CE4838" s="40"/>
    </row>
    <row r="4839" spans="1:83" x14ac:dyDescent="0.25">
      <c r="A4839" s="66" t="s">
        <v>971</v>
      </c>
      <c r="B4839" s="66" t="s">
        <v>971</v>
      </c>
      <c r="C4839" s="71">
        <v>40855</v>
      </c>
      <c r="F4839" s="40" t="s">
        <v>939</v>
      </c>
      <c r="G4839" s="40"/>
      <c r="H4839" s="40"/>
      <c r="I4839" s="40"/>
      <c r="J4839" s="40"/>
      <c r="K4839" s="40"/>
      <c r="L4839" s="40"/>
      <c r="M4839" s="40"/>
      <c r="N4839" s="40"/>
      <c r="O4839" s="40"/>
      <c r="P4839" s="40"/>
      <c r="Q4839" s="40"/>
      <c r="R4839" s="40"/>
      <c r="S4839" s="40"/>
      <c r="T4839" s="40"/>
      <c r="U4839" s="40"/>
      <c r="V4839" s="40"/>
      <c r="W4839" s="40"/>
      <c r="X4839" s="40"/>
      <c r="Z4839" s="40"/>
      <c r="AA4839" s="40"/>
      <c r="AB4839" s="40"/>
      <c r="AC4839" s="40"/>
      <c r="AD4839" s="40"/>
      <c r="AE4839" s="40"/>
      <c r="AF4839" s="40"/>
      <c r="AG4839" s="40"/>
      <c r="AH4839" s="40"/>
      <c r="AI4839" s="40"/>
      <c r="AJ4839" s="40"/>
      <c r="AK4839" s="40"/>
      <c r="AL4839" s="40"/>
      <c r="AM4839" s="40"/>
      <c r="AN4839" s="40"/>
      <c r="AO4839" s="40"/>
      <c r="AP4839" s="40"/>
      <c r="AQ4839" s="40"/>
      <c r="AR4839" s="40"/>
      <c r="AS4839" s="40"/>
      <c r="AT4839" s="40"/>
      <c r="AU4839" s="40"/>
      <c r="AV4839" s="40"/>
      <c r="AZ4839" s="40"/>
      <c r="BA4839" s="40">
        <v>85</v>
      </c>
      <c r="BB4839" s="40"/>
      <c r="BC4839" s="40"/>
      <c r="BD4839" s="40"/>
      <c r="BE4839" s="40"/>
      <c r="BF4839" s="40"/>
      <c r="BG4839" s="40"/>
      <c r="BH4839" s="40"/>
      <c r="BI4839" s="40"/>
      <c r="BJ4839" s="40"/>
      <c r="BK4839" s="40"/>
      <c r="BL4839" s="40"/>
      <c r="BM4839" s="40"/>
      <c r="BN4839" s="40"/>
      <c r="BO4839" s="40"/>
      <c r="BP4839" s="40"/>
      <c r="BQ4839" s="40"/>
      <c r="BR4839" s="40"/>
      <c r="BS4839" s="40"/>
      <c r="BT4839" s="40"/>
      <c r="BU4839" s="40"/>
      <c r="BV4839" s="40"/>
      <c r="BW4839" s="40"/>
      <c r="BX4839" s="40"/>
      <c r="BY4839" s="40"/>
      <c r="BZ4839" s="40"/>
      <c r="CA4839" s="40"/>
      <c r="CB4839" s="40"/>
      <c r="CC4839" s="40"/>
      <c r="CD4839" s="40"/>
      <c r="CE4839" s="40"/>
    </row>
    <row r="4840" spans="1:83" x14ac:dyDescent="0.25">
      <c r="A4840" s="66" t="s">
        <v>972</v>
      </c>
      <c r="B4840" s="66" t="s">
        <v>972</v>
      </c>
      <c r="C4840" s="71">
        <v>40771</v>
      </c>
      <c r="F4840" s="40" t="s">
        <v>928</v>
      </c>
      <c r="G4840" s="40"/>
      <c r="H4840" s="40"/>
      <c r="I4840" s="40"/>
      <c r="J4840" s="40"/>
      <c r="K4840" s="40"/>
      <c r="L4840" s="40"/>
      <c r="M4840" s="40"/>
      <c r="N4840" s="40"/>
      <c r="O4840" s="40"/>
      <c r="P4840" s="40"/>
      <c r="Q4840" s="40"/>
      <c r="R4840" s="40"/>
      <c r="S4840" s="40"/>
      <c r="T4840" s="40"/>
      <c r="U4840" s="40"/>
      <c r="V4840" s="40"/>
      <c r="W4840" s="40"/>
      <c r="X4840" s="40"/>
      <c r="Z4840" s="40"/>
      <c r="AA4840" s="40"/>
      <c r="AB4840" s="40"/>
      <c r="AC4840" s="40"/>
      <c r="AD4840" s="40"/>
      <c r="AE4840" s="40"/>
      <c r="AF4840" s="40"/>
      <c r="AG4840" s="40"/>
      <c r="AH4840" s="40"/>
      <c r="AI4840" s="40"/>
      <c r="AJ4840" s="40"/>
      <c r="AK4840" s="40"/>
      <c r="AL4840" s="40"/>
      <c r="AM4840" s="40"/>
      <c r="AN4840" s="40"/>
      <c r="AO4840" s="40"/>
      <c r="AP4840" s="40"/>
      <c r="AQ4840" s="40"/>
      <c r="AR4840" s="40"/>
      <c r="AS4840" s="40"/>
      <c r="AT4840" s="40"/>
      <c r="AU4840" s="40"/>
      <c r="AV4840" s="40"/>
      <c r="AZ4840" s="40"/>
      <c r="BA4840" s="40">
        <v>13</v>
      </c>
      <c r="BB4840" s="40"/>
      <c r="BC4840" s="40"/>
      <c r="BD4840" s="40"/>
      <c r="BE4840" s="40"/>
      <c r="BF4840" s="40"/>
      <c r="BG4840" s="40"/>
      <c r="BH4840" s="40"/>
      <c r="BI4840" s="40"/>
      <c r="BJ4840" s="40"/>
      <c r="BK4840" s="40"/>
      <c r="BL4840" s="40">
        <v>2.7</v>
      </c>
      <c r="BM4840" s="40"/>
      <c r="BN4840" s="40"/>
      <c r="BO4840" s="40"/>
      <c r="BP4840" s="40"/>
      <c r="BQ4840" s="40"/>
      <c r="BR4840" s="40"/>
      <c r="BS4840" s="40"/>
      <c r="BT4840" s="40"/>
      <c r="BU4840" s="40"/>
      <c r="BV4840" s="40"/>
      <c r="BW4840" s="40"/>
      <c r="BX4840" s="40"/>
      <c r="BY4840" s="40"/>
      <c r="BZ4840" s="40"/>
      <c r="CA4840" s="40"/>
      <c r="CB4840" s="40"/>
      <c r="CC4840" s="40"/>
      <c r="CD4840" s="40"/>
      <c r="CE4840" s="40"/>
    </row>
    <row r="4841" spans="1:83" x14ac:dyDescent="0.25">
      <c r="A4841" s="66" t="s">
        <v>972</v>
      </c>
      <c r="B4841" s="66" t="s">
        <v>972</v>
      </c>
      <c r="C4841" s="71">
        <v>40782</v>
      </c>
      <c r="F4841" s="40" t="s">
        <v>928</v>
      </c>
      <c r="G4841" s="40"/>
      <c r="H4841" s="40"/>
      <c r="I4841" s="40"/>
      <c r="J4841" s="40"/>
      <c r="K4841" s="40"/>
      <c r="L4841" s="40"/>
      <c r="M4841" s="40"/>
      <c r="N4841" s="40"/>
      <c r="O4841" s="40"/>
      <c r="P4841" s="40"/>
      <c r="Q4841" s="40"/>
      <c r="R4841" s="40"/>
      <c r="S4841" s="40"/>
      <c r="T4841" s="40"/>
      <c r="U4841" s="40"/>
      <c r="V4841" s="40"/>
      <c r="W4841" s="40"/>
      <c r="X4841" s="40"/>
      <c r="Z4841" s="40"/>
      <c r="AA4841" s="40"/>
      <c r="AB4841" s="40"/>
      <c r="AC4841" s="40"/>
      <c r="AD4841" s="40"/>
      <c r="AE4841" s="40"/>
      <c r="AF4841" s="40"/>
      <c r="AG4841" s="40"/>
      <c r="AH4841" s="40"/>
      <c r="AI4841" s="40"/>
      <c r="AJ4841" s="40"/>
      <c r="AK4841" s="40"/>
      <c r="AL4841" s="40"/>
      <c r="AM4841" s="40"/>
      <c r="AN4841" s="40"/>
      <c r="AO4841" s="40"/>
      <c r="AP4841" s="40"/>
      <c r="AQ4841" s="40"/>
      <c r="AR4841" s="40"/>
      <c r="AS4841" s="40"/>
      <c r="AT4841" s="40"/>
      <c r="AU4841" s="40"/>
      <c r="AV4841" s="40"/>
      <c r="AZ4841" s="40"/>
      <c r="BA4841" s="40">
        <v>14</v>
      </c>
      <c r="BB4841" s="40"/>
      <c r="BC4841" s="40"/>
      <c r="BD4841" s="40"/>
      <c r="BE4841" s="40"/>
      <c r="BF4841" s="40"/>
      <c r="BG4841" s="40"/>
      <c r="BH4841" s="40"/>
      <c r="BI4841" s="40"/>
      <c r="BJ4841" s="40"/>
      <c r="BK4841" s="40"/>
      <c r="BL4841" s="40">
        <v>3.7</v>
      </c>
      <c r="BM4841" s="40"/>
      <c r="BN4841" s="40"/>
      <c r="BO4841" s="40"/>
      <c r="BP4841" s="40"/>
      <c r="BQ4841" s="40"/>
      <c r="BR4841" s="40"/>
      <c r="BS4841" s="40"/>
      <c r="BT4841" s="40"/>
      <c r="BU4841" s="40"/>
      <c r="BV4841" s="40"/>
      <c r="BW4841" s="40"/>
      <c r="BX4841" s="40"/>
      <c r="BY4841" s="40"/>
      <c r="BZ4841" s="40"/>
      <c r="CA4841" s="40"/>
      <c r="CB4841" s="40"/>
      <c r="CC4841" s="40"/>
      <c r="CD4841" s="40"/>
      <c r="CE4841" s="40"/>
    </row>
    <row r="4842" spans="1:83" x14ac:dyDescent="0.25">
      <c r="A4842" s="66" t="s">
        <v>972</v>
      </c>
      <c r="B4842" s="66" t="s">
        <v>972</v>
      </c>
      <c r="C4842" s="71">
        <v>40793</v>
      </c>
      <c r="F4842" s="40" t="s">
        <v>928</v>
      </c>
      <c r="G4842" s="40"/>
      <c r="H4842" s="40"/>
      <c r="I4842" s="40"/>
      <c r="J4842" s="40"/>
      <c r="K4842" s="40"/>
      <c r="L4842" s="40"/>
      <c r="M4842" s="40"/>
      <c r="N4842" s="40"/>
      <c r="O4842" s="40"/>
      <c r="P4842" s="40"/>
      <c r="Q4842" s="40"/>
      <c r="R4842" s="40"/>
      <c r="S4842" s="40"/>
      <c r="T4842" s="40"/>
      <c r="U4842" s="40"/>
      <c r="V4842" s="40"/>
      <c r="W4842" s="40"/>
      <c r="X4842" s="40"/>
      <c r="Z4842" s="40"/>
      <c r="AA4842" s="40"/>
      <c r="AB4842" s="40"/>
      <c r="AC4842" s="40"/>
      <c r="AD4842" s="40"/>
      <c r="AE4842" s="40"/>
      <c r="AF4842" s="40"/>
      <c r="AG4842" s="40"/>
      <c r="AH4842" s="40"/>
      <c r="AI4842" s="40"/>
      <c r="AJ4842" s="40"/>
      <c r="AK4842" s="40"/>
      <c r="AL4842" s="40"/>
      <c r="AM4842" s="40"/>
      <c r="AN4842" s="40"/>
      <c r="AO4842" s="40"/>
      <c r="AP4842" s="40"/>
      <c r="AQ4842" s="40"/>
      <c r="AR4842" s="40"/>
      <c r="AS4842" s="40"/>
      <c r="AT4842" s="40"/>
      <c r="AU4842" s="40"/>
      <c r="AV4842" s="40"/>
      <c r="AZ4842" s="40"/>
      <c r="BA4842" s="40">
        <v>30</v>
      </c>
      <c r="BB4842" s="40"/>
      <c r="BC4842" s="40"/>
      <c r="BD4842" s="40"/>
      <c r="BE4842" s="40"/>
      <c r="BF4842" s="40"/>
      <c r="BG4842" s="40"/>
      <c r="BH4842" s="40"/>
      <c r="BI4842" s="40"/>
      <c r="BJ4842" s="40"/>
      <c r="BK4842" s="40"/>
      <c r="BL4842" s="40">
        <v>5.7</v>
      </c>
      <c r="BM4842" s="40"/>
      <c r="BN4842" s="40"/>
      <c r="BO4842" s="40"/>
      <c r="BP4842" s="40"/>
      <c r="BQ4842" s="40"/>
      <c r="BR4842" s="40"/>
      <c r="BS4842" s="40"/>
      <c r="BT4842" s="40"/>
      <c r="BU4842" s="40"/>
      <c r="BV4842" s="40"/>
      <c r="BW4842" s="40"/>
      <c r="BX4842" s="40"/>
      <c r="BY4842" s="40"/>
      <c r="BZ4842" s="40"/>
      <c r="CA4842" s="40"/>
      <c r="CB4842" s="40"/>
      <c r="CC4842" s="40"/>
      <c r="CD4842" s="40"/>
      <c r="CE4842" s="40"/>
    </row>
    <row r="4843" spans="1:83" x14ac:dyDescent="0.25">
      <c r="A4843" s="66" t="s">
        <v>972</v>
      </c>
      <c r="B4843" s="66" t="s">
        <v>972</v>
      </c>
      <c r="C4843" s="71">
        <v>40810</v>
      </c>
      <c r="F4843" s="40" t="s">
        <v>928</v>
      </c>
      <c r="G4843" s="40"/>
      <c r="H4843" s="40"/>
      <c r="I4843" s="40"/>
      <c r="J4843" s="40"/>
      <c r="K4843" s="40"/>
      <c r="L4843" s="40"/>
      <c r="M4843" s="40"/>
      <c r="N4843" s="40"/>
      <c r="O4843" s="40"/>
      <c r="P4843" s="40"/>
      <c r="Q4843" s="40"/>
      <c r="R4843" s="40"/>
      <c r="S4843" s="40"/>
      <c r="T4843" s="40"/>
      <c r="U4843" s="40"/>
      <c r="V4843" s="40"/>
      <c r="W4843" s="40"/>
      <c r="X4843" s="40"/>
      <c r="Z4843" s="40"/>
      <c r="AA4843" s="40"/>
      <c r="AB4843" s="40"/>
      <c r="AC4843" s="40"/>
      <c r="AD4843" s="40"/>
      <c r="AE4843" s="40"/>
      <c r="AF4843" s="40"/>
      <c r="AG4843" s="40"/>
      <c r="AH4843" s="40"/>
      <c r="AI4843" s="40"/>
      <c r="AJ4843" s="40"/>
      <c r="AK4843" s="40"/>
      <c r="AL4843" s="40"/>
      <c r="AM4843" s="40"/>
      <c r="AN4843" s="40"/>
      <c r="AO4843" s="40"/>
      <c r="AP4843" s="40"/>
      <c r="AQ4843" s="40"/>
      <c r="AR4843" s="40"/>
      <c r="AS4843" s="40"/>
      <c r="AT4843" s="40"/>
      <c r="AU4843" s="40"/>
      <c r="AV4843" s="40"/>
      <c r="AZ4843" s="40"/>
      <c r="BA4843" s="40">
        <v>16</v>
      </c>
      <c r="BB4843" s="40"/>
      <c r="BC4843" s="40"/>
      <c r="BD4843" s="40"/>
      <c r="BE4843" s="40"/>
      <c r="BF4843" s="40"/>
      <c r="BG4843" s="40"/>
      <c r="BH4843" s="40"/>
      <c r="BI4843" s="40"/>
      <c r="BJ4843" s="40"/>
      <c r="BK4843" s="40"/>
      <c r="BL4843" s="40">
        <v>6</v>
      </c>
      <c r="BM4843" s="40"/>
      <c r="BN4843" s="40"/>
      <c r="BO4843" s="40"/>
      <c r="BP4843" s="40"/>
      <c r="BQ4843" s="40"/>
      <c r="BR4843" s="40"/>
      <c r="BS4843" s="40"/>
      <c r="BT4843" s="40"/>
      <c r="BU4843" s="40"/>
      <c r="BV4843" s="40"/>
      <c r="BW4843" s="40"/>
      <c r="BX4843" s="40"/>
      <c r="BY4843" s="40"/>
      <c r="BZ4843" s="40"/>
      <c r="CA4843" s="40"/>
      <c r="CB4843" s="40"/>
      <c r="CC4843" s="40"/>
      <c r="CD4843" s="40"/>
      <c r="CE4843" s="40"/>
    </row>
    <row r="4844" spans="1:83" x14ac:dyDescent="0.25">
      <c r="A4844" s="66" t="s">
        <v>972</v>
      </c>
      <c r="B4844" s="66" t="s">
        <v>972</v>
      </c>
      <c r="C4844" s="71">
        <v>40828</v>
      </c>
      <c r="F4844" s="40" t="s">
        <v>928</v>
      </c>
      <c r="G4844" s="40"/>
      <c r="H4844" s="40"/>
      <c r="I4844" s="40"/>
      <c r="J4844" s="40"/>
      <c r="K4844" s="40"/>
      <c r="L4844" s="40"/>
      <c r="M4844" s="40"/>
      <c r="N4844" s="40"/>
      <c r="O4844" s="40"/>
      <c r="P4844" s="40"/>
      <c r="Q4844" s="40"/>
      <c r="R4844" s="40"/>
      <c r="S4844" s="40"/>
      <c r="T4844" s="40"/>
      <c r="U4844" s="40"/>
      <c r="V4844" s="40"/>
      <c r="W4844" s="40"/>
      <c r="X4844" s="40"/>
      <c r="Z4844" s="40"/>
      <c r="AA4844" s="40"/>
      <c r="AB4844" s="40"/>
      <c r="AC4844" s="40"/>
      <c r="AD4844" s="40"/>
      <c r="AE4844" s="40"/>
      <c r="AF4844" s="40"/>
      <c r="AG4844" s="40"/>
      <c r="AH4844" s="40"/>
      <c r="AI4844" s="40"/>
      <c r="AJ4844" s="40"/>
      <c r="AK4844" s="40"/>
      <c r="AL4844" s="40"/>
      <c r="AM4844" s="40"/>
      <c r="AN4844" s="40"/>
      <c r="AO4844" s="40"/>
      <c r="AP4844" s="40"/>
      <c r="AQ4844" s="40"/>
      <c r="AR4844" s="40"/>
      <c r="AS4844" s="40"/>
      <c r="AT4844" s="40"/>
      <c r="AU4844" s="40"/>
      <c r="AV4844" s="40"/>
      <c r="AZ4844" s="40"/>
      <c r="BA4844" s="40">
        <v>39</v>
      </c>
      <c r="BB4844" s="40"/>
      <c r="BC4844" s="40"/>
      <c r="BD4844" s="40"/>
      <c r="BE4844" s="40"/>
      <c r="BF4844" s="40"/>
      <c r="BG4844" s="40"/>
      <c r="BH4844" s="40"/>
      <c r="BI4844" s="40"/>
      <c r="BJ4844" s="40"/>
      <c r="BK4844" s="40"/>
      <c r="BL4844" s="40"/>
      <c r="BM4844" s="40"/>
      <c r="BN4844" s="40"/>
      <c r="BO4844" s="40"/>
      <c r="BP4844" s="40"/>
      <c r="BQ4844" s="40"/>
      <c r="BR4844" s="40"/>
      <c r="BS4844" s="40"/>
      <c r="BT4844" s="40"/>
      <c r="BU4844" s="40"/>
      <c r="BV4844" s="40"/>
      <c r="BW4844" s="40"/>
      <c r="BX4844" s="40"/>
      <c r="BY4844" s="40"/>
      <c r="BZ4844" s="40"/>
      <c r="CA4844" s="40"/>
      <c r="CB4844" s="40"/>
      <c r="CC4844" s="40"/>
      <c r="CD4844" s="40"/>
      <c r="CE4844" s="40"/>
    </row>
    <row r="4845" spans="1:83" x14ac:dyDescent="0.25">
      <c r="A4845" s="66" t="s">
        <v>972</v>
      </c>
      <c r="B4845" s="66" t="s">
        <v>972</v>
      </c>
      <c r="C4845" s="71">
        <v>40836</v>
      </c>
      <c r="F4845" s="40" t="s">
        <v>928</v>
      </c>
      <c r="G4845" s="40"/>
      <c r="H4845" s="40"/>
      <c r="I4845" s="40"/>
      <c r="J4845" s="40"/>
      <c r="K4845" s="40"/>
      <c r="L4845" s="40"/>
      <c r="M4845" s="40"/>
      <c r="N4845" s="40"/>
      <c r="O4845" s="40"/>
      <c r="P4845" s="40"/>
      <c r="Q4845" s="40"/>
      <c r="R4845" s="40"/>
      <c r="S4845" s="40"/>
      <c r="T4845" s="40"/>
      <c r="U4845" s="40"/>
      <c r="V4845" s="40"/>
      <c r="W4845" s="40"/>
      <c r="X4845" s="40"/>
      <c r="Z4845" s="40"/>
      <c r="AA4845" s="40"/>
      <c r="AB4845" s="40"/>
      <c r="AC4845" s="40"/>
      <c r="AD4845" s="40"/>
      <c r="AE4845" s="40"/>
      <c r="AF4845" s="40"/>
      <c r="AG4845" s="40"/>
      <c r="AH4845" s="40"/>
      <c r="AI4845" s="40"/>
      <c r="AJ4845" s="40"/>
      <c r="AK4845" s="40"/>
      <c r="AL4845" s="40"/>
      <c r="AM4845" s="40"/>
      <c r="AN4845" s="40"/>
      <c r="AO4845" s="40"/>
      <c r="AP4845" s="40"/>
      <c r="AQ4845" s="40"/>
      <c r="AR4845" s="40"/>
      <c r="AS4845" s="40"/>
      <c r="AT4845" s="40"/>
      <c r="AU4845" s="40"/>
      <c r="AV4845" s="40"/>
      <c r="AZ4845" s="40"/>
      <c r="BA4845" s="40">
        <v>65</v>
      </c>
      <c r="BB4845" s="40"/>
      <c r="BC4845" s="40"/>
      <c r="BD4845" s="40"/>
      <c r="BE4845" s="40"/>
      <c r="BF4845" s="40"/>
      <c r="BG4845" s="40"/>
      <c r="BH4845" s="40"/>
      <c r="BI4845" s="40"/>
      <c r="BJ4845" s="40"/>
      <c r="BK4845" s="40"/>
      <c r="BL4845" s="40"/>
      <c r="BM4845" s="40"/>
      <c r="BN4845" s="40"/>
      <c r="BO4845" s="40"/>
      <c r="BP4845" s="40"/>
      <c r="BQ4845" s="40"/>
      <c r="BR4845" s="40"/>
      <c r="BS4845" s="40"/>
      <c r="BT4845" s="40"/>
      <c r="BU4845" s="40"/>
      <c r="BV4845" s="40"/>
      <c r="BW4845" s="40"/>
      <c r="BX4845" s="40"/>
      <c r="BY4845" s="40"/>
      <c r="BZ4845" s="40"/>
      <c r="CA4845" s="40"/>
      <c r="CB4845" s="40"/>
      <c r="CC4845" s="40"/>
      <c r="CD4845" s="40"/>
      <c r="CE4845" s="40"/>
    </row>
    <row r="4846" spans="1:83" x14ac:dyDescent="0.25">
      <c r="A4846" s="66" t="s">
        <v>972</v>
      </c>
      <c r="B4846" s="66" t="s">
        <v>972</v>
      </c>
      <c r="C4846" s="71">
        <v>40855</v>
      </c>
      <c r="F4846" s="40" t="s">
        <v>928</v>
      </c>
      <c r="G4846" s="40"/>
      <c r="H4846" s="40"/>
      <c r="I4846" s="40"/>
      <c r="J4846" s="40"/>
      <c r="K4846" s="40"/>
      <c r="L4846" s="40"/>
      <c r="M4846" s="40"/>
      <c r="N4846" s="40"/>
      <c r="O4846" s="40"/>
      <c r="P4846" s="40"/>
      <c r="Q4846" s="40"/>
      <c r="R4846" s="40"/>
      <c r="S4846" s="40"/>
      <c r="T4846" s="40"/>
      <c r="U4846" s="40"/>
      <c r="V4846" s="40"/>
      <c r="W4846" s="40"/>
      <c r="X4846" s="40"/>
      <c r="Z4846" s="40"/>
      <c r="AA4846" s="40"/>
      <c r="AB4846" s="40"/>
      <c r="AC4846" s="40"/>
      <c r="AD4846" s="40"/>
      <c r="AE4846" s="40"/>
      <c r="AF4846" s="40"/>
      <c r="AG4846" s="40"/>
      <c r="AH4846" s="40"/>
      <c r="AI4846" s="40"/>
      <c r="AJ4846" s="40"/>
      <c r="AK4846" s="40"/>
      <c r="AL4846" s="40"/>
      <c r="AM4846" s="40"/>
      <c r="AN4846" s="40"/>
      <c r="AO4846" s="40"/>
      <c r="AP4846" s="40"/>
      <c r="AQ4846" s="40"/>
      <c r="AR4846" s="40"/>
      <c r="AS4846" s="40"/>
      <c r="AT4846" s="40"/>
      <c r="AU4846" s="40"/>
      <c r="AV4846" s="40"/>
      <c r="AZ4846" s="40"/>
      <c r="BA4846" s="40">
        <v>75</v>
      </c>
      <c r="BB4846" s="40"/>
      <c r="BC4846" s="40"/>
      <c r="BD4846" s="40"/>
      <c r="BE4846" s="40"/>
      <c r="BF4846" s="40"/>
      <c r="BG4846" s="40"/>
      <c r="BH4846" s="40"/>
      <c r="BI4846" s="40"/>
      <c r="BJ4846" s="40"/>
      <c r="BK4846" s="40"/>
      <c r="BL4846" s="40"/>
      <c r="BM4846" s="40"/>
      <c r="BN4846" s="40"/>
      <c r="BO4846" s="40"/>
      <c r="BP4846" s="40"/>
      <c r="BQ4846" s="40"/>
      <c r="BR4846" s="40"/>
      <c r="BS4846" s="40"/>
      <c r="BT4846" s="40"/>
      <c r="BU4846" s="40"/>
      <c r="BV4846" s="40"/>
      <c r="BW4846" s="40"/>
      <c r="BX4846" s="40"/>
      <c r="BY4846" s="40"/>
      <c r="BZ4846" s="40"/>
      <c r="CA4846" s="40"/>
      <c r="CB4846" s="40"/>
      <c r="CC4846" s="40"/>
      <c r="CD4846" s="40"/>
      <c r="CE4846" s="40"/>
    </row>
    <row r="4847" spans="1:83" x14ac:dyDescent="0.25">
      <c r="A4847" s="66" t="s">
        <v>973</v>
      </c>
      <c r="B4847" s="66" t="s">
        <v>973</v>
      </c>
      <c r="C4847" s="71">
        <v>40771</v>
      </c>
      <c r="F4847" s="40" t="s">
        <v>599</v>
      </c>
      <c r="G4847" s="40"/>
      <c r="H4847" s="40"/>
      <c r="I4847" s="40"/>
      <c r="J4847" s="40"/>
      <c r="K4847" s="40"/>
      <c r="L4847" s="40"/>
      <c r="M4847" s="40"/>
      <c r="N4847" s="40"/>
      <c r="O4847" s="40"/>
      <c r="P4847" s="40"/>
      <c r="Q4847" s="40"/>
      <c r="R4847" s="40"/>
      <c r="S4847" s="40"/>
      <c r="T4847" s="40"/>
      <c r="U4847" s="40"/>
      <c r="V4847" s="40"/>
      <c r="W4847" s="40"/>
      <c r="X4847" s="40"/>
      <c r="Z4847" s="40"/>
      <c r="AA4847" s="40"/>
      <c r="AB4847" s="40"/>
      <c r="AC4847" s="40"/>
      <c r="AD4847" s="40"/>
      <c r="AE4847" s="40"/>
      <c r="AF4847" s="40"/>
      <c r="AG4847" s="40"/>
      <c r="AH4847" s="40"/>
      <c r="AI4847" s="40"/>
      <c r="AJ4847" s="40"/>
      <c r="AK4847" s="40"/>
      <c r="AL4847" s="40"/>
      <c r="AM4847" s="40"/>
      <c r="AN4847" s="40"/>
      <c r="AO4847" s="40"/>
      <c r="AP4847" s="40"/>
      <c r="AQ4847" s="40"/>
      <c r="AR4847" s="40"/>
      <c r="AS4847" s="40"/>
      <c r="AT4847" s="40"/>
      <c r="AU4847" s="40"/>
      <c r="AV4847" s="40"/>
      <c r="AZ4847" s="40"/>
      <c r="BA4847" s="40">
        <v>13</v>
      </c>
      <c r="BB4847" s="40"/>
      <c r="BC4847" s="40"/>
      <c r="BD4847" s="40"/>
      <c r="BE4847" s="40"/>
      <c r="BF4847" s="40"/>
      <c r="BG4847" s="40"/>
      <c r="BH4847" s="40"/>
      <c r="BI4847" s="40"/>
      <c r="BJ4847" s="40"/>
      <c r="BK4847" s="40"/>
      <c r="BL4847" s="40">
        <v>2.2999999999999998</v>
      </c>
      <c r="BM4847" s="40"/>
      <c r="BN4847" s="40"/>
      <c r="BO4847" s="40"/>
      <c r="BP4847" s="40"/>
      <c r="BQ4847" s="40"/>
      <c r="BR4847" s="40"/>
      <c r="BS4847" s="40"/>
      <c r="BT4847" s="40"/>
      <c r="BU4847" s="40"/>
      <c r="BV4847" s="40"/>
      <c r="BW4847" s="40"/>
      <c r="BX4847" s="40"/>
      <c r="BY4847" s="40"/>
      <c r="BZ4847" s="40"/>
      <c r="CA4847" s="40"/>
      <c r="CB4847" s="40"/>
      <c r="CC4847" s="40"/>
      <c r="CD4847" s="40"/>
      <c r="CE4847" s="40"/>
    </row>
    <row r="4848" spans="1:83" x14ac:dyDescent="0.25">
      <c r="A4848" s="66" t="s">
        <v>973</v>
      </c>
      <c r="B4848" s="66" t="s">
        <v>973</v>
      </c>
      <c r="C4848" s="71">
        <v>40782</v>
      </c>
      <c r="F4848" s="40" t="s">
        <v>599</v>
      </c>
      <c r="G4848" s="40"/>
      <c r="H4848" s="40"/>
      <c r="I4848" s="40"/>
      <c r="J4848" s="40"/>
      <c r="K4848" s="40"/>
      <c r="L4848" s="40"/>
      <c r="M4848" s="40"/>
      <c r="N4848" s="40"/>
      <c r="O4848" s="40"/>
      <c r="P4848" s="40"/>
      <c r="Q4848" s="40"/>
      <c r="R4848" s="40"/>
      <c r="S4848" s="40"/>
      <c r="T4848" s="40"/>
      <c r="U4848" s="40"/>
      <c r="V4848" s="40"/>
      <c r="W4848" s="40"/>
      <c r="X4848" s="40"/>
      <c r="Z4848" s="40"/>
      <c r="AA4848" s="40"/>
      <c r="AB4848" s="40"/>
      <c r="AC4848" s="40"/>
      <c r="AD4848" s="40"/>
      <c r="AE4848" s="40"/>
      <c r="AF4848" s="40"/>
      <c r="AG4848" s="40"/>
      <c r="AH4848" s="40"/>
      <c r="AI4848" s="40"/>
      <c r="AJ4848" s="40"/>
      <c r="AK4848" s="40"/>
      <c r="AL4848" s="40"/>
      <c r="AM4848" s="40"/>
      <c r="AN4848" s="40"/>
      <c r="AO4848" s="40"/>
      <c r="AP4848" s="40"/>
      <c r="AQ4848" s="40"/>
      <c r="AR4848" s="40"/>
      <c r="AS4848" s="40"/>
      <c r="AT4848" s="40"/>
      <c r="AU4848" s="40"/>
      <c r="AV4848" s="40"/>
      <c r="AZ4848" s="40"/>
      <c r="BA4848" s="40">
        <v>14</v>
      </c>
      <c r="BB4848" s="40"/>
      <c r="BC4848" s="40"/>
      <c r="BD4848" s="40"/>
      <c r="BE4848" s="40"/>
      <c r="BF4848" s="40"/>
      <c r="BG4848" s="40"/>
      <c r="BH4848" s="40"/>
      <c r="BI4848" s="40"/>
      <c r="BJ4848" s="40"/>
      <c r="BK4848" s="40"/>
      <c r="BL4848" s="40">
        <v>3.8</v>
      </c>
      <c r="BM4848" s="40"/>
      <c r="BN4848" s="40"/>
      <c r="BO4848" s="40"/>
      <c r="BP4848" s="40"/>
      <c r="BQ4848" s="40"/>
      <c r="BR4848" s="40"/>
      <c r="BS4848" s="40"/>
      <c r="BT4848" s="40"/>
      <c r="BU4848" s="40"/>
      <c r="BV4848" s="40"/>
      <c r="BW4848" s="40"/>
      <c r="BX4848" s="40"/>
      <c r="BY4848" s="40"/>
      <c r="BZ4848" s="40"/>
      <c r="CA4848" s="40"/>
      <c r="CB4848" s="40"/>
      <c r="CC4848" s="40"/>
      <c r="CD4848" s="40"/>
      <c r="CE4848" s="40"/>
    </row>
    <row r="4849" spans="1:83" x14ac:dyDescent="0.25">
      <c r="A4849" s="66" t="s">
        <v>973</v>
      </c>
      <c r="B4849" s="66" t="s">
        <v>973</v>
      </c>
      <c r="C4849" s="71">
        <v>40793</v>
      </c>
      <c r="F4849" s="40" t="s">
        <v>599</v>
      </c>
      <c r="G4849" s="40"/>
      <c r="H4849" s="40"/>
      <c r="I4849" s="40"/>
      <c r="J4849" s="40"/>
      <c r="K4849" s="40"/>
      <c r="L4849" s="40"/>
      <c r="M4849" s="40"/>
      <c r="N4849" s="40"/>
      <c r="O4849" s="40"/>
      <c r="P4849" s="40"/>
      <c r="Q4849" s="40"/>
      <c r="R4849" s="40"/>
      <c r="S4849" s="40"/>
      <c r="T4849" s="40"/>
      <c r="U4849" s="40"/>
      <c r="V4849" s="40"/>
      <c r="W4849" s="40"/>
      <c r="X4849" s="40"/>
      <c r="Z4849" s="40"/>
      <c r="AA4849" s="40"/>
      <c r="AB4849" s="40"/>
      <c r="AC4849" s="40"/>
      <c r="AD4849" s="40"/>
      <c r="AE4849" s="40"/>
      <c r="AF4849" s="40"/>
      <c r="AG4849" s="40"/>
      <c r="AH4849" s="40"/>
      <c r="AI4849" s="40"/>
      <c r="AJ4849" s="40"/>
      <c r="AK4849" s="40"/>
      <c r="AL4849" s="40"/>
      <c r="AM4849" s="40"/>
      <c r="AN4849" s="40"/>
      <c r="AO4849" s="40"/>
      <c r="AP4849" s="40"/>
      <c r="AQ4849" s="40"/>
      <c r="AR4849" s="40"/>
      <c r="AS4849" s="40"/>
      <c r="AT4849" s="40"/>
      <c r="AU4849" s="40"/>
      <c r="AV4849" s="40"/>
      <c r="AZ4849" s="40"/>
      <c r="BA4849" s="40">
        <v>15</v>
      </c>
      <c r="BB4849" s="40"/>
      <c r="BC4849" s="40"/>
      <c r="BD4849" s="40"/>
      <c r="BE4849" s="40"/>
      <c r="BF4849" s="40"/>
      <c r="BG4849" s="40"/>
      <c r="BH4849" s="40"/>
      <c r="BI4849" s="40"/>
      <c r="BJ4849" s="40"/>
      <c r="BK4849" s="40"/>
      <c r="BL4849" s="40">
        <v>5.2</v>
      </c>
      <c r="BM4849" s="40"/>
      <c r="BN4849" s="40"/>
      <c r="BO4849" s="40"/>
      <c r="BP4849" s="40"/>
      <c r="BQ4849" s="40"/>
      <c r="BR4849" s="40"/>
      <c r="BS4849" s="40"/>
      <c r="BT4849" s="40"/>
      <c r="BU4849" s="40"/>
      <c r="BV4849" s="40"/>
      <c r="BW4849" s="40"/>
      <c r="BX4849" s="40"/>
      <c r="BY4849" s="40"/>
      <c r="BZ4849" s="40"/>
      <c r="CA4849" s="40"/>
      <c r="CB4849" s="40"/>
      <c r="CC4849" s="40"/>
      <c r="CD4849" s="40"/>
      <c r="CE4849" s="40"/>
    </row>
    <row r="4850" spans="1:83" x14ac:dyDescent="0.25">
      <c r="A4850" s="66" t="s">
        <v>973</v>
      </c>
      <c r="B4850" s="66" t="s">
        <v>973</v>
      </c>
      <c r="C4850" s="71">
        <v>40810</v>
      </c>
      <c r="F4850" s="40" t="s">
        <v>599</v>
      </c>
      <c r="G4850" s="40"/>
      <c r="H4850" s="40"/>
      <c r="I4850" s="40"/>
      <c r="J4850" s="40"/>
      <c r="K4850" s="40"/>
      <c r="L4850" s="40"/>
      <c r="M4850" s="40"/>
      <c r="N4850" s="40"/>
      <c r="O4850" s="40"/>
      <c r="P4850" s="40"/>
      <c r="Q4850" s="40"/>
      <c r="R4850" s="40"/>
      <c r="S4850" s="40"/>
      <c r="T4850" s="40"/>
      <c r="U4850" s="40"/>
      <c r="V4850" s="40"/>
      <c r="W4850" s="40"/>
      <c r="X4850" s="40"/>
      <c r="Z4850" s="40"/>
      <c r="AA4850" s="40"/>
      <c r="AB4850" s="40"/>
      <c r="AC4850" s="40"/>
      <c r="AD4850" s="40"/>
      <c r="AE4850" s="40"/>
      <c r="AF4850" s="40"/>
      <c r="AG4850" s="40"/>
      <c r="AH4850" s="40"/>
      <c r="AI4850" s="40"/>
      <c r="AJ4850" s="40"/>
      <c r="AK4850" s="40"/>
      <c r="AL4850" s="40"/>
      <c r="AM4850" s="40"/>
      <c r="AN4850" s="40"/>
      <c r="AO4850" s="40"/>
      <c r="AP4850" s="40"/>
      <c r="AQ4850" s="40"/>
      <c r="AR4850" s="40"/>
      <c r="AS4850" s="40"/>
      <c r="AT4850" s="40"/>
      <c r="AU4850" s="40"/>
      <c r="AV4850" s="40"/>
      <c r="AZ4850" s="40"/>
      <c r="BA4850" s="40">
        <v>16</v>
      </c>
      <c r="BB4850" s="40"/>
      <c r="BC4850" s="40"/>
      <c r="BD4850" s="40"/>
      <c r="BE4850" s="40"/>
      <c r="BF4850" s="40"/>
      <c r="BG4850" s="40"/>
      <c r="BH4850" s="40"/>
      <c r="BI4850" s="40"/>
      <c r="BJ4850" s="40"/>
      <c r="BK4850" s="40"/>
      <c r="BL4850" s="40">
        <v>6.1</v>
      </c>
      <c r="BM4850" s="40"/>
      <c r="BN4850" s="40"/>
      <c r="BO4850" s="40"/>
      <c r="BP4850" s="40"/>
      <c r="BQ4850" s="40"/>
      <c r="BR4850" s="40"/>
      <c r="BS4850" s="40"/>
      <c r="BT4850" s="40"/>
      <c r="BU4850" s="40"/>
      <c r="BV4850" s="40"/>
      <c r="BW4850" s="40"/>
      <c r="BX4850" s="40"/>
      <c r="BY4850" s="40"/>
      <c r="BZ4850" s="40"/>
      <c r="CA4850" s="40"/>
      <c r="CB4850" s="40"/>
      <c r="CC4850" s="40"/>
      <c r="CD4850" s="40"/>
      <c r="CE4850" s="40"/>
    </row>
    <row r="4851" spans="1:83" x14ac:dyDescent="0.25">
      <c r="A4851" s="66" t="s">
        <v>973</v>
      </c>
      <c r="B4851" s="66" t="s">
        <v>973</v>
      </c>
      <c r="C4851" s="71">
        <v>40828</v>
      </c>
      <c r="F4851" s="40" t="s">
        <v>599</v>
      </c>
      <c r="G4851" s="40"/>
      <c r="H4851" s="40"/>
      <c r="I4851" s="40"/>
      <c r="J4851" s="40"/>
      <c r="K4851" s="40"/>
      <c r="L4851" s="40"/>
      <c r="M4851" s="40"/>
      <c r="N4851" s="40"/>
      <c r="O4851" s="40"/>
      <c r="P4851" s="40"/>
      <c r="Q4851" s="40"/>
      <c r="R4851" s="40"/>
      <c r="S4851" s="40"/>
      <c r="T4851" s="40"/>
      <c r="U4851" s="40"/>
      <c r="V4851" s="40"/>
      <c r="W4851" s="40"/>
      <c r="X4851" s="40"/>
      <c r="Z4851" s="40"/>
      <c r="AA4851" s="40"/>
      <c r="AB4851" s="40"/>
      <c r="AC4851" s="40"/>
      <c r="AD4851" s="40"/>
      <c r="AE4851" s="40"/>
      <c r="AF4851" s="40"/>
      <c r="AG4851" s="40"/>
      <c r="AH4851" s="40"/>
      <c r="AI4851" s="40"/>
      <c r="AJ4851" s="40"/>
      <c r="AK4851" s="40"/>
      <c r="AL4851" s="40"/>
      <c r="AM4851" s="40"/>
      <c r="AN4851" s="40"/>
      <c r="AO4851" s="40"/>
      <c r="AP4851" s="40"/>
      <c r="AQ4851" s="40"/>
      <c r="AR4851" s="40"/>
      <c r="AS4851" s="40"/>
      <c r="AT4851" s="40"/>
      <c r="AU4851" s="40"/>
      <c r="AV4851" s="40"/>
      <c r="AZ4851" s="40"/>
      <c r="BA4851" s="40">
        <v>32</v>
      </c>
      <c r="BB4851" s="40"/>
      <c r="BC4851" s="40"/>
      <c r="BD4851" s="40"/>
      <c r="BE4851" s="40"/>
      <c r="BF4851" s="40"/>
      <c r="BG4851" s="40"/>
      <c r="BH4851" s="40"/>
      <c r="BI4851" s="40"/>
      <c r="BJ4851" s="40"/>
      <c r="BK4851" s="40"/>
      <c r="BL4851" s="40"/>
      <c r="BM4851" s="40"/>
      <c r="BN4851" s="40"/>
      <c r="BO4851" s="40"/>
      <c r="BP4851" s="40"/>
      <c r="BQ4851" s="40"/>
      <c r="BR4851" s="40"/>
      <c r="BS4851" s="40"/>
      <c r="BT4851" s="40"/>
      <c r="BU4851" s="40"/>
      <c r="BV4851" s="40"/>
      <c r="BW4851" s="40"/>
      <c r="BX4851" s="40"/>
      <c r="BY4851" s="40"/>
      <c r="BZ4851" s="40"/>
      <c r="CA4851" s="40"/>
      <c r="CB4851" s="40"/>
      <c r="CC4851" s="40"/>
      <c r="CD4851" s="40"/>
      <c r="CE4851" s="40"/>
    </row>
    <row r="4852" spans="1:83" x14ac:dyDescent="0.25">
      <c r="A4852" s="66" t="s">
        <v>973</v>
      </c>
      <c r="B4852" s="66" t="s">
        <v>973</v>
      </c>
      <c r="C4852" s="71">
        <v>40836</v>
      </c>
      <c r="F4852" s="40" t="s">
        <v>599</v>
      </c>
      <c r="G4852" s="40"/>
      <c r="H4852" s="40"/>
      <c r="I4852" s="40"/>
      <c r="J4852" s="40"/>
      <c r="K4852" s="40"/>
      <c r="L4852" s="40"/>
      <c r="M4852" s="40"/>
      <c r="N4852" s="40"/>
      <c r="O4852" s="40"/>
      <c r="P4852" s="40"/>
      <c r="Q4852" s="40"/>
      <c r="R4852" s="40"/>
      <c r="S4852" s="40"/>
      <c r="T4852" s="40"/>
      <c r="U4852" s="40"/>
      <c r="V4852" s="40"/>
      <c r="W4852" s="40"/>
      <c r="X4852" s="40"/>
      <c r="Z4852" s="40"/>
      <c r="AA4852" s="40"/>
      <c r="AB4852" s="40"/>
      <c r="AC4852" s="40"/>
      <c r="AD4852" s="40"/>
      <c r="AE4852" s="40"/>
      <c r="AF4852" s="40"/>
      <c r="AG4852" s="40"/>
      <c r="AH4852" s="40"/>
      <c r="AI4852" s="40"/>
      <c r="AJ4852" s="40"/>
      <c r="AK4852" s="40"/>
      <c r="AL4852" s="40"/>
      <c r="AM4852" s="40"/>
      <c r="AN4852" s="40"/>
      <c r="AO4852" s="40"/>
      <c r="AP4852" s="40"/>
      <c r="AQ4852" s="40"/>
      <c r="AR4852" s="40"/>
      <c r="AS4852" s="40"/>
      <c r="AT4852" s="40"/>
      <c r="AU4852" s="40"/>
      <c r="AV4852" s="40"/>
      <c r="AZ4852" s="40"/>
      <c r="BA4852" s="40">
        <v>49</v>
      </c>
      <c r="BB4852" s="40"/>
      <c r="BC4852" s="40"/>
      <c r="BD4852" s="40"/>
      <c r="BE4852" s="40"/>
      <c r="BF4852" s="40"/>
      <c r="BG4852" s="40"/>
      <c r="BH4852" s="40"/>
      <c r="BI4852" s="40"/>
      <c r="BJ4852" s="40"/>
      <c r="BK4852" s="40"/>
      <c r="BL4852" s="40"/>
      <c r="BM4852" s="40"/>
      <c r="BN4852" s="40"/>
      <c r="BO4852" s="40"/>
      <c r="BP4852" s="40"/>
      <c r="BQ4852" s="40"/>
      <c r="BR4852" s="40"/>
      <c r="BS4852" s="40"/>
      <c r="BT4852" s="40"/>
      <c r="BU4852" s="40"/>
      <c r="BV4852" s="40"/>
      <c r="BW4852" s="40"/>
      <c r="BX4852" s="40"/>
      <c r="BY4852" s="40"/>
      <c r="BZ4852" s="40"/>
      <c r="CA4852" s="40"/>
      <c r="CB4852" s="40"/>
      <c r="CC4852" s="40"/>
      <c r="CD4852" s="40"/>
      <c r="CE4852" s="40"/>
    </row>
    <row r="4853" spans="1:83" x14ac:dyDescent="0.25">
      <c r="A4853" s="66" t="s">
        <v>973</v>
      </c>
      <c r="B4853" s="66" t="s">
        <v>973</v>
      </c>
      <c r="C4853" s="71">
        <v>40855</v>
      </c>
      <c r="F4853" s="40" t="s">
        <v>599</v>
      </c>
      <c r="G4853" s="40"/>
      <c r="H4853" s="40"/>
      <c r="I4853" s="40"/>
      <c r="J4853" s="40"/>
      <c r="K4853" s="40"/>
      <c r="L4853" s="40"/>
      <c r="M4853" s="40"/>
      <c r="N4853" s="40"/>
      <c r="O4853" s="40"/>
      <c r="P4853" s="40"/>
      <c r="Q4853" s="40"/>
      <c r="R4853" s="40"/>
      <c r="S4853" s="40"/>
      <c r="T4853" s="40"/>
      <c r="U4853" s="40"/>
      <c r="V4853" s="40"/>
      <c r="W4853" s="40"/>
      <c r="X4853" s="40"/>
      <c r="Z4853" s="40"/>
      <c r="AA4853" s="40"/>
      <c r="AB4853" s="40"/>
      <c r="AC4853" s="40"/>
      <c r="AD4853" s="40"/>
      <c r="AE4853" s="40"/>
      <c r="AF4853" s="40"/>
      <c r="AG4853" s="40"/>
      <c r="AH4853" s="40"/>
      <c r="AI4853" s="40"/>
      <c r="AJ4853" s="40"/>
      <c r="AK4853" s="40"/>
      <c r="AL4853" s="40"/>
      <c r="AM4853" s="40"/>
      <c r="AN4853" s="40"/>
      <c r="AO4853" s="40"/>
      <c r="AP4853" s="40"/>
      <c r="AQ4853" s="40"/>
      <c r="AR4853" s="40"/>
      <c r="AS4853" s="40"/>
      <c r="AT4853" s="40"/>
      <c r="AU4853" s="40"/>
      <c r="AV4853" s="40"/>
      <c r="AZ4853" s="40"/>
      <c r="BA4853" s="40">
        <v>71</v>
      </c>
      <c r="BB4853" s="40"/>
      <c r="BC4853" s="40"/>
      <c r="BD4853" s="40"/>
      <c r="BE4853" s="40"/>
      <c r="BF4853" s="40"/>
      <c r="BG4853" s="40"/>
      <c r="BH4853" s="40"/>
      <c r="BI4853" s="40"/>
      <c r="BJ4853" s="40"/>
      <c r="BK4853" s="40"/>
      <c r="BL4853" s="40"/>
      <c r="BM4853" s="40"/>
      <c r="BN4853" s="40"/>
      <c r="BO4853" s="40"/>
      <c r="BP4853" s="40"/>
      <c r="BQ4853" s="40"/>
      <c r="BR4853" s="40"/>
      <c r="BS4853" s="40"/>
      <c r="BT4853" s="40"/>
      <c r="BU4853" s="40"/>
      <c r="BV4853" s="40"/>
      <c r="BW4853" s="40"/>
      <c r="BX4853" s="40"/>
      <c r="BY4853" s="40"/>
      <c r="BZ4853" s="40"/>
      <c r="CA4853" s="40"/>
      <c r="CB4853" s="40"/>
      <c r="CC4853" s="40"/>
      <c r="CD4853" s="40"/>
      <c r="CE4853" s="40"/>
    </row>
    <row r="4854" spans="1:83" x14ac:dyDescent="0.25">
      <c r="A4854" s="66" t="s">
        <v>974</v>
      </c>
      <c r="B4854" s="66" t="s">
        <v>974</v>
      </c>
      <c r="C4854" s="71">
        <v>40771</v>
      </c>
      <c r="F4854" s="40" t="s">
        <v>601</v>
      </c>
      <c r="G4854" s="40"/>
      <c r="H4854" s="40"/>
      <c r="I4854" s="40"/>
      <c r="J4854" s="40"/>
      <c r="K4854" s="40"/>
      <c r="L4854" s="40"/>
      <c r="M4854" s="40"/>
      <c r="N4854" s="40"/>
      <c r="O4854" s="40"/>
      <c r="P4854" s="40"/>
      <c r="Q4854" s="40"/>
      <c r="R4854" s="40"/>
      <c r="S4854" s="40"/>
      <c r="T4854" s="40"/>
      <c r="U4854" s="40"/>
      <c r="V4854" s="40"/>
      <c r="W4854" s="40"/>
      <c r="X4854" s="40"/>
      <c r="Z4854" s="40"/>
      <c r="AA4854" s="40"/>
      <c r="AB4854" s="40"/>
      <c r="AC4854" s="40"/>
      <c r="AD4854" s="40"/>
      <c r="AE4854" s="40"/>
      <c r="AF4854" s="40"/>
      <c r="AG4854" s="40"/>
      <c r="AH4854" s="40"/>
      <c r="AI4854" s="40"/>
      <c r="AJ4854" s="40"/>
      <c r="AK4854" s="40"/>
      <c r="AL4854" s="40"/>
      <c r="AM4854" s="40"/>
      <c r="AN4854" s="40"/>
      <c r="AO4854" s="40"/>
      <c r="AP4854" s="40"/>
      <c r="AQ4854" s="40"/>
      <c r="AR4854" s="40"/>
      <c r="AS4854" s="40"/>
      <c r="AT4854" s="40"/>
      <c r="AU4854" s="40"/>
      <c r="AV4854" s="40"/>
      <c r="AZ4854" s="40"/>
      <c r="BA4854" s="40">
        <v>13</v>
      </c>
      <c r="BB4854" s="40"/>
      <c r="BC4854" s="40"/>
      <c r="BD4854" s="40"/>
      <c r="BE4854" s="40"/>
      <c r="BF4854" s="40"/>
      <c r="BG4854" s="40"/>
      <c r="BH4854" s="40"/>
      <c r="BI4854" s="40"/>
      <c r="BJ4854" s="40"/>
      <c r="BK4854" s="40"/>
      <c r="BL4854" s="40">
        <v>2.6</v>
      </c>
      <c r="BM4854" s="40"/>
      <c r="BN4854" s="40"/>
      <c r="BO4854" s="40"/>
      <c r="BP4854" s="40"/>
      <c r="BQ4854" s="40"/>
      <c r="BR4854" s="40"/>
      <c r="BS4854" s="40"/>
      <c r="BT4854" s="40"/>
      <c r="BU4854" s="40"/>
      <c r="BV4854" s="40"/>
      <c r="BW4854" s="40"/>
      <c r="BX4854" s="40"/>
      <c r="BY4854" s="40"/>
      <c r="BZ4854" s="40"/>
      <c r="CA4854" s="40"/>
      <c r="CB4854" s="40"/>
      <c r="CC4854" s="40"/>
      <c r="CD4854" s="40"/>
      <c r="CE4854" s="40"/>
    </row>
    <row r="4855" spans="1:83" x14ac:dyDescent="0.25">
      <c r="A4855" s="66" t="s">
        <v>974</v>
      </c>
      <c r="B4855" s="66" t="s">
        <v>974</v>
      </c>
      <c r="C4855" s="71">
        <v>40782</v>
      </c>
      <c r="F4855" s="40" t="s">
        <v>601</v>
      </c>
      <c r="G4855" s="40"/>
      <c r="H4855" s="40"/>
      <c r="I4855" s="40"/>
      <c r="J4855" s="40"/>
      <c r="K4855" s="40"/>
      <c r="L4855" s="40"/>
      <c r="M4855" s="40"/>
      <c r="N4855" s="40"/>
      <c r="O4855" s="40"/>
      <c r="P4855" s="40"/>
      <c r="Q4855" s="40"/>
      <c r="R4855" s="40"/>
      <c r="S4855" s="40"/>
      <c r="T4855" s="40"/>
      <c r="U4855" s="40"/>
      <c r="V4855" s="40"/>
      <c r="W4855" s="40"/>
      <c r="X4855" s="40"/>
      <c r="Z4855" s="40"/>
      <c r="AA4855" s="40"/>
      <c r="AB4855" s="40"/>
      <c r="AC4855" s="40"/>
      <c r="AD4855" s="40"/>
      <c r="AE4855" s="40"/>
      <c r="AF4855" s="40"/>
      <c r="AG4855" s="40"/>
      <c r="AH4855" s="40"/>
      <c r="AI4855" s="40"/>
      <c r="AJ4855" s="40"/>
      <c r="AK4855" s="40"/>
      <c r="AL4855" s="40"/>
      <c r="AM4855" s="40"/>
      <c r="AN4855" s="40"/>
      <c r="AO4855" s="40"/>
      <c r="AP4855" s="40"/>
      <c r="AQ4855" s="40"/>
      <c r="AR4855" s="40"/>
      <c r="AS4855" s="40"/>
      <c r="AT4855" s="40"/>
      <c r="AU4855" s="40"/>
      <c r="AV4855" s="40"/>
      <c r="AZ4855" s="40"/>
      <c r="BA4855" s="40">
        <v>14</v>
      </c>
      <c r="BB4855" s="40"/>
      <c r="BC4855" s="40"/>
      <c r="BD4855" s="40"/>
      <c r="BE4855" s="40"/>
      <c r="BF4855" s="40"/>
      <c r="BG4855" s="40"/>
      <c r="BH4855" s="40"/>
      <c r="BI4855" s="40"/>
      <c r="BJ4855" s="40"/>
      <c r="BK4855" s="40"/>
      <c r="BL4855" s="40">
        <v>3.8</v>
      </c>
      <c r="BM4855" s="40"/>
      <c r="BN4855" s="40"/>
      <c r="BO4855" s="40"/>
      <c r="BP4855" s="40"/>
      <c r="BQ4855" s="40"/>
      <c r="BR4855" s="40"/>
      <c r="BS4855" s="40"/>
      <c r="BT4855" s="40"/>
      <c r="BU4855" s="40"/>
      <c r="BV4855" s="40"/>
      <c r="BW4855" s="40"/>
      <c r="BX4855" s="40"/>
      <c r="BY4855" s="40"/>
      <c r="BZ4855" s="40"/>
      <c r="CA4855" s="40"/>
      <c r="CB4855" s="40"/>
      <c r="CC4855" s="40"/>
      <c r="CD4855" s="40"/>
      <c r="CE4855" s="40"/>
    </row>
    <row r="4856" spans="1:83" x14ac:dyDescent="0.25">
      <c r="A4856" s="66" t="s">
        <v>974</v>
      </c>
      <c r="B4856" s="66" t="s">
        <v>974</v>
      </c>
      <c r="C4856" s="71">
        <v>40793</v>
      </c>
      <c r="F4856" s="40" t="s">
        <v>601</v>
      </c>
      <c r="G4856" s="40"/>
      <c r="H4856" s="40"/>
      <c r="I4856" s="40"/>
      <c r="J4856" s="40"/>
      <c r="K4856" s="40"/>
      <c r="L4856" s="40"/>
      <c r="M4856" s="40"/>
      <c r="N4856" s="40"/>
      <c r="O4856" s="40"/>
      <c r="P4856" s="40"/>
      <c r="Q4856" s="40"/>
      <c r="R4856" s="40"/>
      <c r="S4856" s="40"/>
      <c r="T4856" s="40"/>
      <c r="U4856" s="40"/>
      <c r="V4856" s="40"/>
      <c r="W4856" s="40"/>
      <c r="X4856" s="40"/>
      <c r="Z4856" s="40"/>
      <c r="AA4856" s="40"/>
      <c r="AB4856" s="40"/>
      <c r="AC4856" s="40"/>
      <c r="AD4856" s="40"/>
      <c r="AE4856" s="40"/>
      <c r="AF4856" s="40"/>
      <c r="AG4856" s="40"/>
      <c r="AH4856" s="40"/>
      <c r="AI4856" s="40"/>
      <c r="AJ4856" s="40"/>
      <c r="AK4856" s="40"/>
      <c r="AL4856" s="40"/>
      <c r="AM4856" s="40"/>
      <c r="AN4856" s="40"/>
      <c r="AO4856" s="40"/>
      <c r="AP4856" s="40"/>
      <c r="AQ4856" s="40"/>
      <c r="AR4856" s="40"/>
      <c r="AS4856" s="40"/>
      <c r="AT4856" s="40"/>
      <c r="AU4856" s="40"/>
      <c r="AV4856" s="40"/>
      <c r="AZ4856" s="40"/>
      <c r="BA4856" s="40">
        <v>15</v>
      </c>
      <c r="BB4856" s="40"/>
      <c r="BC4856" s="40"/>
      <c r="BD4856" s="40"/>
      <c r="BE4856" s="40"/>
      <c r="BF4856" s="40"/>
      <c r="BG4856" s="40"/>
      <c r="BH4856" s="40"/>
      <c r="BI4856" s="40"/>
      <c r="BJ4856" s="40"/>
      <c r="BK4856" s="40"/>
      <c r="BL4856" s="40">
        <v>5.0999999999999996</v>
      </c>
      <c r="BM4856" s="40"/>
      <c r="BN4856" s="40"/>
      <c r="BO4856" s="40"/>
      <c r="BP4856" s="40"/>
      <c r="BQ4856" s="40"/>
      <c r="BR4856" s="40"/>
      <c r="BS4856" s="40"/>
      <c r="BT4856" s="40"/>
      <c r="BU4856" s="40"/>
      <c r="BV4856" s="40"/>
      <c r="BW4856" s="40"/>
      <c r="BX4856" s="40"/>
      <c r="BY4856" s="40"/>
      <c r="BZ4856" s="40"/>
      <c r="CA4856" s="40"/>
      <c r="CB4856" s="40"/>
      <c r="CC4856" s="40"/>
      <c r="CD4856" s="40"/>
      <c r="CE4856" s="40"/>
    </row>
    <row r="4857" spans="1:83" x14ac:dyDescent="0.25">
      <c r="A4857" s="66" t="s">
        <v>974</v>
      </c>
      <c r="B4857" s="66" t="s">
        <v>974</v>
      </c>
      <c r="C4857" s="71">
        <v>40810</v>
      </c>
      <c r="F4857" s="40" t="s">
        <v>601</v>
      </c>
      <c r="G4857" s="40"/>
      <c r="H4857" s="40"/>
      <c r="I4857" s="40"/>
      <c r="J4857" s="40"/>
      <c r="K4857" s="40"/>
      <c r="L4857" s="40"/>
      <c r="M4857" s="40"/>
      <c r="N4857" s="40"/>
      <c r="O4857" s="40"/>
      <c r="P4857" s="40"/>
      <c r="Q4857" s="40"/>
      <c r="R4857" s="40"/>
      <c r="S4857" s="40"/>
      <c r="T4857" s="40"/>
      <c r="U4857" s="40"/>
      <c r="V4857" s="40"/>
      <c r="W4857" s="40"/>
      <c r="X4857" s="40"/>
      <c r="Z4857" s="40"/>
      <c r="AA4857" s="40"/>
      <c r="AB4857" s="40"/>
      <c r="AC4857" s="40"/>
      <c r="AD4857" s="40"/>
      <c r="AE4857" s="40"/>
      <c r="AF4857" s="40"/>
      <c r="AG4857" s="40"/>
      <c r="AH4857" s="40"/>
      <c r="AI4857" s="40"/>
      <c r="AJ4857" s="40"/>
      <c r="AK4857" s="40"/>
      <c r="AL4857" s="40"/>
      <c r="AM4857" s="40"/>
      <c r="AN4857" s="40"/>
      <c r="AO4857" s="40"/>
      <c r="AP4857" s="40"/>
      <c r="AQ4857" s="40"/>
      <c r="AR4857" s="40"/>
      <c r="AS4857" s="40"/>
      <c r="AT4857" s="40"/>
      <c r="AU4857" s="40"/>
      <c r="AV4857" s="40"/>
      <c r="AZ4857" s="40"/>
      <c r="BA4857" s="40">
        <v>16</v>
      </c>
      <c r="BB4857" s="40"/>
      <c r="BC4857" s="40"/>
      <c r="BD4857" s="40"/>
      <c r="BE4857" s="40"/>
      <c r="BF4857" s="40"/>
      <c r="BG4857" s="40"/>
      <c r="BH4857" s="40"/>
      <c r="BI4857" s="40"/>
      <c r="BJ4857" s="40"/>
      <c r="BK4857" s="40"/>
      <c r="BL4857" s="40">
        <v>6</v>
      </c>
      <c r="BM4857" s="40"/>
      <c r="BN4857" s="40"/>
      <c r="BO4857" s="40"/>
      <c r="BP4857" s="40"/>
      <c r="BQ4857" s="40"/>
      <c r="BR4857" s="40"/>
      <c r="BS4857" s="40"/>
      <c r="BT4857" s="40"/>
      <c r="BU4857" s="40"/>
      <c r="BV4857" s="40"/>
      <c r="BW4857" s="40"/>
      <c r="BX4857" s="40"/>
      <c r="BY4857" s="40"/>
      <c r="BZ4857" s="40"/>
      <c r="CA4857" s="40"/>
      <c r="CB4857" s="40"/>
      <c r="CC4857" s="40"/>
      <c r="CD4857" s="40"/>
      <c r="CE4857" s="40"/>
    </row>
    <row r="4858" spans="1:83" x14ac:dyDescent="0.25">
      <c r="A4858" s="66" t="s">
        <v>974</v>
      </c>
      <c r="B4858" s="66" t="s">
        <v>974</v>
      </c>
      <c r="C4858" s="71">
        <v>40828</v>
      </c>
      <c r="F4858" s="40" t="s">
        <v>601</v>
      </c>
      <c r="G4858" s="40"/>
      <c r="H4858" s="40"/>
      <c r="I4858" s="40"/>
      <c r="J4858" s="40"/>
      <c r="K4858" s="40"/>
      <c r="L4858" s="40"/>
      <c r="M4858" s="40"/>
      <c r="N4858" s="40"/>
      <c r="O4858" s="40"/>
      <c r="P4858" s="40"/>
      <c r="Q4858" s="40"/>
      <c r="R4858" s="40"/>
      <c r="S4858" s="40"/>
      <c r="T4858" s="40"/>
      <c r="U4858" s="40"/>
      <c r="V4858" s="40"/>
      <c r="W4858" s="40"/>
      <c r="X4858" s="40"/>
      <c r="Z4858" s="40"/>
      <c r="AA4858" s="40"/>
      <c r="AB4858" s="40"/>
      <c r="AC4858" s="40"/>
      <c r="AD4858" s="40"/>
      <c r="AE4858" s="40"/>
      <c r="AF4858" s="40"/>
      <c r="AG4858" s="40"/>
      <c r="AH4858" s="40"/>
      <c r="AI4858" s="40"/>
      <c r="AJ4858" s="40"/>
      <c r="AK4858" s="40"/>
      <c r="AL4858" s="40"/>
      <c r="AM4858" s="40"/>
      <c r="AN4858" s="40"/>
      <c r="AO4858" s="40"/>
      <c r="AP4858" s="40"/>
      <c r="AQ4858" s="40"/>
      <c r="AR4858" s="40"/>
      <c r="AS4858" s="40"/>
      <c r="AT4858" s="40"/>
      <c r="AU4858" s="40"/>
      <c r="AV4858" s="40"/>
      <c r="AZ4858" s="40"/>
      <c r="BA4858" s="40">
        <v>32</v>
      </c>
      <c r="BB4858" s="40"/>
      <c r="BC4858" s="40"/>
      <c r="BD4858" s="40"/>
      <c r="BE4858" s="40"/>
      <c r="BF4858" s="40"/>
      <c r="BG4858" s="40"/>
      <c r="BH4858" s="40"/>
      <c r="BI4858" s="40"/>
      <c r="BJ4858" s="40"/>
      <c r="BK4858" s="40"/>
      <c r="BL4858" s="40"/>
      <c r="BM4858" s="40"/>
      <c r="BN4858" s="40"/>
      <c r="BO4858" s="40"/>
      <c r="BP4858" s="40"/>
      <c r="BQ4858" s="40"/>
      <c r="BR4858" s="40"/>
      <c r="BS4858" s="40"/>
      <c r="BT4858" s="40"/>
      <c r="BU4858" s="40"/>
      <c r="BV4858" s="40"/>
      <c r="BW4858" s="40"/>
      <c r="BX4858" s="40"/>
      <c r="BY4858" s="40"/>
      <c r="BZ4858" s="40"/>
      <c r="CA4858" s="40"/>
      <c r="CB4858" s="40"/>
      <c r="CC4858" s="40"/>
      <c r="CD4858" s="40"/>
      <c r="CE4858" s="40"/>
    </row>
    <row r="4859" spans="1:83" x14ac:dyDescent="0.25">
      <c r="A4859" s="66" t="s">
        <v>974</v>
      </c>
      <c r="B4859" s="66" t="s">
        <v>974</v>
      </c>
      <c r="C4859" s="71">
        <v>40836</v>
      </c>
      <c r="F4859" s="40" t="s">
        <v>601</v>
      </c>
      <c r="G4859" s="40"/>
      <c r="H4859" s="40"/>
      <c r="I4859" s="40"/>
      <c r="J4859" s="40"/>
      <c r="K4859" s="40"/>
      <c r="L4859" s="40"/>
      <c r="M4859" s="40"/>
      <c r="N4859" s="40"/>
      <c r="O4859" s="40"/>
      <c r="P4859" s="40"/>
      <c r="Q4859" s="40"/>
      <c r="R4859" s="40"/>
      <c r="S4859" s="40"/>
      <c r="T4859" s="40"/>
      <c r="U4859" s="40"/>
      <c r="V4859" s="40"/>
      <c r="W4859" s="40"/>
      <c r="X4859" s="40"/>
      <c r="Z4859" s="40"/>
      <c r="AA4859" s="40"/>
      <c r="AB4859" s="40"/>
      <c r="AC4859" s="40"/>
      <c r="AD4859" s="40"/>
      <c r="AE4859" s="40"/>
      <c r="AF4859" s="40"/>
      <c r="AG4859" s="40"/>
      <c r="AH4859" s="40"/>
      <c r="AI4859" s="40"/>
      <c r="AJ4859" s="40"/>
      <c r="AK4859" s="40"/>
      <c r="AL4859" s="40"/>
      <c r="AM4859" s="40"/>
      <c r="AN4859" s="40"/>
      <c r="AO4859" s="40"/>
      <c r="AP4859" s="40"/>
      <c r="AQ4859" s="40"/>
      <c r="AR4859" s="40"/>
      <c r="AS4859" s="40"/>
      <c r="AT4859" s="40"/>
      <c r="AU4859" s="40"/>
      <c r="AV4859" s="40"/>
      <c r="AZ4859" s="40"/>
      <c r="BA4859" s="40">
        <v>57</v>
      </c>
      <c r="BB4859" s="40"/>
      <c r="BC4859" s="40"/>
      <c r="BD4859" s="40"/>
      <c r="BE4859" s="40"/>
      <c r="BF4859" s="40"/>
      <c r="BG4859" s="40"/>
      <c r="BH4859" s="40"/>
      <c r="BI4859" s="40"/>
      <c r="BJ4859" s="40"/>
      <c r="BK4859" s="40"/>
      <c r="BL4859" s="40"/>
      <c r="BM4859" s="40"/>
      <c r="BN4859" s="40"/>
      <c r="BO4859" s="40"/>
      <c r="BP4859" s="40"/>
      <c r="BQ4859" s="40"/>
      <c r="BR4859" s="40"/>
      <c r="BS4859" s="40"/>
      <c r="BT4859" s="40"/>
      <c r="BU4859" s="40"/>
      <c r="BV4859" s="40"/>
      <c r="BW4859" s="40"/>
      <c r="BX4859" s="40"/>
      <c r="BY4859" s="40"/>
      <c r="BZ4859" s="40"/>
      <c r="CA4859" s="40"/>
      <c r="CB4859" s="40"/>
      <c r="CC4859" s="40"/>
      <c r="CD4859" s="40"/>
      <c r="CE4859" s="40"/>
    </row>
    <row r="4860" spans="1:83" x14ac:dyDescent="0.25">
      <c r="A4860" s="66" t="s">
        <v>974</v>
      </c>
      <c r="B4860" s="66" t="s">
        <v>974</v>
      </c>
      <c r="C4860" s="71">
        <v>40855</v>
      </c>
      <c r="F4860" s="40" t="s">
        <v>601</v>
      </c>
      <c r="G4860" s="40"/>
      <c r="H4860" s="40"/>
      <c r="I4860" s="40"/>
      <c r="J4860" s="40"/>
      <c r="K4860" s="40"/>
      <c r="L4860" s="40"/>
      <c r="M4860" s="40"/>
      <c r="N4860" s="40"/>
      <c r="O4860" s="40"/>
      <c r="P4860" s="40"/>
      <c r="Q4860" s="40"/>
      <c r="R4860" s="40"/>
      <c r="S4860" s="40"/>
      <c r="T4860" s="40"/>
      <c r="U4860" s="40"/>
      <c r="V4860" s="40"/>
      <c r="W4860" s="40"/>
      <c r="X4860" s="40"/>
      <c r="Z4860" s="40"/>
      <c r="AA4860" s="40"/>
      <c r="AB4860" s="40"/>
      <c r="AC4860" s="40"/>
      <c r="AD4860" s="40"/>
      <c r="AE4860" s="40"/>
      <c r="AF4860" s="40"/>
      <c r="AG4860" s="40"/>
      <c r="AH4860" s="40"/>
      <c r="AI4860" s="40"/>
      <c r="AJ4860" s="40"/>
      <c r="AK4860" s="40"/>
      <c r="AL4860" s="40"/>
      <c r="AM4860" s="40"/>
      <c r="AN4860" s="40"/>
      <c r="AO4860" s="40"/>
      <c r="AP4860" s="40"/>
      <c r="AQ4860" s="40"/>
      <c r="AR4860" s="40"/>
      <c r="AS4860" s="40"/>
      <c r="AT4860" s="40"/>
      <c r="AU4860" s="40"/>
      <c r="AV4860" s="40"/>
      <c r="AZ4860" s="40"/>
      <c r="BA4860" s="40">
        <v>73</v>
      </c>
      <c r="BB4860" s="40"/>
      <c r="BC4860" s="40"/>
      <c r="BD4860" s="40"/>
      <c r="BE4860" s="40"/>
      <c r="BF4860" s="40"/>
      <c r="BG4860" s="40"/>
      <c r="BH4860" s="40"/>
      <c r="BI4860" s="40"/>
      <c r="BJ4860" s="40"/>
      <c r="BK4860" s="40"/>
      <c r="BL4860" s="40"/>
      <c r="BM4860" s="40"/>
      <c r="BN4860" s="40"/>
      <c r="BO4860" s="40"/>
      <c r="BP4860" s="40"/>
      <c r="BQ4860" s="40"/>
      <c r="BR4860" s="40"/>
      <c r="BS4860" s="40"/>
      <c r="BT4860" s="40"/>
      <c r="BU4860" s="40"/>
      <c r="BV4860" s="40"/>
      <c r="BW4860" s="40"/>
      <c r="BX4860" s="40"/>
      <c r="BY4860" s="40"/>
      <c r="BZ4860" s="40"/>
      <c r="CA4860" s="40"/>
      <c r="CB4860" s="40"/>
      <c r="CC4860" s="40"/>
      <c r="CD4860" s="40"/>
      <c r="CE4860" s="40"/>
    </row>
    <row r="4861" spans="1:83" x14ac:dyDescent="0.25">
      <c r="A4861" s="66" t="s">
        <v>975</v>
      </c>
      <c r="B4861" s="66" t="s">
        <v>975</v>
      </c>
      <c r="C4861" s="71">
        <v>40771</v>
      </c>
      <c r="F4861" s="40" t="s">
        <v>932</v>
      </c>
      <c r="G4861" s="40"/>
      <c r="H4861" s="40"/>
      <c r="I4861" s="40"/>
      <c r="J4861" s="40"/>
      <c r="K4861" s="40"/>
      <c r="L4861" s="40"/>
      <c r="M4861" s="40"/>
      <c r="N4861" s="40"/>
      <c r="O4861" s="40"/>
      <c r="P4861" s="40"/>
      <c r="Q4861" s="40"/>
      <c r="R4861" s="40"/>
      <c r="S4861" s="40"/>
      <c r="T4861" s="40"/>
      <c r="U4861" s="40"/>
      <c r="V4861" s="40"/>
      <c r="W4861" s="40"/>
      <c r="X4861" s="40"/>
      <c r="Z4861" s="40"/>
      <c r="AA4861" s="40"/>
      <c r="AB4861" s="40"/>
      <c r="AC4861" s="40"/>
      <c r="AD4861" s="40"/>
      <c r="AE4861" s="40"/>
      <c r="AF4861" s="40"/>
      <c r="AG4861" s="40"/>
      <c r="AH4861" s="40"/>
      <c r="AI4861" s="40"/>
      <c r="AJ4861" s="40"/>
      <c r="AK4861" s="40"/>
      <c r="AL4861" s="40"/>
      <c r="AM4861" s="40"/>
      <c r="AN4861" s="40"/>
      <c r="AO4861" s="40"/>
      <c r="AP4861" s="40"/>
      <c r="AQ4861" s="40"/>
      <c r="AR4861" s="40"/>
      <c r="AS4861" s="40"/>
      <c r="AT4861" s="40"/>
      <c r="AU4861" s="40"/>
      <c r="AV4861" s="40"/>
      <c r="AZ4861" s="40"/>
      <c r="BA4861" s="40">
        <v>13</v>
      </c>
      <c r="BB4861" s="40"/>
      <c r="BC4861" s="40"/>
      <c r="BD4861" s="40"/>
      <c r="BE4861" s="40"/>
      <c r="BF4861" s="40"/>
      <c r="BG4861" s="40"/>
      <c r="BH4861" s="40"/>
      <c r="BI4861" s="40"/>
      <c r="BJ4861" s="40"/>
      <c r="BK4861" s="40"/>
      <c r="BL4861" s="40">
        <v>2.6</v>
      </c>
      <c r="BM4861" s="40"/>
      <c r="BN4861" s="40"/>
      <c r="BO4861" s="40"/>
      <c r="BP4861" s="40"/>
      <c r="BQ4861" s="40"/>
      <c r="BR4861" s="40"/>
      <c r="BS4861" s="40"/>
      <c r="BT4861" s="40"/>
      <c r="BU4861" s="40"/>
      <c r="BV4861" s="40"/>
      <c r="BW4861" s="40"/>
      <c r="BX4861" s="40"/>
      <c r="BY4861" s="40"/>
      <c r="BZ4861" s="40"/>
      <c r="CA4861" s="40"/>
      <c r="CB4861" s="40"/>
      <c r="CC4861" s="40"/>
      <c r="CD4861" s="40"/>
      <c r="CE4861" s="40"/>
    </row>
    <row r="4862" spans="1:83" x14ac:dyDescent="0.25">
      <c r="A4862" s="66" t="s">
        <v>975</v>
      </c>
      <c r="B4862" s="66" t="s">
        <v>975</v>
      </c>
      <c r="C4862" s="71">
        <v>40782</v>
      </c>
      <c r="F4862" s="40" t="s">
        <v>932</v>
      </c>
      <c r="G4862" s="40"/>
      <c r="H4862" s="40"/>
      <c r="I4862" s="40"/>
      <c r="J4862" s="40"/>
      <c r="K4862" s="40"/>
      <c r="L4862" s="40"/>
      <c r="M4862" s="40"/>
      <c r="N4862" s="40"/>
      <c r="O4862" s="40"/>
      <c r="P4862" s="40"/>
      <c r="Q4862" s="40"/>
      <c r="R4862" s="40"/>
      <c r="S4862" s="40"/>
      <c r="T4862" s="40"/>
      <c r="U4862" s="40"/>
      <c r="V4862" s="40"/>
      <c r="W4862" s="40"/>
      <c r="X4862" s="40"/>
      <c r="Z4862" s="40"/>
      <c r="AA4862" s="40"/>
      <c r="AB4862" s="40"/>
      <c r="AC4862" s="40"/>
      <c r="AD4862" s="40"/>
      <c r="AE4862" s="40"/>
      <c r="AF4862" s="40"/>
      <c r="AG4862" s="40"/>
      <c r="AH4862" s="40"/>
      <c r="AI4862" s="40"/>
      <c r="AJ4862" s="40"/>
      <c r="AK4862" s="40"/>
      <c r="AL4862" s="40"/>
      <c r="AM4862" s="40"/>
      <c r="AN4862" s="40"/>
      <c r="AO4862" s="40"/>
      <c r="AP4862" s="40"/>
      <c r="AQ4862" s="40"/>
      <c r="AR4862" s="40"/>
      <c r="AS4862" s="40"/>
      <c r="AT4862" s="40"/>
      <c r="AU4862" s="40"/>
      <c r="AV4862" s="40"/>
      <c r="AZ4862" s="40"/>
      <c r="BA4862" s="40">
        <v>14</v>
      </c>
      <c r="BB4862" s="40"/>
      <c r="BC4862" s="40"/>
      <c r="BD4862" s="40"/>
      <c r="BE4862" s="40"/>
      <c r="BF4862" s="40"/>
      <c r="BG4862" s="40"/>
      <c r="BH4862" s="40"/>
      <c r="BI4862" s="40"/>
      <c r="BJ4862" s="40"/>
      <c r="BK4862" s="40"/>
      <c r="BL4862" s="40">
        <v>3.8</v>
      </c>
      <c r="BM4862" s="40"/>
      <c r="BN4862" s="40"/>
      <c r="BO4862" s="40"/>
      <c r="BP4862" s="40"/>
      <c r="BQ4862" s="40"/>
      <c r="BR4862" s="40"/>
      <c r="BS4862" s="40"/>
      <c r="BT4862" s="40"/>
      <c r="BU4862" s="40"/>
      <c r="BV4862" s="40"/>
      <c r="BW4862" s="40"/>
      <c r="BX4862" s="40"/>
      <c r="BY4862" s="40"/>
      <c r="BZ4862" s="40"/>
      <c r="CA4862" s="40"/>
      <c r="CB4862" s="40"/>
      <c r="CC4862" s="40"/>
      <c r="CD4862" s="40"/>
      <c r="CE4862" s="40"/>
    </row>
    <row r="4863" spans="1:83" x14ac:dyDescent="0.25">
      <c r="A4863" s="66" t="s">
        <v>975</v>
      </c>
      <c r="B4863" s="66" t="s">
        <v>975</v>
      </c>
      <c r="C4863" s="71">
        <v>40793</v>
      </c>
      <c r="F4863" s="40" t="s">
        <v>932</v>
      </c>
      <c r="G4863" s="40"/>
      <c r="H4863" s="40"/>
      <c r="I4863" s="40"/>
      <c r="J4863" s="40"/>
      <c r="K4863" s="40"/>
      <c r="L4863" s="40"/>
      <c r="M4863" s="40"/>
      <c r="N4863" s="40"/>
      <c r="O4863" s="40"/>
      <c r="P4863" s="40"/>
      <c r="Q4863" s="40"/>
      <c r="R4863" s="40"/>
      <c r="S4863" s="40"/>
      <c r="T4863" s="40"/>
      <c r="U4863" s="40"/>
      <c r="V4863" s="40"/>
      <c r="W4863" s="40"/>
      <c r="X4863" s="40"/>
      <c r="Z4863" s="40"/>
      <c r="AA4863" s="40"/>
      <c r="AB4863" s="40"/>
      <c r="AC4863" s="40"/>
      <c r="AD4863" s="40"/>
      <c r="AE4863" s="40"/>
      <c r="AF4863" s="40"/>
      <c r="AG4863" s="40"/>
      <c r="AH4863" s="40"/>
      <c r="AI4863" s="40"/>
      <c r="AJ4863" s="40"/>
      <c r="AK4863" s="40"/>
      <c r="AL4863" s="40"/>
      <c r="AM4863" s="40"/>
      <c r="AN4863" s="40"/>
      <c r="AO4863" s="40"/>
      <c r="AP4863" s="40"/>
      <c r="AQ4863" s="40"/>
      <c r="AR4863" s="40"/>
      <c r="AS4863" s="40"/>
      <c r="AT4863" s="40"/>
      <c r="AU4863" s="40"/>
      <c r="AV4863" s="40"/>
      <c r="AZ4863" s="40"/>
      <c r="BA4863" s="40">
        <v>15</v>
      </c>
      <c r="BB4863" s="40"/>
      <c r="BC4863" s="40"/>
      <c r="BD4863" s="40"/>
      <c r="BE4863" s="40"/>
      <c r="BF4863" s="40"/>
      <c r="BG4863" s="40"/>
      <c r="BH4863" s="40"/>
      <c r="BI4863" s="40"/>
      <c r="BJ4863" s="40"/>
      <c r="BK4863" s="40"/>
      <c r="BL4863" s="40">
        <v>4.9000000000000004</v>
      </c>
      <c r="BM4863" s="40"/>
      <c r="BN4863" s="40"/>
      <c r="BO4863" s="40"/>
      <c r="BP4863" s="40"/>
      <c r="BQ4863" s="40"/>
      <c r="BR4863" s="40"/>
      <c r="BS4863" s="40"/>
      <c r="BT4863" s="40"/>
      <c r="BU4863" s="40"/>
      <c r="BV4863" s="40"/>
      <c r="BW4863" s="40"/>
      <c r="BX4863" s="40"/>
      <c r="BY4863" s="40"/>
      <c r="BZ4863" s="40"/>
      <c r="CA4863" s="40"/>
      <c r="CB4863" s="40"/>
      <c r="CC4863" s="40"/>
      <c r="CD4863" s="40"/>
      <c r="CE4863" s="40"/>
    </row>
    <row r="4864" spans="1:83" x14ac:dyDescent="0.25">
      <c r="A4864" s="66" t="s">
        <v>975</v>
      </c>
      <c r="B4864" s="66" t="s">
        <v>975</v>
      </c>
      <c r="C4864" s="71">
        <v>40810</v>
      </c>
      <c r="F4864" s="40" t="s">
        <v>932</v>
      </c>
      <c r="G4864" s="40"/>
      <c r="H4864" s="40"/>
      <c r="I4864" s="40"/>
      <c r="J4864" s="40"/>
      <c r="K4864" s="40"/>
      <c r="L4864" s="40"/>
      <c r="M4864" s="40"/>
      <c r="N4864" s="40"/>
      <c r="O4864" s="40"/>
      <c r="P4864" s="40"/>
      <c r="Q4864" s="40"/>
      <c r="R4864" s="40"/>
      <c r="S4864" s="40"/>
      <c r="T4864" s="40"/>
      <c r="U4864" s="40"/>
      <c r="V4864" s="40"/>
      <c r="W4864" s="40"/>
      <c r="X4864" s="40"/>
      <c r="Z4864" s="40"/>
      <c r="AA4864" s="40"/>
      <c r="AB4864" s="40"/>
      <c r="AC4864" s="40"/>
      <c r="AD4864" s="40"/>
      <c r="AE4864" s="40"/>
      <c r="AF4864" s="40"/>
      <c r="AG4864" s="40"/>
      <c r="AH4864" s="40"/>
      <c r="AI4864" s="40"/>
      <c r="AJ4864" s="40"/>
      <c r="AK4864" s="40"/>
      <c r="AL4864" s="40"/>
      <c r="AM4864" s="40"/>
      <c r="AN4864" s="40"/>
      <c r="AO4864" s="40"/>
      <c r="AP4864" s="40"/>
      <c r="AQ4864" s="40"/>
      <c r="AR4864" s="40"/>
      <c r="AS4864" s="40"/>
      <c r="AT4864" s="40"/>
      <c r="AU4864" s="40"/>
      <c r="AV4864" s="40"/>
      <c r="AZ4864" s="40"/>
      <c r="BA4864" s="40">
        <v>15</v>
      </c>
      <c r="BB4864" s="40"/>
      <c r="BC4864" s="40"/>
      <c r="BD4864" s="40"/>
      <c r="BE4864" s="40"/>
      <c r="BF4864" s="40"/>
      <c r="BG4864" s="40"/>
      <c r="BH4864" s="40"/>
      <c r="BI4864" s="40"/>
      <c r="BJ4864" s="40"/>
      <c r="BK4864" s="40"/>
      <c r="BL4864" s="40">
        <v>6.1</v>
      </c>
      <c r="BM4864" s="40"/>
      <c r="BN4864" s="40"/>
      <c r="BO4864" s="40"/>
      <c r="BP4864" s="40"/>
      <c r="BQ4864" s="40"/>
      <c r="BR4864" s="40"/>
      <c r="BS4864" s="40"/>
      <c r="BT4864" s="40"/>
      <c r="BU4864" s="40"/>
      <c r="BV4864" s="40"/>
      <c r="BW4864" s="40"/>
      <c r="BX4864" s="40"/>
      <c r="BY4864" s="40"/>
      <c r="BZ4864" s="40"/>
      <c r="CA4864" s="40"/>
      <c r="CB4864" s="40"/>
      <c r="CC4864" s="40"/>
      <c r="CD4864" s="40"/>
      <c r="CE4864" s="40"/>
    </row>
    <row r="4865" spans="1:83" x14ac:dyDescent="0.25">
      <c r="A4865" s="66" t="s">
        <v>975</v>
      </c>
      <c r="B4865" s="66" t="s">
        <v>975</v>
      </c>
      <c r="C4865" s="71">
        <v>40828</v>
      </c>
      <c r="F4865" s="40" t="s">
        <v>932</v>
      </c>
      <c r="G4865" s="40"/>
      <c r="H4865" s="40"/>
      <c r="I4865" s="40"/>
      <c r="J4865" s="40"/>
      <c r="K4865" s="40"/>
      <c r="L4865" s="40"/>
      <c r="M4865" s="40"/>
      <c r="N4865" s="40"/>
      <c r="O4865" s="40"/>
      <c r="P4865" s="40"/>
      <c r="Q4865" s="40"/>
      <c r="R4865" s="40"/>
      <c r="S4865" s="40"/>
      <c r="T4865" s="40"/>
      <c r="U4865" s="40"/>
      <c r="V4865" s="40"/>
      <c r="W4865" s="40"/>
      <c r="X4865" s="40"/>
      <c r="Z4865" s="40"/>
      <c r="AA4865" s="40"/>
      <c r="AB4865" s="40"/>
      <c r="AC4865" s="40"/>
      <c r="AD4865" s="40"/>
      <c r="AE4865" s="40"/>
      <c r="AF4865" s="40"/>
      <c r="AG4865" s="40"/>
      <c r="AH4865" s="40"/>
      <c r="AI4865" s="40"/>
      <c r="AJ4865" s="40"/>
      <c r="AK4865" s="40"/>
      <c r="AL4865" s="40"/>
      <c r="AM4865" s="40"/>
      <c r="AN4865" s="40"/>
      <c r="AO4865" s="40"/>
      <c r="AP4865" s="40"/>
      <c r="AQ4865" s="40"/>
      <c r="AR4865" s="40"/>
      <c r="AS4865" s="40"/>
      <c r="AT4865" s="40"/>
      <c r="AU4865" s="40"/>
      <c r="AV4865" s="40"/>
      <c r="AZ4865" s="40"/>
      <c r="BA4865" s="40">
        <v>31</v>
      </c>
      <c r="BB4865" s="40"/>
      <c r="BC4865" s="40"/>
      <c r="BD4865" s="40"/>
      <c r="BE4865" s="40"/>
      <c r="BF4865" s="40"/>
      <c r="BG4865" s="40"/>
      <c r="BH4865" s="40"/>
      <c r="BI4865" s="40"/>
      <c r="BJ4865" s="40"/>
      <c r="BK4865" s="40"/>
      <c r="BL4865" s="40"/>
      <c r="BM4865" s="40"/>
      <c r="BN4865" s="40"/>
      <c r="BO4865" s="40"/>
      <c r="BP4865" s="40"/>
      <c r="BQ4865" s="40"/>
      <c r="BR4865" s="40"/>
      <c r="BS4865" s="40"/>
      <c r="BT4865" s="40"/>
      <c r="BU4865" s="40"/>
      <c r="BV4865" s="40"/>
      <c r="BW4865" s="40"/>
      <c r="BX4865" s="40"/>
      <c r="BY4865" s="40"/>
      <c r="BZ4865" s="40"/>
      <c r="CA4865" s="40"/>
      <c r="CB4865" s="40"/>
      <c r="CC4865" s="40"/>
      <c r="CD4865" s="40"/>
      <c r="CE4865" s="40"/>
    </row>
    <row r="4866" spans="1:83" x14ac:dyDescent="0.25">
      <c r="A4866" s="66" t="s">
        <v>975</v>
      </c>
      <c r="B4866" s="66" t="s">
        <v>975</v>
      </c>
      <c r="C4866" s="71">
        <v>40836</v>
      </c>
      <c r="F4866" s="40" t="s">
        <v>932</v>
      </c>
      <c r="G4866" s="40"/>
      <c r="H4866" s="40"/>
      <c r="I4866" s="40"/>
      <c r="J4866" s="40"/>
      <c r="K4866" s="40"/>
      <c r="L4866" s="40"/>
      <c r="M4866" s="40"/>
      <c r="N4866" s="40"/>
      <c r="O4866" s="40"/>
      <c r="P4866" s="40"/>
      <c r="Q4866" s="40"/>
      <c r="R4866" s="40"/>
      <c r="S4866" s="40"/>
      <c r="T4866" s="40"/>
      <c r="U4866" s="40"/>
      <c r="V4866" s="40"/>
      <c r="W4866" s="40"/>
      <c r="X4866" s="40"/>
      <c r="Z4866" s="40"/>
      <c r="AA4866" s="40"/>
      <c r="AB4866" s="40"/>
      <c r="AC4866" s="40"/>
      <c r="AD4866" s="40"/>
      <c r="AE4866" s="40"/>
      <c r="AF4866" s="40"/>
      <c r="AG4866" s="40"/>
      <c r="AH4866" s="40"/>
      <c r="AI4866" s="40"/>
      <c r="AJ4866" s="40"/>
      <c r="AK4866" s="40"/>
      <c r="AL4866" s="40"/>
      <c r="AM4866" s="40"/>
      <c r="AN4866" s="40"/>
      <c r="AO4866" s="40"/>
      <c r="AP4866" s="40"/>
      <c r="AQ4866" s="40"/>
      <c r="AR4866" s="40"/>
      <c r="AS4866" s="40"/>
      <c r="AT4866" s="40"/>
      <c r="AU4866" s="40"/>
      <c r="AV4866" s="40"/>
      <c r="AZ4866" s="40"/>
      <c r="BA4866" s="40">
        <v>39</v>
      </c>
      <c r="BB4866" s="40"/>
      <c r="BC4866" s="40"/>
      <c r="BD4866" s="40"/>
      <c r="BE4866" s="40"/>
      <c r="BF4866" s="40"/>
      <c r="BG4866" s="40"/>
      <c r="BH4866" s="40"/>
      <c r="BI4866" s="40"/>
      <c r="BJ4866" s="40"/>
      <c r="BK4866" s="40"/>
      <c r="BL4866" s="40"/>
      <c r="BM4866" s="40"/>
      <c r="BN4866" s="40"/>
      <c r="BO4866" s="40"/>
      <c r="BP4866" s="40"/>
      <c r="BQ4866" s="40"/>
      <c r="BR4866" s="40"/>
      <c r="BS4866" s="40"/>
      <c r="BT4866" s="40"/>
      <c r="BU4866" s="40"/>
      <c r="BV4866" s="40"/>
      <c r="BW4866" s="40"/>
      <c r="BX4866" s="40"/>
      <c r="BY4866" s="40"/>
      <c r="BZ4866" s="40"/>
      <c r="CA4866" s="40"/>
      <c r="CB4866" s="40"/>
      <c r="CC4866" s="40"/>
      <c r="CD4866" s="40"/>
      <c r="CE4866" s="40"/>
    </row>
    <row r="4867" spans="1:83" x14ac:dyDescent="0.25">
      <c r="A4867" s="66" t="s">
        <v>975</v>
      </c>
      <c r="B4867" s="66" t="s">
        <v>975</v>
      </c>
      <c r="C4867" s="71">
        <v>40855</v>
      </c>
      <c r="F4867" s="40" t="s">
        <v>932</v>
      </c>
      <c r="G4867" s="40"/>
      <c r="H4867" s="40"/>
      <c r="I4867" s="40"/>
      <c r="J4867" s="40"/>
      <c r="K4867" s="40"/>
      <c r="L4867" s="40"/>
      <c r="M4867" s="40"/>
      <c r="N4867" s="40"/>
      <c r="O4867" s="40"/>
      <c r="P4867" s="40"/>
      <c r="Q4867" s="40"/>
      <c r="R4867" s="40"/>
      <c r="S4867" s="40"/>
      <c r="T4867" s="40"/>
      <c r="U4867" s="40"/>
      <c r="V4867" s="40"/>
      <c r="W4867" s="40"/>
      <c r="X4867" s="40"/>
      <c r="Z4867" s="40"/>
      <c r="AA4867" s="40"/>
      <c r="AB4867" s="40"/>
      <c r="AC4867" s="40"/>
      <c r="AD4867" s="40"/>
      <c r="AE4867" s="40"/>
      <c r="AF4867" s="40"/>
      <c r="AG4867" s="40"/>
      <c r="AH4867" s="40"/>
      <c r="AI4867" s="40"/>
      <c r="AJ4867" s="40"/>
      <c r="AK4867" s="40"/>
      <c r="AL4867" s="40"/>
      <c r="AM4867" s="40"/>
      <c r="AN4867" s="40"/>
      <c r="AO4867" s="40"/>
      <c r="AP4867" s="40"/>
      <c r="AQ4867" s="40"/>
      <c r="AR4867" s="40"/>
      <c r="AS4867" s="40"/>
      <c r="AT4867" s="40"/>
      <c r="AU4867" s="40"/>
      <c r="AV4867" s="40"/>
      <c r="AZ4867" s="40"/>
      <c r="BA4867" s="40">
        <v>71</v>
      </c>
      <c r="BB4867" s="40"/>
      <c r="BC4867" s="40"/>
      <c r="BD4867" s="40"/>
      <c r="BE4867" s="40"/>
      <c r="BF4867" s="40"/>
      <c r="BG4867" s="40"/>
      <c r="BH4867" s="40"/>
      <c r="BI4867" s="40"/>
      <c r="BJ4867" s="40"/>
      <c r="BK4867" s="40"/>
      <c r="BL4867" s="40"/>
      <c r="BM4867" s="40"/>
      <c r="BN4867" s="40"/>
      <c r="BO4867" s="40"/>
      <c r="BP4867" s="40"/>
      <c r="BQ4867" s="40"/>
      <c r="BR4867" s="40"/>
      <c r="BS4867" s="40"/>
      <c r="BT4867" s="40"/>
      <c r="BU4867" s="40"/>
      <c r="BV4867" s="40"/>
      <c r="BW4867" s="40"/>
      <c r="BX4867" s="40"/>
      <c r="BY4867" s="40"/>
      <c r="BZ4867" s="40"/>
      <c r="CA4867" s="40"/>
      <c r="CB4867" s="40"/>
      <c r="CC4867" s="40"/>
      <c r="CD4867" s="40"/>
      <c r="CE4867" s="40"/>
    </row>
    <row r="4868" spans="1:83" x14ac:dyDescent="0.25">
      <c r="A4868" s="66" t="s">
        <v>976</v>
      </c>
      <c r="B4868" s="66" t="s">
        <v>976</v>
      </c>
      <c r="C4868" s="71">
        <v>40771</v>
      </c>
      <c r="F4868" s="40" t="s">
        <v>603</v>
      </c>
      <c r="G4868" s="40"/>
      <c r="H4868" s="40"/>
      <c r="I4868" s="40"/>
      <c r="J4868" s="40"/>
      <c r="K4868" s="40"/>
      <c r="L4868" s="40"/>
      <c r="M4868" s="40"/>
      <c r="N4868" s="40"/>
      <c r="O4868" s="40"/>
      <c r="P4868" s="40"/>
      <c r="Q4868" s="40"/>
      <c r="R4868" s="40"/>
      <c r="S4868" s="40"/>
      <c r="T4868" s="40"/>
      <c r="U4868" s="40"/>
      <c r="V4868" s="40"/>
      <c r="W4868" s="40"/>
      <c r="X4868" s="40"/>
      <c r="Z4868" s="40"/>
      <c r="AA4868" s="40"/>
      <c r="AB4868" s="40"/>
      <c r="AC4868" s="40"/>
      <c r="AD4868" s="40"/>
      <c r="AE4868" s="40"/>
      <c r="AF4868" s="40"/>
      <c r="AG4868" s="40"/>
      <c r="AH4868" s="40"/>
      <c r="AI4868" s="40"/>
      <c r="AJ4868" s="40"/>
      <c r="AK4868" s="40"/>
      <c r="AL4868" s="40"/>
      <c r="AM4868" s="40"/>
      <c r="AN4868" s="40"/>
      <c r="AO4868" s="40"/>
      <c r="AP4868" s="40"/>
      <c r="AQ4868" s="40"/>
      <c r="AR4868" s="40"/>
      <c r="AS4868" s="40"/>
      <c r="AT4868" s="40"/>
      <c r="AU4868" s="40"/>
      <c r="AV4868" s="40"/>
      <c r="AZ4868" s="40"/>
      <c r="BA4868" s="40">
        <v>13</v>
      </c>
      <c r="BB4868" s="40"/>
      <c r="BC4868" s="40"/>
      <c r="BD4868" s="40"/>
      <c r="BE4868" s="40"/>
      <c r="BF4868" s="40"/>
      <c r="BG4868" s="40"/>
      <c r="BH4868" s="40"/>
      <c r="BI4868" s="40"/>
      <c r="BJ4868" s="40"/>
      <c r="BK4868" s="40"/>
      <c r="BL4868" s="40">
        <v>2.9</v>
      </c>
      <c r="BM4868" s="40"/>
      <c r="BN4868" s="40"/>
      <c r="BO4868" s="40"/>
      <c r="BP4868" s="40"/>
      <c r="BQ4868" s="40"/>
      <c r="BR4868" s="40"/>
      <c r="BS4868" s="40"/>
      <c r="BT4868" s="40"/>
      <c r="BU4868" s="40"/>
      <c r="BV4868" s="40"/>
      <c r="BW4868" s="40"/>
      <c r="BX4868" s="40"/>
      <c r="BY4868" s="40"/>
      <c r="BZ4868" s="40"/>
      <c r="CA4868" s="40"/>
      <c r="CB4868" s="40"/>
      <c r="CC4868" s="40"/>
      <c r="CD4868" s="40"/>
      <c r="CE4868" s="40"/>
    </row>
    <row r="4869" spans="1:83" x14ac:dyDescent="0.25">
      <c r="A4869" s="66" t="s">
        <v>976</v>
      </c>
      <c r="B4869" s="66" t="s">
        <v>976</v>
      </c>
      <c r="C4869" s="71">
        <v>40782</v>
      </c>
      <c r="F4869" s="40" t="s">
        <v>603</v>
      </c>
      <c r="G4869" s="40"/>
      <c r="H4869" s="40"/>
      <c r="I4869" s="40"/>
      <c r="J4869" s="40"/>
      <c r="K4869" s="40"/>
      <c r="L4869" s="40"/>
      <c r="M4869" s="40"/>
      <c r="N4869" s="40"/>
      <c r="O4869" s="40"/>
      <c r="P4869" s="40"/>
      <c r="Q4869" s="40"/>
      <c r="R4869" s="40"/>
      <c r="S4869" s="40"/>
      <c r="T4869" s="40"/>
      <c r="U4869" s="40"/>
      <c r="V4869" s="40"/>
      <c r="W4869" s="40"/>
      <c r="X4869" s="40"/>
      <c r="Z4869" s="40"/>
      <c r="AA4869" s="40"/>
      <c r="AB4869" s="40"/>
      <c r="AC4869" s="40"/>
      <c r="AD4869" s="40"/>
      <c r="AE4869" s="40"/>
      <c r="AF4869" s="40"/>
      <c r="AG4869" s="40"/>
      <c r="AH4869" s="40"/>
      <c r="AI4869" s="40"/>
      <c r="AJ4869" s="40"/>
      <c r="AK4869" s="40"/>
      <c r="AL4869" s="40"/>
      <c r="AM4869" s="40"/>
      <c r="AN4869" s="40"/>
      <c r="AO4869" s="40"/>
      <c r="AP4869" s="40"/>
      <c r="AQ4869" s="40"/>
      <c r="AR4869" s="40"/>
      <c r="AS4869" s="40"/>
      <c r="AT4869" s="40"/>
      <c r="AU4869" s="40"/>
      <c r="AV4869" s="40"/>
      <c r="AZ4869" s="40"/>
      <c r="BA4869" s="40">
        <v>15</v>
      </c>
      <c r="BB4869" s="40"/>
      <c r="BC4869" s="40"/>
      <c r="BD4869" s="40"/>
      <c r="BE4869" s="40"/>
      <c r="BF4869" s="40"/>
      <c r="BG4869" s="40"/>
      <c r="BH4869" s="40"/>
      <c r="BI4869" s="40"/>
      <c r="BJ4869" s="40"/>
      <c r="BK4869" s="40"/>
      <c r="BL4869" s="40">
        <v>4.7</v>
      </c>
      <c r="BM4869" s="40"/>
      <c r="BN4869" s="40"/>
      <c r="BO4869" s="40"/>
      <c r="BP4869" s="40"/>
      <c r="BQ4869" s="40"/>
      <c r="BR4869" s="40"/>
      <c r="BS4869" s="40"/>
      <c r="BT4869" s="40"/>
      <c r="BU4869" s="40"/>
      <c r="BV4869" s="40"/>
      <c r="BW4869" s="40"/>
      <c r="BX4869" s="40"/>
      <c r="BY4869" s="40"/>
      <c r="BZ4869" s="40"/>
      <c r="CA4869" s="40"/>
      <c r="CB4869" s="40"/>
      <c r="CC4869" s="40"/>
      <c r="CD4869" s="40"/>
      <c r="CE4869" s="40"/>
    </row>
    <row r="4870" spans="1:83" x14ac:dyDescent="0.25">
      <c r="A4870" s="66" t="s">
        <v>976</v>
      </c>
      <c r="B4870" s="66" t="s">
        <v>976</v>
      </c>
      <c r="C4870" s="71">
        <v>40793</v>
      </c>
      <c r="F4870" s="40" t="s">
        <v>603</v>
      </c>
      <c r="G4870" s="40"/>
      <c r="H4870" s="40"/>
      <c r="I4870" s="40"/>
      <c r="J4870" s="40"/>
      <c r="K4870" s="40"/>
      <c r="L4870" s="40"/>
      <c r="M4870" s="40"/>
      <c r="N4870" s="40"/>
      <c r="O4870" s="40"/>
      <c r="P4870" s="40"/>
      <c r="Q4870" s="40"/>
      <c r="R4870" s="40"/>
      <c r="S4870" s="40"/>
      <c r="T4870" s="40"/>
      <c r="U4870" s="40"/>
      <c r="V4870" s="40"/>
      <c r="W4870" s="40"/>
      <c r="X4870" s="40"/>
      <c r="Z4870" s="40"/>
      <c r="AA4870" s="40"/>
      <c r="AB4870" s="40"/>
      <c r="AC4870" s="40"/>
      <c r="AD4870" s="40"/>
      <c r="AE4870" s="40"/>
      <c r="AF4870" s="40"/>
      <c r="AG4870" s="40"/>
      <c r="AH4870" s="40"/>
      <c r="AI4870" s="40"/>
      <c r="AJ4870" s="40"/>
      <c r="AK4870" s="40"/>
      <c r="AL4870" s="40"/>
      <c r="AM4870" s="40"/>
      <c r="AN4870" s="40"/>
      <c r="AO4870" s="40"/>
      <c r="AP4870" s="40"/>
      <c r="AQ4870" s="40"/>
      <c r="AR4870" s="40"/>
      <c r="AS4870" s="40"/>
      <c r="AT4870" s="40"/>
      <c r="AU4870" s="40"/>
      <c r="AV4870" s="40"/>
      <c r="AZ4870" s="40"/>
      <c r="BA4870" s="40">
        <v>15</v>
      </c>
      <c r="BB4870" s="40"/>
      <c r="BC4870" s="40"/>
      <c r="BD4870" s="40"/>
      <c r="BE4870" s="40"/>
      <c r="BF4870" s="40"/>
      <c r="BG4870" s="40"/>
      <c r="BH4870" s="40"/>
      <c r="BI4870" s="40"/>
      <c r="BJ4870" s="40"/>
      <c r="BK4870" s="40"/>
      <c r="BL4870" s="40">
        <v>5.2</v>
      </c>
      <c r="BM4870" s="40"/>
      <c r="BN4870" s="40"/>
      <c r="BO4870" s="40"/>
      <c r="BP4870" s="40"/>
      <c r="BQ4870" s="40"/>
      <c r="BR4870" s="40"/>
      <c r="BS4870" s="40"/>
      <c r="BT4870" s="40"/>
      <c r="BU4870" s="40"/>
      <c r="BV4870" s="40"/>
      <c r="BW4870" s="40"/>
      <c r="BX4870" s="40"/>
      <c r="BY4870" s="40"/>
      <c r="BZ4870" s="40"/>
      <c r="CA4870" s="40"/>
      <c r="CB4870" s="40"/>
      <c r="CC4870" s="40"/>
      <c r="CD4870" s="40"/>
      <c r="CE4870" s="40"/>
    </row>
    <row r="4871" spans="1:83" x14ac:dyDescent="0.25">
      <c r="A4871" s="66" t="s">
        <v>976</v>
      </c>
      <c r="B4871" s="66" t="s">
        <v>976</v>
      </c>
      <c r="C4871" s="71">
        <v>40810</v>
      </c>
      <c r="F4871" s="40" t="s">
        <v>603</v>
      </c>
      <c r="G4871" s="40"/>
      <c r="H4871" s="40"/>
      <c r="I4871" s="40"/>
      <c r="J4871" s="40"/>
      <c r="K4871" s="40"/>
      <c r="L4871" s="40"/>
      <c r="M4871" s="40"/>
      <c r="N4871" s="40"/>
      <c r="O4871" s="40"/>
      <c r="P4871" s="40"/>
      <c r="Q4871" s="40"/>
      <c r="R4871" s="40"/>
      <c r="S4871" s="40"/>
      <c r="T4871" s="40"/>
      <c r="U4871" s="40"/>
      <c r="V4871" s="40"/>
      <c r="W4871" s="40"/>
      <c r="X4871" s="40"/>
      <c r="Z4871" s="40"/>
      <c r="AA4871" s="40"/>
      <c r="AB4871" s="40"/>
      <c r="AC4871" s="40"/>
      <c r="AD4871" s="40"/>
      <c r="AE4871" s="40"/>
      <c r="AF4871" s="40"/>
      <c r="AG4871" s="40"/>
      <c r="AH4871" s="40"/>
      <c r="AI4871" s="40"/>
      <c r="AJ4871" s="40"/>
      <c r="AK4871" s="40"/>
      <c r="AL4871" s="40"/>
      <c r="AM4871" s="40"/>
      <c r="AN4871" s="40"/>
      <c r="AO4871" s="40"/>
      <c r="AP4871" s="40"/>
      <c r="AQ4871" s="40"/>
      <c r="AR4871" s="40"/>
      <c r="AS4871" s="40"/>
      <c r="AT4871" s="40"/>
      <c r="AU4871" s="40"/>
      <c r="AV4871" s="40"/>
      <c r="AZ4871" s="40"/>
      <c r="BA4871" s="40">
        <v>17</v>
      </c>
      <c r="BB4871" s="40"/>
      <c r="BC4871" s="40"/>
      <c r="BD4871" s="40"/>
      <c r="BE4871" s="40"/>
      <c r="BF4871" s="40"/>
      <c r="BG4871" s="40"/>
      <c r="BH4871" s="40"/>
      <c r="BI4871" s="40"/>
      <c r="BJ4871" s="40"/>
      <c r="BK4871" s="40"/>
      <c r="BL4871" s="40">
        <v>6.6</v>
      </c>
      <c r="BM4871" s="40"/>
      <c r="BN4871" s="40"/>
      <c r="BO4871" s="40"/>
      <c r="BP4871" s="40"/>
      <c r="BQ4871" s="40"/>
      <c r="BR4871" s="40"/>
      <c r="BS4871" s="40"/>
      <c r="BT4871" s="40"/>
      <c r="BU4871" s="40"/>
      <c r="BV4871" s="40"/>
      <c r="BW4871" s="40"/>
      <c r="BX4871" s="40"/>
      <c r="BY4871" s="40"/>
      <c r="BZ4871" s="40"/>
      <c r="CA4871" s="40"/>
      <c r="CB4871" s="40"/>
      <c r="CC4871" s="40"/>
      <c r="CD4871" s="40"/>
      <c r="CE4871" s="40"/>
    </row>
    <row r="4872" spans="1:83" x14ac:dyDescent="0.25">
      <c r="A4872" s="66" t="s">
        <v>976</v>
      </c>
      <c r="B4872" s="66" t="s">
        <v>976</v>
      </c>
      <c r="C4872" s="71">
        <v>40828</v>
      </c>
      <c r="F4872" s="40" t="s">
        <v>603</v>
      </c>
      <c r="G4872" s="40"/>
      <c r="H4872" s="40"/>
      <c r="I4872" s="40"/>
      <c r="J4872" s="40"/>
      <c r="K4872" s="40"/>
      <c r="L4872" s="40"/>
      <c r="M4872" s="40"/>
      <c r="N4872" s="40"/>
      <c r="O4872" s="40"/>
      <c r="P4872" s="40"/>
      <c r="Q4872" s="40"/>
      <c r="R4872" s="40"/>
      <c r="S4872" s="40"/>
      <c r="T4872" s="40"/>
      <c r="U4872" s="40"/>
      <c r="V4872" s="40"/>
      <c r="W4872" s="40"/>
      <c r="X4872" s="40"/>
      <c r="Z4872" s="40"/>
      <c r="AA4872" s="40"/>
      <c r="AB4872" s="40"/>
      <c r="AC4872" s="40"/>
      <c r="AD4872" s="40"/>
      <c r="AE4872" s="40"/>
      <c r="AF4872" s="40"/>
      <c r="AG4872" s="40"/>
      <c r="AH4872" s="40"/>
      <c r="AI4872" s="40"/>
      <c r="AJ4872" s="40"/>
      <c r="AK4872" s="40"/>
      <c r="AL4872" s="40"/>
      <c r="AM4872" s="40"/>
      <c r="AN4872" s="40"/>
      <c r="AO4872" s="40"/>
      <c r="AP4872" s="40"/>
      <c r="AQ4872" s="40"/>
      <c r="AR4872" s="40"/>
      <c r="AS4872" s="40"/>
      <c r="AT4872" s="40"/>
      <c r="AU4872" s="40"/>
      <c r="AV4872" s="40"/>
      <c r="AZ4872" s="40"/>
      <c r="BA4872" s="40">
        <v>32</v>
      </c>
      <c r="BB4872" s="40"/>
      <c r="BC4872" s="40"/>
      <c r="BD4872" s="40"/>
      <c r="BE4872" s="40"/>
      <c r="BF4872" s="40"/>
      <c r="BG4872" s="40"/>
      <c r="BH4872" s="40"/>
      <c r="BI4872" s="40"/>
      <c r="BJ4872" s="40"/>
      <c r="BK4872" s="40"/>
      <c r="BL4872" s="40"/>
      <c r="BM4872" s="40"/>
      <c r="BN4872" s="40"/>
      <c r="BO4872" s="40"/>
      <c r="BP4872" s="40"/>
      <c r="BQ4872" s="40"/>
      <c r="BR4872" s="40"/>
      <c r="BS4872" s="40"/>
      <c r="BT4872" s="40"/>
      <c r="BU4872" s="40"/>
      <c r="BV4872" s="40"/>
      <c r="BW4872" s="40"/>
      <c r="BX4872" s="40"/>
      <c r="BY4872" s="40"/>
      <c r="BZ4872" s="40"/>
      <c r="CA4872" s="40"/>
      <c r="CB4872" s="40"/>
      <c r="CC4872" s="40"/>
      <c r="CD4872" s="40"/>
      <c r="CE4872" s="40"/>
    </row>
    <row r="4873" spans="1:83" x14ac:dyDescent="0.25">
      <c r="A4873" s="66" t="s">
        <v>976</v>
      </c>
      <c r="B4873" s="66" t="s">
        <v>976</v>
      </c>
      <c r="C4873" s="71">
        <v>40836</v>
      </c>
      <c r="F4873" s="40" t="s">
        <v>603</v>
      </c>
      <c r="G4873" s="40"/>
      <c r="H4873" s="40"/>
      <c r="I4873" s="40"/>
      <c r="J4873" s="40"/>
      <c r="K4873" s="40"/>
      <c r="L4873" s="40"/>
      <c r="M4873" s="40"/>
      <c r="N4873" s="40"/>
      <c r="O4873" s="40"/>
      <c r="P4873" s="40"/>
      <c r="Q4873" s="40"/>
      <c r="R4873" s="40"/>
      <c r="S4873" s="40"/>
      <c r="T4873" s="40"/>
      <c r="U4873" s="40"/>
      <c r="V4873" s="40"/>
      <c r="W4873" s="40"/>
      <c r="X4873" s="40"/>
      <c r="Z4873" s="40"/>
      <c r="AA4873" s="40"/>
      <c r="AB4873" s="40"/>
      <c r="AC4873" s="40"/>
      <c r="AD4873" s="40"/>
      <c r="AE4873" s="40"/>
      <c r="AF4873" s="40"/>
      <c r="AG4873" s="40"/>
      <c r="AH4873" s="40"/>
      <c r="AI4873" s="40"/>
      <c r="AJ4873" s="40"/>
      <c r="AK4873" s="40"/>
      <c r="AL4873" s="40"/>
      <c r="AM4873" s="40"/>
      <c r="AN4873" s="40"/>
      <c r="AO4873" s="40"/>
      <c r="AP4873" s="40"/>
      <c r="AQ4873" s="40"/>
      <c r="AR4873" s="40"/>
      <c r="AS4873" s="40"/>
      <c r="AT4873" s="40"/>
      <c r="AU4873" s="40"/>
      <c r="AV4873" s="40"/>
      <c r="AZ4873" s="40"/>
      <c r="BA4873" s="40">
        <v>51</v>
      </c>
      <c r="BB4873" s="40"/>
      <c r="BC4873" s="40"/>
      <c r="BD4873" s="40"/>
      <c r="BE4873" s="40"/>
      <c r="BF4873" s="40"/>
      <c r="BG4873" s="40"/>
      <c r="BH4873" s="40"/>
      <c r="BI4873" s="40"/>
      <c r="BJ4873" s="40"/>
      <c r="BK4873" s="40"/>
      <c r="BL4873" s="40"/>
      <c r="BM4873" s="40"/>
      <c r="BN4873" s="40"/>
      <c r="BO4873" s="40"/>
      <c r="BP4873" s="40"/>
      <c r="BQ4873" s="40"/>
      <c r="BR4873" s="40"/>
      <c r="BS4873" s="40"/>
      <c r="BT4873" s="40"/>
      <c r="BU4873" s="40"/>
      <c r="BV4873" s="40"/>
      <c r="BW4873" s="40"/>
      <c r="BX4873" s="40"/>
      <c r="BY4873" s="40"/>
      <c r="BZ4873" s="40"/>
      <c r="CA4873" s="40"/>
      <c r="CB4873" s="40"/>
      <c r="CC4873" s="40"/>
      <c r="CD4873" s="40"/>
      <c r="CE4873" s="40"/>
    </row>
    <row r="4874" spans="1:83" x14ac:dyDescent="0.25">
      <c r="A4874" s="66" t="s">
        <v>976</v>
      </c>
      <c r="B4874" s="66" t="s">
        <v>976</v>
      </c>
      <c r="C4874" s="71">
        <v>40855</v>
      </c>
      <c r="F4874" s="40" t="s">
        <v>603</v>
      </c>
      <c r="G4874" s="40"/>
      <c r="H4874" s="40"/>
      <c r="I4874" s="40"/>
      <c r="J4874" s="40"/>
      <c r="K4874" s="40"/>
      <c r="L4874" s="40"/>
      <c r="M4874" s="40"/>
      <c r="N4874" s="40"/>
      <c r="O4874" s="40"/>
      <c r="P4874" s="40"/>
      <c r="Q4874" s="40"/>
      <c r="R4874" s="40"/>
      <c r="S4874" s="40"/>
      <c r="T4874" s="40"/>
      <c r="U4874" s="40"/>
      <c r="V4874" s="40"/>
      <c r="W4874" s="40"/>
      <c r="X4874" s="40"/>
      <c r="Z4874" s="40"/>
      <c r="AA4874" s="40"/>
      <c r="AB4874" s="40"/>
      <c r="AC4874" s="40"/>
      <c r="AD4874" s="40"/>
      <c r="AE4874" s="40"/>
      <c r="AF4874" s="40"/>
      <c r="AG4874" s="40"/>
      <c r="AH4874" s="40"/>
      <c r="AI4874" s="40"/>
      <c r="AJ4874" s="40"/>
      <c r="AK4874" s="40"/>
      <c r="AL4874" s="40"/>
      <c r="AM4874" s="40"/>
      <c r="AN4874" s="40"/>
      <c r="AO4874" s="40"/>
      <c r="AP4874" s="40"/>
      <c r="AQ4874" s="40"/>
      <c r="AR4874" s="40"/>
      <c r="AS4874" s="40"/>
      <c r="AT4874" s="40"/>
      <c r="AU4874" s="40"/>
      <c r="AV4874" s="40"/>
      <c r="AZ4874" s="40"/>
      <c r="BA4874" s="40">
        <v>72</v>
      </c>
      <c r="BB4874" s="40"/>
      <c r="BC4874" s="40"/>
      <c r="BD4874" s="40"/>
      <c r="BE4874" s="40"/>
      <c r="BF4874" s="40"/>
      <c r="BG4874" s="40"/>
      <c r="BH4874" s="40"/>
      <c r="BI4874" s="40"/>
      <c r="BJ4874" s="40"/>
      <c r="BK4874" s="40"/>
      <c r="BL4874" s="40"/>
      <c r="BM4874" s="40"/>
      <c r="BN4874" s="40"/>
      <c r="BO4874" s="40"/>
      <c r="BP4874" s="40"/>
      <c r="BQ4874" s="40"/>
      <c r="BR4874" s="40"/>
      <c r="BS4874" s="40"/>
      <c r="BT4874" s="40"/>
      <c r="BU4874" s="40"/>
      <c r="BV4874" s="40"/>
      <c r="BW4874" s="40"/>
      <c r="BX4874" s="40"/>
      <c r="BY4874" s="40"/>
      <c r="BZ4874" s="40"/>
      <c r="CA4874" s="40"/>
      <c r="CB4874" s="40"/>
      <c r="CC4874" s="40"/>
      <c r="CD4874" s="40"/>
      <c r="CE4874" s="40"/>
    </row>
    <row r="4875" spans="1:83" x14ac:dyDescent="0.25">
      <c r="A4875" s="66" t="s">
        <v>977</v>
      </c>
      <c r="B4875" s="66" t="s">
        <v>977</v>
      </c>
      <c r="C4875" s="71">
        <v>40771</v>
      </c>
      <c r="F4875" s="40" t="s">
        <v>935</v>
      </c>
      <c r="G4875" s="40"/>
      <c r="H4875" s="40"/>
      <c r="I4875" s="40"/>
      <c r="J4875" s="40"/>
      <c r="K4875" s="40"/>
      <c r="L4875" s="40"/>
      <c r="M4875" s="40"/>
      <c r="N4875" s="40"/>
      <c r="O4875" s="40"/>
      <c r="P4875" s="40"/>
      <c r="Q4875" s="40"/>
      <c r="R4875" s="40"/>
      <c r="S4875" s="40"/>
      <c r="T4875" s="40"/>
      <c r="U4875" s="40"/>
      <c r="V4875" s="40"/>
      <c r="W4875" s="40"/>
      <c r="X4875" s="40"/>
      <c r="Z4875" s="40"/>
      <c r="AA4875" s="40"/>
      <c r="AB4875" s="40"/>
      <c r="AC4875" s="40"/>
      <c r="AD4875" s="40"/>
      <c r="AE4875" s="40"/>
      <c r="AF4875" s="40"/>
      <c r="AG4875" s="40"/>
      <c r="AH4875" s="40"/>
      <c r="AI4875" s="40"/>
      <c r="AJ4875" s="40"/>
      <c r="AK4875" s="40"/>
      <c r="AL4875" s="40"/>
      <c r="AM4875" s="40"/>
      <c r="AN4875" s="40"/>
      <c r="AO4875" s="40"/>
      <c r="AP4875" s="40"/>
      <c r="AQ4875" s="40"/>
      <c r="AR4875" s="40"/>
      <c r="AS4875" s="40"/>
      <c r="AT4875" s="40"/>
      <c r="AU4875" s="40"/>
      <c r="AV4875" s="40"/>
      <c r="AZ4875" s="40"/>
      <c r="BA4875" s="40">
        <v>13</v>
      </c>
      <c r="BB4875" s="40"/>
      <c r="BC4875" s="40"/>
      <c r="BD4875" s="40"/>
      <c r="BE4875" s="40"/>
      <c r="BF4875" s="40"/>
      <c r="BG4875" s="40"/>
      <c r="BH4875" s="40"/>
      <c r="BI4875" s="40"/>
      <c r="BJ4875" s="40"/>
      <c r="BK4875" s="40"/>
      <c r="BL4875" s="40">
        <v>2.5</v>
      </c>
      <c r="BM4875" s="40"/>
      <c r="BN4875" s="40"/>
      <c r="BO4875" s="40"/>
      <c r="BP4875" s="40"/>
      <c r="BQ4875" s="40"/>
      <c r="BR4875" s="40"/>
      <c r="BS4875" s="40"/>
      <c r="BT4875" s="40"/>
      <c r="BU4875" s="40"/>
      <c r="BV4875" s="40"/>
      <c r="BW4875" s="40"/>
      <c r="BX4875" s="40"/>
      <c r="BY4875" s="40"/>
      <c r="BZ4875" s="40"/>
      <c r="CA4875" s="40"/>
      <c r="CB4875" s="40"/>
      <c r="CC4875" s="40"/>
      <c r="CD4875" s="40"/>
      <c r="CE4875" s="40"/>
    </row>
    <row r="4876" spans="1:83" x14ac:dyDescent="0.25">
      <c r="A4876" s="66" t="s">
        <v>977</v>
      </c>
      <c r="B4876" s="66" t="s">
        <v>977</v>
      </c>
      <c r="C4876" s="71">
        <v>40782</v>
      </c>
      <c r="F4876" s="40" t="s">
        <v>935</v>
      </c>
      <c r="G4876" s="40"/>
      <c r="H4876" s="40"/>
      <c r="I4876" s="40"/>
      <c r="J4876" s="40"/>
      <c r="K4876" s="40"/>
      <c r="L4876" s="40"/>
      <c r="M4876" s="40"/>
      <c r="N4876" s="40"/>
      <c r="O4876" s="40"/>
      <c r="P4876" s="40"/>
      <c r="Q4876" s="40"/>
      <c r="R4876" s="40"/>
      <c r="S4876" s="40"/>
      <c r="T4876" s="40"/>
      <c r="U4876" s="40"/>
      <c r="V4876" s="40"/>
      <c r="W4876" s="40"/>
      <c r="X4876" s="40"/>
      <c r="Z4876" s="40"/>
      <c r="AA4876" s="40"/>
      <c r="AB4876" s="40"/>
      <c r="AC4876" s="40"/>
      <c r="AD4876" s="40"/>
      <c r="AE4876" s="40"/>
      <c r="AF4876" s="40"/>
      <c r="AG4876" s="40"/>
      <c r="AH4876" s="40"/>
      <c r="AI4876" s="40"/>
      <c r="AJ4876" s="40"/>
      <c r="AK4876" s="40"/>
      <c r="AL4876" s="40"/>
      <c r="AM4876" s="40"/>
      <c r="AN4876" s="40"/>
      <c r="AO4876" s="40"/>
      <c r="AP4876" s="40"/>
      <c r="AQ4876" s="40"/>
      <c r="AR4876" s="40"/>
      <c r="AS4876" s="40"/>
      <c r="AT4876" s="40"/>
      <c r="AU4876" s="40"/>
      <c r="AV4876" s="40"/>
      <c r="AZ4876" s="40"/>
      <c r="BA4876" s="40">
        <v>14</v>
      </c>
      <c r="BB4876" s="40"/>
      <c r="BC4876" s="40"/>
      <c r="BD4876" s="40"/>
      <c r="BE4876" s="40"/>
      <c r="BF4876" s="40"/>
      <c r="BG4876" s="40"/>
      <c r="BH4876" s="40"/>
      <c r="BI4876" s="40"/>
      <c r="BJ4876" s="40"/>
      <c r="BK4876" s="40"/>
      <c r="BL4876" s="40">
        <v>4</v>
      </c>
      <c r="BM4876" s="40"/>
      <c r="BN4876" s="40"/>
      <c r="BO4876" s="40"/>
      <c r="BP4876" s="40"/>
      <c r="BQ4876" s="40"/>
      <c r="BR4876" s="40"/>
      <c r="BS4876" s="40"/>
      <c r="BT4876" s="40"/>
      <c r="BU4876" s="40"/>
      <c r="BV4876" s="40"/>
      <c r="BW4876" s="40"/>
      <c r="BX4876" s="40"/>
      <c r="BY4876" s="40"/>
      <c r="BZ4876" s="40"/>
      <c r="CA4876" s="40"/>
      <c r="CB4876" s="40"/>
      <c r="CC4876" s="40"/>
      <c r="CD4876" s="40"/>
      <c r="CE4876" s="40"/>
    </row>
    <row r="4877" spans="1:83" x14ac:dyDescent="0.25">
      <c r="A4877" s="66" t="s">
        <v>977</v>
      </c>
      <c r="B4877" s="66" t="s">
        <v>977</v>
      </c>
      <c r="C4877" s="71">
        <v>40793</v>
      </c>
      <c r="F4877" s="40" t="s">
        <v>935</v>
      </c>
      <c r="G4877" s="40"/>
      <c r="H4877" s="40"/>
      <c r="I4877" s="40"/>
      <c r="J4877" s="40"/>
      <c r="K4877" s="40"/>
      <c r="L4877" s="40"/>
      <c r="M4877" s="40"/>
      <c r="N4877" s="40"/>
      <c r="O4877" s="40"/>
      <c r="P4877" s="40"/>
      <c r="Q4877" s="40"/>
      <c r="R4877" s="40"/>
      <c r="S4877" s="40"/>
      <c r="T4877" s="40"/>
      <c r="U4877" s="40"/>
      <c r="V4877" s="40"/>
      <c r="W4877" s="40"/>
      <c r="X4877" s="40"/>
      <c r="Z4877" s="40"/>
      <c r="AA4877" s="40"/>
      <c r="AB4877" s="40"/>
      <c r="AC4877" s="40"/>
      <c r="AD4877" s="40"/>
      <c r="AE4877" s="40"/>
      <c r="AF4877" s="40"/>
      <c r="AG4877" s="40"/>
      <c r="AH4877" s="40"/>
      <c r="AI4877" s="40"/>
      <c r="AJ4877" s="40"/>
      <c r="AK4877" s="40"/>
      <c r="AL4877" s="40"/>
      <c r="AM4877" s="40"/>
      <c r="AN4877" s="40"/>
      <c r="AO4877" s="40"/>
      <c r="AP4877" s="40"/>
      <c r="AQ4877" s="40"/>
      <c r="AR4877" s="40"/>
      <c r="AS4877" s="40"/>
      <c r="AT4877" s="40"/>
      <c r="AU4877" s="40"/>
      <c r="AV4877" s="40"/>
      <c r="AZ4877" s="40"/>
      <c r="BA4877" s="40">
        <v>15</v>
      </c>
      <c r="BB4877" s="40"/>
      <c r="BC4877" s="40"/>
      <c r="BD4877" s="40"/>
      <c r="BE4877" s="40"/>
      <c r="BF4877" s="40"/>
      <c r="BG4877" s="40"/>
      <c r="BH4877" s="40"/>
      <c r="BI4877" s="40"/>
      <c r="BJ4877" s="40"/>
      <c r="BK4877" s="40"/>
      <c r="BL4877" s="40">
        <v>4.9000000000000004</v>
      </c>
      <c r="BM4877" s="40"/>
      <c r="BN4877" s="40"/>
      <c r="BO4877" s="40"/>
      <c r="BP4877" s="40"/>
      <c r="BQ4877" s="40"/>
      <c r="BR4877" s="40"/>
      <c r="BS4877" s="40"/>
      <c r="BT4877" s="40"/>
      <c r="BU4877" s="40"/>
      <c r="BV4877" s="40"/>
      <c r="BW4877" s="40"/>
      <c r="BX4877" s="40"/>
      <c r="BY4877" s="40"/>
      <c r="BZ4877" s="40"/>
      <c r="CA4877" s="40"/>
      <c r="CB4877" s="40"/>
      <c r="CC4877" s="40"/>
      <c r="CD4877" s="40"/>
      <c r="CE4877" s="40"/>
    </row>
    <row r="4878" spans="1:83" x14ac:dyDescent="0.25">
      <c r="A4878" s="66" t="s">
        <v>977</v>
      </c>
      <c r="B4878" s="66" t="s">
        <v>977</v>
      </c>
      <c r="C4878" s="71">
        <v>40810</v>
      </c>
      <c r="F4878" s="40" t="s">
        <v>935</v>
      </c>
      <c r="G4878" s="40"/>
      <c r="H4878" s="40"/>
      <c r="I4878" s="40"/>
      <c r="J4878" s="40"/>
      <c r="K4878" s="40"/>
      <c r="L4878" s="40"/>
      <c r="M4878" s="40"/>
      <c r="N4878" s="40"/>
      <c r="O4878" s="40"/>
      <c r="P4878" s="40"/>
      <c r="Q4878" s="40"/>
      <c r="R4878" s="40"/>
      <c r="S4878" s="40"/>
      <c r="T4878" s="40"/>
      <c r="U4878" s="40"/>
      <c r="V4878" s="40"/>
      <c r="W4878" s="40"/>
      <c r="X4878" s="40"/>
      <c r="Z4878" s="40"/>
      <c r="AA4878" s="40"/>
      <c r="AB4878" s="40"/>
      <c r="AC4878" s="40"/>
      <c r="AD4878" s="40"/>
      <c r="AE4878" s="40"/>
      <c r="AF4878" s="40"/>
      <c r="AG4878" s="40"/>
      <c r="AH4878" s="40"/>
      <c r="AI4878" s="40"/>
      <c r="AJ4878" s="40"/>
      <c r="AK4878" s="40"/>
      <c r="AL4878" s="40"/>
      <c r="AM4878" s="40"/>
      <c r="AN4878" s="40"/>
      <c r="AO4878" s="40"/>
      <c r="AP4878" s="40"/>
      <c r="AQ4878" s="40"/>
      <c r="AR4878" s="40"/>
      <c r="AS4878" s="40"/>
      <c r="AT4878" s="40"/>
      <c r="AU4878" s="40"/>
      <c r="AV4878" s="40"/>
      <c r="AZ4878" s="40"/>
      <c r="BA4878" s="40">
        <v>16</v>
      </c>
      <c r="BB4878" s="40"/>
      <c r="BC4878" s="40"/>
      <c r="BD4878" s="40"/>
      <c r="BE4878" s="40"/>
      <c r="BF4878" s="40"/>
      <c r="BG4878" s="40"/>
      <c r="BH4878" s="40"/>
      <c r="BI4878" s="40"/>
      <c r="BJ4878" s="40"/>
      <c r="BK4878" s="40"/>
      <c r="BL4878" s="40">
        <v>6.1</v>
      </c>
      <c r="BM4878" s="40"/>
      <c r="BN4878" s="40"/>
      <c r="BO4878" s="40"/>
      <c r="BP4878" s="40"/>
      <c r="BQ4878" s="40"/>
      <c r="BR4878" s="40"/>
      <c r="BS4878" s="40"/>
      <c r="BT4878" s="40"/>
      <c r="BU4878" s="40"/>
      <c r="BV4878" s="40"/>
      <c r="BW4878" s="40"/>
      <c r="BX4878" s="40"/>
      <c r="BY4878" s="40"/>
      <c r="BZ4878" s="40"/>
      <c r="CA4878" s="40"/>
      <c r="CB4878" s="40"/>
      <c r="CC4878" s="40"/>
      <c r="CD4878" s="40"/>
      <c r="CE4878" s="40"/>
    </row>
    <row r="4879" spans="1:83" x14ac:dyDescent="0.25">
      <c r="A4879" s="66" t="s">
        <v>977</v>
      </c>
      <c r="B4879" s="66" t="s">
        <v>977</v>
      </c>
      <c r="C4879" s="71">
        <v>40828</v>
      </c>
      <c r="F4879" s="40" t="s">
        <v>935</v>
      </c>
      <c r="G4879" s="40"/>
      <c r="H4879" s="40"/>
      <c r="I4879" s="40"/>
      <c r="J4879" s="40"/>
      <c r="K4879" s="40"/>
      <c r="L4879" s="40"/>
      <c r="M4879" s="40"/>
      <c r="N4879" s="40"/>
      <c r="O4879" s="40"/>
      <c r="P4879" s="40"/>
      <c r="Q4879" s="40"/>
      <c r="R4879" s="40"/>
      <c r="S4879" s="40"/>
      <c r="T4879" s="40"/>
      <c r="U4879" s="40"/>
      <c r="V4879" s="40"/>
      <c r="W4879" s="40"/>
      <c r="X4879" s="40"/>
      <c r="Z4879" s="40"/>
      <c r="AA4879" s="40"/>
      <c r="AB4879" s="40"/>
      <c r="AC4879" s="40"/>
      <c r="AD4879" s="40"/>
      <c r="AE4879" s="40"/>
      <c r="AF4879" s="40"/>
      <c r="AG4879" s="40"/>
      <c r="AH4879" s="40"/>
      <c r="AI4879" s="40"/>
      <c r="AJ4879" s="40"/>
      <c r="AK4879" s="40"/>
      <c r="AL4879" s="40"/>
      <c r="AM4879" s="40"/>
      <c r="AN4879" s="40"/>
      <c r="AO4879" s="40"/>
      <c r="AP4879" s="40"/>
      <c r="AQ4879" s="40"/>
      <c r="AR4879" s="40"/>
      <c r="AS4879" s="40"/>
      <c r="AT4879" s="40"/>
      <c r="AU4879" s="40"/>
      <c r="AV4879" s="40"/>
      <c r="AZ4879" s="40"/>
      <c r="BA4879" s="40">
        <v>37</v>
      </c>
      <c r="BB4879" s="40"/>
      <c r="BC4879" s="40"/>
      <c r="BD4879" s="40"/>
      <c r="BE4879" s="40"/>
      <c r="BF4879" s="40"/>
      <c r="BG4879" s="40"/>
      <c r="BH4879" s="40"/>
      <c r="BI4879" s="40"/>
      <c r="BJ4879" s="40"/>
      <c r="BK4879" s="40"/>
      <c r="BL4879" s="40"/>
      <c r="BM4879" s="40"/>
      <c r="BN4879" s="40"/>
      <c r="BO4879" s="40"/>
      <c r="BP4879" s="40"/>
      <c r="BQ4879" s="40"/>
      <c r="BR4879" s="40"/>
      <c r="BS4879" s="40"/>
      <c r="BT4879" s="40"/>
      <c r="BU4879" s="40"/>
      <c r="BV4879" s="40"/>
      <c r="BW4879" s="40"/>
      <c r="BX4879" s="40"/>
      <c r="BY4879" s="40"/>
      <c r="BZ4879" s="40"/>
      <c r="CA4879" s="40"/>
      <c r="CB4879" s="40"/>
      <c r="CC4879" s="40"/>
      <c r="CD4879" s="40"/>
      <c r="CE4879" s="40"/>
    </row>
    <row r="4880" spans="1:83" x14ac:dyDescent="0.25">
      <c r="A4880" s="66" t="s">
        <v>977</v>
      </c>
      <c r="B4880" s="66" t="s">
        <v>977</v>
      </c>
      <c r="C4880" s="71">
        <v>40836</v>
      </c>
      <c r="F4880" s="40" t="s">
        <v>935</v>
      </c>
      <c r="G4880" s="40"/>
      <c r="H4880" s="40"/>
      <c r="I4880" s="40"/>
      <c r="J4880" s="40"/>
      <c r="K4880" s="40"/>
      <c r="L4880" s="40"/>
      <c r="M4880" s="40"/>
      <c r="N4880" s="40"/>
      <c r="O4880" s="40"/>
      <c r="P4880" s="40"/>
      <c r="Q4880" s="40"/>
      <c r="R4880" s="40"/>
      <c r="S4880" s="40"/>
      <c r="T4880" s="40"/>
      <c r="U4880" s="40"/>
      <c r="V4880" s="40"/>
      <c r="W4880" s="40"/>
      <c r="X4880" s="40"/>
      <c r="Z4880" s="40"/>
      <c r="AA4880" s="40"/>
      <c r="AB4880" s="40"/>
      <c r="AC4880" s="40"/>
      <c r="AD4880" s="40"/>
      <c r="AE4880" s="40"/>
      <c r="AF4880" s="40"/>
      <c r="AG4880" s="40"/>
      <c r="AH4880" s="40"/>
      <c r="AI4880" s="40"/>
      <c r="AJ4880" s="40"/>
      <c r="AK4880" s="40"/>
      <c r="AL4880" s="40"/>
      <c r="AM4880" s="40"/>
      <c r="AN4880" s="40"/>
      <c r="AO4880" s="40"/>
      <c r="AP4880" s="40"/>
      <c r="AQ4880" s="40"/>
      <c r="AR4880" s="40"/>
      <c r="AS4880" s="40"/>
      <c r="AT4880" s="40"/>
      <c r="AU4880" s="40"/>
      <c r="AV4880" s="40"/>
      <c r="AZ4880" s="40"/>
      <c r="BA4880" s="40">
        <v>57</v>
      </c>
      <c r="BB4880" s="40"/>
      <c r="BC4880" s="40"/>
      <c r="BD4880" s="40"/>
      <c r="BE4880" s="40"/>
      <c r="BF4880" s="40"/>
      <c r="BG4880" s="40"/>
      <c r="BH4880" s="40"/>
      <c r="BI4880" s="40"/>
      <c r="BJ4880" s="40"/>
      <c r="BK4880" s="40"/>
      <c r="BL4880" s="40"/>
      <c r="BM4880" s="40"/>
      <c r="BN4880" s="40"/>
      <c r="BO4880" s="40"/>
      <c r="BP4880" s="40"/>
      <c r="BQ4880" s="40"/>
      <c r="BR4880" s="40"/>
      <c r="BS4880" s="40"/>
      <c r="BT4880" s="40"/>
      <c r="BU4880" s="40"/>
      <c r="BV4880" s="40"/>
      <c r="BW4880" s="40"/>
      <c r="BX4880" s="40"/>
      <c r="BY4880" s="40"/>
      <c r="BZ4880" s="40"/>
      <c r="CA4880" s="40"/>
      <c r="CB4880" s="40"/>
      <c r="CC4880" s="40"/>
      <c r="CD4880" s="40"/>
      <c r="CE4880" s="40"/>
    </row>
    <row r="4881" spans="1:83" x14ac:dyDescent="0.25">
      <c r="A4881" s="66" t="s">
        <v>977</v>
      </c>
      <c r="B4881" s="66" t="s">
        <v>977</v>
      </c>
      <c r="C4881" s="71">
        <v>40855</v>
      </c>
      <c r="F4881" s="40" t="s">
        <v>935</v>
      </c>
      <c r="G4881" s="40"/>
      <c r="H4881" s="40"/>
      <c r="I4881" s="40"/>
      <c r="J4881" s="40"/>
      <c r="K4881" s="40"/>
      <c r="L4881" s="40"/>
      <c r="M4881" s="40"/>
      <c r="N4881" s="40"/>
      <c r="O4881" s="40"/>
      <c r="P4881" s="40"/>
      <c r="Q4881" s="40"/>
      <c r="R4881" s="40"/>
      <c r="S4881" s="40"/>
      <c r="T4881" s="40"/>
      <c r="U4881" s="40"/>
      <c r="V4881" s="40"/>
      <c r="W4881" s="40"/>
      <c r="X4881" s="40"/>
      <c r="Z4881" s="40"/>
      <c r="AA4881" s="40"/>
      <c r="AB4881" s="40"/>
      <c r="AC4881" s="40"/>
      <c r="AD4881" s="40"/>
      <c r="AE4881" s="40"/>
      <c r="AF4881" s="40"/>
      <c r="AG4881" s="40"/>
      <c r="AH4881" s="40"/>
      <c r="AI4881" s="40"/>
      <c r="AJ4881" s="40"/>
      <c r="AK4881" s="40"/>
      <c r="AL4881" s="40"/>
      <c r="AM4881" s="40"/>
      <c r="AN4881" s="40"/>
      <c r="AO4881" s="40"/>
      <c r="AP4881" s="40"/>
      <c r="AQ4881" s="40"/>
      <c r="AR4881" s="40"/>
      <c r="AS4881" s="40"/>
      <c r="AT4881" s="40"/>
      <c r="AU4881" s="40"/>
      <c r="AV4881" s="40"/>
      <c r="AZ4881" s="40"/>
      <c r="BA4881" s="40">
        <v>73</v>
      </c>
      <c r="BB4881" s="40"/>
      <c r="BC4881" s="40"/>
      <c r="BD4881" s="40"/>
      <c r="BE4881" s="40"/>
      <c r="BF4881" s="40"/>
      <c r="BG4881" s="40"/>
      <c r="BH4881" s="40"/>
      <c r="BI4881" s="40"/>
      <c r="BJ4881" s="40"/>
      <c r="BK4881" s="40"/>
      <c r="BL4881" s="40"/>
      <c r="BM4881" s="40"/>
      <c r="BN4881" s="40"/>
      <c r="BO4881" s="40"/>
      <c r="BP4881" s="40"/>
      <c r="BQ4881" s="40"/>
      <c r="BR4881" s="40"/>
      <c r="BS4881" s="40"/>
      <c r="BT4881" s="40"/>
      <c r="BU4881" s="40"/>
      <c r="BV4881" s="40"/>
      <c r="BW4881" s="40"/>
      <c r="BX4881" s="40"/>
      <c r="BY4881" s="40"/>
      <c r="BZ4881" s="40"/>
      <c r="CA4881" s="40"/>
      <c r="CB4881" s="40"/>
      <c r="CC4881" s="40"/>
      <c r="CD4881" s="40"/>
      <c r="CE4881" s="40"/>
    </row>
    <row r="4882" spans="1:83" x14ac:dyDescent="0.25">
      <c r="A4882" s="66" t="s">
        <v>978</v>
      </c>
      <c r="B4882" s="66" t="s">
        <v>978</v>
      </c>
      <c r="C4882" s="71">
        <v>40771</v>
      </c>
      <c r="F4882" s="40" t="s">
        <v>937</v>
      </c>
      <c r="G4882" s="40"/>
      <c r="H4882" s="40"/>
      <c r="I4882" s="40"/>
      <c r="J4882" s="40"/>
      <c r="K4882" s="40"/>
      <c r="L4882" s="40"/>
      <c r="M4882" s="40"/>
      <c r="N4882" s="40"/>
      <c r="O4882" s="40"/>
      <c r="P4882" s="40"/>
      <c r="Q4882" s="40"/>
      <c r="R4882" s="40"/>
      <c r="S4882" s="40"/>
      <c r="T4882" s="40"/>
      <c r="U4882" s="40"/>
      <c r="V4882" s="40"/>
      <c r="W4882" s="40"/>
      <c r="X4882" s="40"/>
      <c r="Z4882" s="40"/>
      <c r="AA4882" s="40"/>
      <c r="AB4882" s="40"/>
      <c r="AC4882" s="40"/>
      <c r="AD4882" s="40"/>
      <c r="AE4882" s="40"/>
      <c r="AF4882" s="40"/>
      <c r="AG4882" s="40"/>
      <c r="AH4882" s="40"/>
      <c r="AI4882" s="40"/>
      <c r="AJ4882" s="40"/>
      <c r="AK4882" s="40"/>
      <c r="AL4882" s="40"/>
      <c r="AM4882" s="40"/>
      <c r="AN4882" s="40"/>
      <c r="AO4882" s="40"/>
      <c r="AP4882" s="40"/>
      <c r="AQ4882" s="40"/>
      <c r="AR4882" s="40"/>
      <c r="AS4882" s="40"/>
      <c r="AT4882" s="40"/>
      <c r="AU4882" s="40"/>
      <c r="AV4882" s="40"/>
      <c r="AZ4882" s="40"/>
      <c r="BA4882" s="40">
        <v>13</v>
      </c>
      <c r="BB4882" s="40"/>
      <c r="BC4882" s="40"/>
      <c r="BD4882" s="40"/>
      <c r="BE4882" s="40"/>
      <c r="BF4882" s="40"/>
      <c r="BG4882" s="40"/>
      <c r="BH4882" s="40"/>
      <c r="BI4882" s="40"/>
      <c r="BJ4882" s="40"/>
      <c r="BK4882" s="40"/>
      <c r="BL4882" s="40">
        <v>2.7</v>
      </c>
      <c r="BM4882" s="40"/>
      <c r="BN4882" s="40"/>
      <c r="BO4882" s="40"/>
      <c r="BP4882" s="40"/>
      <c r="BQ4882" s="40"/>
      <c r="BR4882" s="40"/>
      <c r="BS4882" s="40"/>
      <c r="BT4882" s="40"/>
      <c r="BU4882" s="40"/>
      <c r="BV4882" s="40"/>
      <c r="BW4882" s="40"/>
      <c r="BX4882" s="40"/>
      <c r="BY4882" s="40"/>
      <c r="BZ4882" s="40"/>
      <c r="CA4882" s="40"/>
      <c r="CB4882" s="40"/>
      <c r="CC4882" s="40"/>
      <c r="CD4882" s="40"/>
      <c r="CE4882" s="40"/>
    </row>
    <row r="4883" spans="1:83" x14ac:dyDescent="0.25">
      <c r="A4883" s="66" t="s">
        <v>978</v>
      </c>
      <c r="B4883" s="66" t="s">
        <v>978</v>
      </c>
      <c r="C4883" s="71">
        <v>40782</v>
      </c>
      <c r="F4883" s="40" t="s">
        <v>937</v>
      </c>
      <c r="G4883" s="40"/>
      <c r="H4883" s="40"/>
      <c r="I4883" s="40"/>
      <c r="J4883" s="40"/>
      <c r="K4883" s="40"/>
      <c r="L4883" s="40"/>
      <c r="M4883" s="40"/>
      <c r="N4883" s="40"/>
      <c r="O4883" s="40"/>
      <c r="P4883" s="40"/>
      <c r="Q4883" s="40"/>
      <c r="R4883" s="40"/>
      <c r="S4883" s="40"/>
      <c r="T4883" s="40"/>
      <c r="U4883" s="40"/>
      <c r="V4883" s="40"/>
      <c r="W4883" s="40"/>
      <c r="X4883" s="40"/>
      <c r="Z4883" s="40"/>
      <c r="AA4883" s="40"/>
      <c r="AB4883" s="40"/>
      <c r="AC4883" s="40"/>
      <c r="AD4883" s="40"/>
      <c r="AE4883" s="40"/>
      <c r="AF4883" s="40"/>
      <c r="AG4883" s="40"/>
      <c r="AH4883" s="40"/>
      <c r="AI4883" s="40"/>
      <c r="AJ4883" s="40"/>
      <c r="AK4883" s="40"/>
      <c r="AL4883" s="40"/>
      <c r="AM4883" s="40"/>
      <c r="AN4883" s="40"/>
      <c r="AO4883" s="40"/>
      <c r="AP4883" s="40"/>
      <c r="AQ4883" s="40"/>
      <c r="AR4883" s="40"/>
      <c r="AS4883" s="40"/>
      <c r="AT4883" s="40"/>
      <c r="AU4883" s="40"/>
      <c r="AV4883" s="40"/>
      <c r="AZ4883" s="40"/>
      <c r="BA4883" s="40">
        <v>14</v>
      </c>
      <c r="BB4883" s="40"/>
      <c r="BC4883" s="40"/>
      <c r="BD4883" s="40"/>
      <c r="BE4883" s="40"/>
      <c r="BF4883" s="40"/>
      <c r="BG4883" s="40"/>
      <c r="BH4883" s="40"/>
      <c r="BI4883" s="40"/>
      <c r="BJ4883" s="40"/>
      <c r="BK4883" s="40"/>
      <c r="BL4883" s="40">
        <v>3.5</v>
      </c>
      <c r="BM4883" s="40"/>
      <c r="BN4883" s="40"/>
      <c r="BO4883" s="40"/>
      <c r="BP4883" s="40"/>
      <c r="BQ4883" s="40"/>
      <c r="BR4883" s="40"/>
      <c r="BS4883" s="40"/>
      <c r="BT4883" s="40"/>
      <c r="BU4883" s="40"/>
      <c r="BV4883" s="40"/>
      <c r="BW4883" s="40"/>
      <c r="BX4883" s="40"/>
      <c r="BY4883" s="40"/>
      <c r="BZ4883" s="40"/>
      <c r="CA4883" s="40"/>
      <c r="CB4883" s="40"/>
      <c r="CC4883" s="40"/>
      <c r="CD4883" s="40"/>
      <c r="CE4883" s="40"/>
    </row>
    <row r="4884" spans="1:83" x14ac:dyDescent="0.25">
      <c r="A4884" s="66" t="s">
        <v>978</v>
      </c>
      <c r="B4884" s="66" t="s">
        <v>978</v>
      </c>
      <c r="C4884" s="71">
        <v>40793</v>
      </c>
      <c r="F4884" s="40" t="s">
        <v>937</v>
      </c>
      <c r="G4884" s="40"/>
      <c r="H4884" s="40"/>
      <c r="I4884" s="40"/>
      <c r="J4884" s="40"/>
      <c r="K4884" s="40"/>
      <c r="L4884" s="40"/>
      <c r="M4884" s="40"/>
      <c r="N4884" s="40"/>
      <c r="O4884" s="40"/>
      <c r="P4884" s="40"/>
      <c r="Q4884" s="40"/>
      <c r="R4884" s="40"/>
      <c r="S4884" s="40"/>
      <c r="T4884" s="40"/>
      <c r="U4884" s="40"/>
      <c r="V4884" s="40"/>
      <c r="W4884" s="40"/>
      <c r="X4884" s="40"/>
      <c r="Z4884" s="40"/>
      <c r="AA4884" s="40"/>
      <c r="AB4884" s="40"/>
      <c r="AC4884" s="40"/>
      <c r="AD4884" s="40"/>
      <c r="AE4884" s="40"/>
      <c r="AF4884" s="40"/>
      <c r="AG4884" s="40"/>
      <c r="AH4884" s="40"/>
      <c r="AI4884" s="40"/>
      <c r="AJ4884" s="40"/>
      <c r="AK4884" s="40"/>
      <c r="AL4884" s="40"/>
      <c r="AM4884" s="40"/>
      <c r="AN4884" s="40"/>
      <c r="AO4884" s="40"/>
      <c r="AP4884" s="40"/>
      <c r="AQ4884" s="40"/>
      <c r="AR4884" s="40"/>
      <c r="AS4884" s="40"/>
      <c r="AT4884" s="40"/>
      <c r="AU4884" s="40"/>
      <c r="AV4884" s="40"/>
      <c r="AZ4884" s="40"/>
      <c r="BA4884" s="40">
        <v>15</v>
      </c>
      <c r="BB4884" s="40"/>
      <c r="BC4884" s="40"/>
      <c r="BD4884" s="40"/>
      <c r="BE4884" s="40"/>
      <c r="BF4884" s="40"/>
      <c r="BG4884" s="40"/>
      <c r="BH4884" s="40"/>
      <c r="BI4884" s="40"/>
      <c r="BJ4884" s="40"/>
      <c r="BK4884" s="40"/>
      <c r="BL4884" s="40">
        <v>5.3</v>
      </c>
      <c r="BM4884" s="40"/>
      <c r="BN4884" s="40"/>
      <c r="BO4884" s="40"/>
      <c r="BP4884" s="40"/>
      <c r="BQ4884" s="40"/>
      <c r="BR4884" s="40"/>
      <c r="BS4884" s="40"/>
      <c r="BT4884" s="40"/>
      <c r="BU4884" s="40"/>
      <c r="BV4884" s="40"/>
      <c r="BW4884" s="40"/>
      <c r="BX4884" s="40"/>
      <c r="BY4884" s="40"/>
      <c r="BZ4884" s="40"/>
      <c r="CA4884" s="40"/>
      <c r="CB4884" s="40"/>
      <c r="CC4884" s="40"/>
      <c r="CD4884" s="40"/>
      <c r="CE4884" s="40"/>
    </row>
    <row r="4885" spans="1:83" x14ac:dyDescent="0.25">
      <c r="A4885" s="66" t="s">
        <v>978</v>
      </c>
      <c r="B4885" s="66" t="s">
        <v>978</v>
      </c>
      <c r="C4885" s="71">
        <v>40810</v>
      </c>
      <c r="F4885" s="40" t="s">
        <v>937</v>
      </c>
      <c r="G4885" s="40"/>
      <c r="H4885" s="40"/>
      <c r="I4885" s="40"/>
      <c r="J4885" s="40"/>
      <c r="K4885" s="40"/>
      <c r="L4885" s="40"/>
      <c r="M4885" s="40"/>
      <c r="N4885" s="40"/>
      <c r="O4885" s="40"/>
      <c r="P4885" s="40"/>
      <c r="Q4885" s="40"/>
      <c r="R4885" s="40"/>
      <c r="S4885" s="40"/>
      <c r="T4885" s="40"/>
      <c r="U4885" s="40"/>
      <c r="V4885" s="40"/>
      <c r="W4885" s="40"/>
      <c r="X4885" s="40"/>
      <c r="Z4885" s="40"/>
      <c r="AA4885" s="40"/>
      <c r="AB4885" s="40"/>
      <c r="AC4885" s="40"/>
      <c r="AD4885" s="40"/>
      <c r="AE4885" s="40"/>
      <c r="AF4885" s="40"/>
      <c r="AG4885" s="40"/>
      <c r="AH4885" s="40"/>
      <c r="AI4885" s="40"/>
      <c r="AJ4885" s="40"/>
      <c r="AK4885" s="40"/>
      <c r="AL4885" s="40"/>
      <c r="AM4885" s="40"/>
      <c r="AN4885" s="40"/>
      <c r="AO4885" s="40"/>
      <c r="AP4885" s="40"/>
      <c r="AQ4885" s="40"/>
      <c r="AR4885" s="40"/>
      <c r="AS4885" s="40"/>
      <c r="AT4885" s="40"/>
      <c r="AU4885" s="40"/>
      <c r="AV4885" s="40"/>
      <c r="AZ4885" s="40"/>
      <c r="BA4885" s="40">
        <v>17</v>
      </c>
      <c r="BB4885" s="40"/>
      <c r="BC4885" s="40"/>
      <c r="BD4885" s="40"/>
      <c r="BE4885" s="40"/>
      <c r="BF4885" s="40"/>
      <c r="BG4885" s="40"/>
      <c r="BH4885" s="40"/>
      <c r="BI4885" s="40"/>
      <c r="BJ4885" s="40"/>
      <c r="BK4885" s="40"/>
      <c r="BL4885" s="40">
        <v>6.6</v>
      </c>
      <c r="BM4885" s="40"/>
      <c r="BN4885" s="40"/>
      <c r="BO4885" s="40"/>
      <c r="BP4885" s="40"/>
      <c r="BQ4885" s="40"/>
      <c r="BR4885" s="40"/>
      <c r="BS4885" s="40"/>
      <c r="BT4885" s="40"/>
      <c r="BU4885" s="40"/>
      <c r="BV4885" s="40"/>
      <c r="BW4885" s="40"/>
      <c r="BX4885" s="40"/>
      <c r="BY4885" s="40"/>
      <c r="BZ4885" s="40"/>
      <c r="CA4885" s="40"/>
      <c r="CB4885" s="40"/>
      <c r="CC4885" s="40"/>
      <c r="CD4885" s="40"/>
      <c r="CE4885" s="40"/>
    </row>
    <row r="4886" spans="1:83" x14ac:dyDescent="0.25">
      <c r="A4886" s="66" t="s">
        <v>978</v>
      </c>
      <c r="B4886" s="66" t="s">
        <v>978</v>
      </c>
      <c r="C4886" s="71">
        <v>40828</v>
      </c>
      <c r="F4886" s="40" t="s">
        <v>937</v>
      </c>
      <c r="G4886" s="40"/>
      <c r="H4886" s="40"/>
      <c r="I4886" s="40"/>
      <c r="J4886" s="40"/>
      <c r="K4886" s="40"/>
      <c r="L4886" s="40"/>
      <c r="M4886" s="40"/>
      <c r="N4886" s="40"/>
      <c r="O4886" s="40"/>
      <c r="P4886" s="40"/>
      <c r="Q4886" s="40"/>
      <c r="R4886" s="40"/>
      <c r="S4886" s="40"/>
      <c r="T4886" s="40"/>
      <c r="U4886" s="40"/>
      <c r="V4886" s="40"/>
      <c r="W4886" s="40"/>
      <c r="X4886" s="40"/>
      <c r="Z4886" s="40"/>
      <c r="AA4886" s="40"/>
      <c r="AB4886" s="40"/>
      <c r="AC4886" s="40"/>
      <c r="AD4886" s="40"/>
      <c r="AE4886" s="40"/>
      <c r="AF4886" s="40"/>
      <c r="AG4886" s="40"/>
      <c r="AH4886" s="40"/>
      <c r="AI4886" s="40"/>
      <c r="AJ4886" s="40"/>
      <c r="AK4886" s="40"/>
      <c r="AL4886" s="40"/>
      <c r="AM4886" s="40"/>
      <c r="AN4886" s="40"/>
      <c r="AO4886" s="40"/>
      <c r="AP4886" s="40"/>
      <c r="AQ4886" s="40"/>
      <c r="AR4886" s="40"/>
      <c r="AS4886" s="40"/>
      <c r="AT4886" s="40"/>
      <c r="AU4886" s="40"/>
      <c r="AV4886" s="40"/>
      <c r="AZ4886" s="40"/>
      <c r="BA4886" s="40">
        <v>39</v>
      </c>
      <c r="BB4886" s="40"/>
      <c r="BC4886" s="40"/>
      <c r="BD4886" s="40"/>
      <c r="BE4886" s="40"/>
      <c r="BF4886" s="40"/>
      <c r="BG4886" s="40"/>
      <c r="BH4886" s="40"/>
      <c r="BI4886" s="40"/>
      <c r="BJ4886" s="40"/>
      <c r="BK4886" s="40"/>
      <c r="BL4886" s="40"/>
      <c r="BM4886" s="40"/>
      <c r="BN4886" s="40"/>
      <c r="BO4886" s="40"/>
      <c r="BP4886" s="40"/>
      <c r="BQ4886" s="40"/>
      <c r="BR4886" s="40"/>
      <c r="BS4886" s="40"/>
      <c r="BT4886" s="40"/>
      <c r="BU4886" s="40"/>
      <c r="BV4886" s="40"/>
      <c r="BW4886" s="40"/>
      <c r="BX4886" s="40"/>
      <c r="BY4886" s="40"/>
      <c r="BZ4886" s="40"/>
      <c r="CA4886" s="40"/>
      <c r="CB4886" s="40"/>
      <c r="CC4886" s="40"/>
      <c r="CD4886" s="40"/>
      <c r="CE4886" s="40"/>
    </row>
    <row r="4887" spans="1:83" x14ac:dyDescent="0.25">
      <c r="A4887" s="66" t="s">
        <v>978</v>
      </c>
      <c r="B4887" s="66" t="s">
        <v>978</v>
      </c>
      <c r="C4887" s="71">
        <v>40836</v>
      </c>
      <c r="F4887" s="40" t="s">
        <v>937</v>
      </c>
      <c r="G4887" s="40"/>
      <c r="H4887" s="40"/>
      <c r="I4887" s="40"/>
      <c r="J4887" s="40"/>
      <c r="K4887" s="40"/>
      <c r="L4887" s="40"/>
      <c r="M4887" s="40"/>
      <c r="N4887" s="40"/>
      <c r="O4887" s="40"/>
      <c r="P4887" s="40"/>
      <c r="Q4887" s="40"/>
      <c r="R4887" s="40"/>
      <c r="S4887" s="40"/>
      <c r="T4887" s="40"/>
      <c r="U4887" s="40"/>
      <c r="V4887" s="40"/>
      <c r="W4887" s="40"/>
      <c r="X4887" s="40"/>
      <c r="Z4887" s="40"/>
      <c r="AA4887" s="40"/>
      <c r="AB4887" s="40"/>
      <c r="AC4887" s="40"/>
      <c r="AD4887" s="40"/>
      <c r="AE4887" s="40"/>
      <c r="AF4887" s="40"/>
      <c r="AG4887" s="40"/>
      <c r="AH4887" s="40"/>
      <c r="AI4887" s="40"/>
      <c r="AJ4887" s="40"/>
      <c r="AK4887" s="40"/>
      <c r="AL4887" s="40"/>
      <c r="AM4887" s="40"/>
      <c r="AN4887" s="40"/>
      <c r="AO4887" s="40"/>
      <c r="AP4887" s="40"/>
      <c r="AQ4887" s="40"/>
      <c r="AR4887" s="40"/>
      <c r="AS4887" s="40"/>
      <c r="AT4887" s="40"/>
      <c r="AU4887" s="40"/>
      <c r="AV4887" s="40"/>
      <c r="AZ4887" s="40"/>
      <c r="BA4887" s="40">
        <v>61</v>
      </c>
      <c r="BB4887" s="40"/>
      <c r="BC4887" s="40"/>
      <c r="BD4887" s="40"/>
      <c r="BE4887" s="40"/>
      <c r="BF4887" s="40"/>
      <c r="BG4887" s="40"/>
      <c r="BH4887" s="40"/>
      <c r="BI4887" s="40"/>
      <c r="BJ4887" s="40"/>
      <c r="BK4887" s="40"/>
      <c r="BL4887" s="40"/>
      <c r="BM4887" s="40"/>
      <c r="BN4887" s="40"/>
      <c r="BO4887" s="40"/>
      <c r="BP4887" s="40"/>
      <c r="BQ4887" s="40"/>
      <c r="BR4887" s="40"/>
      <c r="BS4887" s="40"/>
      <c r="BT4887" s="40"/>
      <c r="BU4887" s="40"/>
      <c r="BV4887" s="40"/>
      <c r="BW4887" s="40"/>
      <c r="BX4887" s="40"/>
      <c r="BY4887" s="40"/>
      <c r="BZ4887" s="40"/>
      <c r="CA4887" s="40"/>
      <c r="CB4887" s="40"/>
      <c r="CC4887" s="40"/>
      <c r="CD4887" s="40"/>
      <c r="CE4887" s="40"/>
    </row>
    <row r="4888" spans="1:83" x14ac:dyDescent="0.25">
      <c r="A4888" s="66" t="s">
        <v>978</v>
      </c>
      <c r="B4888" s="66" t="s">
        <v>978</v>
      </c>
      <c r="C4888" s="71">
        <v>40855</v>
      </c>
      <c r="F4888" s="40" t="s">
        <v>937</v>
      </c>
      <c r="G4888" s="40"/>
      <c r="H4888" s="40"/>
      <c r="I4888" s="40"/>
      <c r="J4888" s="40"/>
      <c r="K4888" s="40"/>
      <c r="L4888" s="40"/>
      <c r="M4888" s="40"/>
      <c r="N4888" s="40"/>
      <c r="O4888" s="40"/>
      <c r="P4888" s="40"/>
      <c r="Q4888" s="40"/>
      <c r="R4888" s="40"/>
      <c r="S4888" s="40"/>
      <c r="T4888" s="40"/>
      <c r="U4888" s="40"/>
      <c r="V4888" s="40"/>
      <c r="W4888" s="40"/>
      <c r="X4888" s="40"/>
      <c r="Z4888" s="40"/>
      <c r="AA4888" s="40"/>
      <c r="AB4888" s="40"/>
      <c r="AC4888" s="40"/>
      <c r="AD4888" s="40"/>
      <c r="AE4888" s="40"/>
      <c r="AF4888" s="40"/>
      <c r="AG4888" s="40"/>
      <c r="AH4888" s="40"/>
      <c r="AI4888" s="40"/>
      <c r="AJ4888" s="40"/>
      <c r="AK4888" s="40"/>
      <c r="AL4888" s="40"/>
      <c r="AM4888" s="40"/>
      <c r="AN4888" s="40"/>
      <c r="AO4888" s="40"/>
      <c r="AP4888" s="40"/>
      <c r="AQ4888" s="40"/>
      <c r="AR4888" s="40"/>
      <c r="AS4888" s="40"/>
      <c r="AT4888" s="40"/>
      <c r="AU4888" s="40"/>
      <c r="AV4888" s="40"/>
      <c r="AZ4888" s="40"/>
      <c r="BA4888" s="40">
        <v>73</v>
      </c>
      <c r="BB4888" s="40"/>
      <c r="BC4888" s="40"/>
      <c r="BD4888" s="40"/>
      <c r="BE4888" s="40"/>
      <c r="BF4888" s="40"/>
      <c r="BG4888" s="40"/>
      <c r="BH4888" s="40"/>
      <c r="BI4888" s="40"/>
      <c r="BJ4888" s="40"/>
      <c r="BK4888" s="40"/>
      <c r="BL4888" s="40"/>
      <c r="BM4888" s="40"/>
      <c r="BN4888" s="40"/>
      <c r="BO4888" s="40"/>
      <c r="BP4888" s="40"/>
      <c r="BQ4888" s="40"/>
      <c r="BR4888" s="40"/>
      <c r="BS4888" s="40"/>
      <c r="BT4888" s="40"/>
      <c r="BU4888" s="40"/>
      <c r="BV4888" s="40"/>
      <c r="BW4888" s="40"/>
      <c r="BX4888" s="40"/>
      <c r="BY4888" s="40"/>
      <c r="BZ4888" s="40"/>
      <c r="CA4888" s="40"/>
      <c r="CB4888" s="40"/>
      <c r="CC4888" s="40"/>
      <c r="CD4888" s="40"/>
      <c r="CE4888" s="40"/>
    </row>
    <row r="4889" spans="1:83" x14ac:dyDescent="0.25">
      <c r="A4889" s="66" t="s">
        <v>979</v>
      </c>
      <c r="B4889" s="66" t="s">
        <v>979</v>
      </c>
      <c r="C4889" s="71">
        <v>40771</v>
      </c>
      <c r="F4889" s="40" t="s">
        <v>939</v>
      </c>
      <c r="G4889" s="40"/>
      <c r="H4889" s="40"/>
      <c r="I4889" s="40"/>
      <c r="J4889" s="40"/>
      <c r="K4889" s="40"/>
      <c r="L4889" s="40"/>
      <c r="M4889" s="40"/>
      <c r="N4889" s="40"/>
      <c r="O4889" s="40"/>
      <c r="P4889" s="40"/>
      <c r="Q4889" s="40"/>
      <c r="R4889" s="40"/>
      <c r="S4889" s="40"/>
      <c r="T4889" s="40"/>
      <c r="U4889" s="40"/>
      <c r="V4889" s="40"/>
      <c r="W4889" s="40"/>
      <c r="X4889" s="40"/>
      <c r="Z4889" s="40"/>
      <c r="AA4889" s="40"/>
      <c r="AB4889" s="40"/>
      <c r="AC4889" s="40"/>
      <c r="AD4889" s="40"/>
      <c r="AE4889" s="40"/>
      <c r="AF4889" s="40"/>
      <c r="AG4889" s="40"/>
      <c r="AH4889" s="40"/>
      <c r="AI4889" s="40"/>
      <c r="AJ4889" s="40"/>
      <c r="AK4889" s="40"/>
      <c r="AL4889" s="40"/>
      <c r="AM4889" s="40"/>
      <c r="AN4889" s="40"/>
      <c r="AO4889" s="40"/>
      <c r="AP4889" s="40"/>
      <c r="AQ4889" s="40"/>
      <c r="AR4889" s="40"/>
      <c r="AS4889" s="40"/>
      <c r="AT4889" s="40"/>
      <c r="AU4889" s="40"/>
      <c r="AV4889" s="40"/>
      <c r="AZ4889" s="40"/>
      <c r="BA4889" s="40">
        <v>13</v>
      </c>
      <c r="BB4889" s="40"/>
      <c r="BC4889" s="40"/>
      <c r="BD4889" s="40"/>
      <c r="BE4889" s="40"/>
      <c r="BF4889" s="40"/>
      <c r="BG4889" s="40"/>
      <c r="BH4889" s="40"/>
      <c r="BI4889" s="40"/>
      <c r="BJ4889" s="40"/>
      <c r="BK4889" s="40"/>
      <c r="BL4889" s="40">
        <v>2.7</v>
      </c>
      <c r="BM4889" s="40"/>
      <c r="BN4889" s="40"/>
      <c r="BO4889" s="40"/>
      <c r="BP4889" s="40"/>
      <c r="BQ4889" s="40"/>
      <c r="BR4889" s="40"/>
      <c r="BS4889" s="40"/>
      <c r="BT4889" s="40"/>
      <c r="BU4889" s="40"/>
      <c r="BV4889" s="40"/>
      <c r="BW4889" s="40"/>
      <c r="BX4889" s="40"/>
      <c r="BY4889" s="40"/>
      <c r="BZ4889" s="40"/>
      <c r="CA4889" s="40"/>
      <c r="CB4889" s="40"/>
      <c r="CC4889" s="40"/>
      <c r="CD4889" s="40"/>
      <c r="CE4889" s="40"/>
    </row>
    <row r="4890" spans="1:83" x14ac:dyDescent="0.25">
      <c r="A4890" s="66" t="s">
        <v>979</v>
      </c>
      <c r="B4890" s="66" t="s">
        <v>979</v>
      </c>
      <c r="C4890" s="71">
        <v>40782</v>
      </c>
      <c r="F4890" s="40" t="s">
        <v>939</v>
      </c>
      <c r="G4890" s="40"/>
      <c r="H4890" s="40"/>
      <c r="I4890" s="40"/>
      <c r="J4890" s="40"/>
      <c r="K4890" s="40"/>
      <c r="L4890" s="40"/>
      <c r="M4890" s="40"/>
      <c r="N4890" s="40"/>
      <c r="O4890" s="40"/>
      <c r="P4890" s="40"/>
      <c r="Q4890" s="40"/>
      <c r="R4890" s="40"/>
      <c r="S4890" s="40"/>
      <c r="T4890" s="40"/>
      <c r="U4890" s="40"/>
      <c r="V4890" s="40"/>
      <c r="W4890" s="40"/>
      <c r="X4890" s="40"/>
      <c r="Z4890" s="40"/>
      <c r="AA4890" s="40"/>
      <c r="AB4890" s="40"/>
      <c r="AC4890" s="40"/>
      <c r="AD4890" s="40"/>
      <c r="AE4890" s="40"/>
      <c r="AF4890" s="40"/>
      <c r="AG4890" s="40"/>
      <c r="AH4890" s="40"/>
      <c r="AI4890" s="40"/>
      <c r="AJ4890" s="40"/>
      <c r="AK4890" s="40"/>
      <c r="AL4890" s="40"/>
      <c r="AM4890" s="40"/>
      <c r="AN4890" s="40"/>
      <c r="AO4890" s="40"/>
      <c r="AP4890" s="40"/>
      <c r="AQ4890" s="40"/>
      <c r="AR4890" s="40"/>
      <c r="AS4890" s="40"/>
      <c r="AT4890" s="40"/>
      <c r="AU4890" s="40"/>
      <c r="AV4890" s="40"/>
      <c r="AZ4890" s="40"/>
      <c r="BA4890" s="40">
        <v>14</v>
      </c>
      <c r="BB4890" s="40"/>
      <c r="BC4890" s="40"/>
      <c r="BD4890" s="40"/>
      <c r="BE4890" s="40"/>
      <c r="BF4890" s="40"/>
      <c r="BG4890" s="40"/>
      <c r="BH4890" s="40"/>
      <c r="BI4890" s="40"/>
      <c r="BJ4890" s="40"/>
      <c r="BK4890" s="40"/>
      <c r="BL4890" s="40">
        <v>3.8</v>
      </c>
      <c r="BM4890" s="40"/>
      <c r="BN4890" s="40"/>
      <c r="BO4890" s="40"/>
      <c r="BP4890" s="40"/>
      <c r="BQ4890" s="40"/>
      <c r="BR4890" s="40"/>
      <c r="BS4890" s="40"/>
      <c r="BT4890" s="40"/>
      <c r="BU4890" s="40"/>
      <c r="BV4890" s="40"/>
      <c r="BW4890" s="40"/>
      <c r="BX4890" s="40"/>
      <c r="BY4890" s="40"/>
      <c r="BZ4890" s="40"/>
      <c r="CA4890" s="40"/>
      <c r="CB4890" s="40"/>
      <c r="CC4890" s="40"/>
      <c r="CD4890" s="40"/>
      <c r="CE4890" s="40"/>
    </row>
    <row r="4891" spans="1:83" x14ac:dyDescent="0.25">
      <c r="A4891" s="66" t="s">
        <v>979</v>
      </c>
      <c r="B4891" s="66" t="s">
        <v>979</v>
      </c>
      <c r="C4891" s="71">
        <v>40793</v>
      </c>
      <c r="F4891" s="40" t="s">
        <v>939</v>
      </c>
      <c r="G4891" s="40"/>
      <c r="H4891" s="40"/>
      <c r="I4891" s="40"/>
      <c r="J4891" s="40"/>
      <c r="K4891" s="40"/>
      <c r="L4891" s="40"/>
      <c r="M4891" s="40"/>
      <c r="N4891" s="40"/>
      <c r="O4891" s="40"/>
      <c r="P4891" s="40"/>
      <c r="Q4891" s="40"/>
      <c r="R4891" s="40"/>
      <c r="S4891" s="40"/>
      <c r="T4891" s="40"/>
      <c r="U4891" s="40"/>
      <c r="V4891" s="40"/>
      <c r="W4891" s="40"/>
      <c r="X4891" s="40"/>
      <c r="Z4891" s="40"/>
      <c r="AA4891" s="40"/>
      <c r="AB4891" s="40"/>
      <c r="AC4891" s="40"/>
      <c r="AD4891" s="40"/>
      <c r="AE4891" s="40"/>
      <c r="AF4891" s="40"/>
      <c r="AG4891" s="40"/>
      <c r="AH4891" s="40"/>
      <c r="AI4891" s="40"/>
      <c r="AJ4891" s="40"/>
      <c r="AK4891" s="40"/>
      <c r="AL4891" s="40"/>
      <c r="AM4891" s="40"/>
      <c r="AN4891" s="40"/>
      <c r="AO4891" s="40"/>
      <c r="AP4891" s="40"/>
      <c r="AQ4891" s="40"/>
      <c r="AR4891" s="40"/>
      <c r="AS4891" s="40"/>
      <c r="AT4891" s="40"/>
      <c r="AU4891" s="40"/>
      <c r="AV4891" s="40"/>
      <c r="AZ4891" s="40"/>
      <c r="BA4891" s="40">
        <v>15</v>
      </c>
      <c r="BB4891" s="40"/>
      <c r="BC4891" s="40"/>
      <c r="BD4891" s="40"/>
      <c r="BE4891" s="40"/>
      <c r="BF4891" s="40"/>
      <c r="BG4891" s="40"/>
      <c r="BH4891" s="40"/>
      <c r="BI4891" s="40"/>
      <c r="BJ4891" s="40"/>
      <c r="BK4891" s="40"/>
      <c r="BL4891" s="40">
        <v>5.0999999999999996</v>
      </c>
      <c r="BM4891" s="40"/>
      <c r="BN4891" s="40"/>
      <c r="BO4891" s="40"/>
      <c r="BP4891" s="40"/>
      <c r="BQ4891" s="40"/>
      <c r="BR4891" s="40"/>
      <c r="BS4891" s="40"/>
      <c r="BT4891" s="40"/>
      <c r="BU4891" s="40"/>
      <c r="BV4891" s="40"/>
      <c r="BW4891" s="40"/>
      <c r="BX4891" s="40"/>
      <c r="BY4891" s="40"/>
      <c r="BZ4891" s="40"/>
      <c r="CA4891" s="40"/>
      <c r="CB4891" s="40"/>
      <c r="CC4891" s="40"/>
      <c r="CD4891" s="40"/>
      <c r="CE4891" s="40"/>
    </row>
    <row r="4892" spans="1:83" x14ac:dyDescent="0.25">
      <c r="A4892" s="66" t="s">
        <v>979</v>
      </c>
      <c r="B4892" s="66" t="s">
        <v>979</v>
      </c>
      <c r="C4892" s="71">
        <v>40810</v>
      </c>
      <c r="F4892" s="40" t="s">
        <v>939</v>
      </c>
      <c r="G4892" s="40"/>
      <c r="H4892" s="40"/>
      <c r="I4892" s="40"/>
      <c r="J4892" s="40"/>
      <c r="K4892" s="40"/>
      <c r="L4892" s="40"/>
      <c r="M4892" s="40"/>
      <c r="N4892" s="40"/>
      <c r="O4892" s="40"/>
      <c r="P4892" s="40"/>
      <c r="Q4892" s="40"/>
      <c r="R4892" s="40"/>
      <c r="S4892" s="40"/>
      <c r="T4892" s="40"/>
      <c r="U4892" s="40"/>
      <c r="V4892" s="40"/>
      <c r="W4892" s="40"/>
      <c r="X4892" s="40"/>
      <c r="Z4892" s="40"/>
      <c r="AA4892" s="40"/>
      <c r="AB4892" s="40"/>
      <c r="AC4892" s="40"/>
      <c r="AD4892" s="40"/>
      <c r="AE4892" s="40"/>
      <c r="AF4892" s="40"/>
      <c r="AG4892" s="40"/>
      <c r="AH4892" s="40"/>
      <c r="AI4892" s="40"/>
      <c r="AJ4892" s="40"/>
      <c r="AK4892" s="40"/>
      <c r="AL4892" s="40"/>
      <c r="AM4892" s="40"/>
      <c r="AN4892" s="40"/>
      <c r="AO4892" s="40"/>
      <c r="AP4892" s="40"/>
      <c r="AQ4892" s="40"/>
      <c r="AR4892" s="40"/>
      <c r="AS4892" s="40"/>
      <c r="AT4892" s="40"/>
      <c r="AU4892" s="40"/>
      <c r="AV4892" s="40"/>
      <c r="AZ4892" s="40"/>
      <c r="BA4892" s="40">
        <v>17</v>
      </c>
      <c r="BB4892" s="40"/>
      <c r="BC4892" s="40"/>
      <c r="BD4892" s="40"/>
      <c r="BE4892" s="40"/>
      <c r="BF4892" s="40"/>
      <c r="BG4892" s="40"/>
      <c r="BH4892" s="40"/>
      <c r="BI4892" s="40"/>
      <c r="BJ4892" s="40"/>
      <c r="BK4892" s="40"/>
      <c r="BL4892" s="40">
        <v>6.4</v>
      </c>
      <c r="BM4892" s="40"/>
      <c r="BN4892" s="40"/>
      <c r="BO4892" s="40"/>
      <c r="BP4892" s="40"/>
      <c r="BQ4892" s="40"/>
      <c r="BR4892" s="40"/>
      <c r="BS4892" s="40"/>
      <c r="BT4892" s="40"/>
      <c r="BU4892" s="40"/>
      <c r="BV4892" s="40"/>
      <c r="BW4892" s="40"/>
      <c r="BX4892" s="40"/>
      <c r="BY4892" s="40"/>
      <c r="BZ4892" s="40"/>
      <c r="CA4892" s="40"/>
      <c r="CB4892" s="40"/>
      <c r="CC4892" s="40"/>
      <c r="CD4892" s="40"/>
      <c r="CE4892" s="40"/>
    </row>
    <row r="4893" spans="1:83" x14ac:dyDescent="0.25">
      <c r="A4893" s="66" t="s">
        <v>979</v>
      </c>
      <c r="B4893" s="66" t="s">
        <v>979</v>
      </c>
      <c r="C4893" s="71">
        <v>40828</v>
      </c>
      <c r="F4893" s="40" t="s">
        <v>939</v>
      </c>
      <c r="G4893" s="40"/>
      <c r="H4893" s="40"/>
      <c r="I4893" s="40"/>
      <c r="J4893" s="40"/>
      <c r="K4893" s="40"/>
      <c r="L4893" s="40"/>
      <c r="M4893" s="40"/>
      <c r="N4893" s="40"/>
      <c r="O4893" s="40"/>
      <c r="P4893" s="40"/>
      <c r="Q4893" s="40"/>
      <c r="R4893" s="40"/>
      <c r="S4893" s="40"/>
      <c r="T4893" s="40"/>
      <c r="U4893" s="40"/>
      <c r="V4893" s="40"/>
      <c r="W4893" s="40"/>
      <c r="X4893" s="40"/>
      <c r="Z4893" s="40"/>
      <c r="AA4893" s="40"/>
      <c r="AB4893" s="40"/>
      <c r="AC4893" s="40"/>
      <c r="AD4893" s="40"/>
      <c r="AE4893" s="40"/>
      <c r="AF4893" s="40"/>
      <c r="AG4893" s="40"/>
      <c r="AH4893" s="40"/>
      <c r="AI4893" s="40"/>
      <c r="AJ4893" s="40"/>
      <c r="AK4893" s="40"/>
      <c r="AL4893" s="40"/>
      <c r="AM4893" s="40"/>
      <c r="AN4893" s="40"/>
      <c r="AO4893" s="40"/>
      <c r="AP4893" s="40"/>
      <c r="AQ4893" s="40"/>
      <c r="AR4893" s="40"/>
      <c r="AS4893" s="40"/>
      <c r="AT4893" s="40"/>
      <c r="AU4893" s="40"/>
      <c r="AV4893" s="40"/>
      <c r="AZ4893" s="40"/>
      <c r="BA4893" s="40">
        <v>37</v>
      </c>
      <c r="BB4893" s="40"/>
      <c r="BC4893" s="40"/>
      <c r="BD4893" s="40"/>
      <c r="BE4893" s="40"/>
      <c r="BF4893" s="40"/>
      <c r="BG4893" s="40"/>
      <c r="BH4893" s="40"/>
      <c r="BI4893" s="40"/>
      <c r="BJ4893" s="40"/>
      <c r="BK4893" s="40"/>
      <c r="BL4893" s="40"/>
      <c r="BM4893" s="40"/>
      <c r="BN4893" s="40"/>
      <c r="BO4893" s="40"/>
      <c r="BP4893" s="40"/>
      <c r="BQ4893" s="40"/>
      <c r="BR4893" s="40"/>
      <c r="BS4893" s="40"/>
      <c r="BT4893" s="40"/>
      <c r="BU4893" s="40"/>
      <c r="BV4893" s="40"/>
      <c r="BW4893" s="40"/>
      <c r="BX4893" s="40"/>
      <c r="BY4893" s="40"/>
      <c r="BZ4893" s="40"/>
      <c r="CA4893" s="40"/>
      <c r="CB4893" s="40"/>
      <c r="CC4893" s="40"/>
      <c r="CD4893" s="40"/>
      <c r="CE4893" s="40"/>
    </row>
    <row r="4894" spans="1:83" x14ac:dyDescent="0.25">
      <c r="A4894" s="66" t="s">
        <v>979</v>
      </c>
      <c r="B4894" s="66" t="s">
        <v>979</v>
      </c>
      <c r="C4894" s="71">
        <v>40836</v>
      </c>
      <c r="F4894" s="40" t="s">
        <v>939</v>
      </c>
      <c r="G4894" s="40"/>
      <c r="H4894" s="40"/>
      <c r="I4894" s="40"/>
      <c r="J4894" s="40"/>
      <c r="K4894" s="40"/>
      <c r="L4894" s="40"/>
      <c r="M4894" s="40"/>
      <c r="N4894" s="40"/>
      <c r="O4894" s="40"/>
      <c r="P4894" s="40"/>
      <c r="Q4894" s="40"/>
      <c r="R4894" s="40"/>
      <c r="S4894" s="40"/>
      <c r="T4894" s="40"/>
      <c r="U4894" s="40"/>
      <c r="V4894" s="40"/>
      <c r="W4894" s="40"/>
      <c r="X4894" s="40"/>
      <c r="Z4894" s="40"/>
      <c r="AA4894" s="40"/>
      <c r="AB4894" s="40"/>
      <c r="AC4894" s="40"/>
      <c r="AD4894" s="40"/>
      <c r="AE4894" s="40"/>
      <c r="AF4894" s="40"/>
      <c r="AG4894" s="40"/>
      <c r="AH4894" s="40"/>
      <c r="AI4894" s="40"/>
      <c r="AJ4894" s="40"/>
      <c r="AK4894" s="40"/>
      <c r="AL4894" s="40"/>
      <c r="AM4894" s="40"/>
      <c r="AN4894" s="40"/>
      <c r="AO4894" s="40"/>
      <c r="AP4894" s="40"/>
      <c r="AQ4894" s="40"/>
      <c r="AR4894" s="40"/>
      <c r="AS4894" s="40"/>
      <c r="AT4894" s="40"/>
      <c r="AU4894" s="40"/>
      <c r="AV4894" s="40"/>
      <c r="AZ4894" s="40"/>
      <c r="BA4894" s="40">
        <v>59</v>
      </c>
      <c r="BB4894" s="40"/>
      <c r="BC4894" s="40"/>
      <c r="BD4894" s="40"/>
      <c r="BE4894" s="40"/>
      <c r="BF4894" s="40"/>
      <c r="BG4894" s="40"/>
      <c r="BH4894" s="40"/>
      <c r="BI4894" s="40"/>
      <c r="BJ4894" s="40"/>
      <c r="BK4894" s="40"/>
      <c r="BL4894" s="40"/>
      <c r="BM4894" s="40"/>
      <c r="BN4894" s="40"/>
      <c r="BO4894" s="40"/>
      <c r="BP4894" s="40"/>
      <c r="BQ4894" s="40"/>
      <c r="BR4894" s="40"/>
      <c r="BS4894" s="40"/>
      <c r="BT4894" s="40"/>
      <c r="BU4894" s="40"/>
      <c r="BV4894" s="40"/>
      <c r="BW4894" s="40"/>
      <c r="BX4894" s="40"/>
      <c r="BY4894" s="40"/>
      <c r="BZ4894" s="40"/>
      <c r="CA4894" s="40"/>
      <c r="CB4894" s="40"/>
      <c r="CC4894" s="40"/>
      <c r="CD4894" s="40"/>
      <c r="CE4894" s="40"/>
    </row>
    <row r="4895" spans="1:83" x14ac:dyDescent="0.25">
      <c r="A4895" s="66" t="s">
        <v>979</v>
      </c>
      <c r="B4895" s="66" t="s">
        <v>979</v>
      </c>
      <c r="C4895" s="71">
        <v>40855</v>
      </c>
      <c r="F4895" s="40" t="s">
        <v>939</v>
      </c>
      <c r="G4895" s="40"/>
      <c r="H4895" s="40"/>
      <c r="I4895" s="40"/>
      <c r="J4895" s="40"/>
      <c r="K4895" s="40"/>
      <c r="L4895" s="40"/>
      <c r="M4895" s="40"/>
      <c r="N4895" s="40"/>
      <c r="O4895" s="40"/>
      <c r="P4895" s="40"/>
      <c r="Q4895" s="40"/>
      <c r="R4895" s="40"/>
      <c r="S4895" s="40"/>
      <c r="T4895" s="40"/>
      <c r="U4895" s="40"/>
      <c r="V4895" s="40"/>
      <c r="W4895" s="40"/>
      <c r="X4895" s="40"/>
      <c r="Z4895" s="40"/>
      <c r="AA4895" s="40"/>
      <c r="AB4895" s="40"/>
      <c r="AC4895" s="40"/>
      <c r="AD4895" s="40"/>
      <c r="AE4895" s="40"/>
      <c r="AF4895" s="40"/>
      <c r="AG4895" s="40"/>
      <c r="AH4895" s="40"/>
      <c r="AI4895" s="40"/>
      <c r="AJ4895" s="40"/>
      <c r="AK4895" s="40"/>
      <c r="AL4895" s="40"/>
      <c r="AM4895" s="40"/>
      <c r="AN4895" s="40"/>
      <c r="AO4895" s="40"/>
      <c r="AP4895" s="40"/>
      <c r="AQ4895" s="40"/>
      <c r="AR4895" s="40"/>
      <c r="AS4895" s="40"/>
      <c r="AT4895" s="40"/>
      <c r="AU4895" s="40"/>
      <c r="AV4895" s="40"/>
      <c r="AZ4895" s="40"/>
      <c r="BA4895" s="40">
        <v>73</v>
      </c>
      <c r="BB4895" s="40"/>
      <c r="BC4895" s="40"/>
      <c r="BD4895" s="40"/>
      <c r="BE4895" s="40"/>
      <c r="BF4895" s="40"/>
      <c r="BG4895" s="40"/>
      <c r="BH4895" s="40"/>
      <c r="BI4895" s="40"/>
      <c r="BJ4895" s="40"/>
      <c r="BK4895" s="40"/>
      <c r="BL4895" s="40"/>
      <c r="BM4895" s="40"/>
      <c r="BN4895" s="40"/>
      <c r="BO4895" s="40"/>
      <c r="BP4895" s="40"/>
      <c r="BQ4895" s="40"/>
      <c r="BR4895" s="40"/>
      <c r="BS4895" s="40"/>
      <c r="BT4895" s="40"/>
      <c r="BU4895" s="40"/>
      <c r="BV4895" s="40"/>
      <c r="BW4895" s="40"/>
      <c r="BX4895" s="40"/>
      <c r="BY4895" s="40"/>
      <c r="BZ4895" s="40"/>
      <c r="CA4895" s="40"/>
      <c r="CB4895" s="40"/>
      <c r="CC4895" s="40"/>
      <c r="CD4895" s="40"/>
      <c r="CE4895" s="40"/>
    </row>
    <row r="4896" spans="1:83" x14ac:dyDescent="0.25">
      <c r="A4896" s="66" t="s">
        <v>887</v>
      </c>
      <c r="B4896" s="66" t="s">
        <v>887</v>
      </c>
      <c r="C4896" s="71"/>
      <c r="F4896" s="46"/>
      <c r="G4896" s="40"/>
      <c r="H4896" s="40"/>
      <c r="I4896" s="40"/>
      <c r="J4896" s="40"/>
      <c r="K4896" s="40"/>
      <c r="L4896" s="40"/>
      <c r="M4896" s="40"/>
      <c r="N4896" s="40"/>
      <c r="O4896" s="40"/>
      <c r="P4896" s="40"/>
      <c r="Q4896" s="40"/>
      <c r="R4896" s="40"/>
      <c r="S4896" s="40"/>
      <c r="T4896" s="40"/>
      <c r="U4896" s="40"/>
      <c r="V4896" s="40"/>
      <c r="W4896" s="40"/>
      <c r="X4896" s="40"/>
      <c r="Z4896" s="40"/>
      <c r="AA4896" s="40"/>
      <c r="AB4896" s="40"/>
      <c r="AC4896" s="40"/>
      <c r="AD4896" s="40"/>
      <c r="AE4896" s="40"/>
      <c r="AF4896" s="40"/>
      <c r="AG4896" s="40"/>
      <c r="AH4896" s="40"/>
      <c r="AI4896" s="40"/>
      <c r="AJ4896" s="40"/>
      <c r="AK4896" s="40"/>
      <c r="AL4896" s="40"/>
      <c r="AM4896" s="40"/>
      <c r="AN4896" s="40"/>
      <c r="AO4896" s="40"/>
      <c r="AP4896" s="40"/>
      <c r="AQ4896" s="40"/>
      <c r="AR4896" s="40"/>
      <c r="AS4896" s="40"/>
      <c r="AT4896" s="40" t="s">
        <v>74</v>
      </c>
      <c r="AU4896" s="40"/>
      <c r="AV4896" s="40"/>
      <c r="AW4896">
        <v>115</v>
      </c>
      <c r="AY4896">
        <v>136</v>
      </c>
      <c r="AZ4896" s="40"/>
      <c r="BA4896" s="40"/>
      <c r="BB4896" s="40"/>
      <c r="BC4896" s="40"/>
      <c r="BD4896" s="40"/>
      <c r="BE4896" s="40"/>
      <c r="BF4896" s="40"/>
      <c r="BG4896" s="40"/>
      <c r="BH4896" s="40"/>
      <c r="BI4896" s="40"/>
      <c r="BJ4896" s="40"/>
      <c r="BK4896" s="40"/>
      <c r="BL4896" s="40"/>
      <c r="BM4896" s="40"/>
      <c r="BN4896" s="40"/>
      <c r="BO4896" s="40"/>
      <c r="BP4896" s="40"/>
      <c r="BQ4896" s="40"/>
      <c r="BR4896" s="40"/>
      <c r="BS4896" s="40"/>
      <c r="BT4896" s="40"/>
      <c r="BU4896" s="40"/>
      <c r="BV4896" s="40"/>
      <c r="BW4896" s="40"/>
      <c r="BX4896" s="40"/>
      <c r="BY4896" s="40"/>
      <c r="BZ4896" s="40"/>
      <c r="CA4896" s="40"/>
      <c r="CB4896" s="40"/>
      <c r="CC4896" s="40"/>
      <c r="CD4896" s="40"/>
      <c r="CE4896" s="40"/>
    </row>
    <row r="4897" spans="1:83" x14ac:dyDescent="0.25">
      <c r="A4897" s="66" t="s">
        <v>890</v>
      </c>
      <c r="B4897" s="66" t="s">
        <v>890</v>
      </c>
      <c r="C4897" s="71"/>
      <c r="F4897" s="46"/>
      <c r="G4897" s="40"/>
      <c r="H4897" s="40"/>
      <c r="I4897" s="40"/>
      <c r="J4897" s="40"/>
      <c r="K4897" s="40"/>
      <c r="L4897" s="40"/>
      <c r="M4897" s="40"/>
      <c r="N4897" s="40"/>
      <c r="O4897" s="40"/>
      <c r="P4897" s="40"/>
      <c r="Q4897" s="40"/>
      <c r="R4897" s="40"/>
      <c r="S4897" s="40"/>
      <c r="T4897" s="40"/>
      <c r="U4897" s="40"/>
      <c r="V4897" s="40"/>
      <c r="W4897" s="40"/>
      <c r="X4897" s="40"/>
      <c r="Z4897" s="40"/>
      <c r="AA4897" s="40"/>
      <c r="AB4897" s="40"/>
      <c r="AC4897" s="40"/>
      <c r="AD4897" s="40"/>
      <c r="AE4897" s="40"/>
      <c r="AF4897" s="40"/>
      <c r="AG4897" s="40"/>
      <c r="AH4897" s="40"/>
      <c r="AI4897" s="40"/>
      <c r="AJ4897" s="40"/>
      <c r="AK4897" s="40"/>
      <c r="AL4897" s="40"/>
      <c r="AM4897" s="40"/>
      <c r="AN4897" s="40"/>
      <c r="AO4897" s="40"/>
      <c r="AP4897" s="40"/>
      <c r="AQ4897" s="40"/>
      <c r="AR4897" s="40"/>
      <c r="AS4897" s="40"/>
      <c r="AT4897" s="40" t="s">
        <v>74</v>
      </c>
      <c r="AU4897" s="40"/>
      <c r="AV4897" s="40"/>
      <c r="AW4897">
        <v>96</v>
      </c>
      <c r="AY4897">
        <v>118</v>
      </c>
      <c r="AZ4897" s="40"/>
      <c r="BA4897" s="40"/>
      <c r="BB4897" s="40"/>
      <c r="BC4897" s="40"/>
      <c r="BD4897" s="40"/>
      <c r="BE4897" s="40"/>
      <c r="BF4897" s="40"/>
      <c r="BG4897" s="40"/>
      <c r="BH4897" s="40"/>
      <c r="BI4897" s="40"/>
      <c r="BJ4897" s="40"/>
      <c r="BK4897" s="40"/>
      <c r="BL4897" s="40"/>
      <c r="BM4897" s="40"/>
      <c r="BN4897" s="40"/>
      <c r="BO4897" s="40"/>
      <c r="BP4897" s="40"/>
      <c r="BQ4897" s="40"/>
      <c r="BR4897" s="40"/>
      <c r="BS4897" s="40"/>
      <c r="BT4897" s="40"/>
      <c r="BU4897" s="40"/>
      <c r="BV4897" s="40"/>
      <c r="BW4897" s="40"/>
      <c r="BX4897" s="40"/>
      <c r="BY4897" s="40"/>
      <c r="BZ4897" s="40"/>
      <c r="CA4897" s="40"/>
      <c r="CB4897" s="40"/>
      <c r="CC4897" s="40"/>
      <c r="CD4897" s="40"/>
      <c r="CE4897" s="40"/>
    </row>
    <row r="4898" spans="1:83" x14ac:dyDescent="0.25">
      <c r="A4898" s="66" t="s">
        <v>884</v>
      </c>
      <c r="B4898" s="66" t="s">
        <v>884</v>
      </c>
      <c r="C4898" s="71"/>
      <c r="F4898" s="46"/>
      <c r="G4898" s="40"/>
      <c r="H4898" s="40"/>
      <c r="I4898" s="40"/>
      <c r="J4898" s="40"/>
      <c r="K4898" s="40"/>
      <c r="L4898" s="40"/>
      <c r="M4898" s="40"/>
      <c r="N4898" s="40"/>
      <c r="O4898" s="40"/>
      <c r="P4898" s="40"/>
      <c r="Q4898" s="40"/>
      <c r="R4898" s="40"/>
      <c r="S4898" s="40"/>
      <c r="T4898" s="40"/>
      <c r="U4898" s="40"/>
      <c r="V4898" s="40"/>
      <c r="W4898" s="40"/>
      <c r="X4898" s="40"/>
      <c r="Z4898" s="40"/>
      <c r="AA4898" s="40"/>
      <c r="AB4898" s="40"/>
      <c r="AC4898" s="40"/>
      <c r="AD4898" s="40"/>
      <c r="AE4898" s="40"/>
      <c r="AF4898" s="40"/>
      <c r="AG4898" s="40"/>
      <c r="AH4898" s="40"/>
      <c r="AI4898" s="40"/>
      <c r="AJ4898" s="40"/>
      <c r="AK4898" s="40"/>
      <c r="AL4898" s="40"/>
      <c r="AM4898" s="40"/>
      <c r="AN4898" s="40"/>
      <c r="AO4898" s="40"/>
      <c r="AP4898" s="40"/>
      <c r="AQ4898" s="40"/>
      <c r="AR4898" s="40"/>
      <c r="AS4898" s="40"/>
      <c r="AT4898" s="40" t="s">
        <v>74</v>
      </c>
      <c r="AU4898" s="40"/>
      <c r="AV4898" s="40"/>
      <c r="AW4898">
        <v>114</v>
      </c>
      <c r="AY4898">
        <v>154</v>
      </c>
      <c r="AZ4898" s="40">
        <v>195</v>
      </c>
      <c r="BA4898" s="40"/>
      <c r="BB4898" s="40"/>
      <c r="BC4898" s="40"/>
      <c r="BD4898" s="40"/>
      <c r="BE4898" s="40"/>
      <c r="BF4898" s="40"/>
      <c r="BG4898" s="40"/>
      <c r="BH4898" s="40"/>
      <c r="BI4898" s="40"/>
      <c r="BJ4898" s="40"/>
      <c r="BK4898" s="40"/>
      <c r="BL4898" s="40"/>
      <c r="BM4898" s="40"/>
      <c r="BN4898" s="40"/>
      <c r="BO4898" s="40"/>
      <c r="BP4898" s="40"/>
      <c r="BQ4898" s="40"/>
      <c r="BR4898" s="40"/>
      <c r="BS4898" s="40"/>
      <c r="BT4898" s="40"/>
      <c r="BU4898" s="40"/>
      <c r="BV4898" s="40"/>
      <c r="BW4898" s="40"/>
      <c r="BX4898" s="40"/>
      <c r="BY4898" s="40"/>
      <c r="BZ4898" s="40"/>
      <c r="CA4898" s="40"/>
      <c r="CB4898" s="40"/>
      <c r="CC4898" s="40"/>
      <c r="CD4898" s="40"/>
      <c r="CE4898" s="40"/>
    </row>
    <row r="4899" spans="1:83" x14ac:dyDescent="0.25">
      <c r="A4899" s="66" t="s">
        <v>888</v>
      </c>
      <c r="B4899" s="66" t="s">
        <v>888</v>
      </c>
      <c r="C4899" s="71"/>
      <c r="F4899" s="46"/>
      <c r="G4899" s="40"/>
      <c r="H4899" s="40"/>
      <c r="I4899" s="40"/>
      <c r="J4899" s="40"/>
      <c r="K4899" s="40"/>
      <c r="L4899" s="40"/>
      <c r="M4899" s="40"/>
      <c r="N4899" s="40"/>
      <c r="O4899" s="40"/>
      <c r="P4899" s="40"/>
      <c r="Q4899" s="40"/>
      <c r="R4899" s="40"/>
      <c r="S4899" s="40"/>
      <c r="T4899" s="40"/>
      <c r="U4899" s="40"/>
      <c r="V4899" s="40"/>
      <c r="W4899" s="40"/>
      <c r="X4899" s="40"/>
      <c r="Z4899" s="40"/>
      <c r="AA4899" s="40"/>
      <c r="AB4899" s="40"/>
      <c r="AC4899" s="40"/>
      <c r="AD4899" s="40"/>
      <c r="AE4899" s="40"/>
      <c r="AF4899" s="40"/>
      <c r="AG4899" s="40"/>
      <c r="AH4899" s="40"/>
      <c r="AI4899" s="40"/>
      <c r="AJ4899" s="40"/>
      <c r="AK4899" s="40"/>
      <c r="AL4899" s="40"/>
      <c r="AM4899" s="40"/>
      <c r="AN4899" s="40"/>
      <c r="AO4899" s="40"/>
      <c r="AP4899" s="40"/>
      <c r="AQ4899" s="40"/>
      <c r="AR4899" s="40"/>
      <c r="AS4899" s="40"/>
      <c r="AT4899" s="40" t="s">
        <v>74</v>
      </c>
      <c r="AU4899" s="40"/>
      <c r="AV4899" s="40"/>
      <c r="AW4899">
        <v>127</v>
      </c>
      <c r="AY4899">
        <v>143</v>
      </c>
      <c r="AZ4899" s="40"/>
      <c r="BA4899" s="40"/>
      <c r="BB4899" s="40"/>
      <c r="BC4899" s="40"/>
      <c r="BD4899" s="40"/>
      <c r="BE4899" s="40"/>
      <c r="BF4899" s="40"/>
      <c r="BG4899" s="40"/>
      <c r="BH4899" s="40"/>
      <c r="BI4899" s="40"/>
      <c r="BJ4899" s="40"/>
      <c r="BK4899" s="40"/>
      <c r="BL4899" s="40"/>
      <c r="BM4899" s="40"/>
      <c r="BN4899" s="40"/>
      <c r="BO4899" s="40"/>
      <c r="BP4899" s="40"/>
      <c r="BQ4899" s="40"/>
      <c r="BR4899" s="40"/>
      <c r="BS4899" s="40"/>
      <c r="BT4899" s="40"/>
      <c r="BU4899" s="40"/>
      <c r="BV4899" s="40"/>
      <c r="BW4899" s="40"/>
      <c r="BX4899" s="40"/>
      <c r="BY4899" s="40"/>
      <c r="BZ4899" s="40"/>
      <c r="CA4899" s="40"/>
      <c r="CB4899" s="40"/>
      <c r="CC4899" s="40"/>
      <c r="CD4899" s="40"/>
      <c r="CE4899" s="40"/>
    </row>
    <row r="4900" spans="1:83" x14ac:dyDescent="0.25">
      <c r="A4900" s="66" t="s">
        <v>891</v>
      </c>
      <c r="B4900" s="66" t="s">
        <v>891</v>
      </c>
      <c r="C4900" s="71"/>
      <c r="F4900" s="46"/>
      <c r="G4900" s="40"/>
      <c r="H4900" s="40"/>
      <c r="I4900" s="40"/>
      <c r="J4900" s="40"/>
      <c r="K4900" s="40"/>
      <c r="L4900" s="40"/>
      <c r="M4900" s="40"/>
      <c r="N4900" s="40"/>
      <c r="O4900" s="40"/>
      <c r="P4900" s="40"/>
      <c r="Q4900" s="40"/>
      <c r="R4900" s="40"/>
      <c r="S4900" s="40"/>
      <c r="T4900" s="40"/>
      <c r="U4900" s="40"/>
      <c r="V4900" s="40"/>
      <c r="W4900" s="40"/>
      <c r="X4900" s="40"/>
      <c r="Z4900" s="40"/>
      <c r="AA4900" s="40"/>
      <c r="AB4900" s="40"/>
      <c r="AC4900" s="40"/>
      <c r="AD4900" s="40"/>
      <c r="AE4900" s="40"/>
      <c r="AF4900" s="40"/>
      <c r="AG4900" s="40"/>
      <c r="AH4900" s="40"/>
      <c r="AI4900" s="40"/>
      <c r="AJ4900" s="40"/>
      <c r="AK4900" s="40"/>
      <c r="AL4900" s="40"/>
      <c r="AM4900" s="40"/>
      <c r="AN4900" s="40"/>
      <c r="AO4900" s="40"/>
      <c r="AP4900" s="40"/>
      <c r="AQ4900" s="40"/>
      <c r="AR4900" s="40"/>
      <c r="AS4900" s="40"/>
      <c r="AT4900" s="40" t="s">
        <v>74</v>
      </c>
      <c r="AU4900" s="40"/>
      <c r="AV4900" s="40"/>
      <c r="AW4900">
        <v>105</v>
      </c>
      <c r="AY4900">
        <v>119</v>
      </c>
      <c r="AZ4900" s="40"/>
      <c r="BA4900" s="40"/>
      <c r="BB4900" s="40"/>
      <c r="BC4900" s="40"/>
      <c r="BD4900" s="40"/>
      <c r="BE4900" s="40"/>
      <c r="BF4900" s="40"/>
      <c r="BG4900" s="40"/>
      <c r="BH4900" s="40"/>
      <c r="BI4900" s="40"/>
      <c r="BJ4900" s="40"/>
      <c r="BK4900" s="40"/>
      <c r="BL4900" s="40"/>
      <c r="BM4900" s="40"/>
      <c r="BN4900" s="40"/>
      <c r="BO4900" s="40"/>
      <c r="BP4900" s="40"/>
      <c r="BQ4900" s="40"/>
      <c r="BR4900" s="40"/>
      <c r="BS4900" s="40"/>
      <c r="BT4900" s="40"/>
      <c r="BU4900" s="40"/>
      <c r="BV4900" s="40"/>
      <c r="BW4900" s="40"/>
      <c r="BX4900" s="40"/>
      <c r="BY4900" s="40"/>
      <c r="BZ4900" s="40"/>
      <c r="CA4900" s="40"/>
      <c r="CB4900" s="40"/>
      <c r="CC4900" s="40"/>
      <c r="CD4900" s="40"/>
      <c r="CE4900" s="40"/>
    </row>
    <row r="4901" spans="1:83" x14ac:dyDescent="0.25">
      <c r="A4901" s="66" t="s">
        <v>885</v>
      </c>
      <c r="B4901" s="66" t="s">
        <v>885</v>
      </c>
      <c r="C4901" s="71"/>
      <c r="F4901" s="46"/>
      <c r="G4901" s="40"/>
      <c r="H4901" s="40"/>
      <c r="I4901" s="40"/>
      <c r="J4901" s="40"/>
      <c r="K4901" s="40"/>
      <c r="L4901" s="40"/>
      <c r="M4901" s="40"/>
      <c r="N4901" s="40"/>
      <c r="O4901" s="40"/>
      <c r="P4901" s="40"/>
      <c r="Q4901" s="40"/>
      <c r="R4901" s="40"/>
      <c r="S4901" s="40"/>
      <c r="T4901" s="40"/>
      <c r="U4901" s="40"/>
      <c r="V4901" s="40"/>
      <c r="W4901" s="40"/>
      <c r="X4901" s="40"/>
      <c r="Z4901" s="40"/>
      <c r="AA4901" s="40"/>
      <c r="AB4901" s="40"/>
      <c r="AC4901" s="40"/>
      <c r="AD4901" s="40"/>
      <c r="AE4901" s="40"/>
      <c r="AF4901" s="40"/>
      <c r="AG4901" s="40"/>
      <c r="AH4901" s="40"/>
      <c r="AI4901" s="40"/>
      <c r="AJ4901" s="40"/>
      <c r="AK4901" s="40"/>
      <c r="AL4901" s="40"/>
      <c r="AM4901" s="40"/>
      <c r="AN4901" s="40"/>
      <c r="AO4901" s="40"/>
      <c r="AP4901" s="40"/>
      <c r="AQ4901" s="40"/>
      <c r="AR4901" s="40"/>
      <c r="AS4901" s="40"/>
      <c r="AT4901" s="40" t="s">
        <v>74</v>
      </c>
      <c r="AU4901" s="40"/>
      <c r="AV4901" s="40"/>
      <c r="AW4901">
        <v>131</v>
      </c>
      <c r="AY4901">
        <v>155</v>
      </c>
      <c r="AZ4901" s="40">
        <v>195</v>
      </c>
      <c r="BA4901" s="40"/>
      <c r="BB4901" s="40"/>
      <c r="BC4901" s="40"/>
      <c r="BD4901" s="40"/>
      <c r="BE4901" s="40"/>
      <c r="BF4901" s="40"/>
      <c r="BG4901" s="40"/>
      <c r="BH4901" s="40"/>
      <c r="BI4901" s="40"/>
      <c r="BJ4901" s="40"/>
      <c r="BK4901" s="40"/>
      <c r="BL4901" s="40"/>
      <c r="BM4901" s="40"/>
      <c r="BN4901" s="40"/>
      <c r="BO4901" s="40"/>
      <c r="BP4901" s="40"/>
      <c r="BQ4901" s="40"/>
      <c r="BR4901" s="40"/>
      <c r="BS4901" s="40"/>
      <c r="BT4901" s="40"/>
      <c r="BU4901" s="40"/>
      <c r="BV4901" s="40"/>
      <c r="BW4901" s="40"/>
      <c r="BX4901" s="40"/>
      <c r="BY4901" s="40"/>
      <c r="BZ4901" s="40"/>
      <c r="CA4901" s="40"/>
      <c r="CB4901" s="40"/>
      <c r="CC4901" s="40"/>
      <c r="CD4901" s="40"/>
      <c r="CE4901" s="40"/>
    </row>
    <row r="4902" spans="1:83" x14ac:dyDescent="0.25">
      <c r="A4902" s="66" t="s">
        <v>886</v>
      </c>
      <c r="B4902" s="66" t="s">
        <v>886</v>
      </c>
      <c r="C4902" s="71">
        <v>41081</v>
      </c>
      <c r="F4902" s="50" t="s">
        <v>289</v>
      </c>
      <c r="G4902" s="40"/>
      <c r="H4902" s="40"/>
      <c r="I4902" s="40"/>
      <c r="J4902" s="40"/>
      <c r="K4902" s="40"/>
      <c r="L4902" s="40"/>
      <c r="M4902" s="40"/>
      <c r="N4902" s="40"/>
      <c r="O4902" s="40"/>
      <c r="P4902" s="40"/>
      <c r="Q4902" s="40"/>
      <c r="R4902" s="40"/>
      <c r="S4902" s="40"/>
      <c r="T4902" s="40"/>
      <c r="U4902" s="40"/>
      <c r="V4902" s="40"/>
      <c r="W4902" s="40"/>
      <c r="X4902" s="40"/>
      <c r="Z4902" s="40"/>
      <c r="AA4902" s="40"/>
      <c r="AB4902" s="40"/>
      <c r="AC4902" s="40"/>
      <c r="AD4902" s="40"/>
      <c r="AE4902" s="40"/>
      <c r="AF4902" s="40"/>
      <c r="AG4902" s="40"/>
      <c r="AH4902" s="40"/>
      <c r="AI4902" s="40"/>
      <c r="AJ4902" s="40"/>
      <c r="AK4902" s="40"/>
      <c r="AL4902" s="40"/>
      <c r="AM4902" s="40"/>
      <c r="AN4902" s="40"/>
      <c r="AO4902" s="40"/>
      <c r="AP4902" s="40"/>
      <c r="AQ4902" s="40"/>
      <c r="AR4902" s="40"/>
      <c r="AS4902" s="40"/>
      <c r="AT4902" s="40"/>
      <c r="AU4902" s="40"/>
      <c r="AV4902" s="40"/>
      <c r="AZ4902" s="40"/>
      <c r="BA4902" s="40"/>
      <c r="BB4902" s="40"/>
      <c r="BC4902" s="40"/>
      <c r="BD4902" s="40"/>
      <c r="BE4902" s="40"/>
      <c r="BF4902" s="40"/>
      <c r="BG4902" s="40"/>
      <c r="BH4902" s="40"/>
      <c r="BI4902" s="40"/>
      <c r="BJ4902" s="40"/>
      <c r="BK4902" s="40"/>
      <c r="BL4902" s="51">
        <v>2.4</v>
      </c>
      <c r="BM4902" s="40"/>
      <c r="BN4902" s="40"/>
      <c r="BO4902" s="40"/>
      <c r="BP4902" s="40"/>
      <c r="BQ4902" s="40"/>
      <c r="BR4902" s="40"/>
      <c r="BS4902" s="40"/>
      <c r="BT4902" s="40"/>
      <c r="BU4902" s="40"/>
      <c r="BV4902" s="40"/>
      <c r="BW4902" s="40"/>
      <c r="BX4902" s="40"/>
      <c r="BY4902" s="40"/>
      <c r="BZ4902" s="40"/>
      <c r="CA4902" s="40"/>
      <c r="CB4902" s="40"/>
      <c r="CC4902" s="40"/>
      <c r="CD4902" s="40"/>
      <c r="CE4902" s="40"/>
    </row>
    <row r="4903" spans="1:83" x14ac:dyDescent="0.25">
      <c r="A4903" s="66" t="s">
        <v>886</v>
      </c>
      <c r="B4903" s="66" t="s">
        <v>886</v>
      </c>
      <c r="C4903" s="71">
        <v>41108</v>
      </c>
      <c r="F4903" s="50" t="s">
        <v>289</v>
      </c>
      <c r="G4903" s="40"/>
      <c r="H4903" s="40"/>
      <c r="I4903" s="40"/>
      <c r="J4903" s="40"/>
      <c r="K4903" s="40"/>
      <c r="L4903" s="40"/>
      <c r="M4903" s="40"/>
      <c r="N4903" s="40"/>
      <c r="O4903" s="40"/>
      <c r="P4903" s="40"/>
      <c r="Q4903" s="40"/>
      <c r="R4903" s="40"/>
      <c r="S4903" s="40"/>
      <c r="T4903" s="40"/>
      <c r="U4903" s="40"/>
      <c r="V4903" s="40"/>
      <c r="W4903" s="40"/>
      <c r="X4903" s="40"/>
      <c r="Z4903" s="40"/>
      <c r="AA4903" s="40"/>
      <c r="AB4903" s="40"/>
      <c r="AC4903" s="40"/>
      <c r="AD4903" s="40"/>
      <c r="AE4903" s="40"/>
      <c r="AF4903" s="40"/>
      <c r="AG4903" s="40"/>
      <c r="AH4903" s="40"/>
      <c r="AI4903" s="40"/>
      <c r="AJ4903" s="40"/>
      <c r="AK4903" s="40"/>
      <c r="AL4903" s="40"/>
      <c r="AM4903" s="40"/>
      <c r="AN4903" s="40"/>
      <c r="AO4903" s="40"/>
      <c r="AP4903" s="40"/>
      <c r="AQ4903" s="40"/>
      <c r="AR4903" s="40"/>
      <c r="AS4903" s="40"/>
      <c r="AT4903" s="40"/>
      <c r="AU4903" s="40"/>
      <c r="AV4903" s="40"/>
      <c r="AZ4903" s="40"/>
      <c r="BA4903" s="40"/>
      <c r="BB4903" s="40"/>
      <c r="BC4903" s="40"/>
      <c r="BD4903" s="40"/>
      <c r="BE4903" s="40"/>
      <c r="BF4903" s="40"/>
      <c r="BG4903" s="40"/>
      <c r="BH4903" s="40"/>
      <c r="BI4903" s="40"/>
      <c r="BJ4903" s="40"/>
      <c r="BK4903" s="40"/>
      <c r="BL4903" s="51">
        <v>4.55</v>
      </c>
      <c r="BM4903" s="40"/>
      <c r="BN4903" s="40"/>
      <c r="BO4903" s="40"/>
      <c r="BP4903" s="40"/>
      <c r="BQ4903" s="40"/>
      <c r="BR4903" s="40"/>
      <c r="BS4903" s="40"/>
      <c r="BT4903" s="40"/>
      <c r="BU4903" s="40"/>
      <c r="BV4903" s="40"/>
      <c r="BW4903" s="40"/>
      <c r="BX4903" s="40"/>
      <c r="BY4903" s="40"/>
      <c r="BZ4903" s="40"/>
      <c r="CA4903" s="40"/>
      <c r="CB4903" s="40"/>
      <c r="CC4903" s="40"/>
      <c r="CD4903" s="40"/>
      <c r="CE4903" s="40"/>
    </row>
    <row r="4904" spans="1:83" x14ac:dyDescent="0.25">
      <c r="A4904" s="66" t="s">
        <v>886</v>
      </c>
      <c r="B4904" s="66" t="s">
        <v>886</v>
      </c>
      <c r="C4904" s="71">
        <v>41117</v>
      </c>
      <c r="F4904" s="50" t="s">
        <v>289</v>
      </c>
      <c r="G4904" s="40"/>
      <c r="H4904" s="40"/>
      <c r="I4904" s="40"/>
      <c r="J4904" s="40"/>
      <c r="K4904" s="40"/>
      <c r="L4904" s="40"/>
      <c r="M4904" s="40"/>
      <c r="N4904" s="40"/>
      <c r="O4904" s="40"/>
      <c r="P4904" s="40"/>
      <c r="Q4904" s="40"/>
      <c r="R4904" s="40"/>
      <c r="S4904" s="40"/>
      <c r="T4904" s="40"/>
      <c r="U4904" s="40"/>
      <c r="V4904" s="40"/>
      <c r="W4904" s="40"/>
      <c r="X4904" s="40"/>
      <c r="Z4904" s="40"/>
      <c r="AA4904" s="40"/>
      <c r="AB4904" s="40"/>
      <c r="AC4904" s="40"/>
      <c r="AD4904" s="40"/>
      <c r="AE4904" s="40"/>
      <c r="AF4904" s="40"/>
      <c r="AG4904" s="40"/>
      <c r="AH4904" s="40"/>
      <c r="AI4904" s="40"/>
      <c r="AJ4904" s="40"/>
      <c r="AK4904" s="40"/>
      <c r="AL4904" s="40"/>
      <c r="AM4904" s="40"/>
      <c r="AN4904" s="40"/>
      <c r="AO4904" s="40"/>
      <c r="AP4904" s="40"/>
      <c r="AQ4904" s="40"/>
      <c r="AR4904" s="40"/>
      <c r="AS4904" s="40"/>
      <c r="AT4904" s="40"/>
      <c r="AU4904" s="40"/>
      <c r="AV4904" s="40"/>
      <c r="AZ4904" s="40"/>
      <c r="BA4904" s="40"/>
      <c r="BB4904" s="40"/>
      <c r="BC4904" s="40"/>
      <c r="BD4904" s="40"/>
      <c r="BE4904" s="40"/>
      <c r="BF4904" s="40"/>
      <c r="BG4904" s="40"/>
      <c r="BH4904" s="40"/>
      <c r="BI4904" s="40"/>
      <c r="BJ4904" s="40"/>
      <c r="BK4904" s="40"/>
      <c r="BL4904" s="51">
        <v>5.45</v>
      </c>
      <c r="BM4904" s="40"/>
      <c r="BN4904" s="40"/>
      <c r="BO4904" s="40"/>
      <c r="BP4904" s="40"/>
      <c r="BQ4904" s="40"/>
      <c r="BR4904" s="40"/>
      <c r="BS4904" s="40"/>
      <c r="BT4904" s="40"/>
      <c r="BU4904" s="40"/>
      <c r="BV4904" s="40"/>
      <c r="BW4904" s="40"/>
      <c r="BX4904" s="40"/>
      <c r="BY4904" s="40"/>
      <c r="BZ4904" s="40"/>
      <c r="CA4904" s="40"/>
      <c r="CB4904" s="40"/>
      <c r="CC4904" s="40"/>
      <c r="CD4904" s="40"/>
      <c r="CE4904" s="40"/>
    </row>
    <row r="4905" spans="1:83" x14ac:dyDescent="0.25">
      <c r="A4905" s="66" t="s">
        <v>886</v>
      </c>
      <c r="B4905" s="66" t="s">
        <v>886</v>
      </c>
      <c r="C4905" s="71">
        <v>41124</v>
      </c>
      <c r="F4905" s="50" t="s">
        <v>289</v>
      </c>
      <c r="G4905" s="40"/>
      <c r="H4905" s="40"/>
      <c r="I4905" s="40"/>
      <c r="J4905" s="40"/>
      <c r="K4905" s="40"/>
      <c r="L4905" s="40"/>
      <c r="M4905" s="40"/>
      <c r="N4905" s="40"/>
      <c r="O4905" s="40"/>
      <c r="P4905" s="40"/>
      <c r="Q4905" s="40"/>
      <c r="R4905" s="40"/>
      <c r="S4905" s="40"/>
      <c r="T4905" s="40"/>
      <c r="U4905" s="40"/>
      <c r="V4905" s="40"/>
      <c r="W4905" s="40"/>
      <c r="X4905" s="40"/>
      <c r="Z4905" s="40"/>
      <c r="AA4905" s="40"/>
      <c r="AB4905" s="40"/>
      <c r="AC4905" s="40"/>
      <c r="AD4905" s="40"/>
      <c r="AE4905" s="40"/>
      <c r="AF4905" s="40"/>
      <c r="AG4905" s="40"/>
      <c r="AH4905" s="40"/>
      <c r="AI4905" s="40"/>
      <c r="AJ4905" s="40"/>
      <c r="AK4905" s="40"/>
      <c r="AL4905" s="40"/>
      <c r="AM4905" s="40"/>
      <c r="AN4905" s="40"/>
      <c r="AO4905" s="40"/>
      <c r="AP4905" s="40"/>
      <c r="AQ4905" s="40"/>
      <c r="AR4905" s="40"/>
      <c r="AS4905" s="40"/>
      <c r="AT4905" s="40"/>
      <c r="AU4905" s="40"/>
      <c r="AV4905" s="40"/>
      <c r="AZ4905" s="40"/>
      <c r="BA4905" s="40"/>
      <c r="BB4905" s="40"/>
      <c r="BC4905" s="40"/>
      <c r="BD4905" s="40"/>
      <c r="BE4905" s="40"/>
      <c r="BF4905" s="40"/>
      <c r="BG4905" s="40"/>
      <c r="BH4905" s="40"/>
      <c r="BI4905" s="40"/>
      <c r="BJ4905" s="40"/>
      <c r="BK4905" s="40"/>
      <c r="BL4905" s="51">
        <v>5.85</v>
      </c>
      <c r="BM4905" s="40"/>
      <c r="BN4905" s="40"/>
      <c r="BO4905" s="40"/>
      <c r="BP4905" s="40"/>
      <c r="BQ4905" s="40"/>
      <c r="BR4905" s="40"/>
      <c r="BS4905" s="40"/>
      <c r="BT4905" s="40"/>
      <c r="BU4905" s="40"/>
      <c r="BV4905" s="40"/>
      <c r="BW4905" s="40"/>
      <c r="BX4905" s="40"/>
      <c r="BY4905" s="40"/>
      <c r="BZ4905" s="40"/>
      <c r="CA4905" s="40"/>
      <c r="CB4905" s="40"/>
      <c r="CC4905" s="40"/>
      <c r="CD4905" s="40"/>
      <c r="CE4905" s="40"/>
    </row>
    <row r="4906" spans="1:83" x14ac:dyDescent="0.25">
      <c r="A4906" s="66" t="s">
        <v>886</v>
      </c>
      <c r="B4906" s="66" t="s">
        <v>886</v>
      </c>
      <c r="C4906" s="71">
        <v>41134</v>
      </c>
      <c r="F4906" s="50" t="s">
        <v>289</v>
      </c>
      <c r="G4906" s="40"/>
      <c r="H4906" s="40"/>
      <c r="I4906" s="40"/>
      <c r="J4906" s="40"/>
      <c r="K4906" s="40"/>
      <c r="L4906" s="40"/>
      <c r="M4906" s="40"/>
      <c r="N4906" s="40"/>
      <c r="O4906" s="40"/>
      <c r="P4906" s="40"/>
      <c r="Q4906" s="40"/>
      <c r="R4906" s="40"/>
      <c r="S4906" s="40"/>
      <c r="T4906" s="40"/>
      <c r="U4906" s="40"/>
      <c r="V4906" s="40"/>
      <c r="W4906" s="40"/>
      <c r="X4906" s="40"/>
      <c r="Z4906" s="40"/>
      <c r="AA4906" s="40"/>
      <c r="AB4906" s="40"/>
      <c r="AC4906" s="40"/>
      <c r="AD4906" s="40"/>
      <c r="AE4906" s="40"/>
      <c r="AF4906" s="40"/>
      <c r="AG4906" s="40"/>
      <c r="AH4906" s="40"/>
      <c r="AI4906" s="40"/>
      <c r="AJ4906" s="40"/>
      <c r="AK4906" s="40"/>
      <c r="AL4906" s="40"/>
      <c r="AM4906" s="40"/>
      <c r="AN4906" s="40"/>
      <c r="AO4906" s="40"/>
      <c r="AP4906" s="40"/>
      <c r="AQ4906" s="40"/>
      <c r="AR4906" s="40"/>
      <c r="AS4906" s="40"/>
      <c r="AT4906" s="40"/>
      <c r="AU4906" s="40"/>
      <c r="AV4906" s="40"/>
      <c r="AZ4906" s="40"/>
      <c r="BA4906" s="40"/>
      <c r="BB4906" s="40"/>
      <c r="BC4906" s="40"/>
      <c r="BD4906" s="40"/>
      <c r="BE4906" s="40"/>
      <c r="BF4906" s="40"/>
      <c r="BG4906" s="40"/>
      <c r="BH4906" s="40"/>
      <c r="BI4906" s="40"/>
      <c r="BJ4906" s="40"/>
      <c r="BK4906" s="40"/>
      <c r="BL4906" s="51">
        <v>6.15</v>
      </c>
      <c r="BM4906" s="40"/>
      <c r="BN4906" s="40"/>
      <c r="BO4906" s="40"/>
      <c r="BP4906" s="40"/>
      <c r="BQ4906" s="40"/>
      <c r="BR4906" s="40"/>
      <c r="BS4906" s="40"/>
      <c r="BT4906" s="40"/>
      <c r="BU4906" s="40"/>
      <c r="BV4906" s="40"/>
      <c r="BW4906" s="40"/>
      <c r="BX4906" s="40"/>
      <c r="BY4906" s="40"/>
      <c r="BZ4906" s="40"/>
      <c r="CA4906" s="40"/>
      <c r="CB4906" s="40"/>
      <c r="CC4906" s="40"/>
      <c r="CD4906" s="40"/>
      <c r="CE4906" s="40"/>
    </row>
    <row r="4907" spans="1:83" x14ac:dyDescent="0.25">
      <c r="A4907" s="66" t="s">
        <v>886</v>
      </c>
      <c r="B4907" s="66" t="s">
        <v>886</v>
      </c>
      <c r="C4907" s="71"/>
      <c r="F4907" s="46" t="s">
        <v>289</v>
      </c>
      <c r="G4907" s="40"/>
      <c r="H4907" s="40"/>
      <c r="I4907" s="40"/>
      <c r="J4907" s="40"/>
      <c r="K4907" s="40"/>
      <c r="L4907" s="40"/>
      <c r="M4907" s="40"/>
      <c r="N4907" s="40"/>
      <c r="O4907" s="40"/>
      <c r="P4907" s="40"/>
      <c r="Q4907" s="40"/>
      <c r="R4907" s="40"/>
      <c r="S4907" s="40"/>
      <c r="T4907" s="40"/>
      <c r="U4907" s="40"/>
      <c r="V4907" s="40"/>
      <c r="W4907" s="40"/>
      <c r="X4907" s="40"/>
      <c r="Z4907" s="40"/>
      <c r="AA4907" s="40"/>
      <c r="AB4907" s="40"/>
      <c r="AC4907" s="40"/>
      <c r="AD4907" s="40"/>
      <c r="AE4907" s="40"/>
      <c r="AF4907" s="40"/>
      <c r="AG4907" s="40"/>
      <c r="AH4907" s="40"/>
      <c r="AI4907" s="40"/>
      <c r="AJ4907" s="40"/>
      <c r="AK4907" s="40"/>
      <c r="AL4907" s="40"/>
      <c r="AM4907" s="40"/>
      <c r="AN4907" s="40"/>
      <c r="AO4907" s="40"/>
      <c r="AP4907" s="40"/>
      <c r="AQ4907" s="40"/>
      <c r="AR4907" s="40"/>
      <c r="AS4907" s="40"/>
      <c r="AT4907" s="40" t="s">
        <v>74</v>
      </c>
      <c r="AU4907" s="40"/>
      <c r="AV4907" s="40"/>
      <c r="AW4907">
        <v>125</v>
      </c>
      <c r="AY4907">
        <v>143</v>
      </c>
      <c r="AZ4907" s="40"/>
      <c r="BA4907" s="40"/>
      <c r="BB4907" s="40"/>
      <c r="BC4907" s="40"/>
      <c r="BD4907" s="40"/>
      <c r="BE4907" s="40"/>
      <c r="BF4907" s="40"/>
      <c r="BG4907" s="40"/>
      <c r="BH4907" s="40"/>
      <c r="BI4907" s="40"/>
      <c r="BJ4907" s="40"/>
      <c r="BK4907" s="40"/>
      <c r="BL4907" s="40"/>
      <c r="BM4907" s="40"/>
      <c r="BN4907" s="40"/>
      <c r="BO4907" s="40"/>
      <c r="BP4907" s="40"/>
      <c r="BQ4907" s="40"/>
      <c r="BR4907" s="40"/>
      <c r="BS4907" s="40"/>
      <c r="BT4907" s="40"/>
      <c r="BU4907" s="40"/>
      <c r="BV4907" s="40"/>
      <c r="BW4907" s="40"/>
      <c r="BX4907" s="40"/>
      <c r="BY4907" s="40"/>
      <c r="BZ4907" s="40"/>
      <c r="CA4907" s="40"/>
      <c r="CB4907" s="40"/>
      <c r="CC4907" s="40"/>
      <c r="CD4907" s="40"/>
      <c r="CE4907" s="40"/>
    </row>
    <row r="4908" spans="1:83" x14ac:dyDescent="0.25">
      <c r="A4908" s="66" t="s">
        <v>889</v>
      </c>
      <c r="B4908" s="66" t="s">
        <v>889</v>
      </c>
      <c r="C4908" s="71">
        <v>41108</v>
      </c>
      <c r="F4908" s="50" t="s">
        <v>289</v>
      </c>
      <c r="G4908" s="40"/>
      <c r="H4908" s="40"/>
      <c r="I4908" s="40"/>
      <c r="J4908" s="40"/>
      <c r="K4908" s="40"/>
      <c r="L4908" s="40"/>
      <c r="M4908" s="40"/>
      <c r="N4908" s="40"/>
      <c r="O4908" s="40"/>
      <c r="P4908" s="40"/>
      <c r="Q4908" s="40"/>
      <c r="R4908" s="40"/>
      <c r="S4908" s="40"/>
      <c r="T4908" s="40"/>
      <c r="U4908" s="40"/>
      <c r="V4908" s="40"/>
      <c r="W4908" s="40"/>
      <c r="X4908" s="40"/>
      <c r="Z4908" s="40"/>
      <c r="AA4908" s="40"/>
      <c r="AB4908" s="40"/>
      <c r="AC4908" s="40"/>
      <c r="AD4908" s="40"/>
      <c r="AE4908" s="40"/>
      <c r="AF4908" s="40"/>
      <c r="AG4908" s="40"/>
      <c r="AH4908" s="40"/>
      <c r="AI4908" s="40"/>
      <c r="AJ4908" s="40"/>
      <c r="AK4908" s="40"/>
      <c r="AL4908" s="40"/>
      <c r="AM4908" s="40"/>
      <c r="AN4908" s="40"/>
      <c r="AO4908" s="40"/>
      <c r="AP4908" s="40"/>
      <c r="AQ4908" s="40"/>
      <c r="AR4908" s="40"/>
      <c r="AS4908" s="40"/>
      <c r="AT4908" s="40"/>
      <c r="AU4908" s="40"/>
      <c r="AV4908" s="40"/>
      <c r="AZ4908" s="40"/>
      <c r="BA4908" s="40"/>
      <c r="BB4908" s="40"/>
      <c r="BC4908" s="40"/>
      <c r="BD4908" s="40"/>
      <c r="BE4908" s="40"/>
      <c r="BF4908" s="40"/>
      <c r="BG4908" s="40"/>
      <c r="BH4908" s="40"/>
      <c r="BI4908" s="40"/>
      <c r="BJ4908" s="40"/>
      <c r="BK4908" s="40"/>
      <c r="BL4908" s="51">
        <v>1.05</v>
      </c>
      <c r="BM4908" s="40"/>
      <c r="BN4908" s="40"/>
      <c r="BO4908" s="40"/>
      <c r="BP4908" s="40"/>
      <c r="BQ4908" s="40"/>
      <c r="BR4908" s="40"/>
      <c r="BS4908" s="40"/>
      <c r="BT4908" s="40"/>
      <c r="BU4908" s="40"/>
      <c r="BV4908" s="40"/>
      <c r="BW4908" s="40"/>
      <c r="BX4908" s="40"/>
      <c r="BY4908" s="40"/>
      <c r="BZ4908" s="40"/>
      <c r="CA4908" s="40"/>
      <c r="CB4908" s="40"/>
      <c r="CC4908" s="40"/>
      <c r="CD4908" s="40"/>
      <c r="CE4908" s="40"/>
    </row>
    <row r="4909" spans="1:83" x14ac:dyDescent="0.25">
      <c r="A4909" s="66" t="s">
        <v>889</v>
      </c>
      <c r="B4909" s="66" t="s">
        <v>889</v>
      </c>
      <c r="C4909" s="71">
        <v>41117</v>
      </c>
      <c r="F4909" s="50" t="s">
        <v>289</v>
      </c>
      <c r="G4909" s="40"/>
      <c r="H4909" s="40"/>
      <c r="I4909" s="40"/>
      <c r="J4909" s="40"/>
      <c r="K4909" s="40"/>
      <c r="L4909" s="40"/>
      <c r="M4909" s="40"/>
      <c r="N4909" s="40"/>
      <c r="O4909" s="40"/>
      <c r="P4909" s="40"/>
      <c r="Q4909" s="40"/>
      <c r="R4909" s="40"/>
      <c r="S4909" s="40"/>
      <c r="T4909" s="40"/>
      <c r="U4909" s="40"/>
      <c r="V4909" s="40"/>
      <c r="W4909" s="40"/>
      <c r="X4909" s="40"/>
      <c r="Z4909" s="40"/>
      <c r="AA4909" s="40"/>
      <c r="AB4909" s="40"/>
      <c r="AC4909" s="40"/>
      <c r="AD4909" s="40"/>
      <c r="AE4909" s="40"/>
      <c r="AF4909" s="40"/>
      <c r="AG4909" s="40"/>
      <c r="AH4909" s="40"/>
      <c r="AI4909" s="40"/>
      <c r="AJ4909" s="40"/>
      <c r="AK4909" s="40"/>
      <c r="AL4909" s="40"/>
      <c r="AM4909" s="40"/>
      <c r="AN4909" s="40"/>
      <c r="AO4909" s="40"/>
      <c r="AP4909" s="40"/>
      <c r="AQ4909" s="40"/>
      <c r="AR4909" s="40"/>
      <c r="AS4909" s="40"/>
      <c r="AT4909" s="40"/>
      <c r="AU4909" s="40"/>
      <c r="AV4909" s="40"/>
      <c r="AZ4909" s="40"/>
      <c r="BA4909" s="40"/>
      <c r="BB4909" s="40"/>
      <c r="BC4909" s="40"/>
      <c r="BD4909" s="40"/>
      <c r="BE4909" s="40"/>
      <c r="BF4909" s="40"/>
      <c r="BG4909" s="40"/>
      <c r="BH4909" s="40"/>
      <c r="BI4909" s="40"/>
      <c r="BJ4909" s="40"/>
      <c r="BK4909" s="40"/>
      <c r="BL4909" s="51">
        <v>2</v>
      </c>
      <c r="BM4909" s="40"/>
      <c r="BN4909" s="40"/>
      <c r="BO4909" s="40"/>
      <c r="BP4909" s="40"/>
      <c r="BQ4909" s="40"/>
      <c r="BR4909" s="40"/>
      <c r="BS4909" s="40"/>
      <c r="BT4909" s="40"/>
      <c r="BU4909" s="40"/>
      <c r="BV4909" s="40"/>
      <c r="BW4909" s="40"/>
      <c r="BX4909" s="40"/>
      <c r="BY4909" s="40"/>
      <c r="BZ4909" s="40"/>
      <c r="CA4909" s="40"/>
      <c r="CB4909" s="40"/>
      <c r="CC4909" s="40"/>
      <c r="CD4909" s="40"/>
      <c r="CE4909" s="40"/>
    </row>
    <row r="4910" spans="1:83" x14ac:dyDescent="0.25">
      <c r="A4910" s="66" t="s">
        <v>889</v>
      </c>
      <c r="B4910" s="66" t="s">
        <v>889</v>
      </c>
      <c r="C4910" s="71">
        <v>41124</v>
      </c>
      <c r="F4910" s="50" t="s">
        <v>289</v>
      </c>
      <c r="G4910" s="40"/>
      <c r="H4910" s="40"/>
      <c r="I4910" s="40"/>
      <c r="J4910" s="40"/>
      <c r="K4910" s="40"/>
      <c r="L4910" s="40"/>
      <c r="M4910" s="40"/>
      <c r="N4910" s="40"/>
      <c r="O4910" s="40"/>
      <c r="P4910" s="40"/>
      <c r="Q4910" s="40"/>
      <c r="R4910" s="40"/>
      <c r="S4910" s="40"/>
      <c r="T4910" s="40"/>
      <c r="U4910" s="40"/>
      <c r="V4910" s="40"/>
      <c r="W4910" s="40"/>
      <c r="X4910" s="40"/>
      <c r="Z4910" s="40"/>
      <c r="AA4910" s="40"/>
      <c r="AB4910" s="40"/>
      <c r="AC4910" s="40"/>
      <c r="AD4910" s="40"/>
      <c r="AE4910" s="40"/>
      <c r="AF4910" s="40"/>
      <c r="AG4910" s="40"/>
      <c r="AH4910" s="40"/>
      <c r="AI4910" s="40"/>
      <c r="AJ4910" s="40"/>
      <c r="AK4910" s="40"/>
      <c r="AL4910" s="40"/>
      <c r="AM4910" s="40"/>
      <c r="AN4910" s="40"/>
      <c r="AO4910" s="40"/>
      <c r="AP4910" s="40"/>
      <c r="AQ4910" s="40"/>
      <c r="AR4910" s="40"/>
      <c r="AS4910" s="40"/>
      <c r="AT4910" s="40"/>
      <c r="AU4910" s="40"/>
      <c r="AV4910" s="40"/>
      <c r="AZ4910" s="40"/>
      <c r="BA4910" s="40"/>
      <c r="BB4910" s="40"/>
      <c r="BC4910" s="40"/>
      <c r="BD4910" s="40"/>
      <c r="BE4910" s="40"/>
      <c r="BF4910" s="40"/>
      <c r="BG4910" s="40"/>
      <c r="BH4910" s="40"/>
      <c r="BI4910" s="40"/>
      <c r="BJ4910" s="40"/>
      <c r="BK4910" s="40"/>
      <c r="BL4910" s="51">
        <v>2.4500000000000002</v>
      </c>
      <c r="BM4910" s="40"/>
      <c r="BN4910" s="40"/>
      <c r="BO4910" s="40"/>
      <c r="BP4910" s="40"/>
      <c r="BQ4910" s="40"/>
      <c r="BR4910" s="40"/>
      <c r="BS4910" s="40"/>
      <c r="BT4910" s="40"/>
      <c r="BU4910" s="40"/>
      <c r="BV4910" s="40"/>
      <c r="BW4910" s="40"/>
      <c r="BX4910" s="40"/>
      <c r="BY4910" s="40"/>
      <c r="BZ4910" s="40"/>
      <c r="CA4910" s="40"/>
      <c r="CB4910" s="40"/>
      <c r="CC4910" s="40"/>
      <c r="CD4910" s="40"/>
      <c r="CE4910" s="40"/>
    </row>
    <row r="4911" spans="1:83" x14ac:dyDescent="0.25">
      <c r="A4911" s="66" t="s">
        <v>889</v>
      </c>
      <c r="B4911" s="66" t="s">
        <v>889</v>
      </c>
      <c r="C4911" s="71">
        <v>41134</v>
      </c>
      <c r="F4911" s="50" t="s">
        <v>289</v>
      </c>
      <c r="G4911" s="40"/>
      <c r="H4911" s="40"/>
      <c r="I4911" s="40"/>
      <c r="J4911" s="40"/>
      <c r="K4911" s="40"/>
      <c r="L4911" s="40"/>
      <c r="M4911" s="40"/>
      <c r="N4911" s="40"/>
      <c r="O4911" s="40"/>
      <c r="P4911" s="40"/>
      <c r="Q4911" s="40"/>
      <c r="R4911" s="40"/>
      <c r="S4911" s="40"/>
      <c r="T4911" s="40"/>
      <c r="U4911" s="40"/>
      <c r="V4911" s="40"/>
      <c r="W4911" s="40"/>
      <c r="X4911" s="40"/>
      <c r="Z4911" s="40"/>
      <c r="AA4911" s="40"/>
      <c r="AB4911" s="40"/>
      <c r="AC4911" s="40"/>
      <c r="AD4911" s="40"/>
      <c r="AE4911" s="40"/>
      <c r="AF4911" s="40"/>
      <c r="AG4911" s="40"/>
      <c r="AH4911" s="40"/>
      <c r="AI4911" s="40"/>
      <c r="AJ4911" s="40"/>
      <c r="AK4911" s="40"/>
      <c r="AL4911" s="40"/>
      <c r="AM4911" s="40"/>
      <c r="AN4911" s="40"/>
      <c r="AO4911" s="40"/>
      <c r="AP4911" s="40"/>
      <c r="AQ4911" s="40"/>
      <c r="AR4911" s="40"/>
      <c r="AS4911" s="40"/>
      <c r="AT4911" s="40"/>
      <c r="AU4911" s="40"/>
      <c r="AV4911" s="40"/>
      <c r="AZ4911" s="40"/>
      <c r="BA4911" s="40"/>
      <c r="BB4911" s="40"/>
      <c r="BC4911" s="40"/>
      <c r="BD4911" s="40"/>
      <c r="BE4911" s="40"/>
      <c r="BF4911" s="40"/>
      <c r="BG4911" s="40"/>
      <c r="BH4911" s="40"/>
      <c r="BI4911" s="40"/>
      <c r="BJ4911" s="40"/>
      <c r="BK4911" s="40"/>
      <c r="BL4911" s="51">
        <v>3.6</v>
      </c>
      <c r="BM4911" s="40"/>
      <c r="BN4911" s="40"/>
      <c r="BO4911" s="40"/>
      <c r="BP4911" s="40"/>
      <c r="BQ4911" s="40"/>
      <c r="BR4911" s="40"/>
      <c r="BS4911" s="40"/>
      <c r="BT4911" s="40"/>
      <c r="BU4911" s="40"/>
      <c r="BV4911" s="40"/>
      <c r="BW4911" s="40"/>
      <c r="BX4911" s="40"/>
      <c r="BY4911" s="40"/>
      <c r="BZ4911" s="40"/>
      <c r="CA4911" s="40"/>
      <c r="CB4911" s="40"/>
      <c r="CC4911" s="40"/>
      <c r="CD4911" s="40"/>
      <c r="CE4911" s="40"/>
    </row>
    <row r="4912" spans="1:83" x14ac:dyDescent="0.25">
      <c r="A4912" s="66" t="s">
        <v>889</v>
      </c>
      <c r="B4912" s="66" t="s">
        <v>889</v>
      </c>
      <c r="C4912" s="71">
        <v>41142</v>
      </c>
      <c r="F4912" s="50" t="s">
        <v>289</v>
      </c>
      <c r="G4912" s="40"/>
      <c r="H4912" s="40"/>
      <c r="I4912" s="40"/>
      <c r="J4912" s="40"/>
      <c r="K4912" s="40"/>
      <c r="L4912" s="40"/>
      <c r="M4912" s="40"/>
      <c r="N4912" s="40"/>
      <c r="O4912" s="40"/>
      <c r="P4912" s="40"/>
      <c r="Q4912" s="40"/>
      <c r="R4912" s="40"/>
      <c r="S4912" s="40"/>
      <c r="T4912" s="40"/>
      <c r="U4912" s="40"/>
      <c r="V4912" s="40"/>
      <c r="W4912" s="40"/>
      <c r="X4912" s="40"/>
      <c r="Z4912" s="40"/>
      <c r="AA4912" s="40"/>
      <c r="AB4912" s="40"/>
      <c r="AC4912" s="40"/>
      <c r="AD4912" s="40"/>
      <c r="AE4912" s="40"/>
      <c r="AF4912" s="40"/>
      <c r="AG4912" s="40"/>
      <c r="AH4912" s="40"/>
      <c r="AI4912" s="40"/>
      <c r="AJ4912" s="40"/>
      <c r="AK4912" s="40"/>
      <c r="AL4912" s="40"/>
      <c r="AM4912" s="40"/>
      <c r="AN4912" s="40"/>
      <c r="AO4912" s="40"/>
      <c r="AP4912" s="40"/>
      <c r="AQ4912" s="40"/>
      <c r="AR4912" s="40"/>
      <c r="AS4912" s="40"/>
      <c r="AT4912" s="40"/>
      <c r="AU4912" s="40"/>
      <c r="AV4912" s="40"/>
      <c r="AZ4912" s="40"/>
      <c r="BA4912" s="40"/>
      <c r="BB4912" s="40"/>
      <c r="BC4912" s="40"/>
      <c r="BD4912" s="40"/>
      <c r="BE4912" s="40"/>
      <c r="BF4912" s="40"/>
      <c r="BG4912" s="40"/>
      <c r="BH4912" s="40"/>
      <c r="BI4912" s="40"/>
      <c r="BJ4912" s="40"/>
      <c r="BK4912" s="40"/>
      <c r="BL4912" s="51">
        <v>4.2</v>
      </c>
      <c r="BM4912" s="40"/>
      <c r="BN4912" s="40"/>
      <c r="BO4912" s="40"/>
      <c r="BP4912" s="40"/>
      <c r="BQ4912" s="40"/>
      <c r="BR4912" s="40"/>
      <c r="BS4912" s="40"/>
      <c r="BT4912" s="40"/>
      <c r="BU4912" s="40"/>
      <c r="BV4912" s="40"/>
      <c r="BW4912" s="40"/>
      <c r="BX4912" s="40"/>
      <c r="BY4912" s="40"/>
      <c r="BZ4912" s="40"/>
      <c r="CA4912" s="40"/>
      <c r="CB4912" s="40"/>
      <c r="CC4912" s="40"/>
      <c r="CD4912" s="40"/>
      <c r="CE4912" s="40"/>
    </row>
    <row r="4913" spans="1:83" x14ac:dyDescent="0.25">
      <c r="A4913" s="66" t="s">
        <v>889</v>
      </c>
      <c r="B4913" s="66" t="s">
        <v>889</v>
      </c>
      <c r="C4913" s="71">
        <v>41148</v>
      </c>
      <c r="F4913" s="50" t="s">
        <v>289</v>
      </c>
      <c r="G4913" s="40"/>
      <c r="H4913" s="40"/>
      <c r="I4913" s="40"/>
      <c r="J4913" s="40"/>
      <c r="K4913" s="40"/>
      <c r="L4913" s="40"/>
      <c r="M4913" s="40"/>
      <c r="N4913" s="40"/>
      <c r="O4913" s="40"/>
      <c r="P4913" s="40"/>
      <c r="Q4913" s="40"/>
      <c r="R4913" s="40"/>
      <c r="S4913" s="40"/>
      <c r="T4913" s="40"/>
      <c r="U4913" s="40"/>
      <c r="V4913" s="40"/>
      <c r="W4913" s="40"/>
      <c r="X4913" s="40"/>
      <c r="Z4913" s="40"/>
      <c r="AA4913" s="40"/>
      <c r="AB4913" s="40"/>
      <c r="AC4913" s="40"/>
      <c r="AD4913" s="40"/>
      <c r="AE4913" s="40"/>
      <c r="AF4913" s="40"/>
      <c r="AG4913" s="40"/>
      <c r="AH4913" s="40"/>
      <c r="AI4913" s="40"/>
      <c r="AJ4913" s="40"/>
      <c r="AK4913" s="40"/>
      <c r="AL4913" s="40"/>
      <c r="AM4913" s="40"/>
      <c r="AN4913" s="40"/>
      <c r="AO4913" s="40"/>
      <c r="AP4913" s="40"/>
      <c r="AQ4913" s="40"/>
      <c r="AR4913" s="40"/>
      <c r="AS4913" s="40"/>
      <c r="AT4913" s="40"/>
      <c r="AU4913" s="40"/>
      <c r="AV4913" s="40"/>
      <c r="AZ4913" s="40"/>
      <c r="BA4913" s="40"/>
      <c r="BB4913" s="40"/>
      <c r="BC4913" s="40"/>
      <c r="BD4913" s="40"/>
      <c r="BE4913" s="40"/>
      <c r="BF4913" s="40"/>
      <c r="BG4913" s="40"/>
      <c r="BH4913" s="40"/>
      <c r="BI4913" s="40"/>
      <c r="BJ4913" s="40"/>
      <c r="BK4913" s="40"/>
      <c r="BL4913" s="51">
        <v>4.9000000000000004</v>
      </c>
      <c r="BM4913" s="40"/>
      <c r="BN4913" s="40"/>
      <c r="BO4913" s="40"/>
      <c r="BP4913" s="40"/>
      <c r="BQ4913" s="40"/>
      <c r="BR4913" s="40"/>
      <c r="BS4913" s="40"/>
      <c r="BT4913" s="40"/>
      <c r="BU4913" s="40"/>
      <c r="BV4913" s="40"/>
      <c r="BW4913" s="40"/>
      <c r="BX4913" s="40"/>
      <c r="BY4913" s="40"/>
      <c r="BZ4913" s="40"/>
      <c r="CA4913" s="40"/>
      <c r="CB4913" s="40"/>
      <c r="CC4913" s="40"/>
      <c r="CD4913" s="40"/>
      <c r="CE4913" s="40"/>
    </row>
    <row r="4914" spans="1:83" x14ac:dyDescent="0.25">
      <c r="A4914" s="66" t="s">
        <v>889</v>
      </c>
      <c r="B4914" s="66" t="s">
        <v>889</v>
      </c>
      <c r="C4914" s="71">
        <v>41158</v>
      </c>
      <c r="F4914" s="50" t="s">
        <v>289</v>
      </c>
      <c r="G4914" s="40"/>
      <c r="H4914" s="40"/>
      <c r="I4914" s="40"/>
      <c r="J4914" s="40"/>
      <c r="K4914" s="40"/>
      <c r="L4914" s="40"/>
      <c r="M4914" s="40"/>
      <c r="N4914" s="40"/>
      <c r="O4914" s="40"/>
      <c r="P4914" s="40"/>
      <c r="Q4914" s="40"/>
      <c r="R4914" s="40"/>
      <c r="S4914" s="40"/>
      <c r="T4914" s="40"/>
      <c r="U4914" s="40"/>
      <c r="V4914" s="40"/>
      <c r="W4914" s="40"/>
      <c r="X4914" s="40"/>
      <c r="Z4914" s="40"/>
      <c r="AA4914" s="40"/>
      <c r="AB4914" s="40"/>
      <c r="AC4914" s="40"/>
      <c r="AD4914" s="40"/>
      <c r="AE4914" s="40"/>
      <c r="AF4914" s="40"/>
      <c r="AG4914" s="40"/>
      <c r="AH4914" s="40"/>
      <c r="AI4914" s="40"/>
      <c r="AJ4914" s="40"/>
      <c r="AK4914" s="40"/>
      <c r="AL4914" s="40"/>
      <c r="AM4914" s="40"/>
      <c r="AN4914" s="40"/>
      <c r="AO4914" s="40"/>
      <c r="AP4914" s="40"/>
      <c r="AQ4914" s="40"/>
      <c r="AR4914" s="40"/>
      <c r="AS4914" s="40"/>
      <c r="AT4914" s="40"/>
      <c r="AU4914" s="40"/>
      <c r="AV4914" s="40"/>
      <c r="AZ4914" s="40"/>
      <c r="BA4914" s="40"/>
      <c r="BB4914" s="40"/>
      <c r="BC4914" s="40"/>
      <c r="BD4914" s="40"/>
      <c r="BE4914" s="40"/>
      <c r="BF4914" s="40"/>
      <c r="BG4914" s="40"/>
      <c r="BH4914" s="40"/>
      <c r="BI4914" s="40"/>
      <c r="BJ4914" s="40"/>
      <c r="BK4914" s="40"/>
      <c r="BL4914" s="51">
        <v>6.35</v>
      </c>
      <c r="BM4914" s="40"/>
      <c r="BN4914" s="40"/>
      <c r="BO4914" s="40"/>
      <c r="BP4914" s="40"/>
      <c r="BQ4914" s="40"/>
      <c r="BR4914" s="40"/>
      <c r="BS4914" s="40"/>
      <c r="BT4914" s="40"/>
      <c r="BU4914" s="40"/>
      <c r="BV4914" s="40"/>
      <c r="BW4914" s="40"/>
      <c r="BX4914" s="40"/>
      <c r="BY4914" s="40"/>
      <c r="BZ4914" s="40"/>
      <c r="CA4914" s="40"/>
      <c r="CB4914" s="40"/>
      <c r="CC4914" s="40"/>
      <c r="CD4914" s="40"/>
      <c r="CE4914" s="40"/>
    </row>
    <row r="4915" spans="1:83" x14ac:dyDescent="0.25">
      <c r="A4915" s="66" t="s">
        <v>889</v>
      </c>
      <c r="B4915" s="66" t="s">
        <v>889</v>
      </c>
      <c r="C4915" s="71">
        <v>41164</v>
      </c>
      <c r="F4915" s="50" t="s">
        <v>289</v>
      </c>
      <c r="G4915" s="40"/>
      <c r="H4915" s="40"/>
      <c r="I4915" s="40"/>
      <c r="J4915" s="40"/>
      <c r="K4915" s="40"/>
      <c r="L4915" s="40"/>
      <c r="M4915" s="40"/>
      <c r="N4915" s="40"/>
      <c r="O4915" s="40"/>
      <c r="P4915" s="40"/>
      <c r="Q4915" s="40"/>
      <c r="R4915" s="40"/>
      <c r="S4915" s="40"/>
      <c r="T4915" s="40"/>
      <c r="U4915" s="40"/>
      <c r="V4915" s="40"/>
      <c r="W4915" s="40"/>
      <c r="X4915" s="40"/>
      <c r="Z4915" s="40"/>
      <c r="AA4915" s="40"/>
      <c r="AB4915" s="40"/>
      <c r="AC4915" s="40"/>
      <c r="AD4915" s="40"/>
      <c r="AE4915" s="40"/>
      <c r="AF4915" s="40"/>
      <c r="AG4915" s="40"/>
      <c r="AH4915" s="40"/>
      <c r="AI4915" s="40"/>
      <c r="AJ4915" s="40"/>
      <c r="AK4915" s="40"/>
      <c r="AL4915" s="40"/>
      <c r="AM4915" s="40"/>
      <c r="AN4915" s="40"/>
      <c r="AO4915" s="40"/>
      <c r="AP4915" s="40"/>
      <c r="AQ4915" s="40"/>
      <c r="AR4915" s="40"/>
      <c r="AS4915" s="40"/>
      <c r="AT4915" s="40"/>
      <c r="AU4915" s="40"/>
      <c r="AV4915" s="40"/>
      <c r="AZ4915" s="40"/>
      <c r="BA4915" s="40"/>
      <c r="BB4915" s="40"/>
      <c r="BC4915" s="40"/>
      <c r="BD4915" s="40"/>
      <c r="BE4915" s="40"/>
      <c r="BF4915" s="40"/>
      <c r="BG4915" s="40"/>
      <c r="BH4915" s="40"/>
      <c r="BI4915" s="40"/>
      <c r="BJ4915" s="40"/>
      <c r="BK4915" s="40"/>
      <c r="BL4915" s="51">
        <v>6.25</v>
      </c>
      <c r="BM4915" s="40"/>
      <c r="BN4915" s="40"/>
      <c r="BO4915" s="40"/>
      <c r="BP4915" s="40"/>
      <c r="BQ4915" s="40"/>
      <c r="BR4915" s="40"/>
      <c r="BS4915" s="40"/>
      <c r="BT4915" s="40"/>
      <c r="BU4915" s="40"/>
      <c r="BV4915" s="40"/>
      <c r="BW4915" s="40"/>
      <c r="BX4915" s="40"/>
      <c r="BY4915" s="40"/>
      <c r="BZ4915" s="40"/>
      <c r="CA4915" s="40"/>
      <c r="CB4915" s="40"/>
      <c r="CC4915" s="40"/>
      <c r="CD4915" s="40"/>
      <c r="CE4915" s="40"/>
    </row>
    <row r="4916" spans="1:83" x14ac:dyDescent="0.25">
      <c r="A4916" s="66" t="s">
        <v>889</v>
      </c>
      <c r="B4916" s="66" t="s">
        <v>889</v>
      </c>
      <c r="C4916" s="71"/>
      <c r="F4916" s="46" t="s">
        <v>289</v>
      </c>
      <c r="G4916" s="40"/>
      <c r="H4916" s="40"/>
      <c r="I4916" s="40"/>
      <c r="J4916" s="40"/>
      <c r="K4916" s="40"/>
      <c r="L4916" s="40"/>
      <c r="M4916" s="40"/>
      <c r="N4916" s="40"/>
      <c r="O4916" s="40"/>
      <c r="P4916" s="40"/>
      <c r="Q4916" s="40"/>
      <c r="R4916" s="40"/>
      <c r="S4916" s="40"/>
      <c r="T4916" s="40"/>
      <c r="U4916" s="40"/>
      <c r="V4916" s="40"/>
      <c r="W4916" s="40"/>
      <c r="X4916" s="40"/>
      <c r="Z4916" s="40"/>
      <c r="AA4916" s="40"/>
      <c r="AB4916" s="40"/>
      <c r="AC4916" s="40"/>
      <c r="AD4916" s="40"/>
      <c r="AE4916" s="40"/>
      <c r="AF4916" s="40"/>
      <c r="AG4916" s="40"/>
      <c r="AH4916" s="40"/>
      <c r="AI4916" s="40"/>
      <c r="AJ4916" s="40"/>
      <c r="AK4916" s="40"/>
      <c r="AL4916" s="40"/>
      <c r="AM4916" s="40"/>
      <c r="AN4916" s="40"/>
      <c r="AO4916" s="40"/>
      <c r="AP4916" s="40"/>
      <c r="AQ4916" s="40"/>
      <c r="AR4916" s="40"/>
      <c r="AS4916" s="40"/>
      <c r="AT4916" s="40" t="s">
        <v>74</v>
      </c>
      <c r="AU4916" s="40"/>
      <c r="AV4916" s="40"/>
      <c r="AW4916">
        <v>104</v>
      </c>
      <c r="AY4916">
        <v>119</v>
      </c>
      <c r="AZ4916" s="40"/>
      <c r="BA4916" s="40"/>
      <c r="BB4916" s="40"/>
      <c r="BC4916" s="40"/>
      <c r="BD4916" s="40"/>
      <c r="BE4916" s="40"/>
      <c r="BF4916" s="40"/>
      <c r="BG4916" s="40"/>
      <c r="BH4916" s="40"/>
      <c r="BI4916" s="40"/>
      <c r="BJ4916" s="40"/>
      <c r="BK4916" s="40"/>
      <c r="BL4916" s="40"/>
      <c r="BM4916" s="40"/>
      <c r="BN4916" s="40"/>
      <c r="BO4916" s="40"/>
      <c r="BP4916" s="40"/>
      <c r="BQ4916" s="40"/>
      <c r="BR4916" s="40"/>
      <c r="BS4916" s="40"/>
      <c r="BT4916" s="40"/>
      <c r="BU4916" s="40"/>
      <c r="BV4916" s="40"/>
      <c r="BW4916" s="40"/>
      <c r="BX4916" s="40"/>
      <c r="BY4916" s="40"/>
      <c r="BZ4916" s="40"/>
      <c r="CA4916" s="40"/>
      <c r="CB4916" s="40"/>
      <c r="CC4916" s="40"/>
      <c r="CD4916" s="40"/>
      <c r="CE4916" s="40"/>
    </row>
    <row r="4917" spans="1:83" x14ac:dyDescent="0.25">
      <c r="A4917" s="66" t="s">
        <v>883</v>
      </c>
      <c r="B4917" s="66" t="s">
        <v>883</v>
      </c>
      <c r="C4917" s="71">
        <v>41081</v>
      </c>
      <c r="F4917" s="50" t="s">
        <v>289</v>
      </c>
      <c r="G4917" s="40"/>
      <c r="H4917" s="40"/>
      <c r="I4917" s="40"/>
      <c r="J4917" s="40"/>
      <c r="K4917" s="40"/>
      <c r="L4917" s="40"/>
      <c r="M4917" s="40"/>
      <c r="N4917" s="40"/>
      <c r="O4917" s="40"/>
      <c r="P4917" s="40"/>
      <c r="Q4917" s="40"/>
      <c r="R4917" s="40"/>
      <c r="S4917" s="40"/>
      <c r="T4917" s="40"/>
      <c r="U4917" s="40"/>
      <c r="V4917" s="40"/>
      <c r="W4917" s="40"/>
      <c r="X4917" s="40"/>
      <c r="Z4917" s="40"/>
      <c r="AA4917" s="40"/>
      <c r="AB4917" s="40"/>
      <c r="AC4917" s="40"/>
      <c r="AD4917" s="40"/>
      <c r="AE4917" s="40"/>
      <c r="AF4917" s="40"/>
      <c r="AG4917" s="40"/>
      <c r="AH4917" s="40"/>
      <c r="AI4917" s="40"/>
      <c r="AJ4917" s="40"/>
      <c r="AK4917" s="40"/>
      <c r="AL4917" s="40"/>
      <c r="AM4917" s="40"/>
      <c r="AN4917" s="40"/>
      <c r="AO4917" s="40"/>
      <c r="AP4917" s="40"/>
      <c r="AQ4917" s="40"/>
      <c r="AR4917" s="40"/>
      <c r="AS4917" s="40"/>
      <c r="AT4917" s="40"/>
      <c r="AU4917" s="40"/>
      <c r="AV4917" s="40"/>
      <c r="AZ4917" s="40"/>
      <c r="BA4917" s="40"/>
      <c r="BB4917" s="40"/>
      <c r="BC4917" s="40"/>
      <c r="BD4917" s="40"/>
      <c r="BE4917" s="40"/>
      <c r="BF4917" s="40"/>
      <c r="BG4917" s="40"/>
      <c r="BH4917" s="40"/>
      <c r="BI4917" s="40"/>
      <c r="BJ4917" s="40"/>
      <c r="BK4917" s="40"/>
      <c r="BL4917" s="51">
        <v>4.45</v>
      </c>
      <c r="BM4917" s="40"/>
      <c r="BN4917" s="40"/>
      <c r="BO4917" s="40"/>
      <c r="BP4917" s="40"/>
      <c r="BQ4917" s="40"/>
      <c r="BR4917" s="40"/>
      <c r="BS4917" s="40"/>
      <c r="BT4917" s="40"/>
      <c r="BU4917" s="40"/>
      <c r="BV4917" s="40"/>
      <c r="BW4917" s="40"/>
      <c r="BX4917" s="40"/>
      <c r="BY4917" s="40"/>
      <c r="BZ4917" s="40"/>
      <c r="CA4917" s="40"/>
      <c r="CB4917" s="40"/>
      <c r="CC4917" s="40"/>
      <c r="CD4917" s="40"/>
      <c r="CE4917" s="40"/>
    </row>
    <row r="4918" spans="1:83" x14ac:dyDescent="0.25">
      <c r="A4918" s="66" t="s">
        <v>883</v>
      </c>
      <c r="B4918" s="66" t="s">
        <v>883</v>
      </c>
      <c r="C4918" s="71">
        <v>41108</v>
      </c>
      <c r="F4918" s="50" t="s">
        <v>289</v>
      </c>
      <c r="G4918" s="40"/>
      <c r="H4918" s="40"/>
      <c r="I4918" s="40"/>
      <c r="J4918" s="40"/>
      <c r="K4918" s="40"/>
      <c r="L4918" s="40"/>
      <c r="M4918" s="40"/>
      <c r="N4918" s="40"/>
      <c r="O4918" s="40"/>
      <c r="P4918" s="40"/>
      <c r="Q4918" s="40"/>
      <c r="R4918" s="40"/>
      <c r="S4918" s="40"/>
      <c r="T4918" s="40"/>
      <c r="U4918" s="40"/>
      <c r="V4918" s="40"/>
      <c r="W4918" s="40"/>
      <c r="X4918" s="40"/>
      <c r="Z4918" s="40"/>
      <c r="AA4918" s="40"/>
      <c r="AB4918" s="40"/>
      <c r="AC4918" s="40"/>
      <c r="AD4918" s="40"/>
      <c r="AE4918" s="40"/>
      <c r="AF4918" s="40"/>
      <c r="AG4918" s="40"/>
      <c r="AH4918" s="40"/>
      <c r="AI4918" s="40"/>
      <c r="AJ4918" s="40"/>
      <c r="AK4918" s="40"/>
      <c r="AL4918" s="40"/>
      <c r="AM4918" s="40"/>
      <c r="AN4918" s="40"/>
      <c r="AO4918" s="40"/>
      <c r="AP4918" s="40"/>
      <c r="AQ4918" s="40"/>
      <c r="AR4918" s="40"/>
      <c r="AS4918" s="40"/>
      <c r="AT4918" s="40"/>
      <c r="AU4918" s="40"/>
      <c r="AV4918" s="40"/>
      <c r="AZ4918" s="40"/>
      <c r="BA4918" s="40"/>
      <c r="BB4918" s="40"/>
      <c r="BC4918" s="40"/>
      <c r="BD4918" s="40"/>
      <c r="BE4918" s="40"/>
      <c r="BF4918" s="40"/>
      <c r="BG4918" s="40"/>
      <c r="BH4918" s="40"/>
      <c r="BI4918" s="40"/>
      <c r="BJ4918" s="40"/>
      <c r="BK4918" s="40"/>
      <c r="BL4918" s="51">
        <v>6.4</v>
      </c>
      <c r="BM4918" s="40"/>
      <c r="BN4918" s="40"/>
      <c r="BO4918" s="40"/>
      <c r="BP4918" s="40"/>
      <c r="BQ4918" s="40"/>
      <c r="BR4918" s="40"/>
      <c r="BS4918" s="40"/>
      <c r="BT4918" s="40"/>
      <c r="BU4918" s="40"/>
      <c r="BV4918" s="40"/>
      <c r="BW4918" s="40"/>
      <c r="BX4918" s="40"/>
      <c r="BY4918" s="40"/>
      <c r="BZ4918" s="40"/>
      <c r="CA4918" s="40"/>
      <c r="CB4918" s="40"/>
      <c r="CC4918" s="40"/>
      <c r="CD4918" s="40"/>
      <c r="CE4918" s="40"/>
    </row>
    <row r="4919" spans="1:83" x14ac:dyDescent="0.25">
      <c r="A4919" s="66" t="s">
        <v>883</v>
      </c>
      <c r="B4919" s="66" t="s">
        <v>883</v>
      </c>
      <c r="C4919" s="71">
        <v>41117</v>
      </c>
      <c r="F4919" s="50" t="s">
        <v>289</v>
      </c>
      <c r="G4919" s="40"/>
      <c r="H4919" s="40"/>
      <c r="I4919" s="40"/>
      <c r="J4919" s="40"/>
      <c r="K4919" s="40"/>
      <c r="L4919" s="40"/>
      <c r="M4919" s="40"/>
      <c r="N4919" s="40"/>
      <c r="O4919" s="40"/>
      <c r="P4919" s="40"/>
      <c r="Q4919" s="40"/>
      <c r="R4919" s="40"/>
      <c r="S4919" s="40"/>
      <c r="T4919" s="40"/>
      <c r="U4919" s="40"/>
      <c r="V4919" s="40"/>
      <c r="W4919" s="40"/>
      <c r="X4919" s="40"/>
      <c r="Z4919" s="40"/>
      <c r="AA4919" s="40"/>
      <c r="AB4919" s="40"/>
      <c r="AC4919" s="40"/>
      <c r="AD4919" s="40"/>
      <c r="AE4919" s="40"/>
      <c r="AF4919" s="40"/>
      <c r="AG4919" s="40"/>
      <c r="AH4919" s="40"/>
      <c r="AI4919" s="40"/>
      <c r="AJ4919" s="40"/>
      <c r="AK4919" s="40"/>
      <c r="AL4919" s="40"/>
      <c r="AM4919" s="40"/>
      <c r="AN4919" s="40"/>
      <c r="AO4919" s="40"/>
      <c r="AP4919" s="40"/>
      <c r="AQ4919" s="40"/>
      <c r="AR4919" s="40"/>
      <c r="AS4919" s="40"/>
      <c r="AT4919" s="40"/>
      <c r="AU4919" s="40"/>
      <c r="AV4919" s="40"/>
      <c r="AZ4919" s="40"/>
      <c r="BA4919" s="40"/>
      <c r="BB4919" s="40"/>
      <c r="BC4919" s="40"/>
      <c r="BD4919" s="40"/>
      <c r="BE4919" s="40"/>
      <c r="BF4919" s="40"/>
      <c r="BG4919" s="40"/>
      <c r="BH4919" s="40"/>
      <c r="BI4919" s="40"/>
      <c r="BJ4919" s="40"/>
      <c r="BK4919" s="40"/>
      <c r="BL4919" s="51">
        <v>6.15</v>
      </c>
      <c r="BM4919" s="40"/>
      <c r="BN4919" s="40"/>
      <c r="BO4919" s="40"/>
      <c r="BP4919" s="40"/>
      <c r="BQ4919" s="40"/>
      <c r="BR4919" s="40"/>
      <c r="BS4919" s="40"/>
      <c r="BT4919" s="40"/>
      <c r="BU4919" s="40"/>
      <c r="BV4919" s="40"/>
      <c r="BW4919" s="40"/>
      <c r="BX4919" s="40"/>
      <c r="BY4919" s="40"/>
      <c r="BZ4919" s="40"/>
      <c r="CA4919" s="40"/>
      <c r="CB4919" s="40"/>
      <c r="CC4919" s="40"/>
      <c r="CD4919" s="40"/>
      <c r="CE4919" s="40"/>
    </row>
    <row r="4920" spans="1:83" x14ac:dyDescent="0.25">
      <c r="A4920" s="66" t="s">
        <v>883</v>
      </c>
      <c r="B4920" s="66" t="s">
        <v>883</v>
      </c>
      <c r="C4920" s="71">
        <v>41124</v>
      </c>
      <c r="F4920" s="50" t="s">
        <v>289</v>
      </c>
      <c r="G4920" s="40"/>
      <c r="H4920" s="40"/>
      <c r="I4920" s="40"/>
      <c r="J4920" s="40"/>
      <c r="K4920" s="40"/>
      <c r="L4920" s="40"/>
      <c r="M4920" s="40"/>
      <c r="N4920" s="40"/>
      <c r="O4920" s="40"/>
      <c r="P4920" s="40"/>
      <c r="Q4920" s="40"/>
      <c r="R4920" s="40"/>
      <c r="S4920" s="40"/>
      <c r="T4920" s="40"/>
      <c r="U4920" s="40"/>
      <c r="V4920" s="40"/>
      <c r="W4920" s="40"/>
      <c r="X4920" s="40"/>
      <c r="Z4920" s="40"/>
      <c r="AA4920" s="40"/>
      <c r="AB4920" s="40"/>
      <c r="AC4920" s="40"/>
      <c r="AD4920" s="40"/>
      <c r="AE4920" s="40"/>
      <c r="AF4920" s="40"/>
      <c r="AG4920" s="40"/>
      <c r="AH4920" s="40"/>
      <c r="AI4920" s="40"/>
      <c r="AJ4920" s="40"/>
      <c r="AK4920" s="40"/>
      <c r="AL4920" s="40"/>
      <c r="AM4920" s="40"/>
      <c r="AN4920" s="40"/>
      <c r="AO4920" s="40"/>
      <c r="AP4920" s="40"/>
      <c r="AQ4920" s="40"/>
      <c r="AR4920" s="40"/>
      <c r="AS4920" s="40"/>
      <c r="AT4920" s="40"/>
      <c r="AU4920" s="40"/>
      <c r="AV4920" s="40"/>
      <c r="AZ4920" s="40"/>
      <c r="BA4920" s="40"/>
      <c r="BB4920" s="40"/>
      <c r="BC4920" s="40"/>
      <c r="BD4920" s="40"/>
      <c r="BE4920" s="40"/>
      <c r="BF4920" s="40"/>
      <c r="BG4920" s="40"/>
      <c r="BH4920" s="40"/>
      <c r="BI4920" s="40"/>
      <c r="BJ4920" s="40"/>
      <c r="BK4920" s="40"/>
      <c r="BL4920" s="51">
        <v>6</v>
      </c>
      <c r="BM4920" s="40"/>
      <c r="BN4920" s="40"/>
      <c r="BO4920" s="40"/>
      <c r="BP4920" s="40"/>
      <c r="BQ4920" s="40"/>
      <c r="BR4920" s="40"/>
      <c r="BS4920" s="40"/>
      <c r="BT4920" s="40"/>
      <c r="BU4920" s="40"/>
      <c r="BV4920" s="40"/>
      <c r="BW4920" s="40"/>
      <c r="BX4920" s="40"/>
      <c r="BY4920" s="40"/>
      <c r="BZ4920" s="40"/>
      <c r="CA4920" s="40"/>
      <c r="CB4920" s="40"/>
      <c r="CC4920" s="40"/>
      <c r="CD4920" s="40"/>
      <c r="CE4920" s="40"/>
    </row>
    <row r="4921" spans="1:83" x14ac:dyDescent="0.25">
      <c r="A4921" s="66" t="s">
        <v>883</v>
      </c>
      <c r="B4921" s="66" t="s">
        <v>883</v>
      </c>
      <c r="C4921" s="71"/>
      <c r="F4921" s="46" t="s">
        <v>289</v>
      </c>
      <c r="G4921" s="40"/>
      <c r="H4921" s="40"/>
      <c r="I4921" s="40"/>
      <c r="J4921" s="40"/>
      <c r="K4921" s="40"/>
      <c r="L4921" s="40"/>
      <c r="M4921" s="40"/>
      <c r="N4921" s="40"/>
      <c r="O4921" s="40"/>
      <c r="P4921" s="40"/>
      <c r="Q4921" s="40"/>
      <c r="R4921" s="40"/>
      <c r="S4921" s="40"/>
      <c r="T4921" s="40"/>
      <c r="U4921" s="40"/>
      <c r="V4921" s="40"/>
      <c r="W4921" s="40"/>
      <c r="X4921" s="40"/>
      <c r="Z4921" s="40"/>
      <c r="AA4921" s="40"/>
      <c r="AB4921" s="40"/>
      <c r="AC4921" s="40"/>
      <c r="AD4921" s="40"/>
      <c r="AE4921" s="40"/>
      <c r="AF4921" s="40"/>
      <c r="AG4921" s="40"/>
      <c r="AH4921" s="40"/>
      <c r="AI4921" s="40"/>
      <c r="AJ4921" s="40"/>
      <c r="AK4921" s="40"/>
      <c r="AL4921" s="40"/>
      <c r="AM4921" s="40"/>
      <c r="AN4921" s="40"/>
      <c r="AO4921" s="40"/>
      <c r="AP4921" s="40"/>
      <c r="AQ4921" s="40"/>
      <c r="AR4921" s="40"/>
      <c r="AS4921" s="40"/>
      <c r="AT4921" s="40" t="s">
        <v>74</v>
      </c>
      <c r="AU4921" s="40"/>
      <c r="AV4921" s="40"/>
      <c r="AW4921">
        <v>131</v>
      </c>
      <c r="AY4921">
        <v>155</v>
      </c>
      <c r="AZ4921" s="40"/>
      <c r="BA4921" s="40"/>
      <c r="BB4921" s="40"/>
      <c r="BC4921" s="40"/>
      <c r="BD4921" s="40"/>
      <c r="BE4921" s="40"/>
      <c r="BF4921" s="40"/>
      <c r="BG4921" s="40"/>
      <c r="BH4921" s="40"/>
      <c r="BI4921" s="40"/>
      <c r="BJ4921" s="40"/>
      <c r="BK4921" s="40"/>
      <c r="BL4921" s="40"/>
      <c r="BM4921" s="40"/>
      <c r="BN4921" s="40"/>
      <c r="BO4921" s="40"/>
      <c r="BP4921" s="40"/>
      <c r="BQ4921" s="40"/>
      <c r="BR4921" s="40"/>
      <c r="BS4921" s="40"/>
      <c r="BT4921" s="40"/>
      <c r="BU4921" s="40"/>
      <c r="BV4921" s="40"/>
      <c r="BW4921" s="40"/>
      <c r="BX4921" s="40"/>
      <c r="BY4921" s="40"/>
      <c r="BZ4921" s="40"/>
      <c r="CA4921" s="40"/>
      <c r="CB4921" s="40"/>
      <c r="CC4921" s="40"/>
      <c r="CD4921" s="40"/>
      <c r="CE4921" s="40"/>
    </row>
    <row r="4922" spans="1:83" x14ac:dyDescent="0.25">
      <c r="A4922" s="66" t="s">
        <v>904</v>
      </c>
      <c r="B4922" s="66" t="s">
        <v>904</v>
      </c>
      <c r="C4922" s="71">
        <v>33450</v>
      </c>
      <c r="F4922" s="40" t="s">
        <v>905</v>
      </c>
      <c r="G4922" s="40"/>
      <c r="H4922" s="40"/>
      <c r="I4922" s="40"/>
      <c r="J4922" s="40"/>
      <c r="K4922" s="40"/>
      <c r="L4922" s="40"/>
      <c r="M4922" s="40"/>
      <c r="N4922" s="40"/>
      <c r="O4922" s="40"/>
      <c r="P4922" s="40"/>
      <c r="Q4922" s="40"/>
      <c r="R4922" s="40"/>
      <c r="S4922" s="40"/>
      <c r="T4922" s="40">
        <v>5.8</v>
      </c>
      <c r="U4922" s="40">
        <v>218</v>
      </c>
      <c r="V4922" s="40"/>
      <c r="W4922" s="40"/>
      <c r="X4922" s="40"/>
      <c r="Z4922" s="40"/>
      <c r="AA4922" s="40"/>
      <c r="AB4922" s="40"/>
      <c r="AC4922" s="40"/>
      <c r="AD4922" s="40"/>
      <c r="AE4922" s="40"/>
      <c r="AF4922" s="40"/>
      <c r="AG4922" s="40"/>
      <c r="AH4922" s="40"/>
      <c r="AI4922" s="40"/>
      <c r="AJ4922" s="40"/>
      <c r="AK4922" s="40"/>
      <c r="AL4922" s="40"/>
      <c r="AM4922" s="40"/>
      <c r="AN4922" s="40"/>
      <c r="AO4922" s="40"/>
      <c r="AP4922" s="40"/>
      <c r="AQ4922" s="40"/>
      <c r="AR4922" s="40"/>
      <c r="AS4922" s="40"/>
      <c r="AT4922" s="40"/>
      <c r="AU4922" s="40"/>
      <c r="AV4922" s="40"/>
      <c r="AZ4922" s="40"/>
      <c r="BA4922" s="40"/>
      <c r="BB4922" s="40"/>
      <c r="BC4922" s="40"/>
      <c r="BD4922" s="40"/>
      <c r="BE4922" s="40"/>
      <c r="BF4922" s="40"/>
      <c r="BG4922" s="40"/>
      <c r="BH4922" s="40"/>
      <c r="BI4922" s="40"/>
      <c r="BJ4922" s="40"/>
      <c r="BK4922" s="40">
        <v>549</v>
      </c>
      <c r="BL4922" s="40"/>
      <c r="BM4922" s="40"/>
      <c r="BN4922" s="40"/>
      <c r="BO4922" s="40"/>
      <c r="BP4922" s="40"/>
      <c r="BQ4922" s="40"/>
      <c r="BR4922" s="40"/>
      <c r="BS4922" s="40"/>
      <c r="BT4922" s="40"/>
      <c r="BU4922" s="40"/>
      <c r="BV4922" s="40"/>
      <c r="BW4922" s="40"/>
      <c r="BX4922" s="40"/>
      <c r="BY4922" s="40"/>
      <c r="BZ4922" s="40"/>
      <c r="CA4922" s="40"/>
      <c r="CB4922" s="40"/>
      <c r="CC4922" s="40"/>
      <c r="CD4922" s="40"/>
      <c r="CE4922" s="40"/>
    </row>
    <row r="4923" spans="1:83" x14ac:dyDescent="0.25">
      <c r="A4923" s="66" t="s">
        <v>904</v>
      </c>
      <c r="B4923" s="66" t="s">
        <v>904</v>
      </c>
      <c r="C4923" s="71">
        <v>33533</v>
      </c>
      <c r="F4923" s="40" t="s">
        <v>905</v>
      </c>
      <c r="G4923" s="40"/>
      <c r="H4923" s="40"/>
      <c r="I4923" s="40"/>
      <c r="J4923" s="40"/>
      <c r="K4923" s="40"/>
      <c r="L4923" s="40"/>
      <c r="M4923" s="40"/>
      <c r="N4923" s="40"/>
      <c r="O4923" s="40"/>
      <c r="P4923" s="40"/>
      <c r="Q4923" s="40"/>
      <c r="R4923" s="40"/>
      <c r="S4923" s="40"/>
      <c r="T4923" s="40">
        <v>8.35</v>
      </c>
      <c r="U4923" s="40">
        <v>984</v>
      </c>
      <c r="V4923" s="40"/>
      <c r="W4923" s="40"/>
      <c r="X4923" s="40"/>
      <c r="Z4923" s="40"/>
      <c r="AA4923" s="40"/>
      <c r="AB4923" s="40"/>
      <c r="AC4923" s="40"/>
      <c r="AD4923" s="40"/>
      <c r="AE4923" s="40"/>
      <c r="AF4923" s="40"/>
      <c r="AG4923" s="40"/>
      <c r="AH4923" s="40"/>
      <c r="AI4923" s="40"/>
      <c r="AJ4923" s="40"/>
      <c r="AK4923" s="40"/>
      <c r="AL4923" s="40"/>
      <c r="AM4923" s="40"/>
      <c r="AN4923" s="40"/>
      <c r="AO4923" s="40"/>
      <c r="AP4923" s="40"/>
      <c r="AQ4923" s="40">
        <v>10</v>
      </c>
      <c r="AR4923" s="40">
        <v>196</v>
      </c>
      <c r="AS4923" s="40"/>
      <c r="AT4923" s="40" t="s">
        <v>906</v>
      </c>
      <c r="AU4923" s="40"/>
      <c r="AV4923" s="40"/>
      <c r="AZ4923" s="40"/>
      <c r="BA4923" s="40"/>
      <c r="BB4923" s="40"/>
      <c r="BC4923" s="40"/>
      <c r="BD4923" s="40">
        <v>22.6</v>
      </c>
      <c r="BE4923" s="40">
        <v>172</v>
      </c>
      <c r="BF4923" s="40"/>
      <c r="BG4923" s="40"/>
      <c r="BH4923" s="40"/>
      <c r="BI4923" s="40">
        <v>181.5</v>
      </c>
      <c r="BJ4923" s="40">
        <v>617</v>
      </c>
      <c r="BK4923" s="40">
        <v>377</v>
      </c>
      <c r="BL4923" s="40"/>
      <c r="BM4923" s="40"/>
      <c r="BN4923" s="40"/>
      <c r="BO4923" s="40"/>
      <c r="BP4923" s="40"/>
      <c r="BQ4923" s="40"/>
      <c r="BR4923" s="40"/>
      <c r="BS4923" s="40"/>
      <c r="BT4923" s="40"/>
      <c r="BU4923" s="40"/>
      <c r="BV4923" s="40"/>
      <c r="BW4923" s="40"/>
      <c r="BX4923" s="40"/>
      <c r="BY4923" s="40"/>
      <c r="BZ4923" s="40"/>
      <c r="CA4923" s="40"/>
      <c r="CB4923" s="40"/>
      <c r="CC4923" s="40"/>
      <c r="CD4923" s="40"/>
      <c r="CE4923" s="40"/>
    </row>
    <row r="4924" spans="1:83" x14ac:dyDescent="0.25">
      <c r="A4924" s="66" t="s">
        <v>904</v>
      </c>
      <c r="B4924" s="66" t="s">
        <v>904</v>
      </c>
      <c r="C4924" s="71">
        <v>33573</v>
      </c>
      <c r="F4924" s="40" t="s">
        <v>905</v>
      </c>
      <c r="G4924" s="40"/>
      <c r="H4924" s="40"/>
      <c r="I4924" s="40"/>
      <c r="J4924" s="40"/>
      <c r="K4924" s="40"/>
      <c r="L4924" s="40"/>
      <c r="M4924" s="40"/>
      <c r="N4924" s="40"/>
      <c r="O4924" s="40"/>
      <c r="P4924" s="40"/>
      <c r="Q4924" s="40"/>
      <c r="R4924" s="40"/>
      <c r="S4924" s="40"/>
      <c r="T4924" s="40">
        <v>7.63</v>
      </c>
      <c r="U4924" s="40">
        <v>1086</v>
      </c>
      <c r="V4924" s="40"/>
      <c r="W4924" s="40"/>
      <c r="X4924" s="40"/>
      <c r="Y4924" s="3">
        <f>AA4924/AD4924</f>
        <v>1.5504812834224599E-2</v>
      </c>
      <c r="Z4924" s="40">
        <f>AD4924/AB4924</f>
        <v>2.8549618320610686E-2</v>
      </c>
      <c r="AA4924" s="40">
        <f>T4924*0.76</f>
        <v>5.7988</v>
      </c>
      <c r="AB4924" s="40">
        <v>13100</v>
      </c>
      <c r="AC4924" s="40">
        <v>8.8000000000000007</v>
      </c>
      <c r="AD4924" s="40">
        <v>374</v>
      </c>
      <c r="AE4924" s="40"/>
      <c r="AF4924" s="40"/>
      <c r="AG4924" s="40"/>
      <c r="AH4924" s="40"/>
      <c r="AI4924" s="40"/>
      <c r="AJ4924" s="40"/>
      <c r="AK4924" s="40"/>
      <c r="AL4924" s="40"/>
      <c r="AM4924" s="40"/>
      <c r="AN4924" s="40"/>
      <c r="AO4924" s="40"/>
      <c r="AP4924" s="40"/>
      <c r="AQ4924" s="40"/>
      <c r="AR4924" s="40">
        <v>118</v>
      </c>
      <c r="AS4924" s="40"/>
      <c r="AT4924" s="40" t="s">
        <v>74</v>
      </c>
      <c r="AU4924" s="40"/>
      <c r="AV4924" s="40"/>
      <c r="AZ4924" s="40"/>
      <c r="BA4924" s="40"/>
      <c r="BB4924" s="40"/>
      <c r="BC4924" s="40"/>
      <c r="BD4924" s="40"/>
      <c r="BE4924" s="40">
        <v>164</v>
      </c>
      <c r="BF4924" s="40"/>
      <c r="BG4924" s="40"/>
      <c r="BH4924" s="40"/>
      <c r="BI4924" s="40"/>
      <c r="BJ4924" s="40">
        <v>423</v>
      </c>
      <c r="BK4924" s="40">
        <v>372</v>
      </c>
      <c r="BL4924" s="40"/>
      <c r="BM4924" s="40"/>
      <c r="BN4924" s="40"/>
      <c r="BO4924" s="40"/>
      <c r="BP4924" s="40"/>
      <c r="BQ4924" s="40"/>
      <c r="BR4924" s="40"/>
      <c r="BS4924" s="40"/>
      <c r="BT4924" s="40"/>
      <c r="BU4924" s="40"/>
      <c r="BV4924" s="40"/>
      <c r="BW4924" s="40"/>
      <c r="BX4924" s="40"/>
      <c r="BY4924" s="40"/>
      <c r="BZ4924" s="40"/>
      <c r="CA4924" s="40"/>
      <c r="CB4924" s="40"/>
      <c r="CC4924" s="40"/>
      <c r="CD4924" s="40"/>
      <c r="CE4924" s="40"/>
    </row>
    <row r="4925" spans="1:83" x14ac:dyDescent="0.25">
      <c r="A4925" s="66" t="s">
        <v>909</v>
      </c>
      <c r="B4925" s="66" t="s">
        <v>909</v>
      </c>
      <c r="C4925" s="71">
        <v>33450</v>
      </c>
      <c r="F4925" s="40" t="s">
        <v>905</v>
      </c>
      <c r="G4925" s="40"/>
      <c r="H4925" s="40"/>
      <c r="I4925" s="40"/>
      <c r="J4925" s="40"/>
      <c r="K4925" s="40"/>
      <c r="L4925" s="40"/>
      <c r="M4925" s="40"/>
      <c r="N4925" s="40"/>
      <c r="O4925" s="40"/>
      <c r="P4925" s="40"/>
      <c r="Q4925" s="40"/>
      <c r="R4925" s="40"/>
      <c r="S4925" s="40"/>
      <c r="T4925" s="40">
        <v>10.46</v>
      </c>
      <c r="U4925" s="40">
        <v>316</v>
      </c>
      <c r="V4925" s="40"/>
      <c r="W4925" s="40"/>
      <c r="X4925" s="40"/>
      <c r="Z4925" s="40"/>
      <c r="AA4925" s="40"/>
      <c r="AB4925" s="40"/>
      <c r="AC4925" s="40"/>
      <c r="AD4925" s="40"/>
      <c r="AE4925" s="40"/>
      <c r="AF4925" s="40"/>
      <c r="AG4925" s="40"/>
      <c r="AH4925" s="40"/>
      <c r="AI4925" s="40"/>
      <c r="AJ4925" s="40"/>
      <c r="AK4925" s="40"/>
      <c r="AL4925" s="40"/>
      <c r="AM4925" s="40"/>
      <c r="AN4925" s="40"/>
      <c r="AO4925" s="40"/>
      <c r="AP4925" s="40"/>
      <c r="AQ4925" s="40"/>
      <c r="AR4925" s="40"/>
      <c r="AS4925" s="40"/>
      <c r="AT4925" s="40"/>
      <c r="AU4925" s="40"/>
      <c r="AV4925" s="40"/>
      <c r="AZ4925" s="40"/>
      <c r="BA4925" s="40"/>
      <c r="BB4925" s="40"/>
      <c r="BC4925" s="40"/>
      <c r="BD4925" s="40"/>
      <c r="BE4925" s="40"/>
      <c r="BF4925" s="40"/>
      <c r="BG4925" s="40"/>
      <c r="BH4925" s="40"/>
      <c r="BI4925" s="40"/>
      <c r="BJ4925" s="40"/>
      <c r="BK4925" s="40">
        <v>691</v>
      </c>
      <c r="BL4925" s="40"/>
      <c r="BM4925" s="40"/>
      <c r="BN4925" s="40"/>
      <c r="BO4925" s="40"/>
      <c r="BP4925" s="40"/>
      <c r="BQ4925" s="40"/>
      <c r="BR4925" s="40"/>
      <c r="BS4925" s="40"/>
      <c r="BT4925" s="40"/>
      <c r="BU4925" s="40"/>
      <c r="BV4925" s="40"/>
      <c r="BW4925" s="40"/>
      <c r="BX4925" s="40"/>
      <c r="BY4925" s="40"/>
      <c r="BZ4925" s="40"/>
      <c r="CA4925" s="40"/>
      <c r="CB4925" s="40"/>
      <c r="CC4925" s="40"/>
      <c r="CD4925" s="40"/>
      <c r="CE4925" s="40"/>
    </row>
    <row r="4926" spans="1:83" x14ac:dyDescent="0.25">
      <c r="A4926" s="66" t="s">
        <v>909</v>
      </c>
      <c r="B4926" s="66" t="s">
        <v>909</v>
      </c>
      <c r="C4926" s="71">
        <v>33533</v>
      </c>
      <c r="F4926" s="40" t="s">
        <v>905</v>
      </c>
      <c r="G4926" s="40"/>
      <c r="H4926" s="40"/>
      <c r="I4926" s="40"/>
      <c r="J4926" s="40"/>
      <c r="K4926" s="40"/>
      <c r="L4926" s="40"/>
      <c r="M4926" s="40"/>
      <c r="N4926" s="40"/>
      <c r="O4926" s="40"/>
      <c r="P4926" s="40"/>
      <c r="Q4926" s="40"/>
      <c r="R4926" s="40"/>
      <c r="S4926" s="40"/>
      <c r="T4926" s="40">
        <v>14.14</v>
      </c>
      <c r="U4926" s="40">
        <v>1092</v>
      </c>
      <c r="V4926" s="40"/>
      <c r="W4926" s="40"/>
      <c r="X4926" s="40"/>
      <c r="Z4926" s="40"/>
      <c r="AA4926" s="40"/>
      <c r="AB4926" s="40"/>
      <c r="AC4926" s="40"/>
      <c r="AD4926" s="40"/>
      <c r="AE4926" s="40"/>
      <c r="AF4926" s="40"/>
      <c r="AG4926" s="40"/>
      <c r="AH4926" s="40"/>
      <c r="AI4926" s="40"/>
      <c r="AJ4926" s="40"/>
      <c r="AK4926" s="40"/>
      <c r="AL4926" s="40"/>
      <c r="AM4926" s="40"/>
      <c r="AN4926" s="40"/>
      <c r="AO4926" s="40"/>
      <c r="AP4926" s="40"/>
      <c r="AQ4926" s="40">
        <v>11.9</v>
      </c>
      <c r="AR4926" s="40">
        <v>275</v>
      </c>
      <c r="AS4926" s="40"/>
      <c r="AT4926" s="40"/>
      <c r="AU4926" s="40"/>
      <c r="AV4926" s="40"/>
      <c r="AZ4926" s="40"/>
      <c r="BA4926" s="40"/>
      <c r="BB4926" s="40"/>
      <c r="BC4926" s="40"/>
      <c r="BD4926" s="40">
        <v>29.3</v>
      </c>
      <c r="BE4926" s="40">
        <v>212</v>
      </c>
      <c r="BF4926" s="40"/>
      <c r="BG4926" s="40"/>
      <c r="BH4926" s="40"/>
      <c r="BI4926" s="40">
        <v>110.1</v>
      </c>
      <c r="BJ4926" s="40">
        <v>604</v>
      </c>
      <c r="BK4926" s="40">
        <v>416</v>
      </c>
      <c r="BL4926" s="40"/>
      <c r="BM4926" s="40"/>
      <c r="BN4926" s="40"/>
      <c r="BO4926" s="40"/>
      <c r="BP4926" s="40"/>
      <c r="BQ4926" s="40"/>
      <c r="BR4926" s="40"/>
      <c r="BS4926" s="40"/>
      <c r="BT4926" s="40"/>
      <c r="BU4926" s="40"/>
      <c r="BV4926" s="40"/>
      <c r="BW4926" s="40"/>
      <c r="BX4926" s="40"/>
      <c r="BY4926" s="40"/>
      <c r="BZ4926" s="40"/>
      <c r="CA4926" s="40"/>
      <c r="CB4926" s="40"/>
      <c r="CC4926" s="40"/>
      <c r="CD4926" s="40"/>
      <c r="CE4926" s="40"/>
    </row>
    <row r="4927" spans="1:83" x14ac:dyDescent="0.25">
      <c r="A4927" s="66" t="s">
        <v>909</v>
      </c>
      <c r="B4927" s="66" t="s">
        <v>909</v>
      </c>
      <c r="C4927" s="71">
        <v>33573</v>
      </c>
      <c r="F4927" s="40" t="s">
        <v>905</v>
      </c>
      <c r="G4927" s="40"/>
      <c r="H4927" s="40"/>
      <c r="I4927" s="40"/>
      <c r="J4927" s="40"/>
      <c r="K4927" s="40"/>
      <c r="L4927" s="40"/>
      <c r="M4927" s="40"/>
      <c r="N4927" s="40"/>
      <c r="O4927" s="40"/>
      <c r="P4927" s="40"/>
      <c r="Q4927" s="40"/>
      <c r="R4927" s="40"/>
      <c r="S4927" s="40"/>
      <c r="T4927" s="40">
        <v>13.62</v>
      </c>
      <c r="U4927" s="40">
        <v>1163</v>
      </c>
      <c r="V4927" s="40"/>
      <c r="W4927" s="40"/>
      <c r="X4927" s="40"/>
      <c r="Y4927" s="3">
        <f>AA4927/AD4927</f>
        <v>2.6990853658536585E-2</v>
      </c>
      <c r="Z4927" s="40">
        <f>AD4927/AB4927</f>
        <v>2.081218274111675E-2</v>
      </c>
      <c r="AA4927" s="40">
        <f>T4927*0.65</f>
        <v>8.8529999999999998</v>
      </c>
      <c r="AB4927" s="40">
        <v>15760</v>
      </c>
      <c r="AC4927" s="40">
        <v>15.5</v>
      </c>
      <c r="AD4927" s="40">
        <v>328</v>
      </c>
      <c r="AE4927" s="40"/>
      <c r="AF4927" s="40"/>
      <c r="AG4927" s="40"/>
      <c r="AH4927" s="40"/>
      <c r="AI4927" s="40"/>
      <c r="AJ4927" s="40"/>
      <c r="AK4927" s="40"/>
      <c r="AL4927" s="40"/>
      <c r="AM4927" s="40"/>
      <c r="AN4927" s="40"/>
      <c r="AO4927" s="40"/>
      <c r="AP4927" s="40"/>
      <c r="AQ4927" s="40"/>
      <c r="AR4927" s="40">
        <v>162</v>
      </c>
      <c r="AS4927" s="40"/>
      <c r="AT4927" s="40" t="s">
        <v>74</v>
      </c>
      <c r="AU4927" s="40"/>
      <c r="AV4927" s="40"/>
      <c r="AZ4927" s="40"/>
      <c r="BA4927" s="40"/>
      <c r="BB4927" s="40"/>
      <c r="BC4927" s="40"/>
      <c r="BD4927" s="40"/>
      <c r="BE4927" s="40">
        <v>190</v>
      </c>
      <c r="BF4927" s="40"/>
      <c r="BG4927" s="40"/>
      <c r="BH4927" s="40"/>
      <c r="BI4927" s="40"/>
      <c r="BJ4927" s="40">
        <v>474</v>
      </c>
      <c r="BK4927" s="40">
        <v>376</v>
      </c>
      <c r="BL4927" s="40"/>
      <c r="BM4927" s="40"/>
      <c r="BN4927" s="40"/>
      <c r="BO4927" s="40"/>
      <c r="BP4927" s="40"/>
      <c r="BQ4927" s="40"/>
      <c r="BR4927" s="40"/>
      <c r="BS4927" s="40"/>
      <c r="BT4927" s="40"/>
      <c r="BU4927" s="40"/>
      <c r="BV4927" s="40"/>
      <c r="BW4927" s="40"/>
      <c r="BX4927" s="40"/>
      <c r="BY4927" s="40"/>
      <c r="BZ4927" s="40"/>
      <c r="CA4927" s="40"/>
      <c r="CB4927" s="40"/>
      <c r="CC4927" s="40"/>
      <c r="CD4927" s="40"/>
      <c r="CE4927" s="40"/>
    </row>
    <row r="4928" spans="1:83" x14ac:dyDescent="0.25">
      <c r="A4928" s="66" t="s">
        <v>910</v>
      </c>
      <c r="B4928" s="66" t="s">
        <v>910</v>
      </c>
      <c r="C4928" s="71">
        <v>33450</v>
      </c>
      <c r="F4928" s="40" t="s">
        <v>905</v>
      </c>
      <c r="G4928" s="40"/>
      <c r="H4928" s="40"/>
      <c r="I4928" s="40"/>
      <c r="J4928" s="40"/>
      <c r="K4928" s="40"/>
      <c r="L4928" s="40"/>
      <c r="M4928" s="40"/>
      <c r="N4928" s="40"/>
      <c r="O4928" s="40"/>
      <c r="P4928" s="40"/>
      <c r="Q4928" s="40"/>
      <c r="R4928" s="40"/>
      <c r="S4928" s="40"/>
      <c r="T4928" s="40"/>
      <c r="U4928" s="40"/>
      <c r="V4928" s="40"/>
      <c r="W4928" s="40"/>
      <c r="X4928" s="40"/>
      <c r="Z4928" s="40"/>
      <c r="AA4928" s="40"/>
      <c r="AB4928" s="40"/>
      <c r="AC4928" s="40"/>
      <c r="AD4928" s="40"/>
      <c r="AE4928" s="40"/>
      <c r="AF4928" s="40"/>
      <c r="AG4928" s="40"/>
      <c r="AH4928" s="40"/>
      <c r="AI4928" s="40"/>
      <c r="AJ4928" s="40"/>
      <c r="AK4928" s="40"/>
      <c r="AL4928" s="40"/>
      <c r="AM4928" s="40"/>
      <c r="AN4928" s="40"/>
      <c r="AO4928" s="40"/>
      <c r="AP4928" s="40"/>
      <c r="AQ4928" s="40"/>
      <c r="AR4928" s="40"/>
      <c r="AS4928" s="40"/>
      <c r="AT4928" s="40"/>
      <c r="AU4928" s="40"/>
      <c r="AV4928" s="40"/>
      <c r="AZ4928" s="40"/>
      <c r="BA4928" s="40"/>
      <c r="BB4928" s="40"/>
      <c r="BC4928" s="40"/>
      <c r="BD4928" s="40"/>
      <c r="BE4928" s="40"/>
      <c r="BF4928" s="40"/>
      <c r="BG4928" s="40"/>
      <c r="BH4928" s="40"/>
      <c r="BI4928" s="40"/>
      <c r="BJ4928" s="40"/>
      <c r="BK4928" s="40"/>
      <c r="BL4928" s="40"/>
      <c r="BM4928" s="40"/>
      <c r="BN4928" s="40"/>
      <c r="BO4928" s="40"/>
      <c r="BP4928" s="40"/>
      <c r="BQ4928" s="40"/>
      <c r="BR4928" s="40"/>
      <c r="BS4928" s="40"/>
      <c r="BT4928" s="40"/>
      <c r="BU4928" s="40"/>
      <c r="BV4928" s="40"/>
      <c r="BW4928" s="40"/>
      <c r="BX4928" s="40"/>
      <c r="BY4928" s="40"/>
      <c r="BZ4928" s="40"/>
      <c r="CA4928" s="40"/>
      <c r="CB4928" s="40"/>
      <c r="CC4928" s="40"/>
      <c r="CD4928" s="40"/>
      <c r="CE4928" s="40"/>
    </row>
    <row r="4929" spans="1:83" x14ac:dyDescent="0.25">
      <c r="A4929" s="66" t="s">
        <v>910</v>
      </c>
      <c r="B4929" s="66" t="s">
        <v>910</v>
      </c>
      <c r="C4929" s="71">
        <v>33533</v>
      </c>
      <c r="F4929" s="40" t="s">
        <v>905</v>
      </c>
      <c r="G4929" s="40"/>
      <c r="H4929" s="40"/>
      <c r="I4929" s="40"/>
      <c r="J4929" s="40"/>
      <c r="K4929" s="40"/>
      <c r="L4929" s="40"/>
      <c r="M4929" s="40"/>
      <c r="N4929" s="40"/>
      <c r="O4929" s="40"/>
      <c r="P4929" s="40"/>
      <c r="Q4929" s="40"/>
      <c r="R4929" s="40"/>
      <c r="S4929" s="40"/>
      <c r="T4929" s="40"/>
      <c r="U4929" s="40"/>
      <c r="V4929" s="40"/>
      <c r="W4929" s="40"/>
      <c r="X4929" s="40"/>
      <c r="Z4929" s="40"/>
      <c r="AA4929" s="40"/>
      <c r="AB4929" s="40"/>
      <c r="AC4929" s="40"/>
      <c r="AD4929" s="40"/>
      <c r="AE4929" s="40"/>
      <c r="AF4929" s="40"/>
      <c r="AG4929" s="40"/>
      <c r="AH4929" s="40"/>
      <c r="AI4929" s="40"/>
      <c r="AJ4929" s="40"/>
      <c r="AK4929" s="40"/>
      <c r="AL4929" s="40"/>
      <c r="AM4929" s="40"/>
      <c r="AN4929" s="40"/>
      <c r="AO4929" s="40"/>
      <c r="AP4929" s="40"/>
      <c r="AQ4929" s="40"/>
      <c r="AR4929" s="40"/>
      <c r="AS4929" s="40"/>
      <c r="AT4929" s="40"/>
      <c r="AU4929" s="40"/>
      <c r="AV4929" s="40"/>
      <c r="AZ4929" s="40"/>
      <c r="BA4929" s="40"/>
      <c r="BB4929" s="40"/>
      <c r="BC4929" s="40"/>
      <c r="BD4929" s="40"/>
      <c r="BE4929" s="40"/>
      <c r="BF4929" s="40"/>
      <c r="BG4929" s="40"/>
      <c r="BH4929" s="40"/>
      <c r="BI4929" s="40"/>
      <c r="BJ4929" s="40"/>
      <c r="BK4929" s="40"/>
      <c r="BL4929" s="40"/>
      <c r="BM4929" s="40"/>
      <c r="BN4929" s="40"/>
      <c r="BO4929" s="40"/>
      <c r="BP4929" s="40"/>
      <c r="BQ4929" s="40"/>
      <c r="BR4929" s="40"/>
      <c r="BS4929" s="40"/>
      <c r="BT4929" s="40"/>
      <c r="BU4929" s="40"/>
      <c r="BV4929" s="40"/>
      <c r="BW4929" s="40"/>
      <c r="BX4929" s="40"/>
      <c r="BY4929" s="40"/>
      <c r="BZ4929" s="40"/>
      <c r="CA4929" s="40"/>
      <c r="CB4929" s="40"/>
      <c r="CC4929" s="40"/>
      <c r="CD4929" s="40"/>
      <c r="CE4929" s="40"/>
    </row>
    <row r="4930" spans="1:83" x14ac:dyDescent="0.25">
      <c r="A4930" s="66" t="s">
        <v>910</v>
      </c>
      <c r="B4930" s="66" t="s">
        <v>910</v>
      </c>
      <c r="C4930" s="71">
        <v>33573</v>
      </c>
      <c r="F4930" s="40" t="s">
        <v>905</v>
      </c>
      <c r="G4930" s="40"/>
      <c r="H4930" s="40"/>
      <c r="I4930" s="40"/>
      <c r="J4930" s="40"/>
      <c r="K4930" s="40"/>
      <c r="L4930" s="40"/>
      <c r="M4930" s="40"/>
      <c r="N4930" s="40"/>
      <c r="O4930" s="40"/>
      <c r="P4930" s="40"/>
      <c r="Q4930" s="40"/>
      <c r="R4930" s="40"/>
      <c r="S4930" s="40"/>
      <c r="T4930" s="40">
        <v>13.68</v>
      </c>
      <c r="U4930" s="40">
        <v>1132</v>
      </c>
      <c r="V4930" s="40"/>
      <c r="W4930" s="40"/>
      <c r="X4930" s="40"/>
      <c r="Y4930" s="3">
        <f>AA4930/AD4930</f>
        <v>2.9970318021201415E-2</v>
      </c>
      <c r="Z4930" s="40">
        <f>AD4930/AB4930</f>
        <v>1.7490729295426454E-2</v>
      </c>
      <c r="AA4930" s="40">
        <f>T4930*0.62</f>
        <v>8.4816000000000003</v>
      </c>
      <c r="AB4930" s="40">
        <v>16180</v>
      </c>
      <c r="AC4930" s="40">
        <v>17</v>
      </c>
      <c r="AD4930" s="40">
        <v>283</v>
      </c>
      <c r="AE4930" s="40"/>
      <c r="AF4930" s="40"/>
      <c r="AG4930" s="40"/>
      <c r="AH4930" s="40"/>
      <c r="AI4930" s="40"/>
      <c r="AJ4930" s="40"/>
      <c r="AK4930" s="40"/>
      <c r="AL4930" s="40"/>
      <c r="AM4930" s="40"/>
      <c r="AN4930" s="40"/>
      <c r="AO4930" s="40"/>
      <c r="AP4930" s="40"/>
      <c r="AQ4930" s="40"/>
      <c r="AR4930" s="40"/>
      <c r="AS4930" s="40"/>
      <c r="AT4930" s="40" t="s">
        <v>74</v>
      </c>
      <c r="AU4930" s="40"/>
      <c r="AV4930" s="40"/>
      <c r="AZ4930" s="40"/>
      <c r="BA4930" s="40"/>
      <c r="BB4930" s="40"/>
      <c r="BC4930" s="40"/>
      <c r="BD4930" s="40"/>
      <c r="BE4930" s="40"/>
      <c r="BF4930" s="40"/>
      <c r="BG4930" s="40"/>
      <c r="BH4930" s="40"/>
      <c r="BI4930" s="40"/>
      <c r="BJ4930" s="40"/>
      <c r="BK4930" s="40">
        <v>389</v>
      </c>
      <c r="BL4930" s="40"/>
      <c r="BM4930" s="40"/>
      <c r="BN4930" s="40"/>
      <c r="BO4930" s="40"/>
      <c r="BP4930" s="40"/>
      <c r="BQ4930" s="40"/>
      <c r="BR4930" s="40"/>
      <c r="BS4930" s="40"/>
      <c r="BT4930" s="40"/>
      <c r="BU4930" s="40"/>
      <c r="BV4930" s="40"/>
      <c r="BW4930" s="40"/>
      <c r="BX4930" s="40"/>
      <c r="BY4930" s="40"/>
      <c r="BZ4930" s="40"/>
      <c r="CA4930" s="40"/>
      <c r="CB4930" s="40"/>
      <c r="CC4930" s="40"/>
      <c r="CD4930" s="40"/>
      <c r="CE4930" s="40"/>
    </row>
    <row r="4931" spans="1:83" x14ac:dyDescent="0.25">
      <c r="A4931" s="66" t="s">
        <v>911</v>
      </c>
      <c r="B4931" s="66" t="s">
        <v>911</v>
      </c>
      <c r="C4931" s="71">
        <v>33450</v>
      </c>
      <c r="F4931" s="40" t="s">
        <v>905</v>
      </c>
      <c r="G4931" s="40"/>
      <c r="H4931" s="40"/>
      <c r="I4931" s="40"/>
      <c r="J4931" s="40"/>
      <c r="K4931" s="40"/>
      <c r="L4931" s="40"/>
      <c r="M4931" s="40"/>
      <c r="N4931" s="40"/>
      <c r="O4931" s="40"/>
      <c r="P4931" s="40"/>
      <c r="Q4931" s="40"/>
      <c r="R4931" s="40"/>
      <c r="S4931" s="40"/>
      <c r="T4931" s="40"/>
      <c r="U4931" s="40"/>
      <c r="V4931" s="40"/>
      <c r="W4931" s="40"/>
      <c r="X4931" s="40"/>
      <c r="Z4931" s="40"/>
      <c r="AA4931" s="40"/>
      <c r="AB4931" s="40"/>
      <c r="AC4931" s="40"/>
      <c r="AD4931" s="40"/>
      <c r="AE4931" s="40"/>
      <c r="AF4931" s="40"/>
      <c r="AG4931" s="40"/>
      <c r="AH4931" s="40"/>
      <c r="AI4931" s="40"/>
      <c r="AJ4931" s="40"/>
      <c r="AK4931" s="40"/>
      <c r="AL4931" s="40"/>
      <c r="AM4931" s="40"/>
      <c r="AN4931" s="40"/>
      <c r="AO4931" s="40"/>
      <c r="AP4931" s="40"/>
      <c r="AQ4931" s="40"/>
      <c r="AR4931" s="40"/>
      <c r="AS4931" s="40"/>
      <c r="AT4931" s="40"/>
      <c r="AU4931" s="40"/>
      <c r="AV4931" s="40"/>
      <c r="AZ4931" s="40"/>
      <c r="BA4931" s="40"/>
      <c r="BB4931" s="40"/>
      <c r="BC4931" s="40"/>
      <c r="BD4931" s="40"/>
      <c r="BE4931" s="40"/>
      <c r="BF4931" s="40"/>
      <c r="BG4931" s="40"/>
      <c r="BH4931" s="40"/>
      <c r="BI4931" s="40"/>
      <c r="BJ4931" s="40"/>
      <c r="BK4931" s="40"/>
      <c r="BL4931" s="40"/>
      <c r="BM4931" s="40"/>
      <c r="BN4931" s="40"/>
      <c r="BO4931" s="40"/>
      <c r="BP4931" s="40"/>
      <c r="BQ4931" s="40"/>
      <c r="BR4931" s="40"/>
      <c r="BS4931" s="40"/>
      <c r="BT4931" s="40"/>
      <c r="BU4931" s="40"/>
      <c r="BV4931" s="40"/>
      <c r="BW4931" s="40"/>
      <c r="BX4931" s="40"/>
      <c r="BY4931" s="40"/>
      <c r="BZ4931" s="40"/>
      <c r="CA4931" s="40"/>
      <c r="CB4931" s="40"/>
      <c r="CC4931" s="40"/>
      <c r="CD4931" s="40"/>
      <c r="CE4931" s="40"/>
    </row>
    <row r="4932" spans="1:83" x14ac:dyDescent="0.25">
      <c r="A4932" s="66" t="s">
        <v>911</v>
      </c>
      <c r="B4932" s="66" t="s">
        <v>911</v>
      </c>
      <c r="C4932" s="71">
        <v>33533</v>
      </c>
      <c r="F4932" s="40" t="s">
        <v>905</v>
      </c>
      <c r="G4932" s="40"/>
      <c r="H4932" s="40"/>
      <c r="I4932" s="40"/>
      <c r="J4932" s="40"/>
      <c r="K4932" s="40"/>
      <c r="L4932" s="40"/>
      <c r="M4932" s="40"/>
      <c r="N4932" s="40"/>
      <c r="O4932" s="40"/>
      <c r="P4932" s="40"/>
      <c r="Q4932" s="40"/>
      <c r="R4932" s="40"/>
      <c r="S4932" s="40"/>
      <c r="T4932" s="40">
        <v>16.420000000000002</v>
      </c>
      <c r="U4932" s="40">
        <v>1097</v>
      </c>
      <c r="V4932" s="40"/>
      <c r="W4932" s="40"/>
      <c r="X4932" s="40"/>
      <c r="Z4932" s="40"/>
      <c r="AA4932" s="40"/>
      <c r="AB4932" s="40"/>
      <c r="AC4932" s="40"/>
      <c r="AD4932" s="40"/>
      <c r="AE4932" s="40"/>
      <c r="AF4932" s="40"/>
      <c r="AG4932" s="40"/>
      <c r="AH4932" s="40"/>
      <c r="AI4932" s="40"/>
      <c r="AJ4932" s="40"/>
      <c r="AK4932" s="40"/>
      <c r="AL4932" s="40"/>
      <c r="AM4932" s="40"/>
      <c r="AN4932" s="40"/>
      <c r="AO4932" s="40"/>
      <c r="AP4932" s="40"/>
      <c r="AQ4932" s="40">
        <v>11.6</v>
      </c>
      <c r="AR4932" s="40">
        <v>311</v>
      </c>
      <c r="AS4932" s="40"/>
      <c r="AT4932" s="40"/>
      <c r="AU4932" s="40"/>
      <c r="AV4932" s="40"/>
      <c r="AZ4932" s="40"/>
      <c r="BA4932" s="40"/>
      <c r="BB4932" s="40"/>
      <c r="BC4932" s="40"/>
      <c r="BD4932" s="40">
        <v>28.8</v>
      </c>
      <c r="BE4932" s="40">
        <v>205</v>
      </c>
      <c r="BF4932" s="40"/>
      <c r="BG4932" s="40"/>
      <c r="BH4932" s="40"/>
      <c r="BI4932" s="40">
        <v>82.4</v>
      </c>
      <c r="BJ4932" s="40">
        <v>581</v>
      </c>
      <c r="BK4932" s="40">
        <v>420</v>
      </c>
      <c r="BL4932" s="40"/>
      <c r="BM4932" s="40"/>
      <c r="BN4932" s="40"/>
      <c r="BO4932" s="40"/>
      <c r="BP4932" s="40"/>
      <c r="BQ4932" s="40"/>
      <c r="BR4932" s="40"/>
      <c r="BS4932" s="40"/>
      <c r="BT4932" s="40"/>
      <c r="BU4932" s="40"/>
      <c r="BV4932" s="40"/>
      <c r="BW4932" s="40"/>
      <c r="BX4932" s="40"/>
      <c r="BY4932" s="40"/>
      <c r="BZ4932" s="40"/>
      <c r="CA4932" s="40"/>
      <c r="CB4932" s="40"/>
      <c r="CC4932" s="40"/>
      <c r="CD4932" s="40"/>
      <c r="CE4932" s="40"/>
    </row>
    <row r="4933" spans="1:83" x14ac:dyDescent="0.25">
      <c r="A4933" s="66" t="s">
        <v>911</v>
      </c>
      <c r="B4933" s="66" t="s">
        <v>911</v>
      </c>
      <c r="C4933" s="71">
        <v>33573</v>
      </c>
      <c r="F4933" s="40" t="s">
        <v>905</v>
      </c>
      <c r="G4933" s="40"/>
      <c r="H4933" s="40"/>
      <c r="I4933" s="40"/>
      <c r="J4933" s="40"/>
      <c r="K4933" s="40"/>
      <c r="L4933" s="40"/>
      <c r="M4933" s="40"/>
      <c r="N4933" s="40"/>
      <c r="O4933" s="40"/>
      <c r="P4933" s="40"/>
      <c r="Q4933" s="40"/>
      <c r="R4933" s="40"/>
      <c r="S4933" s="40"/>
      <c r="T4933" s="40">
        <v>15.5</v>
      </c>
      <c r="U4933" s="40">
        <v>1106</v>
      </c>
      <c r="V4933" s="40"/>
      <c r="W4933" s="40"/>
      <c r="X4933" s="40"/>
      <c r="Y4933" s="3">
        <f>AA4933/AD4933</f>
        <v>3.110915492957746E-2</v>
      </c>
      <c r="Z4933" s="40">
        <f>AD4933/AB4933</f>
        <v>1.7596034696406443E-2</v>
      </c>
      <c r="AA4933" s="40">
        <f>T4933*0.57</f>
        <v>8.8349999999999991</v>
      </c>
      <c r="AB4933" s="40">
        <v>16140</v>
      </c>
      <c r="AC4933" s="40">
        <v>17.8</v>
      </c>
      <c r="AD4933" s="40">
        <v>284</v>
      </c>
      <c r="AE4933" s="40"/>
      <c r="AF4933" s="40"/>
      <c r="AG4933" s="40"/>
      <c r="AH4933" s="40"/>
      <c r="AI4933" s="40"/>
      <c r="AJ4933" s="40"/>
      <c r="AK4933" s="40"/>
      <c r="AL4933" s="40"/>
      <c r="AM4933" s="40"/>
      <c r="AN4933" s="40"/>
      <c r="AO4933" s="40"/>
      <c r="AP4933" s="40"/>
      <c r="AQ4933" s="40"/>
      <c r="AR4933" s="40">
        <v>159</v>
      </c>
      <c r="AS4933" s="40"/>
      <c r="AT4933" s="40" t="s">
        <v>74</v>
      </c>
      <c r="AU4933" s="40"/>
      <c r="AV4933" s="40"/>
      <c r="AZ4933" s="40"/>
      <c r="BA4933" s="40"/>
      <c r="BB4933" s="40"/>
      <c r="BC4933" s="40"/>
      <c r="BD4933" s="40"/>
      <c r="BE4933" s="40">
        <v>186</v>
      </c>
      <c r="BF4933" s="40"/>
      <c r="BG4933" s="40"/>
      <c r="BH4933" s="40"/>
      <c r="BI4933" s="40"/>
      <c r="BJ4933" s="40">
        <v>468</v>
      </c>
      <c r="BK4933" s="40">
        <v>379</v>
      </c>
      <c r="BL4933" s="40"/>
      <c r="BM4933" s="40"/>
      <c r="BN4933" s="40"/>
      <c r="BO4933" s="40"/>
      <c r="BP4933" s="40"/>
      <c r="BQ4933" s="40"/>
      <c r="BR4933" s="40"/>
      <c r="BS4933" s="40"/>
      <c r="BT4933" s="40"/>
      <c r="BU4933" s="40"/>
      <c r="BV4933" s="40"/>
      <c r="BW4933" s="40"/>
      <c r="BX4933" s="40"/>
      <c r="BY4933" s="40"/>
      <c r="BZ4933" s="40"/>
      <c r="CA4933" s="40"/>
      <c r="CB4933" s="40"/>
      <c r="CC4933" s="40"/>
      <c r="CD4933" s="40"/>
      <c r="CE4933" s="40"/>
    </row>
    <row r="4934" spans="1:83" x14ac:dyDescent="0.25">
      <c r="A4934" s="66" t="s">
        <v>907</v>
      </c>
      <c r="B4934" s="66" t="s">
        <v>907</v>
      </c>
      <c r="C4934" s="71">
        <v>33450</v>
      </c>
      <c r="F4934" s="40" t="s">
        <v>905</v>
      </c>
      <c r="G4934" s="40"/>
      <c r="H4934" s="40"/>
      <c r="I4934" s="40"/>
      <c r="J4934" s="40"/>
      <c r="K4934" s="40"/>
      <c r="L4934" s="40"/>
      <c r="M4934" s="40"/>
      <c r="N4934" s="40"/>
      <c r="O4934" s="40"/>
      <c r="P4934" s="40"/>
      <c r="Q4934" s="40"/>
      <c r="R4934" s="40"/>
      <c r="S4934" s="40"/>
      <c r="T4934" s="40">
        <v>7.74</v>
      </c>
      <c r="U4934" s="40">
        <v>286</v>
      </c>
      <c r="V4934" s="40"/>
      <c r="W4934" s="40"/>
      <c r="X4934" s="40"/>
      <c r="Z4934" s="40"/>
      <c r="AA4934" s="40"/>
      <c r="AB4934" s="40"/>
      <c r="AC4934" s="40"/>
      <c r="AD4934" s="40"/>
      <c r="AE4934" s="40"/>
      <c r="AF4934" s="40"/>
      <c r="AG4934" s="40"/>
      <c r="AH4934" s="40"/>
      <c r="AI4934" s="40"/>
      <c r="AJ4934" s="40"/>
      <c r="AK4934" s="40"/>
      <c r="AL4934" s="40"/>
      <c r="AM4934" s="40"/>
      <c r="AN4934" s="40"/>
      <c r="AO4934" s="40"/>
      <c r="AP4934" s="40"/>
      <c r="AQ4934" s="40"/>
      <c r="AR4934" s="40"/>
      <c r="AS4934" s="40"/>
      <c r="AT4934" s="40"/>
      <c r="AU4934" s="40"/>
      <c r="AV4934" s="40"/>
      <c r="AZ4934" s="40"/>
      <c r="BA4934" s="40"/>
      <c r="BB4934" s="40"/>
      <c r="BC4934" s="40"/>
      <c r="BD4934" s="40"/>
      <c r="BE4934" s="40"/>
      <c r="BF4934" s="40"/>
      <c r="BG4934" s="40"/>
      <c r="BH4934" s="40"/>
      <c r="BI4934" s="40"/>
      <c r="BJ4934" s="40"/>
      <c r="BK4934" s="40">
        <v>607</v>
      </c>
      <c r="BL4934" s="40"/>
      <c r="BM4934" s="40"/>
      <c r="BN4934" s="40"/>
      <c r="BO4934" s="40"/>
      <c r="BP4934" s="40"/>
      <c r="BQ4934" s="40"/>
      <c r="BR4934" s="40"/>
      <c r="BS4934" s="40"/>
      <c r="BT4934" s="40"/>
      <c r="BU4934" s="40"/>
      <c r="BV4934" s="40"/>
      <c r="BW4934" s="40"/>
      <c r="BX4934" s="40"/>
      <c r="BY4934" s="40"/>
      <c r="BZ4934" s="40"/>
      <c r="CA4934" s="40"/>
      <c r="CB4934" s="40"/>
      <c r="CC4934" s="40"/>
      <c r="CD4934" s="40"/>
      <c r="CE4934" s="40"/>
    </row>
    <row r="4935" spans="1:83" x14ac:dyDescent="0.25">
      <c r="A4935" s="66" t="s">
        <v>907</v>
      </c>
      <c r="B4935" s="66" t="s">
        <v>907</v>
      </c>
      <c r="C4935" s="71">
        <v>33533</v>
      </c>
      <c r="F4935" s="40" t="s">
        <v>905</v>
      </c>
      <c r="G4935" s="40"/>
      <c r="H4935" s="40"/>
      <c r="I4935" s="40"/>
      <c r="J4935" s="40"/>
      <c r="K4935" s="40"/>
      <c r="L4935" s="40"/>
      <c r="M4935" s="40"/>
      <c r="N4935" s="40"/>
      <c r="O4935" s="40"/>
      <c r="P4935" s="40"/>
      <c r="Q4935" s="40"/>
      <c r="R4935" s="40"/>
      <c r="S4935" s="40"/>
      <c r="T4935" s="40"/>
      <c r="U4935" s="40"/>
      <c r="V4935" s="40"/>
      <c r="W4935" s="40"/>
      <c r="X4935" s="40"/>
      <c r="Z4935" s="40"/>
      <c r="AA4935" s="40"/>
      <c r="AB4935" s="40"/>
      <c r="AC4935" s="40"/>
      <c r="AD4935" s="40"/>
      <c r="AE4935" s="40"/>
      <c r="AF4935" s="40"/>
      <c r="AG4935" s="40"/>
      <c r="AH4935" s="40"/>
      <c r="AI4935" s="40"/>
      <c r="AJ4935" s="40"/>
      <c r="AK4935" s="40"/>
      <c r="AL4935" s="40"/>
      <c r="AM4935" s="40"/>
      <c r="AN4935" s="40"/>
      <c r="AO4935" s="40"/>
      <c r="AP4935" s="40"/>
      <c r="AQ4935" s="40"/>
      <c r="AR4935" s="40"/>
      <c r="AS4935" s="40"/>
      <c r="AT4935" s="40"/>
      <c r="AU4935" s="40"/>
      <c r="AV4935" s="40"/>
      <c r="AZ4935" s="40"/>
      <c r="BA4935" s="40"/>
      <c r="BB4935" s="40"/>
      <c r="BC4935" s="40"/>
      <c r="BD4935" s="40"/>
      <c r="BE4935" s="40"/>
      <c r="BF4935" s="40"/>
      <c r="BG4935" s="40"/>
      <c r="BH4935" s="40"/>
      <c r="BI4935" s="40"/>
      <c r="BJ4935" s="40"/>
      <c r="BK4935" s="40"/>
      <c r="BL4935" s="40"/>
      <c r="BM4935" s="40"/>
      <c r="BN4935" s="40"/>
      <c r="BO4935" s="40"/>
      <c r="BP4935" s="40"/>
      <c r="BQ4935" s="40"/>
      <c r="BR4935" s="40"/>
      <c r="BS4935" s="40"/>
      <c r="BT4935" s="40"/>
      <c r="BU4935" s="40"/>
      <c r="BV4935" s="40"/>
      <c r="BW4935" s="40"/>
      <c r="BX4935" s="40"/>
      <c r="BY4935" s="40"/>
      <c r="BZ4935" s="40"/>
      <c r="CA4935" s="40"/>
      <c r="CB4935" s="40"/>
      <c r="CC4935" s="40"/>
      <c r="CD4935" s="40"/>
      <c r="CE4935" s="40"/>
    </row>
    <row r="4936" spans="1:83" x14ac:dyDescent="0.25">
      <c r="A4936" s="66" t="s">
        <v>907</v>
      </c>
      <c r="B4936" s="66" t="s">
        <v>907</v>
      </c>
      <c r="C4936" s="71">
        <v>33573</v>
      </c>
      <c r="F4936" s="40" t="s">
        <v>905</v>
      </c>
      <c r="G4936" s="40"/>
      <c r="H4936" s="40"/>
      <c r="I4936" s="40"/>
      <c r="J4936" s="40"/>
      <c r="K4936" s="40"/>
      <c r="L4936" s="40"/>
      <c r="M4936" s="40"/>
      <c r="N4936" s="40"/>
      <c r="O4936" s="40"/>
      <c r="P4936" s="40"/>
      <c r="Q4936" s="40"/>
      <c r="R4936" s="40"/>
      <c r="S4936" s="40"/>
      <c r="T4936" s="40">
        <v>10.01</v>
      </c>
      <c r="U4936" s="40">
        <v>1158</v>
      </c>
      <c r="V4936" s="40"/>
      <c r="W4936" s="40"/>
      <c r="X4936" s="40"/>
      <c r="Y4936" s="3">
        <f>AA4936/AD4936</f>
        <v>2.0512295081967214E-2</v>
      </c>
      <c r="Z4936" s="40">
        <f>AD4936/AB4936</f>
        <v>2.4367509986684421E-2</v>
      </c>
      <c r="AA4936" s="40">
        <f>T4936*0.75</f>
        <v>7.5075000000000003</v>
      </c>
      <c r="AB4936" s="40">
        <v>15020</v>
      </c>
      <c r="AC4936" s="40">
        <v>11.7</v>
      </c>
      <c r="AD4936" s="40">
        <v>366</v>
      </c>
      <c r="AE4936" s="40"/>
      <c r="AF4936" s="40"/>
      <c r="AG4936" s="40"/>
      <c r="AH4936" s="40"/>
      <c r="AI4936" s="40"/>
      <c r="AJ4936" s="40"/>
      <c r="AK4936" s="40"/>
      <c r="AL4936" s="40"/>
      <c r="AM4936" s="40"/>
      <c r="AN4936" s="40"/>
      <c r="AO4936" s="40"/>
      <c r="AP4936" s="40"/>
      <c r="AQ4936" s="40"/>
      <c r="AR4936" s="40"/>
      <c r="AS4936" s="40"/>
      <c r="AT4936" s="40" t="s">
        <v>74</v>
      </c>
      <c r="AU4936" s="40"/>
      <c r="AV4936" s="40"/>
      <c r="AZ4936" s="40"/>
      <c r="BA4936" s="40"/>
      <c r="BB4936" s="40"/>
      <c r="BC4936" s="40"/>
      <c r="BD4936" s="40"/>
      <c r="BE4936" s="40"/>
      <c r="BF4936" s="40"/>
      <c r="BG4936" s="40"/>
      <c r="BH4936" s="40"/>
      <c r="BI4936" s="40"/>
      <c r="BJ4936" s="40"/>
      <c r="BK4936" s="40">
        <v>380</v>
      </c>
      <c r="BL4936" s="40"/>
      <c r="BM4936" s="40"/>
      <c r="BN4936" s="40"/>
      <c r="BO4936" s="40"/>
      <c r="BP4936" s="40"/>
      <c r="BQ4936" s="40"/>
      <c r="BR4936" s="40"/>
      <c r="BS4936" s="40"/>
      <c r="BT4936" s="40"/>
      <c r="BU4936" s="40"/>
      <c r="BV4936" s="40"/>
      <c r="BW4936" s="40"/>
      <c r="BX4936" s="40"/>
      <c r="BY4936" s="40"/>
      <c r="BZ4936" s="40"/>
      <c r="CA4936" s="40"/>
      <c r="CB4936" s="40"/>
      <c r="CC4936" s="40"/>
      <c r="CD4936" s="40"/>
      <c r="CE4936" s="40"/>
    </row>
    <row r="4937" spans="1:83" x14ac:dyDescent="0.25">
      <c r="A4937" s="66" t="s">
        <v>908</v>
      </c>
      <c r="B4937" s="66" t="s">
        <v>908</v>
      </c>
      <c r="C4937" s="71">
        <v>33450</v>
      </c>
      <c r="F4937" s="40" t="s">
        <v>905</v>
      </c>
      <c r="G4937" s="40"/>
      <c r="H4937" s="40"/>
      <c r="I4937" s="40"/>
      <c r="J4937" s="40"/>
      <c r="K4937" s="40"/>
      <c r="L4937" s="40"/>
      <c r="M4937" s="40"/>
      <c r="N4937" s="40"/>
      <c r="O4937" s="40"/>
      <c r="P4937" s="40"/>
      <c r="Q4937" s="40"/>
      <c r="R4937" s="40"/>
      <c r="S4937" s="40"/>
      <c r="T4937" s="40">
        <v>8.9600000000000009</v>
      </c>
      <c r="U4937" s="40">
        <v>291</v>
      </c>
      <c r="V4937" s="40"/>
      <c r="W4937" s="40"/>
      <c r="X4937" s="40"/>
      <c r="Z4937" s="40"/>
      <c r="AA4937" s="40"/>
      <c r="AB4937" s="40"/>
      <c r="AC4937" s="40"/>
      <c r="AD4937" s="40"/>
      <c r="AE4937" s="40"/>
      <c r="AF4937" s="40"/>
      <c r="AG4937" s="40"/>
      <c r="AH4937" s="40"/>
      <c r="AI4937" s="40"/>
      <c r="AJ4937" s="40"/>
      <c r="AK4937" s="40"/>
      <c r="AL4937" s="40"/>
      <c r="AM4937" s="40"/>
      <c r="AN4937" s="40"/>
      <c r="AO4937" s="40"/>
      <c r="AP4937" s="40"/>
      <c r="AQ4937" s="40"/>
      <c r="AR4937" s="40"/>
      <c r="AS4937" s="40"/>
      <c r="AT4937" s="40"/>
      <c r="AU4937" s="40"/>
      <c r="AV4937" s="40"/>
      <c r="AZ4937" s="40"/>
      <c r="BA4937" s="40"/>
      <c r="BB4937" s="40"/>
      <c r="BC4937" s="40"/>
      <c r="BD4937" s="40"/>
      <c r="BE4937" s="40"/>
      <c r="BF4937" s="40"/>
      <c r="BG4937" s="40"/>
      <c r="BH4937" s="40"/>
      <c r="BI4937" s="40"/>
      <c r="BJ4937" s="40"/>
      <c r="BK4937" s="40">
        <v>618</v>
      </c>
      <c r="BL4937" s="40"/>
      <c r="BM4937" s="40"/>
      <c r="BN4937" s="40"/>
      <c r="BO4937" s="40"/>
      <c r="BP4937" s="40"/>
      <c r="BQ4937" s="40"/>
      <c r="BR4937" s="40"/>
      <c r="BS4937" s="40"/>
      <c r="BT4937" s="40"/>
      <c r="BU4937" s="40"/>
      <c r="BV4937" s="40"/>
      <c r="BW4937" s="40"/>
      <c r="BX4937" s="40"/>
      <c r="BY4937" s="40"/>
      <c r="BZ4937" s="40"/>
      <c r="CA4937" s="40"/>
      <c r="CB4937" s="40"/>
      <c r="CC4937" s="40"/>
      <c r="CD4937" s="40"/>
      <c r="CE4937" s="40"/>
    </row>
    <row r="4938" spans="1:83" x14ac:dyDescent="0.25">
      <c r="A4938" s="66" t="s">
        <v>908</v>
      </c>
      <c r="B4938" s="66" t="s">
        <v>908</v>
      </c>
      <c r="C4938" s="71">
        <v>33533</v>
      </c>
      <c r="F4938" s="40" t="s">
        <v>905</v>
      </c>
      <c r="G4938" s="40"/>
      <c r="H4938" s="40"/>
      <c r="I4938" s="40"/>
      <c r="J4938" s="40"/>
      <c r="K4938" s="40"/>
      <c r="L4938" s="40"/>
      <c r="M4938" s="40"/>
      <c r="N4938" s="40"/>
      <c r="O4938" s="40"/>
      <c r="P4938" s="40"/>
      <c r="Q4938" s="40"/>
      <c r="R4938" s="40"/>
      <c r="S4938" s="40"/>
      <c r="T4938" s="40">
        <v>12.45</v>
      </c>
      <c r="U4938" s="40">
        <v>1075</v>
      </c>
      <c r="V4938" s="40"/>
      <c r="W4938" s="40"/>
      <c r="X4938" s="40"/>
      <c r="Z4938" s="40"/>
      <c r="AA4938" s="40"/>
      <c r="AB4938" s="40"/>
      <c r="AC4938" s="40"/>
      <c r="AD4938" s="40"/>
      <c r="AE4938" s="40"/>
      <c r="AF4938" s="40"/>
      <c r="AG4938" s="40"/>
      <c r="AH4938" s="40"/>
      <c r="AI4938" s="40"/>
      <c r="AJ4938" s="40"/>
      <c r="AK4938" s="40"/>
      <c r="AL4938" s="40"/>
      <c r="AM4938" s="40"/>
      <c r="AN4938" s="40"/>
      <c r="AO4938" s="40"/>
      <c r="AP4938" s="40"/>
      <c r="AQ4938" s="40">
        <v>11.6</v>
      </c>
      <c r="AR4938" s="40">
        <v>258</v>
      </c>
      <c r="AS4938" s="40"/>
      <c r="AT4938" s="40"/>
      <c r="AU4938" s="40"/>
      <c r="AV4938" s="40"/>
      <c r="AZ4938" s="40"/>
      <c r="BA4938" s="40"/>
      <c r="BB4938" s="40"/>
      <c r="BC4938" s="40"/>
      <c r="BD4938" s="40">
        <v>28.5</v>
      </c>
      <c r="BE4938" s="40">
        <v>204</v>
      </c>
      <c r="BF4938" s="40"/>
      <c r="BG4938" s="40"/>
      <c r="BH4938" s="40"/>
      <c r="BI4938" s="40">
        <v>126.4</v>
      </c>
      <c r="BJ4938" s="40">
        <v>614</v>
      </c>
      <c r="BK4938" s="40">
        <v>421</v>
      </c>
      <c r="BL4938" s="40"/>
      <c r="BM4938" s="40"/>
      <c r="BN4938" s="40"/>
      <c r="BO4938" s="40"/>
      <c r="BP4938" s="40"/>
      <c r="BQ4938" s="40"/>
      <c r="BR4938" s="40"/>
      <c r="BS4938" s="40"/>
      <c r="BT4938" s="40"/>
      <c r="BU4938" s="40"/>
      <c r="BV4938" s="40"/>
      <c r="BW4938" s="40"/>
      <c r="BX4938" s="40"/>
      <c r="BY4938" s="40"/>
      <c r="BZ4938" s="40"/>
      <c r="CA4938" s="40"/>
      <c r="CB4938" s="40"/>
      <c r="CC4938" s="40"/>
      <c r="CD4938" s="40"/>
      <c r="CE4938" s="40"/>
    </row>
    <row r="4939" spans="1:83" x14ac:dyDescent="0.25">
      <c r="A4939" s="66" t="s">
        <v>908</v>
      </c>
      <c r="B4939" s="66" t="s">
        <v>908</v>
      </c>
      <c r="C4939" s="71">
        <v>33573</v>
      </c>
      <c r="F4939" s="40" t="s">
        <v>905</v>
      </c>
      <c r="G4939" s="40"/>
      <c r="H4939" s="40"/>
      <c r="I4939" s="40"/>
      <c r="J4939" s="40"/>
      <c r="K4939" s="40"/>
      <c r="L4939" s="40"/>
      <c r="M4939" s="40"/>
      <c r="N4939" s="40"/>
      <c r="O4939" s="40"/>
      <c r="P4939" s="40"/>
      <c r="Q4939" s="40"/>
      <c r="R4939" s="40"/>
      <c r="S4939" s="40"/>
      <c r="T4939" s="40">
        <v>11.57</v>
      </c>
      <c r="U4939" s="40">
        <v>1148</v>
      </c>
      <c r="V4939" s="40"/>
      <c r="W4939" s="40"/>
      <c r="X4939" s="40"/>
      <c r="Y4939" s="3">
        <f>AA4939/AD4939</f>
        <v>2.3140000000000001E-2</v>
      </c>
      <c r="Z4939" s="40">
        <f>AD4939/AB4939</f>
        <v>2.2087067861715749E-2</v>
      </c>
      <c r="AA4939" s="40">
        <f>T4939*0.69</f>
        <v>7.9832999999999998</v>
      </c>
      <c r="AB4939" s="40">
        <v>15620</v>
      </c>
      <c r="AC4939" s="40">
        <v>13.1</v>
      </c>
      <c r="AD4939" s="40">
        <v>345</v>
      </c>
      <c r="AE4939" s="40"/>
      <c r="AF4939" s="40"/>
      <c r="AG4939" s="40"/>
      <c r="AH4939" s="40"/>
      <c r="AI4939" s="40"/>
      <c r="AJ4939" s="40"/>
      <c r="AK4939" s="40"/>
      <c r="AL4939" s="40"/>
      <c r="AM4939" s="40"/>
      <c r="AN4939" s="40"/>
      <c r="AO4939" s="40"/>
      <c r="AP4939" s="40"/>
      <c r="AQ4939" s="40"/>
      <c r="AR4939" s="40">
        <v>140</v>
      </c>
      <c r="AS4939" s="40"/>
      <c r="AT4939" s="40" t="s">
        <v>74</v>
      </c>
      <c r="AU4939" s="40"/>
      <c r="AV4939" s="40"/>
      <c r="AZ4939" s="40"/>
      <c r="BA4939" s="40"/>
      <c r="BB4939" s="40"/>
      <c r="BC4939" s="40"/>
      <c r="BD4939" s="40"/>
      <c r="BE4939" s="40">
        <v>188</v>
      </c>
      <c r="BF4939" s="40"/>
      <c r="BG4939" s="40"/>
      <c r="BH4939" s="40"/>
      <c r="BI4939" s="40"/>
      <c r="BJ4939" s="40">
        <v>465</v>
      </c>
      <c r="BK4939" s="40">
        <v>382</v>
      </c>
      <c r="BL4939" s="40"/>
      <c r="BM4939" s="40"/>
      <c r="BN4939" s="40"/>
      <c r="BO4939" s="40"/>
      <c r="BP4939" s="40"/>
      <c r="BQ4939" s="40"/>
      <c r="BR4939" s="40"/>
      <c r="BS4939" s="40"/>
      <c r="BT4939" s="40"/>
      <c r="BU4939" s="40"/>
      <c r="BV4939" s="40"/>
      <c r="BW4939" s="40"/>
      <c r="BX4939" s="40"/>
      <c r="BY4939" s="40"/>
      <c r="BZ4939" s="40"/>
      <c r="CA4939" s="40"/>
      <c r="CB4939" s="40"/>
      <c r="CC4939" s="40"/>
      <c r="CD4939" s="40"/>
      <c r="CE4939" s="40"/>
    </row>
    <row r="4940" spans="1:83" x14ac:dyDescent="0.25">
      <c r="A4940" s="5" t="s">
        <v>795</v>
      </c>
      <c r="B4940" s="5" t="s">
        <v>795</v>
      </c>
      <c r="C4940" s="6">
        <v>41639</v>
      </c>
      <c r="D4940" s="14"/>
      <c r="E4940" s="14"/>
      <c r="F4940" s="15" t="s">
        <v>603</v>
      </c>
      <c r="G4940" s="40"/>
      <c r="H4940" s="40"/>
      <c r="I4940" s="40"/>
      <c r="J4940" s="40"/>
      <c r="K4940" s="40"/>
      <c r="L4940" s="40"/>
      <c r="M4940" s="40"/>
      <c r="N4940" s="40"/>
      <c r="O4940" s="40"/>
      <c r="P4940" s="40"/>
      <c r="Q4940" s="40"/>
      <c r="R4940" s="40"/>
      <c r="S4940" s="40"/>
      <c r="T4940" s="40"/>
      <c r="U4940" s="40">
        <v>554</v>
      </c>
      <c r="V4940" s="40"/>
      <c r="W4940" s="40"/>
      <c r="X4940" s="40"/>
      <c r="Z4940" s="40">
        <v>24.066144987450201</v>
      </c>
      <c r="AA4940" s="40"/>
      <c r="AB4940" s="40">
        <v>6773</v>
      </c>
      <c r="AC4940" s="40">
        <v>11.9</v>
      </c>
      <c r="AD4940" s="40">
        <v>163</v>
      </c>
      <c r="AE4940" s="40"/>
      <c r="AF4940" s="40"/>
      <c r="AG4940" s="40"/>
      <c r="AH4940" s="40"/>
      <c r="AI4940" s="40"/>
      <c r="AJ4940" s="40"/>
      <c r="AK4940" s="40"/>
      <c r="AL4940" s="40"/>
      <c r="AM4940" s="40"/>
      <c r="AN4940" s="40"/>
      <c r="AO4940" s="40"/>
      <c r="AP4940" s="40"/>
      <c r="AQ4940" s="40"/>
      <c r="AR4940" s="40"/>
      <c r="AS4940" s="40"/>
      <c r="AT4940" s="40" t="s">
        <v>74</v>
      </c>
      <c r="AU4940" s="40"/>
      <c r="AV4940" s="40"/>
      <c r="AZ4940" s="40"/>
      <c r="BA4940" s="40">
        <v>90</v>
      </c>
      <c r="BB4940" s="40"/>
      <c r="BC4940" s="40"/>
      <c r="BD4940" s="40"/>
      <c r="BE4940" s="40"/>
      <c r="BF4940" s="40"/>
      <c r="BG4940" s="40"/>
      <c r="BH4940" s="40"/>
      <c r="BI4940" s="40"/>
      <c r="BJ4940" s="40"/>
      <c r="BK4940" s="40"/>
      <c r="BL4940" s="40"/>
      <c r="BM4940" s="40"/>
      <c r="BN4940" s="40"/>
      <c r="BO4940" s="40"/>
      <c r="BP4940" s="40"/>
      <c r="BQ4940" s="40"/>
      <c r="BR4940" s="40"/>
      <c r="BS4940" s="40"/>
      <c r="BT4940" s="40"/>
      <c r="BU4940" s="40"/>
      <c r="BV4940" s="40"/>
      <c r="BW4940" s="40"/>
      <c r="BX4940" s="40"/>
      <c r="BY4940" s="40"/>
      <c r="BZ4940" s="40"/>
      <c r="CA4940" s="40"/>
      <c r="CB4940" s="40"/>
      <c r="CC4940" s="40"/>
      <c r="CD4940" s="40"/>
      <c r="CE4940" s="40"/>
    </row>
    <row r="4941" spans="1:83" x14ac:dyDescent="0.25">
      <c r="A4941" s="5" t="s">
        <v>796</v>
      </c>
      <c r="B4941" s="5" t="s">
        <v>796</v>
      </c>
      <c r="C4941" s="6">
        <v>41639</v>
      </c>
      <c r="D4941" s="14"/>
      <c r="E4941" s="14"/>
      <c r="F4941" s="15" t="s">
        <v>603</v>
      </c>
      <c r="G4941" s="40"/>
      <c r="H4941" s="40"/>
      <c r="I4941" s="40"/>
      <c r="J4941" s="40"/>
      <c r="K4941" s="40"/>
      <c r="L4941" s="40"/>
      <c r="M4941" s="40"/>
      <c r="N4941" s="40"/>
      <c r="O4941" s="40"/>
      <c r="P4941" s="40"/>
      <c r="Q4941" s="40"/>
      <c r="R4941" s="40"/>
      <c r="S4941" s="40"/>
      <c r="T4941" s="40"/>
      <c r="U4941" s="40">
        <v>994</v>
      </c>
      <c r="V4941" s="40"/>
      <c r="W4941" s="40"/>
      <c r="X4941" s="40"/>
      <c r="Z4941" s="40">
        <v>37.451262056228202</v>
      </c>
      <c r="AA4941" s="40"/>
      <c r="AB4941" s="40">
        <v>9746</v>
      </c>
      <c r="AC4941" s="40">
        <v>6.9</v>
      </c>
      <c r="AD4941" s="40">
        <v>365</v>
      </c>
      <c r="AE4941" s="40"/>
      <c r="AF4941" s="40"/>
      <c r="AG4941" s="40"/>
      <c r="AH4941" s="40"/>
      <c r="AI4941" s="40"/>
      <c r="AJ4941" s="40"/>
      <c r="AK4941" s="40"/>
      <c r="AL4941" s="40"/>
      <c r="AM4941" s="40"/>
      <c r="AN4941" s="40"/>
      <c r="AO4941" s="40"/>
      <c r="AP4941" s="40"/>
      <c r="AQ4941" s="40"/>
      <c r="AR4941" s="40"/>
      <c r="AS4941" s="40"/>
      <c r="AT4941" s="40" t="s">
        <v>74</v>
      </c>
      <c r="AU4941" s="40"/>
      <c r="AV4941" s="40"/>
      <c r="AZ4941" s="40"/>
      <c r="BA4941" s="40">
        <v>90</v>
      </c>
      <c r="BB4941" s="40"/>
      <c r="BC4941" s="40"/>
      <c r="BD4941" s="40"/>
      <c r="BE4941" s="40"/>
      <c r="BF4941" s="40"/>
      <c r="BG4941" s="40"/>
      <c r="BH4941" s="40"/>
      <c r="BI4941" s="40"/>
      <c r="BJ4941" s="40"/>
      <c r="BK4941" s="40"/>
      <c r="BL4941" s="40"/>
      <c r="BM4941" s="40"/>
      <c r="BN4941" s="40"/>
      <c r="BO4941" s="40"/>
      <c r="BP4941" s="40"/>
      <c r="BQ4941" s="40"/>
      <c r="BR4941" s="40"/>
      <c r="BS4941" s="40"/>
      <c r="BT4941" s="40"/>
      <c r="BU4941" s="40"/>
      <c r="BV4941" s="40"/>
      <c r="BW4941" s="40"/>
      <c r="BX4941" s="40"/>
      <c r="BY4941" s="40"/>
      <c r="BZ4941" s="40"/>
      <c r="CA4941" s="40"/>
      <c r="CB4941" s="40"/>
      <c r="CC4941" s="40"/>
      <c r="CD4941" s="40"/>
      <c r="CE4941" s="40"/>
    </row>
    <row r="4942" spans="1:83" x14ac:dyDescent="0.25">
      <c r="A4942" s="5" t="s">
        <v>797</v>
      </c>
      <c r="B4942" s="5" t="s">
        <v>797</v>
      </c>
      <c r="C4942" s="6">
        <v>41639</v>
      </c>
      <c r="D4942" s="14"/>
      <c r="E4942" s="14"/>
      <c r="F4942" s="15" t="s">
        <v>798</v>
      </c>
      <c r="G4942" s="40"/>
      <c r="H4942" s="40"/>
      <c r="I4942" s="40"/>
      <c r="J4942" s="40"/>
      <c r="K4942" s="40"/>
      <c r="L4942" s="40"/>
      <c r="M4942" s="40"/>
      <c r="N4942" s="40"/>
      <c r="O4942" s="40"/>
      <c r="P4942" s="40"/>
      <c r="Q4942" s="40"/>
      <c r="R4942" s="40"/>
      <c r="S4942" s="40"/>
      <c r="T4942" s="40"/>
      <c r="U4942" s="40">
        <v>610</v>
      </c>
      <c r="V4942" s="40"/>
      <c r="W4942" s="40"/>
      <c r="X4942" s="40"/>
      <c r="Z4942" s="40">
        <v>27.167235494880501</v>
      </c>
      <c r="AA4942" s="40"/>
      <c r="AB4942" s="40">
        <v>7325</v>
      </c>
      <c r="AC4942" s="40">
        <v>8.6999999999999993</v>
      </c>
      <c r="AD4942" s="40">
        <v>199</v>
      </c>
      <c r="AE4942" s="40"/>
      <c r="AF4942" s="40"/>
      <c r="AG4942" s="40"/>
      <c r="AH4942" s="40"/>
      <c r="AI4942" s="40"/>
      <c r="AJ4942" s="40"/>
      <c r="AK4942" s="40"/>
      <c r="AL4942" s="40"/>
      <c r="AM4942" s="40"/>
      <c r="AN4942" s="40"/>
      <c r="AO4942" s="40"/>
      <c r="AP4942" s="40"/>
      <c r="AQ4942" s="40"/>
      <c r="AR4942" s="40"/>
      <c r="AS4942" s="40"/>
      <c r="AT4942" s="40" t="s">
        <v>74</v>
      </c>
      <c r="AU4942" s="40"/>
      <c r="AV4942" s="40"/>
      <c r="AZ4942" s="40"/>
      <c r="BA4942" s="40">
        <v>90</v>
      </c>
      <c r="BB4942" s="40"/>
      <c r="BC4942" s="40"/>
      <c r="BD4942" s="40"/>
      <c r="BE4942" s="40"/>
      <c r="BF4942" s="40"/>
      <c r="BG4942" s="40"/>
      <c r="BH4942" s="40"/>
      <c r="BI4942" s="40"/>
      <c r="BJ4942" s="40"/>
      <c r="BK4942" s="40"/>
      <c r="BL4942" s="40"/>
      <c r="BM4942" s="40"/>
      <c r="BN4942" s="40"/>
      <c r="BO4942" s="40"/>
      <c r="BP4942" s="40"/>
      <c r="BQ4942" s="40"/>
      <c r="BR4942" s="40"/>
      <c r="BS4942" s="40"/>
      <c r="BT4942" s="40"/>
      <c r="BU4942" s="40"/>
      <c r="BV4942" s="40"/>
      <c r="BW4942" s="40"/>
      <c r="BX4942" s="40"/>
      <c r="BY4942" s="40"/>
      <c r="BZ4942" s="40"/>
      <c r="CA4942" s="40"/>
      <c r="CB4942" s="40"/>
      <c r="CC4942" s="40"/>
      <c r="CD4942" s="40"/>
      <c r="CE4942" s="40"/>
    </row>
    <row r="4943" spans="1:83" x14ac:dyDescent="0.25">
      <c r="A4943" s="5" t="s">
        <v>799</v>
      </c>
      <c r="B4943" s="5" t="s">
        <v>799</v>
      </c>
      <c r="C4943" s="6">
        <v>41639</v>
      </c>
      <c r="D4943" s="14"/>
      <c r="E4943" s="14"/>
      <c r="F4943" s="15" t="s">
        <v>798</v>
      </c>
      <c r="G4943" s="40"/>
      <c r="H4943" s="40"/>
      <c r="I4943" s="40"/>
      <c r="J4943" s="40"/>
      <c r="K4943" s="40"/>
      <c r="L4943" s="40"/>
      <c r="M4943" s="40"/>
      <c r="N4943" s="40"/>
      <c r="O4943" s="40"/>
      <c r="P4943" s="40"/>
      <c r="Q4943" s="40"/>
      <c r="R4943" s="40"/>
      <c r="S4943" s="40"/>
      <c r="T4943" s="40"/>
      <c r="U4943" s="40">
        <v>787</v>
      </c>
      <c r="V4943" s="40"/>
      <c r="W4943" s="40"/>
      <c r="X4943" s="40"/>
      <c r="Z4943" s="40">
        <v>34.2661336379212</v>
      </c>
      <c r="AA4943" s="40"/>
      <c r="AB4943" s="40">
        <v>8755</v>
      </c>
      <c r="AC4943" s="40">
        <v>7.5</v>
      </c>
      <c r="AD4943" s="40">
        <v>300</v>
      </c>
      <c r="AE4943" s="40"/>
      <c r="AF4943" s="40"/>
      <c r="AG4943" s="40"/>
      <c r="AH4943" s="40"/>
      <c r="AI4943" s="40"/>
      <c r="AJ4943" s="40"/>
      <c r="AK4943" s="40"/>
      <c r="AL4943" s="40"/>
      <c r="AM4943" s="40"/>
      <c r="AN4943" s="40"/>
      <c r="AO4943" s="40"/>
      <c r="AP4943" s="40"/>
      <c r="AQ4943" s="40"/>
      <c r="AR4943" s="40"/>
      <c r="AS4943" s="40"/>
      <c r="AT4943" s="40" t="s">
        <v>74</v>
      </c>
      <c r="AU4943" s="40"/>
      <c r="AV4943" s="40"/>
      <c r="AZ4943" s="40"/>
      <c r="BA4943" s="40">
        <v>90</v>
      </c>
      <c r="BB4943" s="40"/>
      <c r="BC4943" s="40"/>
      <c r="BD4943" s="40"/>
      <c r="BE4943" s="40"/>
      <c r="BF4943" s="40"/>
      <c r="BG4943" s="40"/>
      <c r="BH4943" s="40"/>
      <c r="BI4943" s="40"/>
      <c r="BJ4943" s="40"/>
      <c r="BK4943" s="40"/>
      <c r="BL4943" s="40"/>
      <c r="BM4943" s="40"/>
      <c r="BN4943" s="40"/>
      <c r="BO4943" s="40"/>
      <c r="BP4943" s="40"/>
      <c r="BQ4943" s="40"/>
      <c r="BR4943" s="40"/>
      <c r="BS4943" s="40"/>
      <c r="BT4943" s="40"/>
      <c r="BU4943" s="40"/>
      <c r="BV4943" s="40"/>
      <c r="BW4943" s="40"/>
      <c r="BX4943" s="40"/>
      <c r="BY4943" s="40"/>
      <c r="BZ4943" s="40"/>
      <c r="CA4943" s="40"/>
      <c r="CB4943" s="40"/>
      <c r="CC4943" s="40"/>
      <c r="CD4943" s="40"/>
      <c r="CE4943" s="40"/>
    </row>
    <row r="4944" spans="1:83" x14ac:dyDescent="0.25">
      <c r="A4944" s="5" t="s">
        <v>800</v>
      </c>
      <c r="B4944" s="5" t="s">
        <v>800</v>
      </c>
      <c r="C4944" s="6">
        <v>42004</v>
      </c>
      <c r="D4944" s="14"/>
      <c r="E4944" s="14"/>
      <c r="F4944" s="15" t="s">
        <v>603</v>
      </c>
      <c r="G4944" s="40"/>
      <c r="H4944" s="40"/>
      <c r="I4944" s="40"/>
      <c r="J4944" s="40"/>
      <c r="K4944" s="40"/>
      <c r="L4944" s="40"/>
      <c r="M4944" s="40"/>
      <c r="N4944" s="40"/>
      <c r="O4944" s="40"/>
      <c r="P4944" s="40"/>
      <c r="Q4944" s="40"/>
      <c r="R4944" s="40"/>
      <c r="S4944" s="40"/>
      <c r="T4944" s="40"/>
      <c r="U4944" s="40">
        <v>1437</v>
      </c>
      <c r="V4944" s="40"/>
      <c r="W4944" s="40"/>
      <c r="X4944" s="40"/>
      <c r="Z4944" s="40">
        <v>34.589800443458998</v>
      </c>
      <c r="AA4944" s="40"/>
      <c r="AB4944" s="40">
        <v>13530</v>
      </c>
      <c r="AC4944" s="40">
        <v>8.6999999999999993</v>
      </c>
      <c r="AD4944" s="40">
        <v>468</v>
      </c>
      <c r="AE4944" s="40"/>
      <c r="AF4944" s="40"/>
      <c r="AG4944" s="40"/>
      <c r="AH4944" s="40"/>
      <c r="AI4944" s="40"/>
      <c r="AJ4944" s="40"/>
      <c r="AK4944" s="40"/>
      <c r="AL4944" s="40"/>
      <c r="AM4944" s="40"/>
      <c r="AN4944" s="40"/>
      <c r="AO4944" s="40"/>
      <c r="AP4944" s="40"/>
      <c r="AQ4944" s="40"/>
      <c r="AR4944" s="40"/>
      <c r="AS4944" s="40"/>
      <c r="AT4944" s="40" t="s">
        <v>74</v>
      </c>
      <c r="AU4944" s="40"/>
      <c r="AV4944" s="40"/>
      <c r="AZ4944" s="40"/>
      <c r="BA4944" s="40">
        <v>90</v>
      </c>
      <c r="BB4944" s="40"/>
      <c r="BC4944" s="40"/>
      <c r="BD4944" s="40"/>
      <c r="BE4944" s="40"/>
      <c r="BF4944" s="40"/>
      <c r="BG4944" s="40"/>
      <c r="BH4944" s="40"/>
      <c r="BI4944" s="40"/>
      <c r="BJ4944" s="40"/>
      <c r="BK4944" s="40"/>
      <c r="BL4944" s="40"/>
      <c r="BM4944" s="40"/>
      <c r="BN4944" s="40"/>
      <c r="BO4944" s="40"/>
      <c r="BP4944" s="40"/>
      <c r="BQ4944" s="40"/>
      <c r="BR4944" s="40"/>
      <c r="BS4944" s="40"/>
      <c r="BT4944" s="40"/>
      <c r="BU4944" s="40"/>
      <c r="BV4944" s="40"/>
      <c r="BW4944" s="40"/>
      <c r="BX4944" s="40"/>
      <c r="BY4944" s="40"/>
      <c r="BZ4944" s="40"/>
      <c r="CA4944" s="40"/>
      <c r="CB4944" s="40"/>
      <c r="CC4944" s="40"/>
      <c r="CD4944" s="40"/>
      <c r="CE4944" s="40"/>
    </row>
    <row r="4945" spans="1:83" x14ac:dyDescent="0.25">
      <c r="A4945" s="5" t="s">
        <v>801</v>
      </c>
      <c r="B4945" s="5" t="s">
        <v>801</v>
      </c>
      <c r="C4945" s="6">
        <v>42004</v>
      </c>
      <c r="D4945" s="14"/>
      <c r="E4945" s="14"/>
      <c r="F4945" s="15" t="s">
        <v>603</v>
      </c>
      <c r="G4945" s="40"/>
      <c r="H4945" s="40"/>
      <c r="I4945" s="40"/>
      <c r="J4945" s="40"/>
      <c r="K4945" s="40"/>
      <c r="L4945" s="40"/>
      <c r="M4945" s="40"/>
      <c r="N4945" s="40"/>
      <c r="O4945" s="40"/>
      <c r="P4945" s="40"/>
      <c r="Q4945" s="40"/>
      <c r="R4945" s="40"/>
      <c r="S4945" s="40"/>
      <c r="T4945" s="40"/>
      <c r="U4945" s="40">
        <v>1784</v>
      </c>
      <c r="V4945" s="40"/>
      <c r="W4945" s="40"/>
      <c r="X4945" s="40"/>
      <c r="Z4945" s="40">
        <v>39.907038512616197</v>
      </c>
      <c r="AA4945" s="40"/>
      <c r="AB4945" s="40">
        <v>15060</v>
      </c>
      <c r="AC4945" s="40">
        <v>7.6</v>
      </c>
      <c r="AD4945" s="40">
        <v>601</v>
      </c>
      <c r="AE4945" s="40"/>
      <c r="AF4945" s="40"/>
      <c r="AG4945" s="40"/>
      <c r="AH4945" s="40"/>
      <c r="AI4945" s="40"/>
      <c r="AJ4945" s="40"/>
      <c r="AK4945" s="40"/>
      <c r="AL4945" s="40"/>
      <c r="AM4945" s="40"/>
      <c r="AN4945" s="40"/>
      <c r="AO4945" s="40"/>
      <c r="AP4945" s="40"/>
      <c r="AQ4945" s="40"/>
      <c r="AR4945" s="40"/>
      <c r="AS4945" s="40"/>
      <c r="AT4945" s="40" t="s">
        <v>74</v>
      </c>
      <c r="AU4945" s="40"/>
      <c r="AV4945" s="40"/>
      <c r="AZ4945" s="40"/>
      <c r="BA4945" s="40">
        <v>90</v>
      </c>
      <c r="BB4945" s="40"/>
      <c r="BC4945" s="40"/>
      <c r="BD4945" s="40"/>
      <c r="BE4945" s="40"/>
      <c r="BF4945" s="40"/>
      <c r="BG4945" s="40"/>
      <c r="BH4945" s="40"/>
      <c r="BI4945" s="40"/>
      <c r="BJ4945" s="40"/>
      <c r="BK4945" s="40"/>
      <c r="BL4945" s="40"/>
      <c r="BM4945" s="40"/>
      <c r="BN4945" s="40"/>
      <c r="BO4945" s="40"/>
      <c r="BP4945" s="40"/>
      <c r="BQ4945" s="40"/>
      <c r="BR4945" s="40"/>
      <c r="BS4945" s="40"/>
      <c r="BT4945" s="40"/>
      <c r="BU4945" s="40"/>
      <c r="BV4945" s="40"/>
      <c r="BW4945" s="40"/>
      <c r="BX4945" s="40"/>
      <c r="BY4945" s="40"/>
      <c r="BZ4945" s="40"/>
      <c r="CA4945" s="40"/>
      <c r="CB4945" s="40"/>
      <c r="CC4945" s="40"/>
      <c r="CD4945" s="40"/>
      <c r="CE4945" s="40"/>
    </row>
    <row r="4946" spans="1:83" x14ac:dyDescent="0.25">
      <c r="A4946" s="5" t="s">
        <v>802</v>
      </c>
      <c r="B4946" s="5" t="s">
        <v>802</v>
      </c>
      <c r="C4946" s="6">
        <v>42004</v>
      </c>
      <c r="D4946" s="14"/>
      <c r="E4946" s="14"/>
      <c r="F4946" s="15" t="s">
        <v>798</v>
      </c>
      <c r="G4946" s="40"/>
      <c r="H4946" s="40"/>
      <c r="I4946" s="40"/>
      <c r="J4946" s="40"/>
      <c r="K4946" s="40"/>
      <c r="L4946" s="40"/>
      <c r="M4946" s="40"/>
      <c r="N4946" s="40"/>
      <c r="O4946" s="40"/>
      <c r="P4946" s="40"/>
      <c r="Q4946" s="40"/>
      <c r="R4946" s="40"/>
      <c r="S4946" s="40"/>
      <c r="T4946" s="40"/>
      <c r="U4946" s="40">
        <v>1392</v>
      </c>
      <c r="V4946" s="40"/>
      <c r="W4946" s="40"/>
      <c r="X4946" s="40"/>
      <c r="Z4946" s="40">
        <v>35.587489433643299</v>
      </c>
      <c r="AA4946" s="40"/>
      <c r="AB4946" s="40">
        <v>11830</v>
      </c>
      <c r="AC4946" s="40">
        <v>10.3</v>
      </c>
      <c r="AD4946" s="40">
        <v>421</v>
      </c>
      <c r="AE4946" s="40"/>
      <c r="AF4946" s="40"/>
      <c r="AG4946" s="40"/>
      <c r="AH4946" s="40"/>
      <c r="AI4946" s="40"/>
      <c r="AJ4946" s="40"/>
      <c r="AK4946" s="40"/>
      <c r="AL4946" s="40"/>
      <c r="AM4946" s="40"/>
      <c r="AN4946" s="40"/>
      <c r="AO4946" s="40"/>
      <c r="AP4946" s="40"/>
      <c r="AQ4946" s="40"/>
      <c r="AR4946" s="40"/>
      <c r="AS4946" s="40"/>
      <c r="AT4946" s="40" t="s">
        <v>74</v>
      </c>
      <c r="AU4946" s="40"/>
      <c r="AV4946" s="40"/>
      <c r="AZ4946" s="40"/>
      <c r="BA4946" s="40">
        <v>90</v>
      </c>
      <c r="BB4946" s="40"/>
      <c r="BC4946" s="40"/>
      <c r="BD4946" s="40"/>
      <c r="BE4946" s="40"/>
      <c r="BF4946" s="40"/>
      <c r="BG4946" s="40"/>
      <c r="BH4946" s="40"/>
      <c r="BI4946" s="40"/>
      <c r="BJ4946" s="40"/>
      <c r="BK4946" s="40"/>
      <c r="BL4946" s="40"/>
      <c r="BM4946" s="40"/>
      <c r="BN4946" s="40"/>
      <c r="BO4946" s="40"/>
      <c r="BP4946" s="40"/>
      <c r="BQ4946" s="40"/>
      <c r="BR4946" s="40"/>
      <c r="BS4946" s="40"/>
      <c r="BT4946" s="40"/>
      <c r="BU4946" s="40"/>
      <c r="BV4946" s="40"/>
      <c r="BW4946" s="40"/>
      <c r="BX4946" s="40"/>
      <c r="BY4946" s="40"/>
      <c r="BZ4946" s="40"/>
      <c r="CA4946" s="40"/>
      <c r="CB4946" s="40"/>
      <c r="CC4946" s="40"/>
      <c r="CD4946" s="40"/>
      <c r="CE4946" s="40"/>
    </row>
    <row r="4947" spans="1:83" x14ac:dyDescent="0.25">
      <c r="A4947" s="5" t="s">
        <v>803</v>
      </c>
      <c r="B4947" s="5" t="s">
        <v>803</v>
      </c>
      <c r="C4947" s="6">
        <v>42004</v>
      </c>
      <c r="D4947" s="14"/>
      <c r="E4947" s="14"/>
      <c r="F4947" s="15" t="s">
        <v>798</v>
      </c>
      <c r="G4947" s="40"/>
      <c r="H4947" s="40"/>
      <c r="I4947" s="40"/>
      <c r="J4947" s="40"/>
      <c r="K4947" s="40"/>
      <c r="L4947" s="40"/>
      <c r="M4947" s="40"/>
      <c r="N4947" s="40"/>
      <c r="O4947" s="40"/>
      <c r="P4947" s="40"/>
      <c r="Q4947" s="40"/>
      <c r="R4947" s="40"/>
      <c r="S4947" s="40"/>
      <c r="T4947" s="40"/>
      <c r="U4947" s="40">
        <v>1408</v>
      </c>
      <c r="V4947" s="40"/>
      <c r="W4947" s="40"/>
      <c r="X4947" s="40"/>
      <c r="Z4947" s="40">
        <v>37.192118226601004</v>
      </c>
      <c r="AA4947" s="40"/>
      <c r="AB4947" s="40">
        <v>12180</v>
      </c>
      <c r="AC4947" s="40">
        <v>7.5</v>
      </c>
      <c r="AD4947" s="40">
        <v>453</v>
      </c>
      <c r="AE4947" s="40"/>
      <c r="AF4947" s="40"/>
      <c r="AG4947" s="40"/>
      <c r="AH4947" s="40"/>
      <c r="AI4947" s="40"/>
      <c r="AJ4947" s="40"/>
      <c r="AK4947" s="40"/>
      <c r="AL4947" s="40"/>
      <c r="AM4947" s="40"/>
      <c r="AN4947" s="40"/>
      <c r="AO4947" s="40"/>
      <c r="AP4947" s="40"/>
      <c r="AQ4947" s="40"/>
      <c r="AR4947" s="40"/>
      <c r="AS4947" s="40"/>
      <c r="AT4947" s="40" t="s">
        <v>74</v>
      </c>
      <c r="AU4947" s="40"/>
      <c r="AV4947" s="40"/>
      <c r="AZ4947" s="40"/>
      <c r="BA4947" s="40">
        <v>90</v>
      </c>
      <c r="BB4947" s="40"/>
      <c r="BC4947" s="40"/>
      <c r="BD4947" s="40"/>
      <c r="BE4947" s="40"/>
      <c r="BF4947" s="40"/>
      <c r="BG4947" s="40"/>
      <c r="BH4947" s="40"/>
      <c r="BI4947" s="40"/>
      <c r="BJ4947" s="40"/>
      <c r="BK4947" s="40"/>
      <c r="BL4947" s="40"/>
      <c r="BM4947" s="40"/>
      <c r="BN4947" s="40"/>
      <c r="BO4947" s="40"/>
      <c r="BP4947" s="40"/>
      <c r="BQ4947" s="40"/>
      <c r="BR4947" s="40"/>
      <c r="BS4947" s="40"/>
      <c r="BT4947" s="40"/>
      <c r="BU4947" s="40"/>
      <c r="BV4947" s="40"/>
      <c r="BW4947" s="40"/>
      <c r="BX4947" s="40"/>
      <c r="BY4947" s="40"/>
      <c r="BZ4947" s="40"/>
      <c r="CA4947" s="40"/>
      <c r="CB4947" s="40"/>
      <c r="CC4947" s="40"/>
      <c r="CD4947" s="40"/>
      <c r="CE4947" s="40"/>
    </row>
    <row r="4948" spans="1:83" x14ac:dyDescent="0.25">
      <c r="A4948" s="66" t="s">
        <v>903</v>
      </c>
      <c r="B4948" s="66" t="s">
        <v>903</v>
      </c>
      <c r="C4948" s="71"/>
      <c r="F4948" s="46"/>
      <c r="G4948" s="40"/>
      <c r="H4948" s="40"/>
      <c r="I4948" s="40"/>
      <c r="J4948" s="40"/>
      <c r="K4948" s="40"/>
      <c r="L4948" s="40"/>
      <c r="M4948" s="40"/>
      <c r="N4948" s="40"/>
      <c r="O4948" s="40"/>
      <c r="P4948" s="40"/>
      <c r="Q4948" s="40"/>
      <c r="R4948" s="40"/>
      <c r="S4948" s="40"/>
      <c r="T4948" s="40"/>
      <c r="U4948" s="40"/>
      <c r="V4948" s="40"/>
      <c r="W4948" s="40"/>
      <c r="X4948" s="40"/>
      <c r="Z4948" s="40"/>
      <c r="AA4948" s="40"/>
      <c r="AB4948" s="40"/>
      <c r="AC4948" s="40"/>
      <c r="AD4948" s="40"/>
      <c r="AE4948" s="40"/>
      <c r="AF4948" s="40"/>
      <c r="AG4948" s="40"/>
      <c r="AH4948" s="40"/>
      <c r="AI4948" s="40"/>
      <c r="AJ4948" s="40"/>
      <c r="AK4948" s="40"/>
      <c r="AL4948" s="40"/>
      <c r="AM4948" s="40"/>
      <c r="AN4948" s="40"/>
      <c r="AO4948" s="40"/>
      <c r="AP4948" s="40"/>
      <c r="AQ4948" s="40"/>
      <c r="AR4948" s="40"/>
      <c r="AS4948" s="40"/>
      <c r="AT4948" s="40" t="s">
        <v>74</v>
      </c>
      <c r="AU4948" s="40"/>
      <c r="AV4948" s="40"/>
      <c r="AY4948">
        <v>99</v>
      </c>
      <c r="AZ4948" s="40">
        <v>137</v>
      </c>
      <c r="BA4948" s="40"/>
      <c r="BB4948" s="40"/>
      <c r="BC4948" s="40"/>
      <c r="BD4948" s="40"/>
      <c r="BE4948" s="40"/>
      <c r="BF4948" s="40"/>
      <c r="BG4948" s="40"/>
      <c r="BH4948" s="40"/>
      <c r="BI4948" s="40"/>
      <c r="BJ4948" s="40"/>
      <c r="BK4948" s="40"/>
      <c r="BL4948" s="40"/>
      <c r="BM4948" s="40"/>
      <c r="BN4948" s="40"/>
      <c r="BO4948" s="40"/>
      <c r="BP4948" s="40"/>
      <c r="BQ4948" s="40"/>
      <c r="BR4948" s="40"/>
      <c r="BS4948" s="40"/>
      <c r="BT4948" s="40"/>
      <c r="BU4948" s="40"/>
      <c r="BV4948" s="40"/>
      <c r="BW4948" s="40"/>
      <c r="BX4948" s="40"/>
      <c r="BY4948" s="40"/>
      <c r="BZ4948" s="40"/>
      <c r="CA4948" s="40"/>
      <c r="CB4948" s="40"/>
      <c r="CC4948" s="40"/>
      <c r="CD4948" s="40"/>
      <c r="CE4948" s="40"/>
    </row>
    <row r="4949" spans="1:83" x14ac:dyDescent="0.25">
      <c r="A4949" s="66" t="s">
        <v>895</v>
      </c>
      <c r="B4949" s="66" t="s">
        <v>895</v>
      </c>
      <c r="C4949" s="71"/>
      <c r="F4949" s="46"/>
      <c r="G4949" s="40"/>
      <c r="H4949" s="40"/>
      <c r="I4949" s="40"/>
      <c r="J4949" s="40"/>
      <c r="K4949" s="40"/>
      <c r="L4949" s="40"/>
      <c r="M4949" s="40"/>
      <c r="N4949" s="40"/>
      <c r="O4949" s="40"/>
      <c r="P4949" s="40"/>
      <c r="Q4949" s="40"/>
      <c r="R4949" s="40"/>
      <c r="S4949" s="40"/>
      <c r="T4949" s="40"/>
      <c r="U4949" s="40"/>
      <c r="V4949" s="40"/>
      <c r="W4949" s="40"/>
      <c r="X4949" s="40"/>
      <c r="Z4949" s="40"/>
      <c r="AA4949" s="40"/>
      <c r="AB4949" s="40"/>
      <c r="AC4949" s="40"/>
      <c r="AD4949" s="40"/>
      <c r="AE4949" s="40"/>
      <c r="AF4949" s="40"/>
      <c r="AG4949" s="40"/>
      <c r="AH4949" s="40"/>
      <c r="AI4949" s="40"/>
      <c r="AJ4949" s="40"/>
      <c r="AK4949" s="40"/>
      <c r="AL4949" s="40"/>
      <c r="AM4949" s="40"/>
      <c r="AN4949" s="40"/>
      <c r="AO4949" s="40"/>
      <c r="AP4949" s="40"/>
      <c r="AQ4949" s="40"/>
      <c r="AR4949" s="40"/>
      <c r="AS4949" s="40"/>
      <c r="AT4949" s="40" t="s">
        <v>74</v>
      </c>
      <c r="AU4949" s="40"/>
      <c r="AV4949" s="40"/>
      <c r="AY4949">
        <v>111</v>
      </c>
      <c r="AZ4949" s="40">
        <v>185</v>
      </c>
      <c r="BA4949" s="40"/>
      <c r="BB4949" s="40"/>
      <c r="BC4949" s="40"/>
      <c r="BD4949" s="40"/>
      <c r="BE4949" s="40"/>
      <c r="BF4949" s="40"/>
      <c r="BG4949" s="40"/>
      <c r="BH4949" s="40"/>
      <c r="BI4949" s="40"/>
      <c r="BJ4949" s="40"/>
      <c r="BK4949" s="40"/>
      <c r="BL4949" s="40"/>
      <c r="BM4949" s="40"/>
      <c r="BN4949" s="40"/>
      <c r="BO4949" s="40"/>
      <c r="BP4949" s="40"/>
      <c r="BQ4949" s="40"/>
      <c r="BR4949" s="40"/>
      <c r="BS4949" s="40"/>
      <c r="BT4949" s="40"/>
      <c r="BU4949" s="40"/>
      <c r="BV4949" s="40"/>
      <c r="BW4949" s="40"/>
      <c r="BX4949" s="40"/>
      <c r="BY4949" s="40"/>
      <c r="BZ4949" s="40"/>
      <c r="CA4949" s="40"/>
      <c r="CB4949" s="40"/>
      <c r="CC4949" s="40"/>
      <c r="CD4949" s="40"/>
      <c r="CE4949" s="40"/>
    </row>
    <row r="4950" spans="1:83" x14ac:dyDescent="0.25">
      <c r="A4950" s="66" t="s">
        <v>899</v>
      </c>
      <c r="B4950" s="66" t="s">
        <v>899</v>
      </c>
      <c r="C4950" s="71"/>
      <c r="F4950" s="46"/>
      <c r="G4950" s="40"/>
      <c r="H4950" s="40"/>
      <c r="I4950" s="40"/>
      <c r="J4950" s="40"/>
      <c r="K4950" s="40"/>
      <c r="L4950" s="40"/>
      <c r="M4950" s="40"/>
      <c r="N4950" s="40"/>
      <c r="O4950" s="40"/>
      <c r="P4950" s="40"/>
      <c r="Q4950" s="40"/>
      <c r="R4950" s="40"/>
      <c r="S4950" s="40"/>
      <c r="T4950" s="40"/>
      <c r="U4950" s="40"/>
      <c r="V4950" s="40"/>
      <c r="W4950" s="40"/>
      <c r="X4950" s="40"/>
      <c r="Z4950" s="40"/>
      <c r="AA4950" s="40"/>
      <c r="AB4950" s="40"/>
      <c r="AC4950" s="40"/>
      <c r="AD4950" s="40"/>
      <c r="AE4950" s="40"/>
      <c r="AF4950" s="40"/>
      <c r="AG4950" s="40"/>
      <c r="AH4950" s="40"/>
      <c r="AI4950" s="40"/>
      <c r="AJ4950" s="40"/>
      <c r="AK4950" s="40"/>
      <c r="AL4950" s="40"/>
      <c r="AM4950" s="40"/>
      <c r="AN4950" s="40"/>
      <c r="AO4950" s="40"/>
      <c r="AP4950" s="40"/>
      <c r="AQ4950" s="40"/>
      <c r="AR4950" s="40"/>
      <c r="AS4950" s="40"/>
      <c r="AT4950" s="40" t="s">
        <v>74</v>
      </c>
      <c r="AU4950" s="40"/>
      <c r="AV4950" s="40"/>
      <c r="AY4950">
        <v>114</v>
      </c>
      <c r="AZ4950" s="40">
        <v>153</v>
      </c>
      <c r="BA4950" s="40"/>
      <c r="BB4950" s="40"/>
      <c r="BC4950" s="40"/>
      <c r="BD4950" s="40"/>
      <c r="BE4950" s="40"/>
      <c r="BF4950" s="40"/>
      <c r="BG4950" s="40"/>
      <c r="BH4950" s="40"/>
      <c r="BI4950" s="40"/>
      <c r="BJ4950" s="40"/>
      <c r="BK4950" s="40"/>
      <c r="BL4950" s="40"/>
      <c r="BM4950" s="40"/>
      <c r="BN4950" s="40"/>
      <c r="BO4950" s="40"/>
      <c r="BP4950" s="40"/>
      <c r="BQ4950" s="40"/>
      <c r="BR4950" s="40"/>
      <c r="BS4950" s="40"/>
      <c r="BT4950" s="40"/>
      <c r="BU4950" s="40"/>
      <c r="BV4950" s="40"/>
      <c r="BW4950" s="40"/>
      <c r="BX4950" s="40"/>
      <c r="BY4950" s="40"/>
      <c r="BZ4950" s="40"/>
      <c r="CA4950" s="40"/>
      <c r="CB4950" s="40"/>
      <c r="CC4950" s="40"/>
      <c r="CD4950" s="40"/>
      <c r="CE4950" s="40"/>
    </row>
    <row r="4951" spans="1:83" x14ac:dyDescent="0.25">
      <c r="A4951" s="66" t="s">
        <v>902</v>
      </c>
      <c r="B4951" s="66" t="s">
        <v>902</v>
      </c>
      <c r="C4951" s="71"/>
      <c r="F4951" s="46"/>
      <c r="G4951" s="40"/>
      <c r="H4951" s="40"/>
      <c r="I4951" s="40"/>
      <c r="J4951" s="40"/>
      <c r="K4951" s="40"/>
      <c r="L4951" s="40"/>
      <c r="M4951" s="40"/>
      <c r="N4951" s="40"/>
      <c r="O4951" s="40"/>
      <c r="P4951" s="40"/>
      <c r="Q4951" s="40"/>
      <c r="R4951" s="40"/>
      <c r="S4951" s="40"/>
      <c r="T4951" s="40"/>
      <c r="U4951" s="40"/>
      <c r="V4951" s="40"/>
      <c r="W4951" s="40"/>
      <c r="X4951" s="40"/>
      <c r="Z4951" s="40"/>
      <c r="AA4951" s="40"/>
      <c r="AB4951" s="40"/>
      <c r="AC4951" s="40"/>
      <c r="AD4951" s="40"/>
      <c r="AE4951" s="40"/>
      <c r="AF4951" s="40"/>
      <c r="AG4951" s="40"/>
      <c r="AH4951" s="40"/>
      <c r="AI4951" s="40"/>
      <c r="AJ4951" s="40"/>
      <c r="AK4951" s="40"/>
      <c r="AL4951" s="40"/>
      <c r="AM4951" s="40"/>
      <c r="AN4951" s="40"/>
      <c r="AO4951" s="40"/>
      <c r="AP4951" s="40"/>
      <c r="AQ4951" s="40"/>
      <c r="AR4951" s="40"/>
      <c r="AS4951" s="40"/>
      <c r="AT4951" s="40" t="s">
        <v>74</v>
      </c>
      <c r="AU4951" s="40"/>
      <c r="AV4951" s="40"/>
      <c r="AY4951">
        <v>108</v>
      </c>
      <c r="AZ4951" s="40">
        <v>137</v>
      </c>
      <c r="BA4951" s="40"/>
      <c r="BB4951" s="40"/>
      <c r="BC4951" s="40"/>
      <c r="BD4951" s="40"/>
      <c r="BE4951" s="40"/>
      <c r="BF4951" s="40"/>
      <c r="BG4951" s="40"/>
      <c r="BH4951" s="40"/>
      <c r="BI4951" s="40"/>
      <c r="BJ4951" s="40"/>
      <c r="BK4951" s="40"/>
      <c r="BL4951" s="40"/>
      <c r="BM4951" s="40"/>
      <c r="BN4951" s="40"/>
      <c r="BO4951" s="40"/>
      <c r="BP4951" s="40"/>
      <c r="BQ4951" s="40"/>
      <c r="BR4951" s="40"/>
      <c r="BS4951" s="40"/>
      <c r="BT4951" s="40"/>
      <c r="BU4951" s="40"/>
      <c r="BV4951" s="40"/>
      <c r="BW4951" s="40"/>
      <c r="BX4951" s="40"/>
      <c r="BY4951" s="40"/>
      <c r="BZ4951" s="40"/>
      <c r="CA4951" s="40"/>
      <c r="CB4951" s="40"/>
      <c r="CC4951" s="40"/>
      <c r="CD4951" s="40"/>
      <c r="CE4951" s="40"/>
    </row>
    <row r="4952" spans="1:83" x14ac:dyDescent="0.25">
      <c r="A4952" s="66" t="s">
        <v>894</v>
      </c>
      <c r="B4952" s="66" t="s">
        <v>894</v>
      </c>
      <c r="C4952" s="71"/>
      <c r="F4952" s="46"/>
      <c r="G4952" s="40"/>
      <c r="H4952" s="40"/>
      <c r="I4952" s="40"/>
      <c r="J4952" s="40"/>
      <c r="K4952" s="40"/>
      <c r="L4952" s="40"/>
      <c r="M4952" s="40"/>
      <c r="N4952" s="40"/>
      <c r="O4952" s="40"/>
      <c r="P4952" s="40"/>
      <c r="Q4952" s="40"/>
      <c r="R4952" s="40"/>
      <c r="S4952" s="40"/>
      <c r="T4952" s="40"/>
      <c r="U4952" s="40"/>
      <c r="V4952" s="40"/>
      <c r="W4952" s="40"/>
      <c r="X4952" s="40"/>
      <c r="Z4952" s="40"/>
      <c r="AA4952" s="40"/>
      <c r="AB4952" s="40"/>
      <c r="AC4952" s="40"/>
      <c r="AD4952" s="40"/>
      <c r="AE4952" s="40"/>
      <c r="AF4952" s="40"/>
      <c r="AG4952" s="40"/>
      <c r="AH4952" s="40"/>
      <c r="AI4952" s="40"/>
      <c r="AJ4952" s="40"/>
      <c r="AK4952" s="40"/>
      <c r="AL4952" s="40"/>
      <c r="AM4952" s="40"/>
      <c r="AN4952" s="40"/>
      <c r="AO4952" s="40"/>
      <c r="AP4952" s="40"/>
      <c r="AQ4952" s="40"/>
      <c r="AR4952" s="40"/>
      <c r="AS4952" s="40"/>
      <c r="AT4952" s="40" t="s">
        <v>74</v>
      </c>
      <c r="AU4952" s="40"/>
      <c r="AV4952" s="40"/>
      <c r="AY4952">
        <v>136</v>
      </c>
      <c r="AZ4952" s="40">
        <v>185</v>
      </c>
      <c r="BA4952" s="40"/>
      <c r="BB4952" s="40"/>
      <c r="BC4952" s="40"/>
      <c r="BD4952" s="40"/>
      <c r="BE4952" s="40"/>
      <c r="BF4952" s="40"/>
      <c r="BG4952" s="40"/>
      <c r="BH4952" s="40"/>
      <c r="BI4952" s="40"/>
      <c r="BJ4952" s="40"/>
      <c r="BK4952" s="40"/>
      <c r="BL4952" s="40"/>
      <c r="BM4952" s="40"/>
      <c r="BN4952" s="40"/>
      <c r="BO4952" s="40"/>
      <c r="BP4952" s="40"/>
      <c r="BQ4952" s="40"/>
      <c r="BR4952" s="40"/>
      <c r="BS4952" s="40"/>
      <c r="BT4952" s="40"/>
      <c r="BU4952" s="40"/>
      <c r="BV4952" s="40"/>
      <c r="BW4952" s="40"/>
      <c r="BX4952" s="40"/>
      <c r="BY4952" s="40"/>
      <c r="BZ4952" s="40"/>
      <c r="CA4952" s="40"/>
      <c r="CB4952" s="40"/>
      <c r="CC4952" s="40"/>
      <c r="CD4952" s="40"/>
      <c r="CE4952" s="40"/>
    </row>
    <row r="4953" spans="1:83" x14ac:dyDescent="0.25">
      <c r="A4953" s="66" t="s">
        <v>898</v>
      </c>
      <c r="B4953" s="66" t="s">
        <v>898</v>
      </c>
      <c r="C4953" s="71"/>
      <c r="F4953" s="46"/>
      <c r="G4953" s="40"/>
      <c r="H4953" s="40"/>
      <c r="I4953" s="40"/>
      <c r="J4953" s="40"/>
      <c r="K4953" s="40"/>
      <c r="L4953" s="40"/>
      <c r="M4953" s="40"/>
      <c r="N4953" s="40"/>
      <c r="O4953" s="40"/>
      <c r="P4953" s="40"/>
      <c r="Q4953" s="40"/>
      <c r="R4953" s="40"/>
      <c r="S4953" s="40"/>
      <c r="T4953" s="40"/>
      <c r="U4953" s="40"/>
      <c r="V4953" s="40"/>
      <c r="W4953" s="40"/>
      <c r="X4953" s="40"/>
      <c r="Z4953" s="40"/>
      <c r="AA4953" s="40"/>
      <c r="AB4953" s="40"/>
      <c r="AC4953" s="40"/>
      <c r="AD4953" s="40"/>
      <c r="AE4953" s="40"/>
      <c r="AF4953" s="40"/>
      <c r="AG4953" s="40"/>
      <c r="AH4953" s="40"/>
      <c r="AI4953" s="40"/>
      <c r="AJ4953" s="40"/>
      <c r="AK4953" s="40"/>
      <c r="AL4953" s="40"/>
      <c r="AM4953" s="40"/>
      <c r="AN4953" s="40"/>
      <c r="AO4953" s="40"/>
      <c r="AP4953" s="40"/>
      <c r="AQ4953" s="40"/>
      <c r="AR4953" s="40"/>
      <c r="AS4953" s="40"/>
      <c r="AT4953" s="40" t="s">
        <v>74</v>
      </c>
      <c r="AU4953" s="40"/>
      <c r="AV4953" s="40"/>
      <c r="AY4953">
        <v>122</v>
      </c>
      <c r="AZ4953" s="40">
        <v>168</v>
      </c>
      <c r="BA4953" s="40"/>
      <c r="BB4953" s="40"/>
      <c r="BC4953" s="40"/>
      <c r="BD4953" s="40"/>
      <c r="BE4953" s="40"/>
      <c r="BF4953" s="40"/>
      <c r="BG4953" s="40"/>
      <c r="BH4953" s="40"/>
      <c r="BI4953" s="40"/>
      <c r="BJ4953" s="40"/>
      <c r="BK4953" s="40"/>
      <c r="BL4953" s="40"/>
      <c r="BM4953" s="40"/>
      <c r="BN4953" s="40"/>
      <c r="BO4953" s="40"/>
      <c r="BP4953" s="40"/>
      <c r="BQ4953" s="40"/>
      <c r="BR4953" s="40"/>
      <c r="BS4953" s="40"/>
      <c r="BT4953" s="40"/>
      <c r="BU4953" s="40"/>
      <c r="BV4953" s="40"/>
      <c r="BW4953" s="40"/>
      <c r="BX4953" s="40"/>
      <c r="BY4953" s="40"/>
      <c r="BZ4953" s="40"/>
      <c r="CA4953" s="40"/>
      <c r="CB4953" s="40"/>
      <c r="CC4953" s="40"/>
      <c r="CD4953" s="40"/>
      <c r="CE4953" s="40"/>
    </row>
    <row r="4954" spans="1:83" x14ac:dyDescent="0.25">
      <c r="A4954" s="66" t="s">
        <v>900</v>
      </c>
      <c r="B4954" s="66" t="s">
        <v>900</v>
      </c>
      <c r="C4954" s="71"/>
      <c r="F4954" s="46" t="s">
        <v>289</v>
      </c>
      <c r="G4954" s="40"/>
      <c r="H4954" s="40"/>
      <c r="I4954" s="40"/>
      <c r="J4954" s="40"/>
      <c r="K4954" s="40"/>
      <c r="L4954" s="40"/>
      <c r="M4954" s="40"/>
      <c r="N4954" s="40"/>
      <c r="O4954" s="40"/>
      <c r="P4954" s="40"/>
      <c r="Q4954" s="40"/>
      <c r="R4954" s="40"/>
      <c r="S4954" s="40"/>
      <c r="T4954" s="40"/>
      <c r="U4954" s="40"/>
      <c r="V4954" s="40"/>
      <c r="W4954" s="40"/>
      <c r="X4954" s="40"/>
      <c r="Z4954" s="40"/>
      <c r="AA4954" s="40"/>
      <c r="AB4954" s="40"/>
      <c r="AC4954" s="40"/>
      <c r="AD4954" s="40"/>
      <c r="AE4954" s="40"/>
      <c r="AF4954" s="40"/>
      <c r="AG4954" s="40"/>
      <c r="AH4954" s="40"/>
      <c r="AI4954" s="40"/>
      <c r="AJ4954" s="40"/>
      <c r="AK4954" s="40"/>
      <c r="AL4954" s="40"/>
      <c r="AM4954" s="40"/>
      <c r="AN4954" s="40"/>
      <c r="AO4954" s="40"/>
      <c r="AP4954" s="40"/>
      <c r="AQ4954" s="40"/>
      <c r="AR4954" s="40"/>
      <c r="AS4954" s="40"/>
      <c r="AT4954" s="40" t="s">
        <v>74</v>
      </c>
      <c r="AU4954" s="40"/>
      <c r="AV4954" s="40"/>
      <c r="AY4954">
        <v>106</v>
      </c>
      <c r="AZ4954" s="40">
        <v>137</v>
      </c>
      <c r="BA4954" s="40"/>
      <c r="BB4954" s="40"/>
      <c r="BC4954" s="40"/>
      <c r="BD4954" s="40"/>
      <c r="BE4954" s="40"/>
      <c r="BF4954" s="40"/>
      <c r="BG4954" s="40"/>
      <c r="BH4954" s="40"/>
      <c r="BI4954" s="40"/>
      <c r="BJ4954" s="40"/>
      <c r="BK4954" s="40"/>
      <c r="BL4954" s="40"/>
      <c r="BM4954" s="40"/>
      <c r="BN4954" s="40"/>
      <c r="BO4954" s="40"/>
      <c r="BP4954" s="40"/>
      <c r="BQ4954" s="40"/>
      <c r="BR4954" s="40"/>
      <c r="BS4954" s="40"/>
      <c r="BT4954" s="40"/>
      <c r="BU4954" s="40"/>
      <c r="BV4954" s="40"/>
      <c r="BW4954" s="40"/>
      <c r="BX4954" s="40"/>
      <c r="BY4954" s="40"/>
      <c r="BZ4954" s="40"/>
      <c r="CA4954" s="40"/>
      <c r="CB4954" s="40"/>
      <c r="CC4954" s="40"/>
      <c r="CD4954" s="40"/>
      <c r="CE4954" s="40"/>
    </row>
    <row r="4955" spans="1:83" x14ac:dyDescent="0.25">
      <c r="A4955" s="66" t="s">
        <v>892</v>
      </c>
      <c r="B4955" s="66" t="s">
        <v>892</v>
      </c>
      <c r="C4955" s="71"/>
      <c r="F4955" s="46" t="s">
        <v>289</v>
      </c>
      <c r="G4955" s="40"/>
      <c r="H4955" s="40"/>
      <c r="I4955" s="40"/>
      <c r="J4955" s="40"/>
      <c r="K4955" s="40"/>
      <c r="L4955" s="40"/>
      <c r="M4955" s="40"/>
      <c r="N4955" s="40"/>
      <c r="O4955" s="40"/>
      <c r="P4955" s="40"/>
      <c r="Q4955" s="40"/>
      <c r="R4955" s="40"/>
      <c r="S4955" s="40"/>
      <c r="T4955" s="40"/>
      <c r="U4955" s="40"/>
      <c r="V4955" s="40"/>
      <c r="W4955" s="40"/>
      <c r="X4955" s="40"/>
      <c r="Z4955" s="40"/>
      <c r="AA4955" s="40"/>
      <c r="AB4955" s="40"/>
      <c r="AC4955" s="40"/>
      <c r="AD4955" s="40"/>
      <c r="AE4955" s="40"/>
      <c r="AF4955" s="40"/>
      <c r="AG4955" s="40"/>
      <c r="AH4955" s="40"/>
      <c r="AI4955" s="40"/>
      <c r="AJ4955" s="40"/>
      <c r="AK4955" s="40"/>
      <c r="AL4955" s="40"/>
      <c r="AM4955" s="40"/>
      <c r="AN4955" s="40"/>
      <c r="AO4955" s="40"/>
      <c r="AP4955" s="40"/>
      <c r="AQ4955" s="40"/>
      <c r="AR4955" s="40"/>
      <c r="AS4955" s="40"/>
      <c r="AT4955" s="40" t="s">
        <v>74</v>
      </c>
      <c r="AU4955" s="40"/>
      <c r="AV4955" s="40"/>
      <c r="AY4955">
        <v>128</v>
      </c>
      <c r="AZ4955" s="40">
        <v>185</v>
      </c>
      <c r="BA4955" s="40"/>
      <c r="BB4955" s="40"/>
      <c r="BC4955" s="40"/>
      <c r="BD4955" s="40"/>
      <c r="BE4955" s="40"/>
      <c r="BF4955" s="40"/>
      <c r="BG4955" s="40"/>
      <c r="BH4955" s="40"/>
      <c r="BI4955" s="40"/>
      <c r="BJ4955" s="40"/>
      <c r="BK4955" s="40"/>
      <c r="BL4955" s="40"/>
      <c r="BM4955" s="40"/>
      <c r="BN4955" s="40"/>
      <c r="BO4955" s="40"/>
      <c r="BP4955" s="40"/>
      <c r="BQ4955" s="40"/>
      <c r="BR4955" s="40"/>
      <c r="BS4955" s="40"/>
      <c r="BT4955" s="40"/>
      <c r="BU4955" s="40"/>
      <c r="BV4955" s="40"/>
      <c r="BW4955" s="40"/>
      <c r="BX4955" s="40"/>
      <c r="BY4955" s="40"/>
      <c r="BZ4955" s="40"/>
      <c r="CA4955" s="40"/>
      <c r="CB4955" s="40"/>
      <c r="CC4955" s="40"/>
      <c r="CD4955" s="40"/>
      <c r="CE4955" s="40"/>
    </row>
    <row r="4956" spans="1:83" x14ac:dyDescent="0.25">
      <c r="A4956" s="66" t="s">
        <v>896</v>
      </c>
      <c r="B4956" s="66" t="s">
        <v>896</v>
      </c>
      <c r="C4956" s="71"/>
      <c r="F4956" s="46" t="s">
        <v>289</v>
      </c>
      <c r="G4956" s="40"/>
      <c r="H4956" s="40"/>
      <c r="I4956" s="40"/>
      <c r="J4956" s="40"/>
      <c r="K4956" s="40"/>
      <c r="L4956" s="40"/>
      <c r="M4956" s="40"/>
      <c r="N4956" s="40"/>
      <c r="O4956" s="40"/>
      <c r="P4956" s="40"/>
      <c r="Q4956" s="40"/>
      <c r="R4956" s="40"/>
      <c r="S4956" s="40"/>
      <c r="T4956" s="40"/>
      <c r="U4956" s="40"/>
      <c r="V4956" s="40"/>
      <c r="W4956" s="40"/>
      <c r="X4956" s="40"/>
      <c r="Z4956" s="40"/>
      <c r="AA4956" s="40"/>
      <c r="AB4956" s="40"/>
      <c r="AC4956" s="40"/>
      <c r="AD4956" s="40"/>
      <c r="AE4956" s="40"/>
      <c r="AF4956" s="40"/>
      <c r="AG4956" s="40"/>
      <c r="AH4956" s="40"/>
      <c r="AI4956" s="40"/>
      <c r="AJ4956" s="40"/>
      <c r="AK4956" s="40"/>
      <c r="AL4956" s="40"/>
      <c r="AM4956" s="40"/>
      <c r="AN4956" s="40"/>
      <c r="AO4956" s="40"/>
      <c r="AP4956" s="40"/>
      <c r="AQ4956" s="40"/>
      <c r="AR4956" s="40"/>
      <c r="AS4956" s="40"/>
      <c r="AT4956" s="40" t="s">
        <v>74</v>
      </c>
      <c r="AU4956" s="40"/>
      <c r="AV4956" s="40"/>
      <c r="AY4956">
        <v>122</v>
      </c>
      <c r="AZ4956" s="40">
        <v>168</v>
      </c>
      <c r="BA4956" s="40"/>
      <c r="BB4956" s="40"/>
      <c r="BC4956" s="40"/>
      <c r="BD4956" s="40"/>
      <c r="BE4956" s="40"/>
      <c r="BF4956" s="40"/>
      <c r="BG4956" s="40"/>
      <c r="BH4956" s="40"/>
      <c r="BI4956" s="40"/>
      <c r="BJ4956" s="40"/>
      <c r="BK4956" s="40"/>
      <c r="BL4956" s="40"/>
      <c r="BM4956" s="40"/>
      <c r="BN4956" s="40"/>
      <c r="BO4956" s="40"/>
      <c r="BP4956" s="40"/>
      <c r="BQ4956" s="40"/>
      <c r="BR4956" s="40"/>
      <c r="BS4956" s="40"/>
      <c r="BT4956" s="40"/>
      <c r="BU4956" s="40"/>
      <c r="BV4956" s="40"/>
      <c r="BW4956" s="40"/>
      <c r="BX4956" s="40"/>
      <c r="BY4956" s="40"/>
      <c r="BZ4956" s="40"/>
      <c r="CA4956" s="40"/>
      <c r="CB4956" s="40"/>
      <c r="CC4956" s="40"/>
      <c r="CD4956" s="40"/>
      <c r="CE4956" s="40"/>
    </row>
    <row r="4957" spans="1:83" x14ac:dyDescent="0.25">
      <c r="A4957" s="66" t="s">
        <v>901</v>
      </c>
      <c r="B4957" s="66" t="s">
        <v>901</v>
      </c>
      <c r="C4957" s="71"/>
      <c r="F4957" s="46" t="s">
        <v>551</v>
      </c>
      <c r="G4957" s="40"/>
      <c r="H4957" s="40"/>
      <c r="I4957" s="40"/>
      <c r="J4957" s="40"/>
      <c r="K4957" s="40"/>
      <c r="L4957" s="40"/>
      <c r="M4957" s="40"/>
      <c r="N4957" s="40"/>
      <c r="O4957" s="40"/>
      <c r="P4957" s="40"/>
      <c r="Q4957" s="40"/>
      <c r="R4957" s="40"/>
      <c r="S4957" s="40"/>
      <c r="T4957" s="40"/>
      <c r="U4957" s="40"/>
      <c r="V4957" s="40"/>
      <c r="W4957" s="40"/>
      <c r="X4957" s="40"/>
      <c r="Z4957" s="40"/>
      <c r="AA4957" s="40"/>
      <c r="AB4957" s="40"/>
      <c r="AC4957" s="40"/>
      <c r="AD4957" s="40"/>
      <c r="AE4957" s="40"/>
      <c r="AF4957" s="40"/>
      <c r="AG4957" s="40"/>
      <c r="AH4957" s="40"/>
      <c r="AI4957" s="40"/>
      <c r="AJ4957" s="40"/>
      <c r="AK4957" s="40"/>
      <c r="AL4957" s="40"/>
      <c r="AM4957" s="40"/>
      <c r="AN4957" s="40"/>
      <c r="AO4957" s="40"/>
      <c r="AP4957" s="40"/>
      <c r="AQ4957" s="40"/>
      <c r="AR4957" s="40"/>
      <c r="AS4957" s="40"/>
      <c r="AT4957" s="40" t="s">
        <v>74</v>
      </c>
      <c r="AU4957" s="40"/>
      <c r="AV4957" s="40"/>
      <c r="AY4957">
        <v>112</v>
      </c>
      <c r="AZ4957" s="40">
        <v>140</v>
      </c>
      <c r="BA4957" s="40"/>
      <c r="BB4957" s="40"/>
      <c r="BC4957" s="40"/>
      <c r="BD4957" s="40"/>
      <c r="BE4957" s="40"/>
      <c r="BF4957" s="40"/>
      <c r="BG4957" s="40"/>
      <c r="BH4957" s="40"/>
      <c r="BI4957" s="40"/>
      <c r="BJ4957" s="40"/>
      <c r="BK4957" s="40"/>
      <c r="BL4957" s="40"/>
      <c r="BM4957" s="40"/>
      <c r="BN4957" s="40"/>
      <c r="BO4957" s="40"/>
      <c r="BP4957" s="40"/>
      <c r="BQ4957" s="40"/>
      <c r="BR4957" s="40"/>
      <c r="BS4957" s="40"/>
      <c r="BT4957" s="40"/>
      <c r="BU4957" s="40"/>
      <c r="BV4957" s="40"/>
      <c r="BW4957" s="40"/>
      <c r="BX4957" s="40"/>
      <c r="BY4957" s="40"/>
      <c r="BZ4957" s="40"/>
      <c r="CA4957" s="40"/>
      <c r="CB4957" s="40"/>
      <c r="CC4957" s="40"/>
      <c r="CD4957" s="40"/>
      <c r="CE4957" s="40"/>
    </row>
    <row r="4958" spans="1:83" x14ac:dyDescent="0.25">
      <c r="A4958" s="66" t="s">
        <v>893</v>
      </c>
      <c r="B4958" s="66" t="s">
        <v>893</v>
      </c>
      <c r="C4958" s="71"/>
      <c r="F4958" s="46" t="s">
        <v>551</v>
      </c>
      <c r="G4958" s="40"/>
      <c r="H4958" s="40"/>
      <c r="I4958" s="40"/>
      <c r="J4958" s="40"/>
      <c r="K4958" s="40"/>
      <c r="L4958" s="40"/>
      <c r="M4958" s="40"/>
      <c r="N4958" s="40"/>
      <c r="O4958" s="40"/>
      <c r="P4958" s="40"/>
      <c r="Q4958" s="40"/>
      <c r="R4958" s="40"/>
      <c r="S4958" s="40"/>
      <c r="T4958" s="40"/>
      <c r="U4958" s="40"/>
      <c r="V4958" s="40"/>
      <c r="W4958" s="40"/>
      <c r="X4958" s="40"/>
      <c r="Z4958" s="40"/>
      <c r="AA4958" s="40"/>
      <c r="AB4958" s="40"/>
      <c r="AC4958" s="40"/>
      <c r="AD4958" s="40"/>
      <c r="AE4958" s="40"/>
      <c r="AF4958" s="40"/>
      <c r="AG4958" s="40"/>
      <c r="AH4958" s="40"/>
      <c r="AI4958" s="40"/>
      <c r="AJ4958" s="40"/>
      <c r="AK4958" s="40"/>
      <c r="AL4958" s="40"/>
      <c r="AM4958" s="40"/>
      <c r="AN4958" s="40"/>
      <c r="AO4958" s="40"/>
      <c r="AP4958" s="40"/>
      <c r="AQ4958" s="40"/>
      <c r="AR4958" s="40"/>
      <c r="AS4958" s="40"/>
      <c r="AT4958" s="40" t="s">
        <v>74</v>
      </c>
      <c r="AU4958" s="40"/>
      <c r="AV4958" s="40"/>
      <c r="AY4958">
        <v>129</v>
      </c>
      <c r="AZ4958" s="40">
        <v>185</v>
      </c>
      <c r="BA4958" s="40"/>
      <c r="BB4958" s="40"/>
      <c r="BC4958" s="40"/>
      <c r="BD4958" s="40"/>
      <c r="BE4958" s="40"/>
      <c r="BF4958" s="40"/>
      <c r="BG4958" s="40"/>
      <c r="BH4958" s="40"/>
      <c r="BI4958" s="40"/>
      <c r="BJ4958" s="40"/>
      <c r="BK4958" s="40"/>
      <c r="BL4958" s="40"/>
      <c r="BM4958" s="40"/>
      <c r="BN4958" s="40"/>
      <c r="BO4958" s="40"/>
      <c r="BP4958" s="40"/>
      <c r="BQ4958" s="40"/>
      <c r="BR4958" s="40"/>
      <c r="BS4958" s="40"/>
      <c r="BT4958" s="40"/>
      <c r="BU4958" s="40"/>
      <c r="BV4958" s="40"/>
      <c r="BW4958" s="40"/>
      <c r="BX4958" s="40"/>
      <c r="BY4958" s="40"/>
      <c r="BZ4958" s="40"/>
      <c r="CA4958" s="40"/>
      <c r="CB4958" s="40"/>
      <c r="CC4958" s="40"/>
      <c r="CD4958" s="40"/>
      <c r="CE4958" s="40"/>
    </row>
    <row r="4959" spans="1:83" x14ac:dyDescent="0.25">
      <c r="A4959" s="66" t="s">
        <v>897</v>
      </c>
      <c r="B4959" s="66" t="s">
        <v>897</v>
      </c>
      <c r="C4959" s="71"/>
      <c r="F4959" s="46" t="s">
        <v>551</v>
      </c>
      <c r="G4959" s="40"/>
      <c r="H4959" s="40"/>
      <c r="I4959" s="40"/>
      <c r="J4959" s="40"/>
      <c r="K4959" s="40"/>
      <c r="L4959" s="40"/>
      <c r="M4959" s="40"/>
      <c r="N4959" s="40"/>
      <c r="O4959" s="40"/>
      <c r="P4959" s="40"/>
      <c r="Q4959" s="40"/>
      <c r="R4959" s="40"/>
      <c r="S4959" s="40"/>
      <c r="T4959" s="40"/>
      <c r="U4959" s="40"/>
      <c r="V4959" s="40"/>
      <c r="W4959" s="40"/>
      <c r="X4959" s="40"/>
      <c r="Z4959" s="40"/>
      <c r="AA4959" s="40"/>
      <c r="AB4959" s="40"/>
      <c r="AC4959" s="40"/>
      <c r="AD4959" s="40"/>
      <c r="AE4959" s="40"/>
      <c r="AF4959" s="40"/>
      <c r="AG4959" s="40"/>
      <c r="AH4959" s="40"/>
      <c r="AI4959" s="40"/>
      <c r="AJ4959" s="40"/>
      <c r="AK4959" s="40"/>
      <c r="AL4959" s="40"/>
      <c r="AM4959" s="40"/>
      <c r="AN4959" s="40"/>
      <c r="AO4959" s="40"/>
      <c r="AP4959" s="40"/>
      <c r="AQ4959" s="40"/>
      <c r="AR4959" s="40"/>
      <c r="AS4959" s="40"/>
      <c r="AT4959" s="40" t="s">
        <v>74</v>
      </c>
      <c r="AU4959" s="40"/>
      <c r="AV4959" s="40"/>
      <c r="AY4959">
        <v>127</v>
      </c>
      <c r="AZ4959" s="40">
        <v>168</v>
      </c>
      <c r="BA4959" s="40"/>
      <c r="BB4959" s="40"/>
      <c r="BC4959" s="40"/>
      <c r="BD4959" s="40"/>
      <c r="BE4959" s="40"/>
      <c r="BF4959" s="40"/>
      <c r="BG4959" s="40"/>
      <c r="BH4959" s="40"/>
      <c r="BI4959" s="40"/>
      <c r="BJ4959" s="40"/>
      <c r="BK4959" s="40"/>
      <c r="BL4959" s="40"/>
      <c r="BM4959" s="40"/>
      <c r="BN4959" s="40"/>
      <c r="BO4959" s="40"/>
      <c r="BP4959" s="40"/>
      <c r="BQ4959" s="40"/>
      <c r="BR4959" s="40"/>
      <c r="BS4959" s="40"/>
      <c r="BT4959" s="40"/>
      <c r="BU4959" s="40"/>
      <c r="BV4959" s="40"/>
      <c r="BW4959" s="40"/>
      <c r="BX4959" s="40"/>
      <c r="BY4959" s="40"/>
      <c r="BZ4959" s="40"/>
      <c r="CA4959" s="40"/>
      <c r="CB4959" s="40"/>
      <c r="CC4959" s="40"/>
      <c r="CD4959" s="40"/>
      <c r="CE4959" s="40"/>
    </row>
    <row r="4960" spans="1:83" x14ac:dyDescent="0.25">
      <c r="A4960" s="70" t="s">
        <v>873</v>
      </c>
      <c r="B4960" s="70" t="s">
        <v>873</v>
      </c>
      <c r="C4960" s="72"/>
      <c r="D4960" s="47"/>
      <c r="E4960" s="47"/>
      <c r="F4960" s="48" t="s">
        <v>603</v>
      </c>
      <c r="G4960" s="49"/>
      <c r="H4960" s="49"/>
      <c r="I4960" s="49"/>
      <c r="J4960" s="49"/>
      <c r="K4960" s="49"/>
      <c r="L4960" s="49"/>
      <c r="M4960" s="49"/>
      <c r="N4960" s="49"/>
      <c r="O4960" s="49"/>
      <c r="P4960" s="49"/>
      <c r="Q4960" s="49"/>
      <c r="R4960" s="49"/>
      <c r="S4960" s="49"/>
      <c r="T4960" s="49"/>
      <c r="U4960" s="49"/>
      <c r="V4960" s="49"/>
      <c r="W4960" s="49"/>
      <c r="X4960" s="49"/>
      <c r="Y4960" s="49"/>
      <c r="Z4960" s="49"/>
      <c r="AA4960" s="49"/>
      <c r="AB4960" s="49"/>
      <c r="AC4960" s="49"/>
      <c r="AD4960" s="49"/>
      <c r="AE4960" s="49"/>
      <c r="AF4960" s="49"/>
      <c r="AG4960" s="49"/>
      <c r="AH4960" s="49"/>
      <c r="AI4960" s="49"/>
      <c r="AJ4960" s="49"/>
      <c r="AK4960" s="49"/>
      <c r="AL4960" s="49"/>
      <c r="AM4960" s="49"/>
      <c r="AN4960" s="49"/>
      <c r="AO4960" s="49"/>
      <c r="AP4960" s="49"/>
      <c r="AQ4960" s="49"/>
      <c r="AR4960" s="49"/>
      <c r="AS4960" s="49"/>
      <c r="AT4960" s="49" t="s">
        <v>74</v>
      </c>
      <c r="AU4960" s="49"/>
      <c r="AV4960" s="49"/>
      <c r="AW4960">
        <v>75</v>
      </c>
      <c r="AY4960" s="49">
        <v>98</v>
      </c>
      <c r="AZ4960" s="49"/>
      <c r="BA4960" s="49"/>
      <c r="BB4960" s="49"/>
      <c r="BC4960" s="49"/>
      <c r="BD4960" s="49"/>
      <c r="BE4960" s="49"/>
      <c r="BF4960" s="49"/>
      <c r="BG4960" s="49"/>
      <c r="BH4960" s="49"/>
      <c r="BI4960" s="49"/>
      <c r="BJ4960" s="49"/>
      <c r="BK4960" s="49"/>
      <c r="BL4960" s="49"/>
      <c r="BM4960" s="49"/>
      <c r="BN4960" s="49"/>
      <c r="BO4960" s="49"/>
      <c r="BP4960" s="49"/>
      <c r="BQ4960" s="49"/>
      <c r="BR4960" s="49"/>
      <c r="BS4960" s="49"/>
      <c r="BT4960" s="49"/>
      <c r="BU4960" s="49"/>
      <c r="BV4960" s="49"/>
      <c r="BW4960" s="49"/>
      <c r="BX4960" s="49"/>
      <c r="BY4960" s="49"/>
      <c r="BZ4960" s="49"/>
      <c r="CA4960" s="49"/>
      <c r="CB4960" s="49"/>
      <c r="CC4960" s="49"/>
      <c r="CD4960" s="49"/>
      <c r="CE4960" s="49"/>
    </row>
    <row r="4961" spans="1:83" x14ac:dyDescent="0.25">
      <c r="A4961" s="70" t="s">
        <v>867</v>
      </c>
      <c r="B4961" s="70" t="s">
        <v>867</v>
      </c>
      <c r="C4961" s="72"/>
      <c r="D4961" s="47"/>
      <c r="E4961" s="47"/>
      <c r="F4961" s="48" t="s">
        <v>603</v>
      </c>
      <c r="G4961" s="49"/>
      <c r="H4961" s="49"/>
      <c r="I4961" s="49"/>
      <c r="J4961" s="49"/>
      <c r="K4961" s="49"/>
      <c r="L4961" s="49"/>
      <c r="M4961" s="49"/>
      <c r="N4961" s="49"/>
      <c r="O4961" s="49"/>
      <c r="P4961" s="49"/>
      <c r="Q4961" s="49"/>
      <c r="R4961" s="49"/>
      <c r="S4961" s="49"/>
      <c r="T4961" s="49"/>
      <c r="U4961" s="49"/>
      <c r="V4961" s="49"/>
      <c r="W4961" s="49"/>
      <c r="X4961" s="49"/>
      <c r="Y4961" s="49"/>
      <c r="Z4961" s="49"/>
      <c r="AA4961" s="49"/>
      <c r="AB4961" s="49"/>
      <c r="AC4961" s="49"/>
      <c r="AD4961" s="49"/>
      <c r="AE4961" s="49"/>
      <c r="AF4961" s="49"/>
      <c r="AG4961" s="49"/>
      <c r="AH4961" s="49"/>
      <c r="AI4961" s="49"/>
      <c r="AJ4961" s="49"/>
      <c r="AK4961" s="49"/>
      <c r="AL4961" s="49"/>
      <c r="AM4961" s="49"/>
      <c r="AN4961" s="49"/>
      <c r="AO4961" s="49"/>
      <c r="AP4961" s="49"/>
      <c r="AQ4961" s="49"/>
      <c r="AR4961" s="49"/>
      <c r="AS4961" s="49"/>
      <c r="AT4961" s="49" t="s">
        <v>74</v>
      </c>
      <c r="AU4961" s="49"/>
      <c r="AV4961" s="49"/>
      <c r="AY4961" s="49">
        <v>155</v>
      </c>
      <c r="AZ4961" s="49">
        <v>184</v>
      </c>
      <c r="BA4961" s="49"/>
      <c r="BB4961" s="49"/>
      <c r="BC4961" s="49"/>
      <c r="BD4961" s="49"/>
      <c r="BE4961" s="49"/>
      <c r="BF4961" s="49"/>
      <c r="BG4961" s="49"/>
      <c r="BH4961" s="49"/>
      <c r="BI4961" s="49"/>
      <c r="BJ4961" s="49"/>
      <c r="BK4961" s="49"/>
      <c r="BL4961" s="49"/>
      <c r="BM4961" s="49"/>
      <c r="BN4961" s="49"/>
      <c r="BO4961" s="49"/>
      <c r="BP4961" s="49"/>
      <c r="BQ4961" s="49"/>
      <c r="BR4961" s="49"/>
      <c r="BS4961" s="49"/>
      <c r="BT4961" s="49"/>
      <c r="BU4961" s="49"/>
      <c r="BV4961" s="49"/>
      <c r="BW4961" s="49"/>
      <c r="BX4961" s="49"/>
      <c r="BY4961" s="49"/>
      <c r="BZ4961" s="49"/>
      <c r="CA4961" s="49"/>
      <c r="CB4961" s="49"/>
      <c r="CC4961" s="49"/>
      <c r="CD4961" s="49"/>
      <c r="CE4961" s="49"/>
    </row>
    <row r="4962" spans="1:83" x14ac:dyDescent="0.25">
      <c r="A4962" s="70" t="s">
        <v>870</v>
      </c>
      <c r="B4962" s="70" t="s">
        <v>870</v>
      </c>
      <c r="C4962" s="72"/>
      <c r="D4962" s="47"/>
      <c r="E4962" s="47"/>
      <c r="F4962" s="48" t="s">
        <v>603</v>
      </c>
      <c r="G4962" s="49"/>
      <c r="H4962" s="49"/>
      <c r="I4962" s="49"/>
      <c r="J4962" s="49"/>
      <c r="K4962" s="49"/>
      <c r="L4962" s="49"/>
      <c r="M4962" s="49"/>
      <c r="N4962" s="49"/>
      <c r="O4962" s="49"/>
      <c r="P4962" s="49"/>
      <c r="Q4962" s="49"/>
      <c r="R4962" s="49"/>
      <c r="S4962" s="49"/>
      <c r="T4962" s="49"/>
      <c r="U4962" s="49"/>
      <c r="V4962" s="49"/>
      <c r="W4962" s="49"/>
      <c r="X4962" s="49"/>
      <c r="Y4962" s="49"/>
      <c r="Z4962" s="49"/>
      <c r="AA4962" s="49"/>
      <c r="AB4962" s="49"/>
      <c r="AC4962" s="49"/>
      <c r="AD4962" s="49"/>
      <c r="AE4962" s="49"/>
      <c r="AF4962" s="49"/>
      <c r="AG4962" s="49"/>
      <c r="AH4962" s="49"/>
      <c r="AI4962" s="49"/>
      <c r="AJ4962" s="49"/>
      <c r="AK4962" s="49"/>
      <c r="AL4962" s="49"/>
      <c r="AM4962" s="49"/>
      <c r="AN4962" s="49"/>
      <c r="AO4962" s="49"/>
      <c r="AP4962" s="49"/>
      <c r="AQ4962" s="49"/>
      <c r="AR4962" s="49"/>
      <c r="AS4962" s="49"/>
      <c r="AT4962" s="49" t="s">
        <v>74</v>
      </c>
      <c r="AU4962" s="49"/>
      <c r="AV4962" s="49"/>
      <c r="AW4962">
        <v>98</v>
      </c>
      <c r="AY4962" s="49">
        <v>126</v>
      </c>
      <c r="AZ4962" s="49">
        <v>150</v>
      </c>
      <c r="BA4962" s="49"/>
      <c r="BB4962" s="49"/>
      <c r="BC4962" s="49"/>
      <c r="BD4962" s="49"/>
      <c r="BE4962" s="49"/>
      <c r="BF4962" s="49"/>
      <c r="BG4962" s="49"/>
      <c r="BH4962" s="49"/>
      <c r="BI4962" s="49"/>
      <c r="BJ4962" s="49"/>
      <c r="BK4962" s="49"/>
      <c r="BL4962" s="49"/>
      <c r="BM4962" s="49"/>
      <c r="BN4962" s="49"/>
      <c r="BO4962" s="49"/>
      <c r="BP4962" s="49"/>
      <c r="BQ4962" s="49"/>
      <c r="BR4962" s="49"/>
      <c r="BS4962" s="49"/>
      <c r="BT4962" s="49"/>
      <c r="BU4962" s="49"/>
      <c r="BV4962" s="49"/>
      <c r="BW4962" s="49"/>
      <c r="BX4962" s="49"/>
      <c r="BY4962" s="49"/>
      <c r="BZ4962" s="49"/>
      <c r="CA4962" s="49"/>
      <c r="CB4962" s="49"/>
      <c r="CC4962" s="49"/>
      <c r="CD4962" s="49"/>
      <c r="CE4962" s="49"/>
    </row>
    <row r="4963" spans="1:83" x14ac:dyDescent="0.25">
      <c r="A4963" s="70" t="s">
        <v>871</v>
      </c>
      <c r="B4963" s="70" t="s">
        <v>871</v>
      </c>
      <c r="C4963" s="72"/>
      <c r="D4963" s="47"/>
      <c r="E4963" s="47"/>
      <c r="F4963" s="48" t="s">
        <v>289</v>
      </c>
      <c r="G4963" s="49"/>
      <c r="H4963" s="49"/>
      <c r="I4963" s="49"/>
      <c r="J4963" s="49"/>
      <c r="K4963" s="49"/>
      <c r="L4963" s="49"/>
      <c r="M4963" s="49"/>
      <c r="N4963" s="49"/>
      <c r="O4963" s="49"/>
      <c r="P4963" s="49"/>
      <c r="Q4963" s="49"/>
      <c r="R4963" s="49"/>
      <c r="S4963" s="49"/>
      <c r="T4963" s="49"/>
      <c r="U4963" s="49"/>
      <c r="V4963" s="49"/>
      <c r="W4963" s="49"/>
      <c r="X4963" s="49"/>
      <c r="Y4963" s="49"/>
      <c r="Z4963" s="49"/>
      <c r="AA4963" s="49"/>
      <c r="AB4963" s="49"/>
      <c r="AC4963" s="49"/>
      <c r="AD4963" s="49"/>
      <c r="AE4963" s="49"/>
      <c r="AF4963" s="49"/>
      <c r="AG4963" s="49"/>
      <c r="AH4963" s="49"/>
      <c r="AI4963" s="49"/>
      <c r="AJ4963" s="49"/>
      <c r="AK4963" s="49"/>
      <c r="AL4963" s="49"/>
      <c r="AM4963" s="49"/>
      <c r="AN4963" s="49"/>
      <c r="AO4963" s="49"/>
      <c r="AP4963" s="78"/>
      <c r="AQ4963" s="49"/>
      <c r="AR4963" s="49"/>
      <c r="AS4963" s="49"/>
      <c r="AT4963" s="49" t="s">
        <v>74</v>
      </c>
      <c r="AU4963" s="49"/>
      <c r="AV4963" s="49"/>
      <c r="AW4963">
        <v>73</v>
      </c>
      <c r="AY4963" s="49">
        <v>97</v>
      </c>
      <c r="AZ4963" s="49"/>
      <c r="BA4963" s="49"/>
      <c r="BB4963" s="49"/>
      <c r="BC4963" s="49"/>
      <c r="BD4963" s="49"/>
      <c r="BE4963" s="49"/>
      <c r="BF4963" s="49"/>
      <c r="BG4963" s="49"/>
      <c r="BH4963" s="49"/>
      <c r="BI4963" s="49"/>
      <c r="BJ4963" s="49"/>
      <c r="BK4963" s="49"/>
      <c r="BL4963" s="49"/>
      <c r="BM4963" s="49"/>
      <c r="BN4963" s="49"/>
      <c r="BO4963" s="49"/>
      <c r="BP4963" s="49"/>
      <c r="BQ4963" s="49"/>
      <c r="BR4963" s="49"/>
      <c r="BS4963" s="49"/>
      <c r="BT4963" s="49"/>
      <c r="BU4963" s="49"/>
      <c r="BV4963" s="49"/>
      <c r="BW4963" s="49"/>
      <c r="BX4963" s="49"/>
      <c r="BY4963" s="49"/>
      <c r="BZ4963" s="49"/>
      <c r="CA4963" s="49"/>
      <c r="CB4963" s="49"/>
      <c r="CC4963" s="49"/>
      <c r="CD4963" s="49"/>
      <c r="CE4963" s="49"/>
    </row>
    <row r="4964" spans="1:83" x14ac:dyDescent="0.25">
      <c r="A4964" s="70" t="s">
        <v>865</v>
      </c>
      <c r="B4964" s="70" t="s">
        <v>865</v>
      </c>
      <c r="C4964" s="72"/>
      <c r="D4964" s="47"/>
      <c r="E4964" s="47"/>
      <c r="F4964" s="48" t="s">
        <v>289</v>
      </c>
      <c r="G4964" s="49"/>
      <c r="H4964" s="49"/>
      <c r="I4964" s="49"/>
      <c r="J4964" s="49"/>
      <c r="K4964" s="49"/>
      <c r="L4964" s="49"/>
      <c r="M4964" s="49"/>
      <c r="N4964" s="49"/>
      <c r="O4964" s="49"/>
      <c r="P4964" s="49"/>
      <c r="Q4964" s="49"/>
      <c r="R4964" s="49"/>
      <c r="S4964" s="49"/>
      <c r="T4964" s="49"/>
      <c r="U4964" s="49"/>
      <c r="V4964" s="49"/>
      <c r="W4964" s="49"/>
      <c r="X4964" s="49"/>
      <c r="Y4964" s="49"/>
      <c r="Z4964" s="49"/>
      <c r="AA4964" s="49"/>
      <c r="AB4964" s="49"/>
      <c r="AC4964" s="49"/>
      <c r="AD4964" s="49"/>
      <c r="AE4964" s="49"/>
      <c r="AF4964" s="49"/>
      <c r="AG4964" s="49"/>
      <c r="AH4964" s="49"/>
      <c r="AI4964" s="49"/>
      <c r="AJ4964" s="49"/>
      <c r="AK4964" s="49"/>
      <c r="AL4964" s="49"/>
      <c r="AM4964" s="49"/>
      <c r="AN4964" s="49"/>
      <c r="AO4964" s="49"/>
      <c r="AP4964" s="49"/>
      <c r="AQ4964" s="49"/>
      <c r="AR4964" s="49"/>
      <c r="AS4964" s="49"/>
      <c r="AT4964" s="49" t="s">
        <v>74</v>
      </c>
      <c r="AU4964" s="49"/>
      <c r="AV4964" s="49"/>
      <c r="AY4964" s="49">
        <v>151</v>
      </c>
      <c r="AZ4964" s="49">
        <v>184</v>
      </c>
      <c r="BA4964" s="49"/>
      <c r="BB4964" s="49"/>
      <c r="BC4964" s="49"/>
      <c r="BD4964" s="49"/>
      <c r="BE4964" s="49"/>
      <c r="BF4964" s="49"/>
      <c r="BG4964" s="49"/>
      <c r="BH4964" s="49"/>
      <c r="BI4964" s="49"/>
      <c r="BJ4964" s="49"/>
      <c r="BK4964" s="49"/>
      <c r="BL4964" s="49"/>
      <c r="BM4964" s="49"/>
      <c r="BN4964" s="49"/>
      <c r="BO4964" s="49"/>
      <c r="BP4964" s="49"/>
      <c r="BQ4964" s="49"/>
      <c r="BR4964" s="49"/>
      <c r="BS4964" s="49"/>
      <c r="BT4964" s="49"/>
      <c r="BU4964" s="49"/>
      <c r="BV4964" s="49"/>
      <c r="BW4964" s="49"/>
      <c r="BX4964" s="49"/>
      <c r="BY4964" s="49"/>
      <c r="BZ4964" s="49"/>
      <c r="CA4964" s="49"/>
      <c r="CB4964" s="49"/>
      <c r="CC4964" s="49"/>
      <c r="CD4964" s="49"/>
      <c r="CE4964" s="49"/>
    </row>
    <row r="4965" spans="1:83" x14ac:dyDescent="0.25">
      <c r="A4965" s="70" t="s">
        <v>868</v>
      </c>
      <c r="B4965" s="70" t="s">
        <v>868</v>
      </c>
      <c r="C4965" s="72"/>
      <c r="D4965" s="47"/>
      <c r="E4965" s="47"/>
      <c r="F4965" s="48" t="s">
        <v>289</v>
      </c>
      <c r="G4965" s="49"/>
      <c r="H4965" s="49"/>
      <c r="I4965" s="49"/>
      <c r="J4965" s="49"/>
      <c r="K4965" s="49"/>
      <c r="L4965" s="49"/>
      <c r="M4965" s="49"/>
      <c r="N4965" s="49"/>
      <c r="O4965" s="49"/>
      <c r="P4965" s="49"/>
      <c r="Q4965" s="49"/>
      <c r="R4965" s="49"/>
      <c r="S4965" s="49"/>
      <c r="T4965" s="49"/>
      <c r="U4965" s="49"/>
      <c r="V4965" s="49"/>
      <c r="W4965" s="49"/>
      <c r="X4965" s="49"/>
      <c r="Y4965" s="49"/>
      <c r="Z4965" s="49"/>
      <c r="AA4965" s="49"/>
      <c r="AB4965" s="49"/>
      <c r="AC4965" s="49"/>
      <c r="AD4965" s="49"/>
      <c r="AE4965" s="49"/>
      <c r="AF4965" s="49"/>
      <c r="AG4965" s="49"/>
      <c r="AH4965" s="49"/>
      <c r="AI4965" s="49"/>
      <c r="AJ4965" s="49"/>
      <c r="AK4965" s="49"/>
      <c r="AL4965" s="49"/>
      <c r="AM4965" s="49"/>
      <c r="AN4965" s="49"/>
      <c r="AO4965" s="49"/>
      <c r="AP4965" s="49"/>
      <c r="AQ4965" s="49"/>
      <c r="AR4965" s="49"/>
      <c r="AS4965" s="49"/>
      <c r="AT4965" s="49" t="s">
        <v>74</v>
      </c>
      <c r="AU4965" s="49"/>
      <c r="AV4965" s="49"/>
      <c r="AW4965">
        <v>98</v>
      </c>
      <c r="AY4965" s="49">
        <v>124</v>
      </c>
      <c r="AZ4965" s="49">
        <v>150</v>
      </c>
      <c r="BA4965" s="49"/>
      <c r="BB4965" s="49"/>
      <c r="BC4965" s="49"/>
      <c r="BD4965" s="49"/>
      <c r="BE4965" s="49"/>
      <c r="BF4965" s="49"/>
      <c r="BG4965" s="49"/>
      <c r="BH4965" s="49"/>
      <c r="BI4965" s="49"/>
      <c r="BJ4965" s="49"/>
      <c r="BK4965" s="49"/>
      <c r="BL4965" s="49"/>
      <c r="BM4965" s="49"/>
      <c r="BN4965" s="49"/>
      <c r="BO4965" s="49"/>
      <c r="BP4965" s="49"/>
      <c r="BQ4965" s="49"/>
      <c r="BR4965" s="49"/>
      <c r="BS4965" s="49"/>
      <c r="BT4965" s="49"/>
      <c r="BU4965" s="49"/>
      <c r="BV4965" s="49"/>
      <c r="BW4965" s="49"/>
      <c r="BX4965" s="49"/>
      <c r="BY4965" s="49"/>
      <c r="BZ4965" s="49"/>
      <c r="CA4965" s="49"/>
      <c r="CB4965" s="49"/>
      <c r="CC4965" s="49"/>
      <c r="CD4965" s="49"/>
      <c r="CE4965" s="49"/>
    </row>
    <row r="4966" spans="1:83" x14ac:dyDescent="0.25">
      <c r="A4966" s="70" t="s">
        <v>872</v>
      </c>
      <c r="B4966" s="70" t="s">
        <v>872</v>
      </c>
      <c r="C4966" s="72"/>
      <c r="D4966" s="47"/>
      <c r="E4966" s="47"/>
      <c r="F4966" s="48" t="s">
        <v>551</v>
      </c>
      <c r="G4966" s="49"/>
      <c r="H4966" s="49"/>
      <c r="I4966" s="49"/>
      <c r="J4966" s="49"/>
      <c r="K4966" s="49"/>
      <c r="L4966" s="49"/>
      <c r="M4966" s="49"/>
      <c r="N4966" s="49"/>
      <c r="O4966" s="49"/>
      <c r="P4966" s="49"/>
      <c r="Q4966" s="49"/>
      <c r="R4966" s="49"/>
      <c r="S4966" s="49"/>
      <c r="T4966" s="49"/>
      <c r="U4966" s="49"/>
      <c r="V4966" s="49"/>
      <c r="W4966" s="49"/>
      <c r="X4966" s="49"/>
      <c r="Y4966" s="49"/>
      <c r="Z4966" s="49"/>
      <c r="AA4966" s="49"/>
      <c r="AB4966" s="49"/>
      <c r="AC4966" s="49"/>
      <c r="AD4966" s="49"/>
      <c r="AE4966" s="49"/>
      <c r="AF4966" s="49"/>
      <c r="AG4966" s="49"/>
      <c r="AH4966" s="49"/>
      <c r="AI4966" s="49"/>
      <c r="AJ4966" s="49"/>
      <c r="AK4966" s="49"/>
      <c r="AL4966" s="49"/>
      <c r="AM4966" s="49"/>
      <c r="AN4966" s="49"/>
      <c r="AO4966" s="49"/>
      <c r="AP4966" s="78"/>
      <c r="AQ4966" s="49"/>
      <c r="AR4966" s="49"/>
      <c r="AS4966" s="49"/>
      <c r="AT4966" s="49" t="s">
        <v>74</v>
      </c>
      <c r="AU4966" s="49"/>
      <c r="AV4966" s="49"/>
      <c r="AW4966">
        <v>70</v>
      </c>
      <c r="AY4966" s="49">
        <v>97</v>
      </c>
      <c r="AZ4966" s="49"/>
      <c r="BA4966" s="49"/>
      <c r="BB4966" s="49"/>
      <c r="BC4966" s="49"/>
      <c r="BD4966" s="49"/>
      <c r="BE4966" s="49"/>
      <c r="BF4966" s="49"/>
      <c r="BG4966" s="49"/>
      <c r="BH4966" s="49"/>
      <c r="BI4966" s="49"/>
      <c r="BJ4966" s="49"/>
      <c r="BK4966" s="49"/>
      <c r="BL4966" s="49"/>
      <c r="BM4966" s="49"/>
      <c r="BN4966" s="49"/>
      <c r="BO4966" s="49"/>
      <c r="BP4966" s="49"/>
      <c r="BQ4966" s="49"/>
      <c r="BR4966" s="49"/>
      <c r="BS4966" s="49"/>
      <c r="BT4966" s="49"/>
      <c r="BU4966" s="49"/>
      <c r="BV4966" s="49"/>
      <c r="BW4966" s="49"/>
      <c r="BX4966" s="49"/>
      <c r="BY4966" s="49"/>
      <c r="BZ4966" s="49"/>
      <c r="CA4966" s="49"/>
      <c r="CB4966" s="49"/>
      <c r="CC4966" s="49"/>
      <c r="CD4966" s="49"/>
      <c r="CE4966" s="49"/>
    </row>
    <row r="4967" spans="1:83" x14ac:dyDescent="0.25">
      <c r="A4967" s="70" t="s">
        <v>866</v>
      </c>
      <c r="B4967" s="70" t="s">
        <v>866</v>
      </c>
      <c r="C4967" s="72"/>
      <c r="D4967" s="47"/>
      <c r="E4967" s="47"/>
      <c r="F4967" s="48" t="s">
        <v>551</v>
      </c>
      <c r="G4967" s="49"/>
      <c r="H4967" s="49"/>
      <c r="I4967" s="49"/>
      <c r="J4967" s="49"/>
      <c r="K4967" s="49"/>
      <c r="L4967" s="49"/>
      <c r="M4967" s="49"/>
      <c r="N4967" s="49"/>
      <c r="O4967" s="49"/>
      <c r="P4967" s="49"/>
      <c r="Q4967" s="49"/>
      <c r="R4967" s="49"/>
      <c r="S4967" s="49"/>
      <c r="T4967" s="49"/>
      <c r="U4967" s="49"/>
      <c r="V4967" s="49"/>
      <c r="W4967" s="49"/>
      <c r="X4967" s="49"/>
      <c r="Y4967" s="49"/>
      <c r="Z4967" s="49"/>
      <c r="AA4967" s="49"/>
      <c r="AB4967" s="49"/>
      <c r="AC4967" s="49"/>
      <c r="AD4967" s="49"/>
      <c r="AE4967" s="49"/>
      <c r="AF4967" s="49"/>
      <c r="AG4967" s="49"/>
      <c r="AH4967" s="49"/>
      <c r="AI4967" s="49"/>
      <c r="AJ4967" s="49"/>
      <c r="AK4967" s="49"/>
      <c r="AL4967" s="49"/>
      <c r="AM4967" s="49"/>
      <c r="AN4967" s="49"/>
      <c r="AO4967" s="49"/>
      <c r="AP4967" s="49"/>
      <c r="AQ4967" s="49"/>
      <c r="AR4967" s="49"/>
      <c r="AS4967" s="49"/>
      <c r="AT4967" s="49" t="s">
        <v>74</v>
      </c>
      <c r="AU4967" s="49"/>
      <c r="AV4967" s="49"/>
      <c r="AY4967" s="49">
        <v>151</v>
      </c>
      <c r="AZ4967" s="49">
        <v>184</v>
      </c>
      <c r="BA4967" s="49"/>
      <c r="BB4967" s="49"/>
      <c r="BC4967" s="49"/>
      <c r="BD4967" s="49"/>
      <c r="BE4967" s="49"/>
      <c r="BF4967" s="49"/>
      <c r="BG4967" s="49"/>
      <c r="BH4967" s="49"/>
      <c r="BI4967" s="49"/>
      <c r="BJ4967" s="49"/>
      <c r="BK4967" s="49"/>
      <c r="BL4967" s="49"/>
      <c r="BM4967" s="49"/>
      <c r="BN4967" s="49"/>
      <c r="BO4967" s="49"/>
      <c r="BP4967" s="49"/>
      <c r="BQ4967" s="49"/>
      <c r="BR4967" s="49"/>
      <c r="BS4967" s="49"/>
      <c r="BT4967" s="49"/>
      <c r="BU4967" s="49"/>
      <c r="BV4967" s="49"/>
      <c r="BW4967" s="49"/>
      <c r="BX4967" s="49"/>
      <c r="BY4967" s="49"/>
      <c r="BZ4967" s="49"/>
      <c r="CA4967" s="49"/>
      <c r="CB4967" s="49"/>
      <c r="CC4967" s="49"/>
      <c r="CD4967" s="49"/>
      <c r="CE4967" s="49"/>
    </row>
    <row r="4968" spans="1:83" x14ac:dyDescent="0.25">
      <c r="A4968" s="70" t="s">
        <v>869</v>
      </c>
      <c r="B4968" s="70" t="s">
        <v>869</v>
      </c>
      <c r="C4968" s="72"/>
      <c r="D4968" s="47"/>
      <c r="E4968" s="47"/>
      <c r="F4968" s="48" t="s">
        <v>551</v>
      </c>
      <c r="G4968" s="49"/>
      <c r="H4968" s="49"/>
      <c r="I4968" s="49"/>
      <c r="J4968" s="49"/>
      <c r="K4968" s="49"/>
      <c r="L4968" s="49"/>
      <c r="M4968" s="49"/>
      <c r="N4968" s="49"/>
      <c r="O4968" s="49"/>
      <c r="P4968" s="49"/>
      <c r="Q4968" s="49"/>
      <c r="R4968" s="49"/>
      <c r="S4968" s="49"/>
      <c r="T4968" s="49"/>
      <c r="U4968" s="49"/>
      <c r="V4968" s="49"/>
      <c r="W4968" s="49"/>
      <c r="X4968" s="49"/>
      <c r="Y4968" s="49"/>
      <c r="Z4968" s="49"/>
      <c r="AA4968" s="49"/>
      <c r="AB4968" s="49"/>
      <c r="AC4968" s="49"/>
      <c r="AD4968" s="49"/>
      <c r="AE4968" s="49"/>
      <c r="AF4968" s="49"/>
      <c r="AG4968" s="49"/>
      <c r="AH4968" s="49"/>
      <c r="AI4968" s="49"/>
      <c r="AJ4968" s="49"/>
      <c r="AK4968" s="49"/>
      <c r="AL4968" s="49"/>
      <c r="AM4968" s="49"/>
      <c r="AN4968" s="49"/>
      <c r="AO4968" s="49"/>
      <c r="AP4968" s="49"/>
      <c r="AQ4968" s="49"/>
      <c r="AR4968" s="49"/>
      <c r="AS4968" s="49"/>
      <c r="AT4968" s="49" t="s">
        <v>74</v>
      </c>
      <c r="AU4968" s="49"/>
      <c r="AV4968" s="49"/>
      <c r="AW4968">
        <v>98</v>
      </c>
      <c r="AY4968" s="49">
        <v>124</v>
      </c>
      <c r="AZ4968" s="49">
        <v>150</v>
      </c>
      <c r="BA4968" s="49"/>
      <c r="BB4968" s="49"/>
      <c r="BC4968" s="49"/>
      <c r="BD4968" s="49"/>
      <c r="BE4968" s="49"/>
      <c r="BF4968" s="49"/>
      <c r="BG4968" s="49"/>
      <c r="BH4968" s="49"/>
      <c r="BI4968" s="49"/>
      <c r="BJ4968" s="49"/>
      <c r="BK4968" s="49"/>
      <c r="BL4968" s="49"/>
      <c r="BM4968" s="49"/>
      <c r="BN4968" s="49"/>
      <c r="BO4968" s="49"/>
      <c r="BP4968" s="49"/>
      <c r="BQ4968" s="49"/>
      <c r="BR4968" s="49"/>
      <c r="BS4968" s="49"/>
      <c r="BT4968" s="49"/>
      <c r="BU4968" s="49"/>
      <c r="BV4968" s="49"/>
      <c r="BW4968" s="49"/>
      <c r="BX4968" s="49"/>
      <c r="BY4968" s="49"/>
      <c r="BZ4968" s="49"/>
      <c r="CA4968" s="49"/>
      <c r="CB4968" s="49"/>
      <c r="CC4968" s="49"/>
      <c r="CD4968" s="49"/>
      <c r="CE4968" s="49"/>
    </row>
    <row r="4969" spans="1:83" x14ac:dyDescent="0.25">
      <c r="A4969" s="5" t="s">
        <v>804</v>
      </c>
      <c r="B4969" s="5" t="s">
        <v>804</v>
      </c>
      <c r="C4969" s="6"/>
      <c r="D4969" s="14"/>
      <c r="E4969" s="14"/>
      <c r="F4969" s="15"/>
      <c r="G4969" s="40"/>
      <c r="H4969" s="40"/>
      <c r="I4969" s="40"/>
      <c r="J4969" s="40"/>
      <c r="K4969" s="40"/>
      <c r="L4969" s="40"/>
      <c r="M4969" s="40"/>
      <c r="N4969" s="40"/>
      <c r="O4969" s="40"/>
      <c r="P4969" s="40"/>
      <c r="Q4969" s="40"/>
      <c r="R4969" s="40"/>
      <c r="S4969" s="40"/>
      <c r="T4969" s="40"/>
      <c r="U4969" s="40">
        <v>641.5</v>
      </c>
      <c r="V4969" s="40"/>
      <c r="W4969" s="40"/>
      <c r="X4969" s="40"/>
      <c r="Y4969" s="3">
        <v>2.1000000000000001E-2</v>
      </c>
      <c r="Z4969" s="40">
        <v>34.700000000000003</v>
      </c>
      <c r="AA4969" s="40">
        <v>5.4</v>
      </c>
      <c r="AB4969" s="40">
        <v>7384.5</v>
      </c>
      <c r="AC4969" s="40">
        <v>12.2</v>
      </c>
      <c r="AD4969" s="40">
        <v>254.7</v>
      </c>
      <c r="AE4969" s="40"/>
      <c r="AF4969" s="40"/>
      <c r="AG4969" s="40"/>
      <c r="AH4969" s="40"/>
      <c r="AI4969" s="40"/>
      <c r="AJ4969" s="40"/>
      <c r="AK4969" s="40"/>
      <c r="AL4969" s="40"/>
      <c r="AM4969" s="40"/>
      <c r="AN4969" s="40"/>
      <c r="AO4969" s="40"/>
      <c r="AP4969" s="40"/>
      <c r="AQ4969" s="40"/>
      <c r="AR4969" s="40"/>
      <c r="AS4969" s="40"/>
      <c r="AT4969" s="40" t="s">
        <v>74</v>
      </c>
      <c r="AU4969" s="40"/>
      <c r="AV4969" s="40"/>
      <c r="AZ4969" s="40"/>
      <c r="BA4969" s="40">
        <v>90</v>
      </c>
      <c r="BB4969" s="40"/>
      <c r="BC4969" s="40"/>
      <c r="BD4969" s="40"/>
      <c r="BE4969" s="40"/>
      <c r="BF4969" s="40"/>
      <c r="BG4969" s="40"/>
      <c r="BH4969" s="40"/>
      <c r="BI4969" s="40"/>
      <c r="BJ4969" s="40"/>
      <c r="BK4969" s="40"/>
      <c r="BL4969" s="40"/>
      <c r="BM4969" s="40"/>
      <c r="BN4969" s="40"/>
      <c r="BO4969" s="40"/>
      <c r="BP4969" s="40"/>
      <c r="BQ4969" s="40"/>
      <c r="BR4969" s="40"/>
      <c r="BS4969" s="40"/>
      <c r="BT4969" s="40"/>
      <c r="BU4969" s="40"/>
      <c r="BV4969" s="40"/>
      <c r="BW4969" s="40"/>
      <c r="BX4969" s="40"/>
      <c r="BY4969" s="40"/>
      <c r="BZ4969" s="40"/>
      <c r="CA4969" s="40"/>
      <c r="CB4969" s="40"/>
      <c r="CC4969" s="40"/>
      <c r="CD4969" s="40"/>
      <c r="CE4969" s="40"/>
    </row>
    <row r="4970" spans="1:83" x14ac:dyDescent="0.25">
      <c r="A4970" s="5" t="s">
        <v>805</v>
      </c>
      <c r="B4970" s="5" t="s">
        <v>805</v>
      </c>
      <c r="C4970" s="6"/>
      <c r="D4970" s="14"/>
      <c r="E4970" s="14"/>
      <c r="F4970" s="15"/>
      <c r="G4970" s="40"/>
      <c r="H4970" s="40"/>
      <c r="I4970" s="40"/>
      <c r="J4970" s="40"/>
      <c r="K4970" s="40"/>
      <c r="L4970" s="40"/>
      <c r="M4970" s="40"/>
      <c r="N4970" s="40"/>
      <c r="O4970" s="40"/>
      <c r="P4970" s="40"/>
      <c r="Q4970" s="40"/>
      <c r="R4970" s="40"/>
      <c r="S4970" s="40"/>
      <c r="T4970" s="40"/>
      <c r="U4970" s="40">
        <v>521.70000000000005</v>
      </c>
      <c r="V4970" s="40"/>
      <c r="W4970" s="40"/>
      <c r="X4970" s="40"/>
      <c r="Y4970" s="3">
        <v>2.4E-2</v>
      </c>
      <c r="Z4970" s="40">
        <v>36.299999999999997</v>
      </c>
      <c r="AA4970" s="40">
        <v>4.9000000000000004</v>
      </c>
      <c r="AB4970" s="40">
        <v>5706.2</v>
      </c>
      <c r="AC4970" s="40">
        <v>13.5</v>
      </c>
      <c r="AD4970" s="40">
        <v>207.2</v>
      </c>
      <c r="AE4970" s="40"/>
      <c r="AF4970" s="40"/>
      <c r="AG4970" s="40"/>
      <c r="AH4970" s="40"/>
      <c r="AI4970" s="40"/>
      <c r="AJ4970" s="40"/>
      <c r="AK4970" s="40"/>
      <c r="AL4970" s="40"/>
      <c r="AM4970" s="40"/>
      <c r="AN4970" s="40"/>
      <c r="AO4970" s="40"/>
      <c r="AP4970" s="40"/>
      <c r="AQ4970" s="40"/>
      <c r="AR4970" s="40"/>
      <c r="AS4970" s="40"/>
      <c r="AT4970" s="40" t="s">
        <v>74</v>
      </c>
      <c r="AU4970" s="40"/>
      <c r="AV4970" s="40"/>
      <c r="AZ4970" s="40"/>
      <c r="BA4970" s="40">
        <v>90</v>
      </c>
      <c r="BB4970" s="40"/>
      <c r="BC4970" s="40"/>
      <c r="BD4970" s="40"/>
      <c r="BE4970" s="40"/>
      <c r="BF4970" s="40"/>
      <c r="BG4970" s="40"/>
      <c r="BH4970" s="40"/>
      <c r="BI4970" s="40"/>
      <c r="BJ4970" s="40"/>
      <c r="BK4970" s="40"/>
      <c r="BL4970" s="40"/>
      <c r="BM4970" s="40"/>
      <c r="BN4970" s="40"/>
      <c r="BO4970" s="40"/>
      <c r="BP4970" s="40"/>
      <c r="BQ4970" s="40"/>
      <c r="BR4970" s="40"/>
      <c r="BS4970" s="40"/>
      <c r="BT4970" s="40"/>
      <c r="BU4970" s="40"/>
      <c r="BV4970" s="40"/>
      <c r="BW4970" s="40"/>
      <c r="BX4970" s="40"/>
      <c r="BY4970" s="40"/>
      <c r="BZ4970" s="40"/>
      <c r="CA4970" s="40"/>
      <c r="CB4970" s="40"/>
      <c r="CC4970" s="40"/>
      <c r="CD4970" s="40"/>
      <c r="CE4970" s="40"/>
    </row>
    <row r="4971" spans="1:83" x14ac:dyDescent="0.25">
      <c r="A4971" s="5" t="s">
        <v>806</v>
      </c>
      <c r="B4971" s="5" t="s">
        <v>806</v>
      </c>
      <c r="C4971" s="6"/>
      <c r="D4971" s="14"/>
      <c r="E4971" s="14"/>
      <c r="F4971" s="15"/>
      <c r="G4971" s="40"/>
      <c r="H4971" s="40"/>
      <c r="I4971" s="40"/>
      <c r="J4971" s="40"/>
      <c r="K4971" s="40"/>
      <c r="L4971" s="40"/>
      <c r="M4971" s="40"/>
      <c r="N4971" s="40"/>
      <c r="O4971" s="40"/>
      <c r="P4971" s="40"/>
      <c r="Q4971" s="40"/>
      <c r="R4971" s="40"/>
      <c r="S4971" s="40"/>
      <c r="T4971" s="40">
        <v>5</v>
      </c>
      <c r="U4971" s="40">
        <v>624</v>
      </c>
      <c r="V4971" s="40"/>
      <c r="W4971" s="40"/>
      <c r="X4971" s="40"/>
      <c r="Y4971" s="3">
        <v>1.7999999999999999E-2</v>
      </c>
      <c r="Z4971" s="40">
        <v>30.4</v>
      </c>
      <c r="AA4971" s="40">
        <v>3.5</v>
      </c>
      <c r="AB4971" s="40">
        <v>5734</v>
      </c>
      <c r="AC4971" s="40">
        <v>10.1</v>
      </c>
      <c r="AD4971" s="40">
        <v>197</v>
      </c>
      <c r="AE4971" s="40"/>
      <c r="AF4971" s="40"/>
      <c r="AG4971" s="40"/>
      <c r="AH4971" s="40"/>
      <c r="AI4971" s="40"/>
      <c r="AJ4971" s="40"/>
      <c r="AK4971" s="40"/>
      <c r="AL4971" s="40"/>
      <c r="AM4971" s="40"/>
      <c r="AN4971" s="40"/>
      <c r="AO4971" s="40"/>
      <c r="AP4971" s="40"/>
      <c r="AQ4971" s="40"/>
      <c r="AR4971" s="40"/>
      <c r="AS4971" s="40"/>
      <c r="AT4971" s="40" t="s">
        <v>74</v>
      </c>
      <c r="AU4971" s="40"/>
      <c r="AV4971" s="40"/>
      <c r="AZ4971" s="40"/>
      <c r="BA4971" s="40">
        <v>90</v>
      </c>
      <c r="BB4971" s="40"/>
      <c r="BC4971" s="40"/>
      <c r="BD4971" s="40"/>
      <c r="BE4971" s="40"/>
      <c r="BF4971" s="40"/>
      <c r="BG4971" s="40"/>
      <c r="BH4971" s="40"/>
      <c r="BI4971" s="40"/>
      <c r="BJ4971" s="40"/>
      <c r="BK4971" s="40"/>
      <c r="BL4971" s="40"/>
      <c r="BM4971" s="40"/>
      <c r="BN4971" s="40"/>
      <c r="BO4971" s="40"/>
      <c r="BP4971" s="40"/>
      <c r="BQ4971" s="40"/>
      <c r="BR4971" s="40"/>
      <c r="BS4971" s="40"/>
      <c r="BT4971" s="40"/>
      <c r="BU4971" s="40"/>
      <c r="BV4971" s="40"/>
      <c r="BW4971" s="40"/>
      <c r="BX4971" s="40"/>
      <c r="BY4971" s="40"/>
      <c r="BZ4971" s="40"/>
      <c r="CA4971" s="40"/>
      <c r="CB4971" s="40"/>
      <c r="CC4971" s="40"/>
      <c r="CD4971" s="40"/>
      <c r="CE4971" s="40"/>
    </row>
    <row r="4972" spans="1:83" x14ac:dyDescent="0.25">
      <c r="A4972" s="5" t="s">
        <v>807</v>
      </c>
      <c r="B4972" s="5" t="s">
        <v>807</v>
      </c>
      <c r="C4972" s="6"/>
      <c r="D4972" s="14"/>
      <c r="E4972" s="14"/>
      <c r="F4972" s="15"/>
      <c r="G4972" s="40"/>
      <c r="H4972" s="40"/>
      <c r="I4972" s="40"/>
      <c r="J4972" s="40"/>
      <c r="K4972" s="40"/>
      <c r="L4972" s="40"/>
      <c r="M4972" s="40"/>
      <c r="N4972" s="40"/>
      <c r="O4972" s="40"/>
      <c r="P4972" s="40"/>
      <c r="Q4972" s="40"/>
      <c r="R4972" s="40"/>
      <c r="S4972" s="40"/>
      <c r="T4972" s="40">
        <v>6.3</v>
      </c>
      <c r="U4972" s="40">
        <v>690</v>
      </c>
      <c r="V4972" s="40"/>
      <c r="W4972" s="40"/>
      <c r="X4972" s="40"/>
      <c r="Y4972" s="3">
        <v>0.02</v>
      </c>
      <c r="Z4972" s="40">
        <v>30.5</v>
      </c>
      <c r="AA4972" s="40">
        <v>4.5</v>
      </c>
      <c r="AB4972" s="40">
        <v>6474</v>
      </c>
      <c r="AC4972" s="40">
        <v>11.5</v>
      </c>
      <c r="AD4972" s="40">
        <v>224</v>
      </c>
      <c r="AE4972" s="40"/>
      <c r="AF4972" s="40"/>
      <c r="AG4972" s="40"/>
      <c r="AH4972" s="40"/>
      <c r="AI4972" s="40"/>
      <c r="AJ4972" s="40"/>
      <c r="AK4972" s="40"/>
      <c r="AL4972" s="40"/>
      <c r="AM4972" s="40"/>
      <c r="AN4972" s="40"/>
      <c r="AO4972" s="40"/>
      <c r="AP4972" s="40"/>
      <c r="AQ4972" s="40"/>
      <c r="AR4972" s="40"/>
      <c r="AS4972" s="40"/>
      <c r="AT4972" s="40" t="s">
        <v>74</v>
      </c>
      <c r="AU4972" s="40"/>
      <c r="AV4972" s="40"/>
      <c r="AZ4972" s="40"/>
      <c r="BA4972" s="40">
        <v>90</v>
      </c>
      <c r="BB4972" s="40"/>
      <c r="BC4972" s="40"/>
      <c r="BD4972" s="40"/>
      <c r="BE4972" s="40"/>
      <c r="BF4972" s="40"/>
      <c r="BG4972" s="40"/>
      <c r="BH4972" s="40"/>
      <c r="BI4972" s="40"/>
      <c r="BJ4972" s="40"/>
      <c r="BK4972" s="40"/>
      <c r="BL4972" s="40"/>
      <c r="BM4972" s="40"/>
      <c r="BN4972" s="40"/>
      <c r="BO4972" s="40"/>
      <c r="BP4972" s="40"/>
      <c r="BQ4972" s="40"/>
      <c r="BR4972" s="40"/>
      <c r="BS4972" s="40"/>
      <c r="BT4972" s="40"/>
      <c r="BU4972" s="40"/>
      <c r="BV4972" s="40"/>
      <c r="BW4972" s="40"/>
      <c r="BX4972" s="40"/>
      <c r="BY4972" s="40"/>
      <c r="BZ4972" s="40"/>
      <c r="CA4972" s="40"/>
      <c r="CB4972" s="40"/>
      <c r="CC4972" s="40"/>
      <c r="CD4972" s="40"/>
      <c r="CE4972" s="40"/>
    </row>
    <row r="4973" spans="1:83" x14ac:dyDescent="0.25">
      <c r="A4973" s="5" t="s">
        <v>808</v>
      </c>
      <c r="B4973" s="5" t="s">
        <v>808</v>
      </c>
      <c r="C4973" s="6"/>
      <c r="D4973" s="14"/>
      <c r="E4973" s="14"/>
      <c r="F4973" s="15"/>
      <c r="G4973" s="40"/>
      <c r="H4973" s="40"/>
      <c r="I4973" s="40"/>
      <c r="J4973" s="40"/>
      <c r="K4973" s="40"/>
      <c r="L4973" s="40"/>
      <c r="M4973" s="40"/>
      <c r="N4973" s="40"/>
      <c r="O4973" s="40"/>
      <c r="P4973" s="40"/>
      <c r="Q4973" s="40"/>
      <c r="R4973" s="40"/>
      <c r="S4973" s="40"/>
      <c r="T4973" s="40">
        <v>7.5</v>
      </c>
      <c r="U4973" s="40">
        <v>735</v>
      </c>
      <c r="V4973" s="40"/>
      <c r="W4973" s="40"/>
      <c r="X4973" s="40"/>
      <c r="Y4973" s="3">
        <v>2.3E-2</v>
      </c>
      <c r="Z4973" s="40">
        <v>25.6</v>
      </c>
      <c r="AA4973" s="40">
        <v>5.4</v>
      </c>
      <c r="AB4973" s="40">
        <v>9196</v>
      </c>
      <c r="AC4973" s="40">
        <v>13.1</v>
      </c>
      <c r="AD4973" s="40">
        <v>235</v>
      </c>
      <c r="AE4973" s="40"/>
      <c r="AF4973" s="40"/>
      <c r="AG4973" s="40"/>
      <c r="AH4973" s="40"/>
      <c r="AI4973" s="40"/>
      <c r="AJ4973" s="40"/>
      <c r="AK4973" s="40"/>
      <c r="AL4973" s="40"/>
      <c r="AM4973" s="40"/>
      <c r="AN4973" s="40"/>
      <c r="AO4973" s="40"/>
      <c r="AP4973" s="40"/>
      <c r="AQ4973" s="40"/>
      <c r="AR4973" s="40"/>
      <c r="AS4973" s="40"/>
      <c r="AT4973" s="40" t="s">
        <v>74</v>
      </c>
      <c r="AU4973" s="40"/>
      <c r="AV4973" s="40"/>
      <c r="AZ4973" s="40"/>
      <c r="BA4973" s="40">
        <v>90</v>
      </c>
      <c r="BB4973" s="40"/>
      <c r="BC4973" s="40"/>
      <c r="BD4973" s="40"/>
      <c r="BE4973" s="40"/>
      <c r="BF4973" s="40"/>
      <c r="BG4973" s="40"/>
      <c r="BH4973" s="40"/>
      <c r="BI4973" s="40"/>
      <c r="BJ4973" s="40"/>
      <c r="BK4973" s="40"/>
      <c r="BL4973" s="40"/>
      <c r="BM4973" s="40"/>
      <c r="BN4973" s="40"/>
      <c r="BO4973" s="40"/>
      <c r="BP4973" s="40"/>
      <c r="BQ4973" s="40"/>
      <c r="BR4973" s="40"/>
      <c r="BS4973" s="40"/>
      <c r="BT4973" s="40"/>
      <c r="BU4973" s="40"/>
      <c r="BV4973" s="40"/>
      <c r="BW4973" s="40"/>
      <c r="BX4973" s="40"/>
      <c r="BY4973" s="40"/>
      <c r="BZ4973" s="40"/>
      <c r="CA4973" s="40"/>
      <c r="CB4973" s="40"/>
      <c r="CC4973" s="40"/>
      <c r="CD4973" s="40"/>
      <c r="CE4973" s="40"/>
    </row>
    <row r="4974" spans="1:83" x14ac:dyDescent="0.25">
      <c r="A4974" s="5" t="s">
        <v>809</v>
      </c>
      <c r="B4974" s="5" t="s">
        <v>809</v>
      </c>
      <c r="C4974" s="6"/>
      <c r="D4974" s="14"/>
      <c r="E4974" s="14"/>
      <c r="F4974" s="15"/>
      <c r="G4974" s="40"/>
      <c r="H4974" s="40"/>
      <c r="I4974" s="40"/>
      <c r="J4974" s="40"/>
      <c r="K4974" s="40"/>
      <c r="L4974" s="40"/>
      <c r="M4974" s="40"/>
      <c r="N4974" s="40"/>
      <c r="O4974" s="40"/>
      <c r="P4974" s="40"/>
      <c r="Q4974" s="40"/>
      <c r="R4974" s="40"/>
      <c r="S4974" s="40"/>
      <c r="T4974" s="40"/>
      <c r="U4974" s="40"/>
      <c r="V4974" s="40"/>
      <c r="W4974" s="40"/>
      <c r="X4974" s="40"/>
      <c r="Y4974" s="3">
        <v>1.66E-2</v>
      </c>
      <c r="Z4974" s="40"/>
      <c r="AA4974" s="40">
        <v>5.2789999999999999</v>
      </c>
      <c r="AB4974" s="40"/>
      <c r="AC4974" s="40">
        <v>9.5</v>
      </c>
      <c r="AD4974" s="40">
        <v>318</v>
      </c>
      <c r="AE4974" s="40"/>
      <c r="AF4974" s="40"/>
      <c r="AG4974" s="40"/>
      <c r="AH4974" s="40"/>
      <c r="AI4974" s="40"/>
      <c r="AJ4974" s="40"/>
      <c r="AK4974" s="40"/>
      <c r="AL4974" s="40"/>
      <c r="AM4974" s="40"/>
      <c r="AN4974" s="40"/>
      <c r="AO4974" s="40"/>
      <c r="AP4974" s="40"/>
      <c r="AQ4974" s="40"/>
      <c r="AR4974" s="40"/>
      <c r="AS4974" s="40"/>
      <c r="AT4974" s="40" t="s">
        <v>74</v>
      </c>
      <c r="AU4974" s="40"/>
      <c r="AV4974" s="40"/>
      <c r="AZ4974" s="40"/>
      <c r="BA4974" s="40">
        <v>90</v>
      </c>
      <c r="BB4974" s="40"/>
      <c r="BC4974" s="40"/>
      <c r="BD4974" s="40"/>
      <c r="BE4974" s="40"/>
      <c r="BF4974" s="40"/>
      <c r="BG4974" s="40"/>
      <c r="BH4974" s="40"/>
      <c r="BI4974" s="40"/>
      <c r="BJ4974" s="40"/>
      <c r="BK4974" s="40"/>
      <c r="BL4974" s="40"/>
      <c r="BM4974" s="40"/>
      <c r="BN4974" s="40"/>
      <c r="BO4974" s="40"/>
      <c r="BP4974" s="40"/>
      <c r="BQ4974" s="40"/>
      <c r="BR4974" s="40"/>
      <c r="BS4974" s="40"/>
      <c r="BT4974" s="40"/>
      <c r="BU4974" s="40"/>
      <c r="BV4974" s="40"/>
      <c r="BW4974" s="40"/>
      <c r="BX4974" s="40"/>
      <c r="BY4974" s="40"/>
      <c r="BZ4974" s="40"/>
      <c r="CA4974" s="40"/>
      <c r="CB4974" s="40"/>
      <c r="CC4974" s="40"/>
      <c r="CD4974" s="40"/>
      <c r="CE4974" s="40"/>
    </row>
    <row r="4975" spans="1:83" x14ac:dyDescent="0.25">
      <c r="A4975" s="5" t="s">
        <v>810</v>
      </c>
      <c r="B4975" s="5" t="s">
        <v>810</v>
      </c>
      <c r="C4975" s="6"/>
      <c r="D4975" s="14"/>
      <c r="E4975" s="14"/>
      <c r="F4975" s="15"/>
      <c r="G4975" s="40"/>
      <c r="H4975" s="40"/>
      <c r="I4975" s="40"/>
      <c r="J4975" s="40"/>
      <c r="K4975" s="40"/>
      <c r="L4975" s="40"/>
      <c r="M4975" s="40"/>
      <c r="N4975" s="40"/>
      <c r="O4975" s="40"/>
      <c r="P4975" s="40"/>
      <c r="Q4975" s="40"/>
      <c r="R4975" s="40"/>
      <c r="S4975" s="40"/>
      <c r="T4975" s="40"/>
      <c r="U4975" s="40"/>
      <c r="V4975" s="40"/>
      <c r="W4975" s="40"/>
      <c r="X4975" s="40"/>
      <c r="Y4975" s="3">
        <v>1.7299999999999999E-2</v>
      </c>
      <c r="Z4975" s="40"/>
      <c r="AA4975" s="40">
        <v>5.9169999999999998</v>
      </c>
      <c r="AB4975" s="40"/>
      <c r="AC4975" s="40">
        <v>9.9</v>
      </c>
      <c r="AD4975" s="40">
        <v>342</v>
      </c>
      <c r="AE4975" s="40"/>
      <c r="AF4975" s="40"/>
      <c r="AG4975" s="40"/>
      <c r="AH4975" s="40"/>
      <c r="AI4975" s="40"/>
      <c r="AJ4975" s="40"/>
      <c r="AK4975" s="40"/>
      <c r="AL4975" s="40"/>
      <c r="AM4975" s="40"/>
      <c r="AN4975" s="40"/>
      <c r="AO4975" s="40"/>
      <c r="AP4975" s="40"/>
      <c r="AQ4975" s="40"/>
      <c r="AR4975" s="40"/>
      <c r="AS4975" s="40"/>
      <c r="AT4975" s="40" t="s">
        <v>74</v>
      </c>
      <c r="AU4975" s="40"/>
      <c r="AV4975" s="40"/>
      <c r="AZ4975" s="40"/>
      <c r="BA4975" s="40">
        <v>90</v>
      </c>
      <c r="BB4975" s="40"/>
      <c r="BC4975" s="40"/>
      <c r="BD4975" s="40"/>
      <c r="BE4975" s="40"/>
      <c r="BF4975" s="40"/>
      <c r="BG4975" s="40"/>
      <c r="BH4975" s="40"/>
      <c r="BI4975" s="40"/>
      <c r="BJ4975" s="40"/>
      <c r="BK4975" s="40"/>
      <c r="BL4975" s="40"/>
      <c r="BM4975" s="40"/>
      <c r="BN4975" s="40"/>
      <c r="BO4975" s="40"/>
      <c r="BP4975" s="40"/>
      <c r="BQ4975" s="40"/>
      <c r="BR4975" s="40"/>
      <c r="BS4975" s="40"/>
      <c r="BT4975" s="40"/>
      <c r="BU4975" s="40"/>
      <c r="BV4975" s="40"/>
      <c r="BW4975" s="40"/>
      <c r="BX4975" s="40"/>
      <c r="BY4975" s="40"/>
      <c r="BZ4975" s="40"/>
      <c r="CA4975" s="40"/>
      <c r="CB4975" s="40"/>
      <c r="CC4975" s="40"/>
      <c r="CD4975" s="40"/>
      <c r="CE4975" s="40"/>
    </row>
    <row r="4976" spans="1:83" x14ac:dyDescent="0.25">
      <c r="A4976" s="5" t="s">
        <v>811</v>
      </c>
      <c r="B4976" s="5" t="s">
        <v>811</v>
      </c>
      <c r="C4976" s="6"/>
      <c r="D4976" s="14"/>
      <c r="E4976" s="14"/>
      <c r="F4976" s="15"/>
      <c r="G4976" s="40"/>
      <c r="H4976" s="40"/>
      <c r="I4976" s="40"/>
      <c r="J4976" s="40"/>
      <c r="K4976" s="40"/>
      <c r="L4976" s="40"/>
      <c r="M4976" s="40"/>
      <c r="N4976" s="40"/>
      <c r="O4976" s="40"/>
      <c r="P4976" s="40"/>
      <c r="Q4976" s="40"/>
      <c r="R4976" s="40"/>
      <c r="S4976" s="40"/>
      <c r="T4976" s="40"/>
      <c r="U4976" s="40"/>
      <c r="V4976" s="40"/>
      <c r="W4976" s="40"/>
      <c r="X4976" s="40"/>
      <c r="Y4976" s="3">
        <v>1.49E-2</v>
      </c>
      <c r="Z4976" s="40"/>
      <c r="AA4976" s="40">
        <v>4.1870000000000003</v>
      </c>
      <c r="AB4976" s="40"/>
      <c r="AC4976" s="40">
        <v>8.6</v>
      </c>
      <c r="AD4976" s="40">
        <v>281</v>
      </c>
      <c r="AE4976" s="40"/>
      <c r="AF4976" s="40"/>
      <c r="AG4976" s="40"/>
      <c r="AH4976" s="40"/>
      <c r="AI4976" s="40"/>
      <c r="AJ4976" s="40"/>
      <c r="AK4976" s="40"/>
      <c r="AL4976" s="40"/>
      <c r="AM4976" s="40"/>
      <c r="AN4976" s="40"/>
      <c r="AO4976" s="40"/>
      <c r="AP4976" s="40"/>
      <c r="AQ4976" s="40"/>
      <c r="AR4976" s="40"/>
      <c r="AS4976" s="40"/>
      <c r="AT4976" s="40" t="s">
        <v>74</v>
      </c>
      <c r="AU4976" s="40"/>
      <c r="AV4976" s="40"/>
      <c r="AZ4976" s="40"/>
      <c r="BA4976" s="40">
        <v>90</v>
      </c>
      <c r="BB4976" s="40"/>
      <c r="BC4976" s="40"/>
      <c r="BD4976" s="40"/>
      <c r="BE4976" s="40"/>
      <c r="BF4976" s="40"/>
      <c r="BG4976" s="40"/>
      <c r="BH4976" s="40"/>
      <c r="BI4976" s="40"/>
      <c r="BJ4976" s="40"/>
      <c r="BK4976" s="40"/>
      <c r="BL4976" s="40"/>
      <c r="BM4976" s="40"/>
      <c r="BN4976" s="40"/>
      <c r="BO4976" s="40"/>
      <c r="BP4976" s="40"/>
      <c r="BQ4976" s="40"/>
      <c r="BR4976" s="40"/>
      <c r="BS4976" s="40"/>
      <c r="BT4976" s="40"/>
      <c r="BU4976" s="40"/>
      <c r="BV4976" s="40"/>
      <c r="BW4976" s="40"/>
      <c r="BX4976" s="40"/>
      <c r="BY4976" s="40"/>
      <c r="BZ4976" s="40"/>
      <c r="CA4976" s="40"/>
      <c r="CB4976" s="40"/>
      <c r="CC4976" s="40"/>
      <c r="CD4976" s="40"/>
      <c r="CE4976" s="40"/>
    </row>
    <row r="4977" spans="1:83" x14ac:dyDescent="0.25">
      <c r="A4977" s="5" t="s">
        <v>812</v>
      </c>
      <c r="B4977" s="5" t="s">
        <v>812</v>
      </c>
      <c r="C4977" s="6"/>
      <c r="D4977" s="14"/>
      <c r="E4977" s="14"/>
      <c r="F4977" s="15"/>
      <c r="G4977" s="40"/>
      <c r="H4977" s="40"/>
      <c r="I4977" s="40"/>
      <c r="J4977" s="40"/>
      <c r="K4977" s="40"/>
      <c r="L4977" s="40"/>
      <c r="M4977" s="40"/>
      <c r="N4977" s="40"/>
      <c r="O4977" s="40"/>
      <c r="P4977" s="40"/>
      <c r="Q4977" s="40"/>
      <c r="R4977" s="40"/>
      <c r="S4977" s="40"/>
      <c r="T4977" s="40"/>
      <c r="U4977" s="40"/>
      <c r="V4977" s="40"/>
      <c r="W4977" s="40"/>
      <c r="X4977" s="40"/>
      <c r="Y4977" s="3">
        <v>2.06E-2</v>
      </c>
      <c r="Z4977" s="40"/>
      <c r="AA4977" s="40">
        <v>6.7569999999999997</v>
      </c>
      <c r="AB4977" s="40"/>
      <c r="AC4977" s="40">
        <v>11.8</v>
      </c>
      <c r="AD4977" s="40">
        <v>328</v>
      </c>
      <c r="AE4977" s="40"/>
      <c r="AF4977" s="40"/>
      <c r="AG4977" s="40"/>
      <c r="AH4977" s="40"/>
      <c r="AI4977" s="40"/>
      <c r="AJ4977" s="40"/>
      <c r="AK4977" s="40"/>
      <c r="AL4977" s="40"/>
      <c r="AM4977" s="40"/>
      <c r="AN4977" s="40"/>
      <c r="AO4977" s="40"/>
      <c r="AP4977" s="40"/>
      <c r="AQ4977" s="40"/>
      <c r="AR4977" s="40"/>
      <c r="AS4977" s="40"/>
      <c r="AT4977" s="40" t="s">
        <v>74</v>
      </c>
      <c r="AU4977" s="40"/>
      <c r="AV4977" s="40"/>
      <c r="AZ4977" s="40"/>
      <c r="BA4977" s="40">
        <v>90</v>
      </c>
      <c r="BB4977" s="40"/>
      <c r="BC4977" s="40"/>
      <c r="BD4977" s="40"/>
      <c r="BE4977" s="40"/>
      <c r="BF4977" s="40"/>
      <c r="BG4977" s="40"/>
      <c r="BH4977" s="40"/>
      <c r="BI4977" s="40"/>
      <c r="BJ4977" s="40"/>
      <c r="BK4977" s="40"/>
      <c r="BL4977" s="40"/>
      <c r="BM4977" s="40"/>
      <c r="BN4977" s="40"/>
      <c r="BO4977" s="40"/>
      <c r="BP4977" s="40"/>
      <c r="BQ4977" s="40"/>
      <c r="BR4977" s="40"/>
      <c r="BS4977" s="40"/>
      <c r="BT4977" s="40"/>
      <c r="BU4977" s="40"/>
      <c r="BV4977" s="40"/>
      <c r="BW4977" s="40"/>
      <c r="BX4977" s="40"/>
      <c r="BY4977" s="40"/>
      <c r="BZ4977" s="40"/>
      <c r="CA4977" s="40"/>
      <c r="CB4977" s="40"/>
      <c r="CC4977" s="40"/>
      <c r="CD4977" s="40"/>
      <c r="CE4977" s="40"/>
    </row>
    <row r="4978" spans="1:83" x14ac:dyDescent="0.25">
      <c r="A4978" s="5" t="s">
        <v>813</v>
      </c>
      <c r="B4978" s="5" t="s">
        <v>813</v>
      </c>
      <c r="C4978" s="6"/>
      <c r="D4978" s="14"/>
      <c r="E4978" s="14"/>
      <c r="F4978" s="15"/>
      <c r="G4978" s="40"/>
      <c r="H4978" s="40"/>
      <c r="I4978" s="40"/>
      <c r="J4978" s="40"/>
      <c r="K4978" s="40"/>
      <c r="L4978" s="40"/>
      <c r="M4978" s="40"/>
      <c r="N4978" s="40"/>
      <c r="O4978" s="40"/>
      <c r="P4978" s="40"/>
      <c r="Q4978" s="40"/>
      <c r="R4978" s="40"/>
      <c r="S4978" s="40"/>
      <c r="T4978" s="40"/>
      <c r="U4978" s="40"/>
      <c r="V4978" s="40"/>
      <c r="W4978" s="40"/>
      <c r="X4978" s="40"/>
      <c r="Y4978" s="3">
        <v>1.7600000000000001E-2</v>
      </c>
      <c r="Z4978" s="40"/>
      <c r="AA4978" s="40">
        <v>4.0129999999999999</v>
      </c>
      <c r="AB4978" s="40"/>
      <c r="AC4978" s="40">
        <v>10.1</v>
      </c>
      <c r="AD4978" s="40">
        <v>228</v>
      </c>
      <c r="AE4978" s="40"/>
      <c r="AF4978" s="40"/>
      <c r="AG4978" s="40"/>
      <c r="AH4978" s="40"/>
      <c r="AI4978" s="40"/>
      <c r="AJ4978" s="40"/>
      <c r="AK4978" s="40"/>
      <c r="AL4978" s="40"/>
      <c r="AM4978" s="40"/>
      <c r="AN4978" s="40"/>
      <c r="AO4978" s="40"/>
      <c r="AP4978" s="40"/>
      <c r="AQ4978" s="40"/>
      <c r="AR4978" s="40"/>
      <c r="AS4978" s="40"/>
      <c r="AT4978" s="40" t="s">
        <v>74</v>
      </c>
      <c r="AU4978" s="40"/>
      <c r="AV4978" s="40"/>
      <c r="AZ4978" s="40"/>
      <c r="BA4978" s="40">
        <v>90</v>
      </c>
      <c r="BB4978" s="40"/>
      <c r="BC4978" s="40"/>
      <c r="BD4978" s="40"/>
      <c r="BE4978" s="40"/>
      <c r="BF4978" s="40"/>
      <c r="BG4978" s="40"/>
      <c r="BH4978" s="40"/>
      <c r="BI4978" s="40"/>
      <c r="BJ4978" s="40"/>
      <c r="BK4978" s="40"/>
      <c r="BL4978" s="40"/>
      <c r="BM4978" s="40"/>
      <c r="BN4978" s="40"/>
      <c r="BO4978" s="40"/>
      <c r="BP4978" s="40"/>
      <c r="BQ4978" s="40"/>
      <c r="BR4978" s="40"/>
      <c r="BS4978" s="40"/>
      <c r="BT4978" s="40"/>
      <c r="BU4978" s="40"/>
      <c r="BV4978" s="40"/>
      <c r="BW4978" s="40"/>
      <c r="BX4978" s="40"/>
      <c r="BY4978" s="40"/>
      <c r="BZ4978" s="40"/>
      <c r="CA4978" s="40"/>
      <c r="CB4978" s="40"/>
      <c r="CC4978" s="40"/>
      <c r="CD4978" s="40"/>
      <c r="CE4978" s="40"/>
    </row>
    <row r="4979" spans="1:83" x14ac:dyDescent="0.25">
      <c r="A4979" s="5" t="s">
        <v>814</v>
      </c>
      <c r="B4979" s="5" t="s">
        <v>814</v>
      </c>
      <c r="C4979" s="6"/>
      <c r="D4979" s="14"/>
      <c r="E4979" s="14"/>
      <c r="F4979" s="15"/>
      <c r="G4979" s="40"/>
      <c r="H4979" s="40"/>
      <c r="I4979" s="40"/>
      <c r="J4979" s="40"/>
      <c r="K4979" s="40"/>
      <c r="L4979" s="40"/>
      <c r="M4979" s="40"/>
      <c r="N4979" s="40"/>
      <c r="O4979" s="40"/>
      <c r="P4979" s="40"/>
      <c r="Q4979" s="40"/>
      <c r="R4979" s="40"/>
      <c r="S4979" s="40"/>
      <c r="T4979" s="40"/>
      <c r="U4979" s="40"/>
      <c r="V4979" s="40"/>
      <c r="W4979" s="40"/>
      <c r="X4979" s="40"/>
      <c r="Y4979" s="3">
        <v>1.7600000000000001E-2</v>
      </c>
      <c r="Z4979" s="40"/>
      <c r="AA4979" s="40">
        <v>4.2060000000000004</v>
      </c>
      <c r="AB4979" s="40"/>
      <c r="AC4979" s="40">
        <v>10.1</v>
      </c>
      <c r="AD4979" s="40">
        <v>239</v>
      </c>
      <c r="AE4979" s="40"/>
      <c r="AF4979" s="40"/>
      <c r="AG4979" s="40"/>
      <c r="AH4979" s="40"/>
      <c r="AI4979" s="40"/>
      <c r="AJ4979" s="40"/>
      <c r="AK4979" s="40"/>
      <c r="AL4979" s="40"/>
      <c r="AM4979" s="40"/>
      <c r="AN4979" s="40"/>
      <c r="AO4979" s="40"/>
      <c r="AP4979" s="40"/>
      <c r="AQ4979" s="40"/>
      <c r="AR4979" s="40"/>
      <c r="AS4979" s="40"/>
      <c r="AT4979" s="40" t="s">
        <v>74</v>
      </c>
      <c r="AU4979" s="40"/>
      <c r="AV4979" s="40"/>
      <c r="AZ4979" s="40"/>
      <c r="BA4979" s="40">
        <v>90</v>
      </c>
      <c r="BB4979" s="40"/>
      <c r="BC4979" s="40"/>
      <c r="BD4979" s="40"/>
      <c r="BE4979" s="40"/>
      <c r="BF4979" s="40"/>
      <c r="BG4979" s="40"/>
      <c r="BH4979" s="40"/>
      <c r="BI4979" s="40"/>
      <c r="BJ4979" s="40"/>
      <c r="BK4979" s="40"/>
      <c r="BL4979" s="40"/>
      <c r="BM4979" s="40"/>
      <c r="BN4979" s="40"/>
      <c r="BO4979" s="40"/>
      <c r="BP4979" s="40"/>
      <c r="BQ4979" s="40"/>
      <c r="BR4979" s="40"/>
      <c r="BS4979" s="40"/>
      <c r="BT4979" s="40"/>
      <c r="BU4979" s="40"/>
      <c r="BV4979" s="40"/>
      <c r="BW4979" s="40"/>
      <c r="BX4979" s="40"/>
      <c r="BY4979" s="40"/>
      <c r="BZ4979" s="40"/>
      <c r="CA4979" s="40"/>
      <c r="CB4979" s="40"/>
      <c r="CC4979" s="40"/>
      <c r="CD4979" s="40"/>
      <c r="CE4979" s="40"/>
    </row>
    <row r="4980" spans="1:83" x14ac:dyDescent="0.25">
      <c r="A4980" s="5" t="s">
        <v>815</v>
      </c>
      <c r="B4980" s="5" t="s">
        <v>815</v>
      </c>
      <c r="C4980" s="6"/>
      <c r="D4980" s="14"/>
      <c r="E4980" s="14"/>
      <c r="F4980" s="15"/>
      <c r="G4980" s="40"/>
      <c r="H4980" s="40"/>
      <c r="I4980" s="40"/>
      <c r="J4980" s="40"/>
      <c r="K4980" s="40"/>
      <c r="L4980" s="40"/>
      <c r="M4980" s="40"/>
      <c r="N4980" s="40"/>
      <c r="O4980" s="40"/>
      <c r="P4980" s="40"/>
      <c r="Q4980" s="40"/>
      <c r="R4980" s="40"/>
      <c r="S4980" s="40"/>
      <c r="T4980" s="40"/>
      <c r="U4980" s="40"/>
      <c r="V4980" s="40"/>
      <c r="W4980" s="40"/>
      <c r="X4980" s="40"/>
      <c r="Y4980" s="3">
        <v>1.84E-2</v>
      </c>
      <c r="Z4980" s="40"/>
      <c r="AA4980" s="40">
        <v>2.99</v>
      </c>
      <c r="AB4980" s="40"/>
      <c r="AC4980" s="40">
        <v>10.5</v>
      </c>
      <c r="AD4980" s="40">
        <v>160</v>
      </c>
      <c r="AE4980" s="40"/>
      <c r="AF4980" s="40"/>
      <c r="AG4980" s="40"/>
      <c r="AH4980" s="40"/>
      <c r="AI4980" s="40"/>
      <c r="AJ4980" s="40"/>
      <c r="AK4980" s="40"/>
      <c r="AL4980" s="40"/>
      <c r="AM4980" s="40"/>
      <c r="AN4980" s="40"/>
      <c r="AO4980" s="40"/>
      <c r="AP4980" s="40"/>
      <c r="AQ4980" s="40"/>
      <c r="AR4980" s="40"/>
      <c r="AS4980" s="40"/>
      <c r="AT4980" s="40" t="s">
        <v>74</v>
      </c>
      <c r="AU4980" s="40"/>
      <c r="AV4980" s="40"/>
      <c r="AZ4980" s="40"/>
      <c r="BA4980" s="40">
        <v>90</v>
      </c>
      <c r="BB4980" s="40"/>
      <c r="BC4980" s="40"/>
      <c r="BD4980" s="40"/>
      <c r="BE4980" s="40"/>
      <c r="BF4980" s="40"/>
      <c r="BG4980" s="40"/>
      <c r="BH4980" s="40"/>
      <c r="BI4980" s="40"/>
      <c r="BJ4980" s="40"/>
      <c r="BK4980" s="40"/>
      <c r="BL4980" s="40"/>
      <c r="BM4980" s="40"/>
      <c r="BN4980" s="40"/>
      <c r="BO4980" s="40"/>
      <c r="BP4980" s="40"/>
      <c r="BQ4980" s="40"/>
      <c r="BR4980" s="40"/>
      <c r="BS4980" s="40"/>
      <c r="BT4980" s="40"/>
      <c r="BU4980" s="40"/>
      <c r="BV4980" s="40"/>
      <c r="BW4980" s="40"/>
      <c r="BX4980" s="40"/>
      <c r="BY4980" s="40"/>
      <c r="BZ4980" s="40"/>
      <c r="CA4980" s="40"/>
      <c r="CB4980" s="40"/>
      <c r="CC4980" s="40"/>
      <c r="CD4980" s="40"/>
      <c r="CE4980" s="40"/>
    </row>
    <row r="4981" spans="1:83" x14ac:dyDescent="0.25">
      <c r="A4981" s="5" t="s">
        <v>816</v>
      </c>
      <c r="B4981" s="5" t="s">
        <v>816</v>
      </c>
      <c r="C4981" s="6"/>
      <c r="D4981" s="14"/>
      <c r="E4981" s="14"/>
      <c r="F4981" s="15"/>
      <c r="G4981" s="40"/>
      <c r="H4981" s="40"/>
      <c r="I4981" s="40"/>
      <c r="J4981" s="40"/>
      <c r="K4981" s="40"/>
      <c r="L4981" s="40"/>
      <c r="M4981" s="40"/>
      <c r="N4981" s="40"/>
      <c r="O4981" s="40"/>
      <c r="P4981" s="40"/>
      <c r="Q4981" s="40"/>
      <c r="R4981" s="40"/>
      <c r="S4981" s="40"/>
      <c r="T4981" s="40"/>
      <c r="U4981" s="40"/>
      <c r="V4981" s="40"/>
      <c r="W4981" s="40"/>
      <c r="X4981" s="40"/>
      <c r="Y4981" s="3">
        <v>2.0400000000000001E-2</v>
      </c>
      <c r="Z4981" s="40"/>
      <c r="AA4981" s="40">
        <v>4.55</v>
      </c>
      <c r="AB4981" s="40"/>
      <c r="AC4981" s="40">
        <v>11.6</v>
      </c>
      <c r="AD4981" s="40">
        <v>220</v>
      </c>
      <c r="AE4981" s="40"/>
      <c r="AF4981" s="40"/>
      <c r="AG4981" s="40"/>
      <c r="AH4981" s="40"/>
      <c r="AI4981" s="40"/>
      <c r="AJ4981" s="40"/>
      <c r="AK4981" s="40"/>
      <c r="AL4981" s="40"/>
      <c r="AM4981" s="40"/>
      <c r="AN4981" s="40"/>
      <c r="AO4981" s="40"/>
      <c r="AP4981" s="40"/>
      <c r="AQ4981" s="40"/>
      <c r="AR4981" s="40"/>
      <c r="AS4981" s="40"/>
      <c r="AT4981" s="40" t="s">
        <v>74</v>
      </c>
      <c r="AU4981" s="40"/>
      <c r="AV4981" s="40"/>
      <c r="AZ4981" s="40"/>
      <c r="BA4981" s="40">
        <v>90</v>
      </c>
      <c r="BB4981" s="40"/>
      <c r="BC4981" s="40"/>
      <c r="BD4981" s="40"/>
      <c r="BE4981" s="40"/>
      <c r="BF4981" s="40"/>
      <c r="BG4981" s="40"/>
      <c r="BH4981" s="40"/>
      <c r="BI4981" s="40"/>
      <c r="BJ4981" s="40"/>
      <c r="BK4981" s="40"/>
      <c r="BL4981" s="40"/>
      <c r="BM4981" s="40"/>
      <c r="BN4981" s="40"/>
      <c r="BO4981" s="40"/>
      <c r="BP4981" s="40"/>
      <c r="BQ4981" s="40"/>
      <c r="BR4981" s="40"/>
      <c r="BS4981" s="40"/>
      <c r="BT4981" s="40"/>
      <c r="BU4981" s="40"/>
      <c r="BV4981" s="40"/>
      <c r="BW4981" s="40"/>
      <c r="BX4981" s="40"/>
      <c r="BY4981" s="40"/>
      <c r="BZ4981" s="40"/>
      <c r="CA4981" s="40"/>
      <c r="CB4981" s="40"/>
      <c r="CC4981" s="40"/>
      <c r="CD4981" s="40"/>
      <c r="CE4981" s="40"/>
    </row>
    <row r="4982" spans="1:83" x14ac:dyDescent="0.25">
      <c r="A4982" s="5" t="s">
        <v>817</v>
      </c>
      <c r="B4982" s="5" t="s">
        <v>817</v>
      </c>
      <c r="C4982" s="6"/>
      <c r="D4982" s="14"/>
      <c r="E4982" s="14"/>
      <c r="F4982" s="15"/>
      <c r="G4982" s="40"/>
      <c r="H4982" s="40"/>
      <c r="I4982" s="40"/>
      <c r="J4982" s="40"/>
      <c r="K4982" s="40"/>
      <c r="L4982" s="40"/>
      <c r="M4982" s="40"/>
      <c r="N4982" s="40"/>
      <c r="O4982" s="40"/>
      <c r="P4982" s="40"/>
      <c r="Q4982" s="40"/>
      <c r="R4982" s="40"/>
      <c r="S4982" s="40"/>
      <c r="T4982" s="40">
        <v>3.7</v>
      </c>
      <c r="U4982" s="40">
        <v>388</v>
      </c>
      <c r="V4982" s="40"/>
      <c r="W4982" s="40"/>
      <c r="X4982" s="40"/>
      <c r="Y4982" s="3">
        <v>1.66E-2</v>
      </c>
      <c r="Z4982" s="40">
        <v>38.5</v>
      </c>
      <c r="AA4982" s="40">
        <v>2.66</v>
      </c>
      <c r="AB4982" s="40">
        <v>4155</v>
      </c>
      <c r="AC4982" s="40">
        <v>9.5</v>
      </c>
      <c r="AD4982" s="40">
        <v>160</v>
      </c>
      <c r="AE4982" s="40"/>
      <c r="AF4982" s="40"/>
      <c r="AG4982" s="40"/>
      <c r="AH4982" s="40"/>
      <c r="AI4982" s="40"/>
      <c r="AJ4982" s="40"/>
      <c r="AK4982" s="40"/>
      <c r="AL4982" s="40"/>
      <c r="AM4982" s="40"/>
      <c r="AN4982" s="40"/>
      <c r="AO4982" s="40"/>
      <c r="AP4982" s="40"/>
      <c r="AQ4982" s="40"/>
      <c r="AR4982" s="40"/>
      <c r="AS4982" s="40"/>
      <c r="AT4982" s="40" t="s">
        <v>74</v>
      </c>
      <c r="AU4982" s="40"/>
      <c r="AV4982" s="40"/>
      <c r="AZ4982" s="40"/>
      <c r="BA4982" s="40">
        <v>90</v>
      </c>
      <c r="BB4982" s="40"/>
      <c r="BC4982" s="40"/>
      <c r="BD4982" s="40"/>
      <c r="BE4982" s="40"/>
      <c r="BF4982" s="40"/>
      <c r="BG4982" s="40"/>
      <c r="BH4982" s="40"/>
      <c r="BI4982" s="40"/>
      <c r="BJ4982" s="40"/>
      <c r="BK4982" s="40"/>
      <c r="BL4982" s="40"/>
      <c r="BM4982" s="40"/>
      <c r="BN4982" s="40"/>
      <c r="BO4982" s="40"/>
      <c r="BP4982" s="40"/>
      <c r="BQ4982" s="40"/>
      <c r="BR4982" s="40"/>
      <c r="BS4982" s="40"/>
      <c r="BT4982" s="40"/>
      <c r="BU4982" s="40"/>
      <c r="BV4982" s="40"/>
      <c r="BW4982" s="40"/>
      <c r="BX4982" s="40"/>
      <c r="BY4982" s="40"/>
      <c r="BZ4982" s="40"/>
      <c r="CA4982" s="40"/>
      <c r="CB4982" s="40"/>
      <c r="CC4982" s="40"/>
      <c r="CD4982" s="40"/>
      <c r="CE4982" s="40"/>
    </row>
    <row r="4983" spans="1:83" x14ac:dyDescent="0.25">
      <c r="A4983" s="5" t="s">
        <v>818</v>
      </c>
      <c r="B4983" s="5" t="s">
        <v>818</v>
      </c>
      <c r="C4983" s="6"/>
      <c r="D4983" s="14"/>
      <c r="E4983" s="14"/>
      <c r="F4983" s="15"/>
      <c r="G4983" s="40"/>
      <c r="H4983" s="40"/>
      <c r="I4983" s="40"/>
      <c r="J4983" s="40"/>
      <c r="K4983" s="40"/>
      <c r="L4983" s="40"/>
      <c r="M4983" s="40"/>
      <c r="N4983" s="40"/>
      <c r="O4983" s="40"/>
      <c r="P4983" s="40"/>
      <c r="Q4983" s="40"/>
      <c r="R4983" s="40"/>
      <c r="S4983" s="40"/>
      <c r="T4983" s="40"/>
      <c r="U4983" s="40"/>
      <c r="V4983" s="40"/>
      <c r="W4983" s="40"/>
      <c r="X4983" s="40"/>
      <c r="Y4983" s="3">
        <v>1.8200000000000001E-2</v>
      </c>
      <c r="Z4983" s="40">
        <v>32.1</v>
      </c>
      <c r="AA4983" s="40">
        <v>3.82</v>
      </c>
      <c r="AB4983" s="40">
        <v>6542.2</v>
      </c>
      <c r="AC4983" s="40">
        <v>10.4</v>
      </c>
      <c r="AD4983" s="40">
        <v>210</v>
      </c>
      <c r="AE4983" s="40"/>
      <c r="AF4983" s="40"/>
      <c r="AG4983" s="40"/>
      <c r="AH4983" s="40"/>
      <c r="AI4983" s="40"/>
      <c r="AJ4983" s="40"/>
      <c r="AK4983" s="40"/>
      <c r="AL4983" s="40"/>
      <c r="AM4983" s="40"/>
      <c r="AN4983" s="40"/>
      <c r="AO4983" s="40"/>
      <c r="AP4983" s="40"/>
      <c r="AQ4983" s="40"/>
      <c r="AR4983" s="40"/>
      <c r="AS4983" s="40"/>
      <c r="AT4983" s="40" t="s">
        <v>74</v>
      </c>
      <c r="AU4983" s="40"/>
      <c r="AV4983" s="40"/>
      <c r="AZ4983" s="40"/>
      <c r="BA4983" s="40">
        <v>90</v>
      </c>
      <c r="BB4983" s="40"/>
      <c r="BC4983" s="40"/>
      <c r="BD4983" s="40"/>
      <c r="BE4983" s="40"/>
      <c r="BF4983" s="40"/>
      <c r="BG4983" s="40"/>
      <c r="BH4983" s="40"/>
      <c r="BI4983" s="40"/>
      <c r="BJ4983" s="40"/>
      <c r="BK4983" s="40"/>
      <c r="BL4983" s="40"/>
      <c r="BM4983" s="40"/>
      <c r="BN4983" s="40"/>
      <c r="BO4983" s="40"/>
      <c r="BP4983" s="40"/>
      <c r="BQ4983" s="40"/>
      <c r="BR4983" s="40"/>
      <c r="BS4983" s="40"/>
      <c r="BT4983" s="40"/>
      <c r="BU4983" s="40"/>
      <c r="BV4983" s="40"/>
      <c r="BW4983" s="40"/>
      <c r="BX4983" s="40"/>
      <c r="BY4983" s="40"/>
      <c r="BZ4983" s="40"/>
      <c r="CA4983" s="40"/>
      <c r="CB4983" s="40"/>
      <c r="CC4983" s="40"/>
      <c r="CD4983" s="40"/>
      <c r="CE4983" s="40"/>
    </row>
    <row r="4984" spans="1:83" x14ac:dyDescent="0.25">
      <c r="A4984" s="5" t="s">
        <v>819</v>
      </c>
      <c r="B4984" s="5" t="s">
        <v>819</v>
      </c>
      <c r="C4984" s="6"/>
      <c r="D4984" s="14"/>
      <c r="E4984" s="14"/>
      <c r="F4984" s="15"/>
      <c r="G4984" s="40"/>
      <c r="H4984" s="40"/>
      <c r="I4984" s="40"/>
      <c r="J4984" s="40"/>
      <c r="K4984" s="40"/>
      <c r="L4984" s="40"/>
      <c r="M4984" s="40"/>
      <c r="N4984" s="40"/>
      <c r="O4984" s="40"/>
      <c r="P4984" s="40"/>
      <c r="Q4984" s="40"/>
      <c r="R4984" s="40"/>
      <c r="S4984" s="40"/>
      <c r="T4984" s="40"/>
      <c r="U4984" s="40">
        <v>773.7</v>
      </c>
      <c r="V4984" s="40"/>
      <c r="W4984" s="40"/>
      <c r="X4984" s="40"/>
      <c r="Z4984" s="40"/>
      <c r="AA4984" s="40"/>
      <c r="AB4984" s="40">
        <v>9857</v>
      </c>
      <c r="AC4984" s="40"/>
      <c r="AD4984" s="40">
        <v>322.8</v>
      </c>
      <c r="AE4984" s="40"/>
      <c r="AF4984" s="40"/>
      <c r="AG4984" s="40"/>
      <c r="AH4984" s="40"/>
      <c r="AI4984" s="40"/>
      <c r="AJ4984" s="40"/>
      <c r="AK4984" s="40"/>
      <c r="AL4984" s="40"/>
      <c r="AM4984" s="40"/>
      <c r="AN4984" s="40"/>
      <c r="AO4984" s="40"/>
      <c r="AP4984" s="40"/>
      <c r="AQ4984" s="40"/>
      <c r="AR4984" s="40"/>
      <c r="AS4984" s="40"/>
      <c r="AT4984" s="40" t="s">
        <v>74</v>
      </c>
      <c r="AU4984" s="40"/>
      <c r="AV4984" s="40"/>
      <c r="AZ4984" s="40"/>
      <c r="BA4984" s="40">
        <v>90</v>
      </c>
      <c r="BB4984" s="40"/>
      <c r="BC4984" s="40"/>
      <c r="BD4984" s="40"/>
      <c r="BE4984" s="40"/>
      <c r="BF4984" s="40"/>
      <c r="BG4984" s="40"/>
      <c r="BH4984" s="40"/>
      <c r="BI4984" s="40"/>
      <c r="BJ4984" s="40"/>
      <c r="BK4984" s="40"/>
      <c r="BL4984" s="40"/>
      <c r="BM4984" s="40"/>
      <c r="BN4984" s="40"/>
      <c r="BO4984" s="40"/>
      <c r="BP4984" s="40"/>
      <c r="BQ4984" s="40"/>
      <c r="BR4984" s="40"/>
      <c r="BS4984" s="40"/>
      <c r="BT4984" s="40"/>
      <c r="BU4984" s="40"/>
      <c r="BV4984" s="40"/>
      <c r="BW4984" s="40"/>
      <c r="BX4984" s="40"/>
      <c r="BY4984" s="40"/>
      <c r="BZ4984" s="40"/>
      <c r="CA4984" s="40"/>
      <c r="CB4984" s="40"/>
      <c r="CC4984" s="40"/>
      <c r="CD4984" s="40"/>
      <c r="CE4984" s="40"/>
    </row>
    <row r="4985" spans="1:83" x14ac:dyDescent="0.25">
      <c r="A4985" s="5" t="s">
        <v>820</v>
      </c>
      <c r="B4985" s="5" t="s">
        <v>820</v>
      </c>
      <c r="C4985" s="6"/>
      <c r="D4985" s="14"/>
      <c r="E4985" s="14"/>
      <c r="F4985" s="15"/>
      <c r="G4985" s="40"/>
      <c r="H4985" s="40"/>
      <c r="I4985" s="40"/>
      <c r="J4985" s="40"/>
      <c r="K4985" s="40"/>
      <c r="L4985" s="40"/>
      <c r="M4985" s="40"/>
      <c r="N4985" s="40"/>
      <c r="O4985" s="40"/>
      <c r="P4985" s="40"/>
      <c r="Q4985" s="40"/>
      <c r="R4985" s="40"/>
      <c r="S4985" s="40"/>
      <c r="T4985" s="40"/>
      <c r="U4985" s="40"/>
      <c r="V4985" s="40"/>
      <c r="W4985" s="40"/>
      <c r="X4985" s="40"/>
      <c r="Y4985" s="3">
        <v>1.9400000000000001E-2</v>
      </c>
      <c r="Z4985" s="40">
        <v>34.299999999999997</v>
      </c>
      <c r="AA4985" s="40">
        <v>3.3</v>
      </c>
      <c r="AB4985" s="40">
        <v>4956.2</v>
      </c>
      <c r="AC4985" s="40">
        <v>11.1</v>
      </c>
      <c r="AD4985" s="40">
        <v>170</v>
      </c>
      <c r="AE4985" s="40"/>
      <c r="AF4985" s="40"/>
      <c r="AG4985" s="40"/>
      <c r="AH4985" s="40"/>
      <c r="AI4985" s="40"/>
      <c r="AJ4985" s="40"/>
      <c r="AK4985" s="40"/>
      <c r="AL4985" s="40"/>
      <c r="AM4985" s="40"/>
      <c r="AN4985" s="40"/>
      <c r="AO4985" s="40"/>
      <c r="AP4985" s="40"/>
      <c r="AQ4985" s="40"/>
      <c r="AR4985" s="40"/>
      <c r="AS4985" s="40"/>
      <c r="AT4985" s="40" t="s">
        <v>74</v>
      </c>
      <c r="AU4985" s="40"/>
      <c r="AV4985" s="40"/>
      <c r="AZ4985" s="40"/>
      <c r="BA4985" s="40">
        <v>90</v>
      </c>
      <c r="BB4985" s="40"/>
      <c r="BC4985" s="40"/>
      <c r="BD4985" s="40"/>
      <c r="BE4985" s="40"/>
      <c r="BF4985" s="40"/>
      <c r="BG4985" s="40"/>
      <c r="BH4985" s="40"/>
      <c r="BI4985" s="40"/>
      <c r="BJ4985" s="40"/>
      <c r="BK4985" s="40"/>
      <c r="BL4985" s="40"/>
      <c r="BM4985" s="40"/>
      <c r="BN4985" s="40"/>
      <c r="BO4985" s="40"/>
      <c r="BP4985" s="40"/>
      <c r="BQ4985" s="40"/>
      <c r="BR4985" s="40"/>
      <c r="BS4985" s="40"/>
      <c r="BT4985" s="40"/>
      <c r="BU4985" s="40"/>
      <c r="BV4985" s="40"/>
      <c r="BW4985" s="40"/>
      <c r="BX4985" s="40"/>
      <c r="BY4985" s="40"/>
      <c r="BZ4985" s="40"/>
      <c r="CA4985" s="40"/>
      <c r="CB4985" s="40"/>
      <c r="CC4985" s="40"/>
      <c r="CD4985" s="40"/>
      <c r="CE4985" s="40"/>
    </row>
    <row r="4986" spans="1:83" x14ac:dyDescent="0.25">
      <c r="A4986" s="5" t="s">
        <v>821</v>
      </c>
      <c r="B4986" s="5" t="s">
        <v>821</v>
      </c>
      <c r="C4986" s="6"/>
      <c r="D4986" s="14"/>
      <c r="E4986" s="14"/>
      <c r="F4986" s="15"/>
      <c r="G4986" s="40"/>
      <c r="H4986" s="40"/>
      <c r="I4986" s="40"/>
      <c r="J4986" s="40"/>
      <c r="K4986" s="40"/>
      <c r="L4986" s="40"/>
      <c r="M4986" s="40"/>
      <c r="N4986" s="40"/>
      <c r="O4986" s="40"/>
      <c r="P4986" s="40"/>
      <c r="Q4986" s="40"/>
      <c r="R4986" s="40"/>
      <c r="S4986" s="40"/>
      <c r="T4986" s="40"/>
      <c r="U4986" s="40"/>
      <c r="V4986" s="40"/>
      <c r="W4986" s="40"/>
      <c r="X4986" s="40"/>
      <c r="Y4986" s="3">
        <v>1.9199999999999998E-2</v>
      </c>
      <c r="Z4986" s="40">
        <v>32.799999999999997</v>
      </c>
      <c r="AA4986" s="40">
        <v>4.8</v>
      </c>
      <c r="AB4986" s="40">
        <v>7621.9</v>
      </c>
      <c r="AC4986" s="40">
        <v>11</v>
      </c>
      <c r="AD4986" s="40">
        <v>250</v>
      </c>
      <c r="AE4986" s="40"/>
      <c r="AF4986" s="40"/>
      <c r="AG4986" s="40"/>
      <c r="AH4986" s="40"/>
      <c r="AI4986" s="40"/>
      <c r="AJ4986" s="40"/>
      <c r="AK4986" s="40"/>
      <c r="AL4986" s="40"/>
      <c r="AM4986" s="40"/>
      <c r="AN4986" s="40"/>
      <c r="AO4986" s="40"/>
      <c r="AP4986" s="40"/>
      <c r="AQ4986" s="40"/>
      <c r="AR4986" s="40"/>
      <c r="AS4986" s="40"/>
      <c r="AT4986" s="40" t="s">
        <v>74</v>
      </c>
      <c r="AU4986" s="40"/>
      <c r="AV4986" s="40"/>
      <c r="AZ4986" s="40"/>
      <c r="BA4986" s="40">
        <v>90</v>
      </c>
      <c r="BB4986" s="40"/>
      <c r="BC4986" s="40"/>
      <c r="BD4986" s="40"/>
      <c r="BE4986" s="40"/>
      <c r="BF4986" s="40"/>
      <c r="BG4986" s="40"/>
      <c r="BH4986" s="40"/>
      <c r="BI4986" s="40"/>
      <c r="BJ4986" s="40"/>
      <c r="BK4986" s="40"/>
      <c r="BL4986" s="40"/>
      <c r="BM4986" s="40"/>
      <c r="BN4986" s="40"/>
      <c r="BO4986" s="40"/>
      <c r="BP4986" s="40"/>
      <c r="BQ4986" s="40"/>
      <c r="BR4986" s="40"/>
      <c r="BS4986" s="40"/>
      <c r="BT4986" s="40"/>
      <c r="BU4986" s="40"/>
      <c r="BV4986" s="40"/>
      <c r="BW4986" s="40"/>
      <c r="BX4986" s="40"/>
      <c r="BY4986" s="40"/>
      <c r="BZ4986" s="40"/>
      <c r="CA4986" s="40"/>
      <c r="CB4986" s="40"/>
      <c r="CC4986" s="40"/>
      <c r="CD4986" s="40"/>
      <c r="CE4986" s="40"/>
    </row>
    <row r="4987" spans="1:83" x14ac:dyDescent="0.25">
      <c r="A4987" s="5" t="s">
        <v>822</v>
      </c>
      <c r="B4987" s="5" t="s">
        <v>822</v>
      </c>
      <c r="C4987" s="6"/>
      <c r="D4987" s="14"/>
      <c r="E4987" s="14"/>
      <c r="F4987" s="15"/>
      <c r="G4987" s="40"/>
      <c r="H4987" s="40"/>
      <c r="I4987" s="40"/>
      <c r="J4987" s="40"/>
      <c r="K4987" s="40"/>
      <c r="L4987" s="40"/>
      <c r="M4987" s="40"/>
      <c r="N4987" s="40"/>
      <c r="O4987" s="40"/>
      <c r="P4987" s="40"/>
      <c r="Q4987" s="40"/>
      <c r="R4987" s="40"/>
      <c r="S4987" s="40"/>
      <c r="T4987" s="40"/>
      <c r="U4987" s="40"/>
      <c r="V4987" s="40"/>
      <c r="W4987" s="40"/>
      <c r="X4987" s="40"/>
      <c r="Y4987" s="3">
        <v>2.35E-2</v>
      </c>
      <c r="Z4987" s="40">
        <v>31.7</v>
      </c>
      <c r="AA4987" s="40">
        <v>5.4</v>
      </c>
      <c r="AB4987" s="40">
        <v>7255.5</v>
      </c>
      <c r="AC4987" s="40">
        <v>13.4</v>
      </c>
      <c r="AD4987" s="40">
        <v>230</v>
      </c>
      <c r="AE4987" s="40"/>
      <c r="AF4987" s="40"/>
      <c r="AG4987" s="40"/>
      <c r="AH4987" s="40"/>
      <c r="AI4987" s="40"/>
      <c r="AJ4987" s="40"/>
      <c r="AK4987" s="40"/>
      <c r="AL4987" s="40"/>
      <c r="AM4987" s="40"/>
      <c r="AN4987" s="40"/>
      <c r="AO4987" s="40"/>
      <c r="AP4987" s="40"/>
      <c r="AQ4987" s="40"/>
      <c r="AR4987" s="40"/>
      <c r="AS4987" s="40"/>
      <c r="AT4987" s="40" t="s">
        <v>74</v>
      </c>
      <c r="AU4987" s="40"/>
      <c r="AV4987" s="40"/>
      <c r="AZ4987" s="40"/>
      <c r="BA4987" s="40">
        <v>90</v>
      </c>
      <c r="BB4987" s="40"/>
      <c r="BC4987" s="40"/>
      <c r="BD4987" s="40"/>
      <c r="BE4987" s="40"/>
      <c r="BF4987" s="40"/>
      <c r="BG4987" s="40"/>
      <c r="BH4987" s="40"/>
      <c r="BI4987" s="40"/>
      <c r="BJ4987" s="40"/>
      <c r="BK4987" s="40"/>
      <c r="BL4987" s="40"/>
      <c r="BM4987" s="40"/>
      <c r="BN4987" s="40"/>
      <c r="BO4987" s="40"/>
      <c r="BP4987" s="40"/>
      <c r="BQ4987" s="40"/>
      <c r="BR4987" s="40"/>
      <c r="BS4987" s="40"/>
      <c r="BT4987" s="40"/>
      <c r="BU4987" s="40"/>
      <c r="BV4987" s="40"/>
      <c r="BW4987" s="40"/>
      <c r="BX4987" s="40"/>
      <c r="BY4987" s="40"/>
      <c r="BZ4987" s="40"/>
      <c r="CA4987" s="40"/>
      <c r="CB4987" s="40"/>
      <c r="CC4987" s="40"/>
      <c r="CD4987" s="40"/>
      <c r="CE4987" s="40"/>
    </row>
    <row r="4988" spans="1:83" x14ac:dyDescent="0.25">
      <c r="A4988" s="5" t="s">
        <v>823</v>
      </c>
      <c r="B4988" s="5" t="s">
        <v>823</v>
      </c>
      <c r="C4988" s="6"/>
      <c r="D4988" s="14"/>
      <c r="E4988" s="14"/>
      <c r="F4988" s="15"/>
      <c r="G4988" s="40"/>
      <c r="H4988" s="40"/>
      <c r="I4988" s="40"/>
      <c r="J4988" s="40"/>
      <c r="K4988" s="40"/>
      <c r="L4988" s="40"/>
      <c r="M4988" s="40"/>
      <c r="N4988" s="40"/>
      <c r="O4988" s="40"/>
      <c r="P4988" s="40"/>
      <c r="Q4988" s="40"/>
      <c r="R4988" s="40"/>
      <c r="S4988" s="40"/>
      <c r="T4988" s="40"/>
      <c r="U4988" s="40"/>
      <c r="V4988" s="40"/>
      <c r="W4988" s="40"/>
      <c r="X4988" s="40"/>
      <c r="Y4988" s="3">
        <v>2.4199999999999999E-2</v>
      </c>
      <c r="Z4988" s="40">
        <v>31.6</v>
      </c>
      <c r="AA4988" s="40">
        <v>6.3</v>
      </c>
      <c r="AB4988" s="40">
        <v>8227.7999999999993</v>
      </c>
      <c r="AC4988" s="40">
        <v>13.8</v>
      </c>
      <c r="AD4988" s="40">
        <v>260</v>
      </c>
      <c r="AE4988" s="40"/>
      <c r="AF4988" s="40"/>
      <c r="AG4988" s="40"/>
      <c r="AH4988" s="40"/>
      <c r="AI4988" s="40"/>
      <c r="AJ4988" s="40"/>
      <c r="AK4988" s="40"/>
      <c r="AL4988" s="40"/>
      <c r="AM4988" s="40"/>
      <c r="AN4988" s="40"/>
      <c r="AO4988" s="40"/>
      <c r="AP4988" s="40"/>
      <c r="AQ4988" s="40"/>
      <c r="AR4988" s="40"/>
      <c r="AS4988" s="40"/>
      <c r="AT4988" s="40" t="s">
        <v>74</v>
      </c>
      <c r="AU4988" s="40"/>
      <c r="AV4988" s="40"/>
      <c r="AZ4988" s="40"/>
      <c r="BA4988" s="40">
        <v>90</v>
      </c>
      <c r="BB4988" s="40"/>
      <c r="BC4988" s="40"/>
      <c r="BD4988" s="40"/>
      <c r="BE4988" s="40"/>
      <c r="BF4988" s="40"/>
      <c r="BG4988" s="40"/>
      <c r="BH4988" s="40"/>
      <c r="BI4988" s="40"/>
      <c r="BJ4988" s="40"/>
      <c r="BK4988" s="40"/>
      <c r="BL4988" s="40"/>
      <c r="BM4988" s="40"/>
      <c r="BN4988" s="40"/>
      <c r="BO4988" s="40"/>
      <c r="BP4988" s="40"/>
      <c r="BQ4988" s="40"/>
      <c r="BR4988" s="40"/>
      <c r="BS4988" s="40"/>
      <c r="BT4988" s="40"/>
      <c r="BU4988" s="40"/>
      <c r="BV4988" s="40"/>
      <c r="BW4988" s="40"/>
      <c r="BX4988" s="40"/>
      <c r="BY4988" s="40"/>
      <c r="BZ4988" s="40"/>
      <c r="CA4988" s="40"/>
      <c r="CB4988" s="40"/>
      <c r="CC4988" s="40"/>
      <c r="CD4988" s="40"/>
      <c r="CE4988" s="40"/>
    </row>
    <row r="4989" spans="1:83" x14ac:dyDescent="0.25">
      <c r="A4989" s="5" t="s">
        <v>824</v>
      </c>
      <c r="B4989" s="5" t="s">
        <v>824</v>
      </c>
      <c r="C4989" s="6">
        <v>30566</v>
      </c>
      <c r="D4989" s="14"/>
      <c r="E4989" s="14"/>
      <c r="F4989" s="15"/>
      <c r="G4989" s="40"/>
      <c r="H4989" s="40"/>
      <c r="I4989" s="40"/>
      <c r="J4989" s="40"/>
      <c r="K4989" s="40"/>
      <c r="L4989" s="40"/>
      <c r="M4989" s="40"/>
      <c r="N4989" s="40"/>
      <c r="O4989" s="40"/>
      <c r="P4989" s="40"/>
      <c r="Q4989" s="40"/>
      <c r="R4989" s="40"/>
      <c r="S4989" s="40"/>
      <c r="T4989" s="40"/>
      <c r="U4989" s="40">
        <v>45</v>
      </c>
      <c r="V4989" s="40"/>
      <c r="W4989" s="40"/>
      <c r="X4989" s="40"/>
      <c r="Z4989" s="40"/>
      <c r="AA4989" s="40"/>
      <c r="AB4989" s="40"/>
      <c r="AC4989" s="40"/>
      <c r="AD4989" s="40"/>
      <c r="AE4989" s="40"/>
      <c r="AF4989" s="40"/>
      <c r="AG4989" s="40"/>
      <c r="AH4989" s="40"/>
      <c r="AI4989" s="40"/>
      <c r="AJ4989" s="40"/>
      <c r="AK4989" s="40"/>
      <c r="AL4989" s="40"/>
      <c r="AM4989" s="40"/>
      <c r="AN4989" s="40"/>
      <c r="AO4989" s="40"/>
      <c r="AP4989" s="40"/>
      <c r="AQ4989" s="40"/>
      <c r="AR4989" s="40"/>
      <c r="AS4989" s="40"/>
      <c r="AT4989" s="40"/>
      <c r="AU4989" s="40"/>
      <c r="AV4989" s="40"/>
      <c r="AZ4989" s="40"/>
      <c r="BA4989" s="40"/>
      <c r="BB4989" s="40"/>
      <c r="BC4989" s="40"/>
      <c r="BD4989" s="40"/>
      <c r="BE4989" s="40"/>
      <c r="BF4989" s="40"/>
      <c r="BG4989" s="40"/>
      <c r="BH4989" s="40"/>
      <c r="BI4989" s="40"/>
      <c r="BJ4989" s="40"/>
      <c r="BK4989" s="40"/>
      <c r="BL4989" s="40"/>
      <c r="BM4989" s="40"/>
      <c r="BN4989" s="40"/>
      <c r="BO4989" s="40"/>
      <c r="BP4989" s="40"/>
      <c r="BQ4989" s="40"/>
      <c r="BR4989" s="40"/>
      <c r="BS4989" s="40"/>
      <c r="BT4989" s="40"/>
      <c r="BU4989" s="40"/>
      <c r="BV4989" s="40"/>
      <c r="BW4989" s="40"/>
      <c r="BX4989" s="40"/>
      <c r="BY4989" s="40"/>
      <c r="BZ4989" s="40"/>
      <c r="CA4989" s="40"/>
      <c r="CB4989" s="40"/>
      <c r="CC4989" s="40"/>
      <c r="CD4989" s="40"/>
      <c r="CE4989" s="40"/>
    </row>
    <row r="4990" spans="1:83" x14ac:dyDescent="0.25">
      <c r="A4990" s="5" t="s">
        <v>824</v>
      </c>
      <c r="B4990" s="5" t="s">
        <v>824</v>
      </c>
      <c r="C4990" s="6">
        <v>30610</v>
      </c>
      <c r="D4990" s="14"/>
      <c r="E4990" s="14"/>
      <c r="F4990" s="15"/>
      <c r="G4990" s="40"/>
      <c r="H4990" s="40"/>
      <c r="I4990" s="40"/>
      <c r="J4990" s="40"/>
      <c r="K4990" s="40"/>
      <c r="L4990" s="40"/>
      <c r="M4990" s="40"/>
      <c r="N4990" s="40"/>
      <c r="O4990" s="40"/>
      <c r="P4990" s="40"/>
      <c r="Q4990" s="40"/>
      <c r="R4990" s="40"/>
      <c r="S4990" s="40"/>
      <c r="T4990" s="40"/>
      <c r="U4990" s="40">
        <v>480</v>
      </c>
      <c r="V4990" s="40"/>
      <c r="W4990" s="40"/>
      <c r="X4990" s="40"/>
      <c r="Z4990" s="40"/>
      <c r="AA4990" s="40"/>
      <c r="AB4990" s="40"/>
      <c r="AC4990" s="40"/>
      <c r="AD4990" s="40"/>
      <c r="AE4990" s="40"/>
      <c r="AF4990" s="40"/>
      <c r="AG4990" s="40"/>
      <c r="AH4990" s="40"/>
      <c r="AI4990" s="40"/>
      <c r="AJ4990" s="40"/>
      <c r="AK4990" s="40"/>
      <c r="AL4990" s="40"/>
      <c r="AM4990" s="40"/>
      <c r="AN4990" s="40"/>
      <c r="AO4990" s="40"/>
      <c r="AP4990" s="40"/>
      <c r="AQ4990" s="40"/>
      <c r="AR4990" s="40"/>
      <c r="AS4990" s="40"/>
      <c r="AT4990" s="40"/>
      <c r="AU4990" s="40"/>
      <c r="AV4990" s="40"/>
      <c r="AZ4990" s="40"/>
      <c r="BA4990" s="40"/>
      <c r="BB4990" s="40"/>
      <c r="BC4990" s="40"/>
      <c r="BD4990" s="40"/>
      <c r="BE4990" s="40"/>
      <c r="BF4990" s="40"/>
      <c r="BG4990" s="40"/>
      <c r="BH4990" s="40"/>
      <c r="BI4990" s="40"/>
      <c r="BJ4990" s="40"/>
      <c r="BK4990" s="40"/>
      <c r="BL4990" s="40"/>
      <c r="BM4990" s="40"/>
      <c r="BN4990" s="40"/>
      <c r="BO4990" s="40"/>
      <c r="BP4990" s="40"/>
      <c r="BQ4990" s="40"/>
      <c r="BR4990" s="40"/>
      <c r="BS4990" s="40"/>
      <c r="BT4990" s="40"/>
      <c r="BU4990" s="40"/>
      <c r="BV4990" s="40"/>
      <c r="BW4990" s="40"/>
      <c r="BX4990" s="40"/>
      <c r="BY4990" s="40"/>
      <c r="BZ4990" s="40"/>
      <c r="CA4990" s="40"/>
      <c r="CB4990" s="40"/>
      <c r="CC4990" s="40"/>
      <c r="CD4990" s="40"/>
      <c r="CE4990" s="40"/>
    </row>
    <row r="4991" spans="1:83" x14ac:dyDescent="0.25">
      <c r="A4991" s="5" t="s">
        <v>824</v>
      </c>
      <c r="B4991" s="5" t="s">
        <v>824</v>
      </c>
      <c r="C4991" s="6">
        <v>30650</v>
      </c>
      <c r="D4991" s="14"/>
      <c r="E4991" s="14"/>
      <c r="F4991" s="15"/>
      <c r="G4991" s="40"/>
      <c r="H4991" s="40"/>
      <c r="I4991" s="40"/>
      <c r="J4991" s="40"/>
      <c r="K4991" s="40"/>
      <c r="L4991" s="40"/>
      <c r="M4991" s="40"/>
      <c r="N4991" s="40"/>
      <c r="O4991" s="40"/>
      <c r="P4991" s="40"/>
      <c r="Q4991" s="40"/>
      <c r="R4991" s="40"/>
      <c r="S4991" s="40"/>
      <c r="T4991" s="40"/>
      <c r="U4991" s="40">
        <v>590</v>
      </c>
      <c r="V4991" s="40"/>
      <c r="W4991" s="40"/>
      <c r="X4991" s="40"/>
      <c r="Y4991" s="3">
        <v>2.06E-2</v>
      </c>
      <c r="Z4991" s="40">
        <v>27.7</v>
      </c>
      <c r="AA4991" s="40">
        <v>6.1</v>
      </c>
      <c r="AB4991" s="40">
        <v>8221.1</v>
      </c>
      <c r="AC4991" s="40">
        <v>11.7</v>
      </c>
      <c r="AD4991" s="40">
        <v>296</v>
      </c>
      <c r="AE4991" s="40"/>
      <c r="AF4991" s="40"/>
      <c r="AG4991" s="40"/>
      <c r="AH4991" s="40"/>
      <c r="AI4991" s="40"/>
      <c r="AJ4991" s="40"/>
      <c r="AK4991" s="40"/>
      <c r="AL4991" s="40"/>
      <c r="AM4991" s="40"/>
      <c r="AN4991" s="40"/>
      <c r="AO4991" s="40"/>
      <c r="AP4991" s="40"/>
      <c r="AQ4991" s="40"/>
      <c r="AR4991" s="40"/>
      <c r="AS4991" s="40"/>
      <c r="AT4991" s="40" t="s">
        <v>74</v>
      </c>
      <c r="AU4991" s="40"/>
      <c r="AV4991" s="40"/>
      <c r="AZ4991" s="40"/>
      <c r="BA4991" s="40">
        <v>90</v>
      </c>
      <c r="BB4991" s="40"/>
      <c r="BC4991" s="40"/>
      <c r="BD4991" s="40"/>
      <c r="BE4991" s="40"/>
      <c r="BF4991" s="40"/>
      <c r="BG4991" s="40"/>
      <c r="BH4991" s="40"/>
      <c r="BI4991" s="40"/>
      <c r="BJ4991" s="40"/>
      <c r="BK4991" s="40"/>
      <c r="BL4991" s="40"/>
      <c r="BM4991" s="40"/>
      <c r="BN4991" s="40"/>
      <c r="BO4991" s="40"/>
      <c r="BP4991" s="40"/>
      <c r="BQ4991" s="40"/>
      <c r="BR4991" s="40"/>
      <c r="BS4991" s="40"/>
      <c r="BT4991" s="40"/>
      <c r="BU4991" s="40"/>
      <c r="BV4991" s="40"/>
      <c r="BW4991" s="40"/>
      <c r="BX4991" s="40"/>
      <c r="BY4991" s="40"/>
      <c r="BZ4991" s="40"/>
      <c r="CA4991" s="40"/>
      <c r="CB4991" s="40"/>
      <c r="CC4991" s="40"/>
      <c r="CD4991" s="40"/>
      <c r="CE4991" s="40"/>
    </row>
    <row r="4992" spans="1:83" x14ac:dyDescent="0.25">
      <c r="A4992" s="5" t="s">
        <v>825</v>
      </c>
      <c r="B4992" s="5" t="s">
        <v>825</v>
      </c>
      <c r="C4992" s="6">
        <v>30566</v>
      </c>
      <c r="D4992" s="14"/>
      <c r="E4992" s="14"/>
      <c r="F4992" s="15"/>
      <c r="G4992" s="40"/>
      <c r="H4992" s="40"/>
      <c r="I4992" s="40"/>
      <c r="J4992" s="40"/>
      <c r="K4992" s="40"/>
      <c r="L4992" s="40"/>
      <c r="M4992" s="40"/>
      <c r="N4992" s="40"/>
      <c r="O4992" s="40"/>
      <c r="P4992" s="40"/>
      <c r="Q4992" s="40"/>
      <c r="R4992" s="40"/>
      <c r="S4992" s="40"/>
      <c r="T4992" s="40"/>
      <c r="U4992" s="40">
        <v>65</v>
      </c>
      <c r="V4992" s="40"/>
      <c r="W4992" s="40"/>
      <c r="X4992" s="40"/>
      <c r="Z4992" s="40"/>
      <c r="AA4992" s="40"/>
      <c r="AB4992" s="40"/>
      <c r="AC4992" s="40"/>
      <c r="AD4992" s="40"/>
      <c r="AE4992" s="40"/>
      <c r="AF4992" s="40"/>
      <c r="AG4992" s="40"/>
      <c r="AH4992" s="40"/>
      <c r="AI4992" s="40"/>
      <c r="AJ4992" s="40"/>
      <c r="AK4992" s="40"/>
      <c r="AL4992" s="40"/>
      <c r="AM4992" s="40"/>
      <c r="AN4992" s="40"/>
      <c r="AO4992" s="40"/>
      <c r="AP4992" s="40"/>
      <c r="AQ4992" s="40"/>
      <c r="AR4992" s="40"/>
      <c r="AS4992" s="40"/>
      <c r="AT4992" s="40"/>
      <c r="AU4992" s="40"/>
      <c r="AV4992" s="40"/>
      <c r="AZ4992" s="40"/>
      <c r="BA4992" s="40"/>
      <c r="BB4992" s="40"/>
      <c r="BC4992" s="40"/>
      <c r="BD4992" s="40"/>
      <c r="BE4992" s="40"/>
      <c r="BF4992" s="40"/>
      <c r="BG4992" s="40"/>
      <c r="BH4992" s="40"/>
      <c r="BI4992" s="40"/>
      <c r="BJ4992" s="40"/>
      <c r="BK4992" s="40"/>
      <c r="BL4992" s="40"/>
      <c r="BM4992" s="40"/>
      <c r="BN4992" s="40"/>
      <c r="BO4992" s="40"/>
      <c r="BP4992" s="40"/>
      <c r="BQ4992" s="40"/>
      <c r="BR4992" s="40"/>
      <c r="BS4992" s="40"/>
      <c r="BT4992" s="40"/>
      <c r="BU4992" s="40"/>
      <c r="BV4992" s="40"/>
      <c r="BW4992" s="40"/>
      <c r="BX4992" s="40"/>
      <c r="BY4992" s="40"/>
      <c r="BZ4992" s="40"/>
      <c r="CA4992" s="40"/>
      <c r="CB4992" s="40"/>
      <c r="CC4992" s="40"/>
      <c r="CD4992" s="40"/>
      <c r="CE4992" s="40"/>
    </row>
    <row r="4993" spans="1:83" x14ac:dyDescent="0.25">
      <c r="A4993" s="5" t="s">
        <v>825</v>
      </c>
      <c r="B4993" s="5" t="s">
        <v>825</v>
      </c>
      <c r="C4993" s="6">
        <v>30610</v>
      </c>
      <c r="D4993" s="14"/>
      <c r="E4993" s="14"/>
      <c r="F4993" s="15"/>
      <c r="G4993" s="40"/>
      <c r="H4993" s="40"/>
      <c r="I4993" s="40"/>
      <c r="J4993" s="40"/>
      <c r="K4993" s="40"/>
      <c r="L4993" s="40"/>
      <c r="M4993" s="40"/>
      <c r="N4993" s="40"/>
      <c r="O4993" s="40"/>
      <c r="P4993" s="40"/>
      <c r="Q4993" s="40"/>
      <c r="R4993" s="40"/>
      <c r="S4993" s="40"/>
      <c r="T4993" s="40"/>
      <c r="U4993" s="40">
        <v>590</v>
      </c>
      <c r="V4993" s="40"/>
      <c r="W4993" s="40"/>
      <c r="X4993" s="40"/>
      <c r="Z4993" s="40"/>
      <c r="AA4993" s="40"/>
      <c r="AB4993" s="40"/>
      <c r="AC4993" s="40"/>
      <c r="AD4993" s="40"/>
      <c r="AE4993" s="40"/>
      <c r="AF4993" s="40"/>
      <c r="AG4993" s="40"/>
      <c r="AH4993" s="40"/>
      <c r="AI4993" s="40"/>
      <c r="AJ4993" s="40"/>
      <c r="AK4993" s="40"/>
      <c r="AL4993" s="40"/>
      <c r="AM4993" s="40"/>
      <c r="AN4993" s="40"/>
      <c r="AO4993" s="40"/>
      <c r="AP4993" s="40"/>
      <c r="AQ4993" s="40"/>
      <c r="AR4993" s="40"/>
      <c r="AS4993" s="40"/>
      <c r="AT4993" s="40"/>
      <c r="AU4993" s="40"/>
      <c r="AV4993" s="40"/>
      <c r="AZ4993" s="40"/>
      <c r="BA4993" s="40"/>
      <c r="BB4993" s="40"/>
      <c r="BC4993" s="40"/>
      <c r="BD4993" s="40"/>
      <c r="BE4993" s="40"/>
      <c r="BF4993" s="40"/>
      <c r="BG4993" s="40"/>
      <c r="BH4993" s="40"/>
      <c r="BI4993" s="40"/>
      <c r="BJ4993" s="40"/>
      <c r="BK4993" s="40"/>
      <c r="BL4993" s="40"/>
      <c r="BM4993" s="40"/>
      <c r="BN4993" s="40"/>
      <c r="BO4993" s="40"/>
      <c r="BP4993" s="40"/>
      <c r="BQ4993" s="40"/>
      <c r="BR4993" s="40"/>
      <c r="BS4993" s="40"/>
      <c r="BT4993" s="40"/>
      <c r="BU4993" s="40"/>
      <c r="BV4993" s="40"/>
      <c r="BW4993" s="40"/>
      <c r="BX4993" s="40"/>
      <c r="BY4993" s="40"/>
      <c r="BZ4993" s="40"/>
      <c r="CA4993" s="40"/>
      <c r="CB4993" s="40"/>
      <c r="CC4993" s="40"/>
      <c r="CD4993" s="40"/>
      <c r="CE4993" s="40"/>
    </row>
    <row r="4994" spans="1:83" x14ac:dyDescent="0.25">
      <c r="A4994" s="5" t="s">
        <v>825</v>
      </c>
      <c r="B4994" s="5" t="s">
        <v>825</v>
      </c>
      <c r="C4994" s="6">
        <v>30650</v>
      </c>
      <c r="D4994" s="14"/>
      <c r="E4994" s="14"/>
      <c r="F4994" s="15"/>
      <c r="G4994" s="40"/>
      <c r="H4994" s="40"/>
      <c r="I4994" s="40"/>
      <c r="J4994" s="40"/>
      <c r="K4994" s="40"/>
      <c r="L4994" s="40"/>
      <c r="M4994" s="40"/>
      <c r="N4994" s="40"/>
      <c r="O4994" s="40"/>
      <c r="P4994" s="40"/>
      <c r="Q4994" s="40"/>
      <c r="R4994" s="40"/>
      <c r="S4994" s="40"/>
      <c r="T4994" s="40"/>
      <c r="U4994" s="40">
        <v>580</v>
      </c>
      <c r="V4994" s="40"/>
      <c r="W4994" s="40"/>
      <c r="X4994" s="40"/>
      <c r="Y4994" s="3">
        <v>2.0400000000000001E-2</v>
      </c>
      <c r="Z4994" s="40">
        <v>30.9</v>
      </c>
      <c r="AA4994" s="40">
        <v>5.7</v>
      </c>
      <c r="AB4994" s="40">
        <v>8114.9</v>
      </c>
      <c r="AC4994" s="40">
        <v>11.6</v>
      </c>
      <c r="AD4994" s="40">
        <v>280</v>
      </c>
      <c r="AE4994" s="40"/>
      <c r="AF4994" s="40"/>
      <c r="AG4994" s="40"/>
      <c r="AH4994" s="40"/>
      <c r="AI4994" s="40"/>
      <c r="AJ4994" s="40"/>
      <c r="AK4994" s="40"/>
      <c r="AL4994" s="40"/>
      <c r="AM4994" s="40"/>
      <c r="AN4994" s="40"/>
      <c r="AO4994" s="40"/>
      <c r="AP4994" s="40"/>
      <c r="AQ4994" s="40"/>
      <c r="AR4994" s="40"/>
      <c r="AS4994" s="40"/>
      <c r="AT4994" s="40" t="s">
        <v>74</v>
      </c>
      <c r="AU4994" s="40"/>
      <c r="AV4994" s="40"/>
      <c r="AZ4994" s="40"/>
      <c r="BA4994" s="40">
        <v>90</v>
      </c>
      <c r="BB4994" s="40"/>
      <c r="BC4994" s="40"/>
      <c r="BD4994" s="40"/>
      <c r="BE4994" s="40"/>
      <c r="BF4994" s="40"/>
      <c r="BG4994" s="40"/>
      <c r="BH4994" s="40"/>
      <c r="BI4994" s="40"/>
      <c r="BJ4994" s="40"/>
      <c r="BK4994" s="40"/>
      <c r="BL4994" s="40"/>
      <c r="BM4994" s="40"/>
      <c r="BN4994" s="40"/>
      <c r="BO4994" s="40"/>
      <c r="BP4994" s="40"/>
      <c r="BQ4994" s="40"/>
      <c r="BR4994" s="40"/>
      <c r="BS4994" s="40"/>
      <c r="BT4994" s="40"/>
      <c r="BU4994" s="40"/>
      <c r="BV4994" s="40"/>
      <c r="BW4994" s="40"/>
      <c r="BX4994" s="40"/>
      <c r="BY4994" s="40"/>
      <c r="BZ4994" s="40"/>
      <c r="CA4994" s="40"/>
      <c r="CB4994" s="40"/>
      <c r="CC4994" s="40"/>
      <c r="CD4994" s="40"/>
      <c r="CE4994" s="40"/>
    </row>
    <row r="4995" spans="1:83" x14ac:dyDescent="0.25">
      <c r="A4995" s="5" t="s">
        <v>826</v>
      </c>
      <c r="B4995" s="5" t="s">
        <v>826</v>
      </c>
      <c r="C4995" s="6">
        <v>30566</v>
      </c>
      <c r="D4995" s="14"/>
      <c r="E4995" s="14"/>
      <c r="F4995" s="15"/>
      <c r="G4995" s="40"/>
      <c r="H4995" s="40"/>
      <c r="I4995" s="40"/>
      <c r="J4995" s="40"/>
      <c r="K4995" s="40"/>
      <c r="L4995" s="40"/>
      <c r="M4995" s="40"/>
      <c r="N4995" s="40"/>
      <c r="O4995" s="40"/>
      <c r="P4995" s="40"/>
      <c r="Q4995" s="40"/>
      <c r="R4995" s="40"/>
      <c r="S4995" s="40"/>
      <c r="T4995" s="40"/>
      <c r="U4995" s="40">
        <v>200</v>
      </c>
      <c r="V4995" s="40"/>
      <c r="W4995" s="40"/>
      <c r="X4995" s="40"/>
      <c r="Z4995" s="40"/>
      <c r="AA4995" s="40"/>
      <c r="AB4995" s="40"/>
      <c r="AC4995" s="40"/>
      <c r="AD4995" s="40"/>
      <c r="AE4995" s="40"/>
      <c r="AF4995" s="40"/>
      <c r="AG4995" s="40"/>
      <c r="AH4995" s="40"/>
      <c r="AI4995" s="40"/>
      <c r="AJ4995" s="40"/>
      <c r="AK4995" s="40"/>
      <c r="AL4995" s="40"/>
      <c r="AM4995" s="40"/>
      <c r="AN4995" s="40"/>
      <c r="AO4995" s="40"/>
      <c r="AP4995" s="40"/>
      <c r="AQ4995" s="40"/>
      <c r="AR4995" s="40"/>
      <c r="AS4995" s="40"/>
      <c r="AT4995" s="40"/>
      <c r="AU4995" s="40"/>
      <c r="AV4995" s="40"/>
      <c r="AZ4995" s="40"/>
      <c r="BA4995" s="40"/>
      <c r="BB4995" s="40"/>
      <c r="BC4995" s="40"/>
      <c r="BD4995" s="40"/>
      <c r="BE4995" s="40"/>
      <c r="BF4995" s="40"/>
      <c r="BG4995" s="40"/>
      <c r="BH4995" s="40"/>
      <c r="BI4995" s="40"/>
      <c r="BJ4995" s="40"/>
      <c r="BK4995" s="40"/>
      <c r="BL4995" s="40"/>
      <c r="BM4995" s="40"/>
      <c r="BN4995" s="40"/>
      <c r="BO4995" s="40"/>
      <c r="BP4995" s="40"/>
      <c r="BQ4995" s="40"/>
      <c r="BR4995" s="40"/>
      <c r="BS4995" s="40"/>
      <c r="BT4995" s="40"/>
      <c r="BU4995" s="40"/>
      <c r="BV4995" s="40"/>
      <c r="BW4995" s="40"/>
      <c r="BX4995" s="40"/>
      <c r="BY4995" s="40"/>
      <c r="BZ4995" s="40"/>
      <c r="CA4995" s="40"/>
      <c r="CB4995" s="40"/>
      <c r="CC4995" s="40"/>
      <c r="CD4995" s="40"/>
      <c r="CE4995" s="40"/>
    </row>
    <row r="4996" spans="1:83" x14ac:dyDescent="0.25">
      <c r="A4996" s="5" t="s">
        <v>826</v>
      </c>
      <c r="B4996" s="5" t="s">
        <v>826</v>
      </c>
      <c r="C4996" s="6">
        <v>30610</v>
      </c>
      <c r="D4996" s="14"/>
      <c r="E4996" s="14"/>
      <c r="F4996" s="15"/>
      <c r="G4996" s="40"/>
      <c r="H4996" s="40"/>
      <c r="I4996" s="40"/>
      <c r="J4996" s="40"/>
      <c r="K4996" s="40"/>
      <c r="L4996" s="40"/>
      <c r="M4996" s="40"/>
      <c r="N4996" s="40"/>
      <c r="O4996" s="40"/>
      <c r="P4996" s="40"/>
      <c r="Q4996" s="40"/>
      <c r="R4996" s="40"/>
      <c r="S4996" s="40"/>
      <c r="T4996" s="40"/>
      <c r="U4996" s="40">
        <v>870</v>
      </c>
      <c r="V4996" s="40"/>
      <c r="W4996" s="40"/>
      <c r="X4996" s="40"/>
      <c r="Z4996" s="40"/>
      <c r="AA4996" s="40"/>
      <c r="AB4996" s="40"/>
      <c r="AC4996" s="40"/>
      <c r="AD4996" s="40"/>
      <c r="AE4996" s="40"/>
      <c r="AF4996" s="40"/>
      <c r="AG4996" s="40"/>
      <c r="AH4996" s="40"/>
      <c r="AI4996" s="40"/>
      <c r="AJ4996" s="40"/>
      <c r="AK4996" s="40"/>
      <c r="AL4996" s="40"/>
      <c r="AM4996" s="40"/>
      <c r="AN4996" s="40"/>
      <c r="AO4996" s="40"/>
      <c r="AP4996" s="40"/>
      <c r="AQ4996" s="40"/>
      <c r="AR4996" s="40"/>
      <c r="AS4996" s="40"/>
      <c r="AT4996" s="40"/>
      <c r="AU4996" s="40"/>
      <c r="AV4996" s="40"/>
      <c r="AZ4996" s="40"/>
      <c r="BA4996" s="40"/>
      <c r="BB4996" s="40"/>
      <c r="BC4996" s="40"/>
      <c r="BD4996" s="40"/>
      <c r="BE4996" s="40"/>
      <c r="BF4996" s="40"/>
      <c r="BG4996" s="40"/>
      <c r="BH4996" s="40"/>
      <c r="BI4996" s="40"/>
      <c r="BJ4996" s="40"/>
      <c r="BK4996" s="40"/>
      <c r="BL4996" s="40"/>
      <c r="BM4996" s="40"/>
      <c r="BN4996" s="40"/>
      <c r="BO4996" s="40"/>
      <c r="BP4996" s="40"/>
      <c r="BQ4996" s="40"/>
      <c r="BR4996" s="40"/>
      <c r="BS4996" s="40"/>
      <c r="BT4996" s="40"/>
      <c r="BU4996" s="40"/>
      <c r="BV4996" s="40"/>
      <c r="BW4996" s="40"/>
      <c r="BX4996" s="40"/>
      <c r="BY4996" s="40"/>
      <c r="BZ4996" s="40"/>
      <c r="CA4996" s="40"/>
      <c r="CB4996" s="40"/>
      <c r="CC4996" s="40"/>
      <c r="CD4996" s="40"/>
      <c r="CE4996" s="40"/>
    </row>
    <row r="4997" spans="1:83" x14ac:dyDescent="0.25">
      <c r="A4997" s="5" t="s">
        <v>826</v>
      </c>
      <c r="B4997" s="5" t="s">
        <v>826</v>
      </c>
      <c r="C4997" s="6">
        <v>30650</v>
      </c>
      <c r="D4997" s="14"/>
      <c r="E4997" s="14"/>
      <c r="F4997" s="15"/>
      <c r="G4997" s="40"/>
      <c r="H4997" s="40"/>
      <c r="I4997" s="40"/>
      <c r="J4997" s="40"/>
      <c r="K4997" s="40"/>
      <c r="L4997" s="40"/>
      <c r="M4997" s="40"/>
      <c r="N4997" s="40"/>
      <c r="O4997" s="40"/>
      <c r="P4997" s="40"/>
      <c r="Q4997" s="40"/>
      <c r="R4997" s="40"/>
      <c r="S4997" s="40"/>
      <c r="T4997" s="40"/>
      <c r="U4997" s="40">
        <v>820</v>
      </c>
      <c r="V4997" s="40"/>
      <c r="W4997" s="40"/>
      <c r="X4997" s="40"/>
      <c r="Y4997" s="3">
        <v>2.52E-2</v>
      </c>
      <c r="Z4997" s="40">
        <v>22.7</v>
      </c>
      <c r="AA4997" s="40">
        <v>8</v>
      </c>
      <c r="AB4997" s="40">
        <v>10786.68</v>
      </c>
      <c r="AC4997" s="40">
        <v>14.3</v>
      </c>
      <c r="AD4997" s="40">
        <v>318</v>
      </c>
      <c r="AE4997" s="40"/>
      <c r="AF4997" s="40"/>
      <c r="AG4997" s="40"/>
      <c r="AH4997" s="40"/>
      <c r="AI4997" s="40"/>
      <c r="AJ4997" s="40"/>
      <c r="AK4997" s="40"/>
      <c r="AL4997" s="40"/>
      <c r="AM4997" s="40"/>
      <c r="AN4997" s="40"/>
      <c r="AO4997" s="40"/>
      <c r="AP4997" s="40"/>
      <c r="AQ4997" s="40"/>
      <c r="AR4997" s="40"/>
      <c r="AS4997" s="40"/>
      <c r="AT4997" s="40" t="s">
        <v>74</v>
      </c>
      <c r="AU4997" s="40"/>
      <c r="AV4997" s="40"/>
      <c r="AZ4997" s="40"/>
      <c r="BA4997" s="40">
        <v>90</v>
      </c>
      <c r="BB4997" s="40"/>
      <c r="BC4997" s="40"/>
      <c r="BD4997" s="40"/>
      <c r="BE4997" s="40"/>
      <c r="BF4997" s="40"/>
      <c r="BG4997" s="40"/>
      <c r="BH4997" s="40"/>
      <c r="BI4997" s="40"/>
      <c r="BJ4997" s="40"/>
      <c r="BK4997" s="40"/>
      <c r="BL4997" s="40"/>
      <c r="BM4997" s="40"/>
      <c r="BN4997" s="40"/>
      <c r="BO4997" s="40"/>
      <c r="BP4997" s="40"/>
      <c r="BQ4997" s="40"/>
      <c r="BR4997" s="40"/>
      <c r="BS4997" s="40"/>
      <c r="BT4997" s="40"/>
      <c r="BU4997" s="40"/>
      <c r="BV4997" s="40"/>
      <c r="BW4997" s="40"/>
      <c r="BX4997" s="40"/>
      <c r="BY4997" s="40"/>
      <c r="BZ4997" s="40"/>
      <c r="CA4997" s="40"/>
      <c r="CB4997" s="40"/>
      <c r="CC4997" s="40"/>
      <c r="CD4997" s="40"/>
      <c r="CE4997" s="40"/>
    </row>
    <row r="4998" spans="1:83" x14ac:dyDescent="0.25">
      <c r="A4998" s="5" t="s">
        <v>827</v>
      </c>
      <c r="B4998" s="5" t="s">
        <v>827</v>
      </c>
      <c r="C4998" s="6">
        <v>30566</v>
      </c>
      <c r="D4998" s="14"/>
      <c r="E4998" s="14"/>
      <c r="F4998" s="15"/>
      <c r="G4998" s="40"/>
      <c r="H4998" s="40"/>
      <c r="I4998" s="40"/>
      <c r="J4998" s="40"/>
      <c r="K4998" s="40"/>
      <c r="L4998" s="40"/>
      <c r="M4998" s="40"/>
      <c r="N4998" s="40"/>
      <c r="O4998" s="40"/>
      <c r="P4998" s="40"/>
      <c r="Q4998" s="40"/>
      <c r="R4998" s="40"/>
      <c r="S4998" s="40"/>
      <c r="T4998" s="40"/>
      <c r="U4998" s="40">
        <v>115</v>
      </c>
      <c r="V4998" s="40"/>
      <c r="W4998" s="40"/>
      <c r="X4998" s="40"/>
      <c r="Z4998" s="40"/>
      <c r="AA4998" s="40"/>
      <c r="AB4998" s="40"/>
      <c r="AC4998" s="40"/>
      <c r="AD4998" s="40"/>
      <c r="AE4998" s="40"/>
      <c r="AF4998" s="40"/>
      <c r="AG4998" s="40"/>
      <c r="AH4998" s="40"/>
      <c r="AI4998" s="40"/>
      <c r="AJ4998" s="40"/>
      <c r="AK4998" s="40"/>
      <c r="AL4998" s="40"/>
      <c r="AM4998" s="40"/>
      <c r="AN4998" s="40"/>
      <c r="AO4998" s="40"/>
      <c r="AP4998" s="40"/>
      <c r="AQ4998" s="40"/>
      <c r="AR4998" s="40"/>
      <c r="AS4998" s="40"/>
      <c r="AT4998" s="40"/>
      <c r="AU4998" s="40"/>
      <c r="AV4998" s="40"/>
      <c r="AZ4998" s="40"/>
      <c r="BA4998" s="40"/>
      <c r="BB4998" s="40"/>
      <c r="BC4998" s="40"/>
      <c r="BD4998" s="40"/>
      <c r="BE4998" s="40"/>
      <c r="BF4998" s="40"/>
      <c r="BG4998" s="40"/>
      <c r="BH4998" s="40"/>
      <c r="BI4998" s="40"/>
      <c r="BJ4998" s="40"/>
      <c r="BK4998" s="40"/>
      <c r="BL4998" s="40"/>
      <c r="BM4998" s="40"/>
      <c r="BN4998" s="40"/>
      <c r="BO4998" s="40"/>
      <c r="BP4998" s="40"/>
      <c r="BQ4998" s="40"/>
      <c r="BR4998" s="40"/>
      <c r="BS4998" s="40"/>
      <c r="BT4998" s="40"/>
      <c r="BU4998" s="40"/>
      <c r="BV4998" s="40"/>
      <c r="BW4998" s="40"/>
      <c r="BX4998" s="40"/>
      <c r="BY4998" s="40"/>
      <c r="BZ4998" s="40"/>
      <c r="CA4998" s="40"/>
      <c r="CB4998" s="40"/>
      <c r="CC4998" s="40"/>
      <c r="CD4998" s="40"/>
      <c r="CE4998" s="40"/>
    </row>
    <row r="4999" spans="1:83" x14ac:dyDescent="0.25">
      <c r="A4999" s="5" t="s">
        <v>827</v>
      </c>
      <c r="B4999" s="5" t="s">
        <v>827</v>
      </c>
      <c r="C4999" s="6">
        <v>30610</v>
      </c>
      <c r="D4999" s="14"/>
      <c r="E4999" s="14"/>
      <c r="F4999" s="15"/>
      <c r="G4999" s="40"/>
      <c r="H4999" s="40"/>
      <c r="I4999" s="40"/>
      <c r="J4999" s="40"/>
      <c r="K4999" s="40"/>
      <c r="L4999" s="40"/>
      <c r="M4999" s="40"/>
      <c r="N4999" s="40"/>
      <c r="O4999" s="40"/>
      <c r="P4999" s="40"/>
      <c r="Q4999" s="40"/>
      <c r="R4999" s="40"/>
      <c r="S4999" s="40"/>
      <c r="T4999" s="40"/>
      <c r="U4999" s="40">
        <v>670</v>
      </c>
      <c r="V4999" s="40"/>
      <c r="W4999" s="40"/>
      <c r="X4999" s="40"/>
      <c r="Z4999" s="40"/>
      <c r="AA4999" s="40"/>
      <c r="AB4999" s="40"/>
      <c r="AC4999" s="40"/>
      <c r="AD4999" s="40"/>
      <c r="AE4999" s="40"/>
      <c r="AF4999" s="40"/>
      <c r="AG4999" s="40"/>
      <c r="AH4999" s="40"/>
      <c r="AI4999" s="40"/>
      <c r="AJ4999" s="40"/>
      <c r="AK4999" s="40"/>
      <c r="AL4999" s="40"/>
      <c r="AM4999" s="40"/>
      <c r="AN4999" s="40"/>
      <c r="AO4999" s="40"/>
      <c r="AP4999" s="40"/>
      <c r="AQ4999" s="40"/>
      <c r="AR4999" s="40"/>
      <c r="AS4999" s="40"/>
      <c r="AT4999" s="40"/>
      <c r="AU4999" s="40"/>
      <c r="AV4999" s="40"/>
      <c r="AZ4999" s="40"/>
      <c r="BA4999" s="40"/>
      <c r="BB4999" s="40"/>
      <c r="BC4999" s="40"/>
      <c r="BD4999" s="40"/>
      <c r="BE4999" s="40"/>
      <c r="BF4999" s="40"/>
      <c r="BG4999" s="40"/>
      <c r="BH4999" s="40"/>
      <c r="BI4999" s="40"/>
      <c r="BJ4999" s="40"/>
      <c r="BK4999" s="40"/>
      <c r="BL4999" s="40"/>
      <c r="BM4999" s="40"/>
      <c r="BN4999" s="40"/>
      <c r="BO4999" s="40"/>
      <c r="BP4999" s="40"/>
      <c r="BQ4999" s="40"/>
      <c r="BR4999" s="40"/>
      <c r="BS4999" s="40"/>
      <c r="BT4999" s="40"/>
      <c r="BU4999" s="40"/>
      <c r="BV4999" s="40"/>
      <c r="BW4999" s="40"/>
      <c r="BX4999" s="40"/>
      <c r="BY4999" s="40"/>
      <c r="BZ4999" s="40"/>
      <c r="CA4999" s="40"/>
      <c r="CB4999" s="40"/>
      <c r="CC4999" s="40"/>
      <c r="CD4999" s="40"/>
      <c r="CE4999" s="40"/>
    </row>
    <row r="5000" spans="1:83" x14ac:dyDescent="0.25">
      <c r="A5000" s="5" t="s">
        <v>827</v>
      </c>
      <c r="B5000" s="5" t="s">
        <v>827</v>
      </c>
      <c r="C5000" s="6">
        <v>30650</v>
      </c>
      <c r="D5000" s="14"/>
      <c r="E5000" s="14"/>
      <c r="F5000" s="15"/>
      <c r="G5000" s="40"/>
      <c r="H5000" s="40"/>
      <c r="I5000" s="40"/>
      <c r="J5000" s="40"/>
      <c r="K5000" s="40"/>
      <c r="L5000" s="40"/>
      <c r="M5000" s="40"/>
      <c r="N5000" s="40"/>
      <c r="O5000" s="40"/>
      <c r="P5000" s="40"/>
      <c r="Q5000" s="40"/>
      <c r="R5000" s="40"/>
      <c r="S5000" s="40"/>
      <c r="T5000" s="40"/>
      <c r="U5000" s="40">
        <v>730</v>
      </c>
      <c r="V5000" s="40"/>
      <c r="W5000" s="40"/>
      <c r="X5000" s="40"/>
      <c r="Y5000" s="3">
        <v>1.83E-2</v>
      </c>
      <c r="Z5000" s="40">
        <v>21.7</v>
      </c>
      <c r="AA5000" s="40">
        <v>6</v>
      </c>
      <c r="AB5000" s="40">
        <v>11694.5</v>
      </c>
      <c r="AC5000" s="40">
        <v>10.4</v>
      </c>
      <c r="AD5000" s="40">
        <v>328</v>
      </c>
      <c r="AE5000" s="40"/>
      <c r="AF5000" s="40"/>
      <c r="AG5000" s="40"/>
      <c r="AH5000" s="40"/>
      <c r="AI5000" s="40"/>
      <c r="AJ5000" s="40"/>
      <c r="AK5000" s="40"/>
      <c r="AL5000" s="40"/>
      <c r="AM5000" s="40"/>
      <c r="AN5000" s="40"/>
      <c r="AO5000" s="40"/>
      <c r="AP5000" s="40"/>
      <c r="AQ5000" s="40"/>
      <c r="AR5000" s="40"/>
      <c r="AS5000" s="40"/>
      <c r="AT5000" s="40" t="s">
        <v>74</v>
      </c>
      <c r="AU5000" s="40"/>
      <c r="AV5000" s="40"/>
      <c r="AZ5000" s="40"/>
      <c r="BA5000" s="40">
        <v>90</v>
      </c>
      <c r="BB5000" s="40"/>
      <c r="BC5000" s="40"/>
      <c r="BD5000" s="40"/>
      <c r="BE5000" s="40"/>
      <c r="BF5000" s="40"/>
      <c r="BG5000" s="40"/>
      <c r="BH5000" s="40"/>
      <c r="BI5000" s="40"/>
      <c r="BJ5000" s="40"/>
      <c r="BK5000" s="40"/>
      <c r="BL5000" s="40"/>
      <c r="BM5000" s="40"/>
      <c r="BN5000" s="40"/>
      <c r="BO5000" s="40"/>
      <c r="BP5000" s="40"/>
      <c r="BQ5000" s="40"/>
      <c r="BR5000" s="40"/>
      <c r="BS5000" s="40"/>
      <c r="BT5000" s="40"/>
      <c r="BU5000" s="40"/>
      <c r="BV5000" s="40"/>
      <c r="BW5000" s="40"/>
      <c r="BX5000" s="40"/>
      <c r="BY5000" s="40"/>
      <c r="BZ5000" s="40"/>
      <c r="CA5000" s="40"/>
      <c r="CB5000" s="40"/>
      <c r="CC5000" s="40"/>
      <c r="CD5000" s="40"/>
      <c r="CE5000" s="40"/>
    </row>
    <row r="5001" spans="1:83" x14ac:dyDescent="0.25">
      <c r="A5001" s="5" t="s">
        <v>828</v>
      </c>
      <c r="B5001" s="5" t="s">
        <v>828</v>
      </c>
      <c r="C5001" s="6">
        <v>30566</v>
      </c>
      <c r="D5001" s="14"/>
      <c r="E5001" s="14"/>
      <c r="F5001" s="15"/>
      <c r="G5001" s="40"/>
      <c r="H5001" s="40"/>
      <c r="I5001" s="40"/>
      <c r="J5001" s="40"/>
      <c r="K5001" s="40"/>
      <c r="L5001" s="40"/>
      <c r="M5001" s="40"/>
      <c r="N5001" s="40"/>
      <c r="O5001" s="40"/>
      <c r="P5001" s="40"/>
      <c r="Q5001" s="40"/>
      <c r="R5001" s="40"/>
      <c r="S5001" s="40"/>
      <c r="T5001" s="40"/>
      <c r="U5001" s="40">
        <v>125</v>
      </c>
      <c r="V5001" s="40"/>
      <c r="W5001" s="40"/>
      <c r="X5001" s="40"/>
      <c r="Z5001" s="40"/>
      <c r="AA5001" s="40"/>
      <c r="AB5001" s="40"/>
      <c r="AC5001" s="40"/>
      <c r="AD5001" s="40"/>
      <c r="AE5001" s="40"/>
      <c r="AF5001" s="40"/>
      <c r="AG5001" s="40"/>
      <c r="AH5001" s="40"/>
      <c r="AI5001" s="40"/>
      <c r="AJ5001" s="40"/>
      <c r="AK5001" s="40"/>
      <c r="AL5001" s="40"/>
      <c r="AM5001" s="40"/>
      <c r="AN5001" s="40"/>
      <c r="AO5001" s="40"/>
      <c r="AP5001" s="40"/>
      <c r="AQ5001" s="40"/>
      <c r="AR5001" s="40"/>
      <c r="AS5001" s="40"/>
      <c r="AT5001" s="40"/>
      <c r="AU5001" s="40"/>
      <c r="AV5001" s="40"/>
      <c r="AZ5001" s="40"/>
      <c r="BA5001" s="40"/>
      <c r="BB5001" s="40"/>
      <c r="BC5001" s="40"/>
      <c r="BD5001" s="40"/>
      <c r="BE5001" s="40"/>
      <c r="BF5001" s="40"/>
      <c r="BG5001" s="40"/>
      <c r="BH5001" s="40"/>
      <c r="BI5001" s="40"/>
      <c r="BJ5001" s="40"/>
      <c r="BK5001" s="40"/>
      <c r="BL5001" s="40"/>
      <c r="BM5001" s="40"/>
      <c r="BN5001" s="40"/>
      <c r="BO5001" s="40"/>
      <c r="BP5001" s="40"/>
      <c r="BQ5001" s="40"/>
      <c r="BR5001" s="40"/>
      <c r="BS5001" s="40"/>
      <c r="BT5001" s="40"/>
      <c r="BU5001" s="40"/>
      <c r="BV5001" s="40"/>
      <c r="BW5001" s="40"/>
      <c r="BX5001" s="40"/>
      <c r="BY5001" s="40"/>
      <c r="BZ5001" s="40"/>
      <c r="CA5001" s="40"/>
      <c r="CB5001" s="40"/>
      <c r="CC5001" s="40"/>
      <c r="CD5001" s="40"/>
      <c r="CE5001" s="40"/>
    </row>
    <row r="5002" spans="1:83" x14ac:dyDescent="0.25">
      <c r="A5002" s="5" t="s">
        <v>828</v>
      </c>
      <c r="B5002" s="5" t="s">
        <v>828</v>
      </c>
      <c r="C5002" s="6">
        <v>30610</v>
      </c>
      <c r="D5002" s="14"/>
      <c r="E5002" s="14"/>
      <c r="F5002" s="15"/>
      <c r="G5002" s="40"/>
      <c r="H5002" s="40"/>
      <c r="I5002" s="40"/>
      <c r="J5002" s="40"/>
      <c r="K5002" s="40"/>
      <c r="L5002" s="40"/>
      <c r="M5002" s="40"/>
      <c r="N5002" s="40"/>
      <c r="O5002" s="40"/>
      <c r="P5002" s="40"/>
      <c r="Q5002" s="40"/>
      <c r="R5002" s="40"/>
      <c r="S5002" s="40"/>
      <c r="T5002" s="40"/>
      <c r="U5002" s="40">
        <v>820</v>
      </c>
      <c r="V5002" s="40"/>
      <c r="W5002" s="40"/>
      <c r="X5002" s="40"/>
      <c r="Z5002" s="40"/>
      <c r="AA5002" s="40"/>
      <c r="AB5002" s="40"/>
      <c r="AC5002" s="40"/>
      <c r="AD5002" s="40"/>
      <c r="AE5002" s="40"/>
      <c r="AF5002" s="40"/>
      <c r="AG5002" s="40"/>
      <c r="AH5002" s="40"/>
      <c r="AI5002" s="40"/>
      <c r="AJ5002" s="40"/>
      <c r="AK5002" s="40"/>
      <c r="AL5002" s="40"/>
      <c r="AM5002" s="40"/>
      <c r="AN5002" s="40"/>
      <c r="AO5002" s="40"/>
      <c r="AP5002" s="40"/>
      <c r="AQ5002" s="40"/>
      <c r="AR5002" s="40"/>
      <c r="AS5002" s="40"/>
      <c r="AT5002" s="40"/>
      <c r="AU5002" s="40"/>
      <c r="AV5002" s="40"/>
      <c r="AZ5002" s="40"/>
      <c r="BA5002" s="40"/>
      <c r="BB5002" s="40"/>
      <c r="BC5002" s="40"/>
      <c r="BD5002" s="40"/>
      <c r="BE5002" s="40"/>
      <c r="BF5002" s="40"/>
      <c r="BG5002" s="40"/>
      <c r="BH5002" s="40"/>
      <c r="BI5002" s="40"/>
      <c r="BJ5002" s="40"/>
      <c r="BK5002" s="40"/>
      <c r="BL5002" s="40"/>
      <c r="BM5002" s="40"/>
      <c r="BN5002" s="40"/>
      <c r="BO5002" s="40"/>
      <c r="BP5002" s="40"/>
      <c r="BQ5002" s="40"/>
      <c r="BR5002" s="40"/>
      <c r="BS5002" s="40"/>
      <c r="BT5002" s="40"/>
      <c r="BU5002" s="40"/>
      <c r="BV5002" s="40"/>
      <c r="BW5002" s="40"/>
      <c r="BX5002" s="40"/>
      <c r="BY5002" s="40"/>
      <c r="BZ5002" s="40"/>
      <c r="CA5002" s="40"/>
      <c r="CB5002" s="40"/>
      <c r="CC5002" s="40"/>
      <c r="CD5002" s="40"/>
      <c r="CE5002" s="40"/>
    </row>
    <row r="5003" spans="1:83" x14ac:dyDescent="0.25">
      <c r="A5003" s="5" t="s">
        <v>828</v>
      </c>
      <c r="B5003" s="5" t="s">
        <v>828</v>
      </c>
      <c r="C5003" s="6">
        <v>30650</v>
      </c>
      <c r="D5003" s="14"/>
      <c r="E5003" s="14"/>
      <c r="F5003" s="15"/>
      <c r="G5003" s="40"/>
      <c r="H5003" s="40"/>
      <c r="I5003" s="40"/>
      <c r="J5003" s="40"/>
      <c r="K5003" s="40"/>
      <c r="L5003" s="40"/>
      <c r="M5003" s="40"/>
      <c r="N5003" s="40"/>
      <c r="O5003" s="40"/>
      <c r="P5003" s="40"/>
      <c r="Q5003" s="40"/>
      <c r="R5003" s="40"/>
      <c r="S5003" s="40"/>
      <c r="T5003" s="40"/>
      <c r="U5003" s="40">
        <v>750</v>
      </c>
      <c r="V5003" s="40"/>
      <c r="W5003" s="40"/>
      <c r="X5003" s="40"/>
      <c r="Y5003" s="3">
        <v>2.1399999999999999E-2</v>
      </c>
      <c r="Z5003" s="40">
        <v>24.5</v>
      </c>
      <c r="AA5003" s="40">
        <v>7.1</v>
      </c>
      <c r="AB5003" s="40">
        <v>10901.3</v>
      </c>
      <c r="AC5003" s="40">
        <v>12.2</v>
      </c>
      <c r="AD5003" s="40">
        <v>332</v>
      </c>
      <c r="AE5003" s="40"/>
      <c r="AF5003" s="40"/>
      <c r="AG5003" s="40"/>
      <c r="AH5003" s="40"/>
      <c r="AI5003" s="40"/>
      <c r="AJ5003" s="40"/>
      <c r="AK5003" s="40"/>
      <c r="AL5003" s="40"/>
      <c r="AM5003" s="40"/>
      <c r="AN5003" s="40"/>
      <c r="AO5003" s="40"/>
      <c r="AP5003" s="40"/>
      <c r="AQ5003" s="40"/>
      <c r="AR5003" s="40"/>
      <c r="AS5003" s="40"/>
      <c r="AT5003" s="40" t="s">
        <v>74</v>
      </c>
      <c r="AU5003" s="40"/>
      <c r="AV5003" s="40"/>
      <c r="AZ5003" s="40"/>
      <c r="BA5003" s="40">
        <v>90</v>
      </c>
      <c r="BB5003" s="40"/>
      <c r="BC5003" s="40"/>
      <c r="BD5003" s="40"/>
      <c r="BE5003" s="40"/>
      <c r="BF5003" s="40"/>
      <c r="BG5003" s="40"/>
      <c r="BH5003" s="40"/>
      <c r="BI5003" s="40"/>
      <c r="BJ5003" s="40"/>
      <c r="BK5003" s="40"/>
      <c r="BL5003" s="40"/>
      <c r="BM5003" s="40"/>
      <c r="BN5003" s="40"/>
      <c r="BO5003" s="40"/>
      <c r="BP5003" s="40"/>
      <c r="BQ5003" s="40"/>
      <c r="BR5003" s="40"/>
      <c r="BS5003" s="40"/>
      <c r="BT5003" s="40"/>
      <c r="BU5003" s="40"/>
      <c r="BV5003" s="40"/>
      <c r="BW5003" s="40"/>
      <c r="BX5003" s="40"/>
      <c r="BY5003" s="40"/>
      <c r="BZ5003" s="40"/>
      <c r="CA5003" s="40"/>
      <c r="CB5003" s="40"/>
      <c r="CC5003" s="40"/>
      <c r="CD5003" s="40"/>
      <c r="CE5003" s="40"/>
    </row>
    <row r="5004" spans="1:83" x14ac:dyDescent="0.25">
      <c r="A5004" s="5" t="s">
        <v>829</v>
      </c>
      <c r="B5004" s="5" t="s">
        <v>829</v>
      </c>
      <c r="C5004" s="6">
        <v>30566</v>
      </c>
      <c r="D5004" s="14"/>
      <c r="E5004" s="14"/>
      <c r="F5004" s="15"/>
      <c r="G5004" s="40"/>
      <c r="H5004" s="40"/>
      <c r="I5004" s="40"/>
      <c r="J5004" s="40"/>
      <c r="K5004" s="40"/>
      <c r="L5004" s="40"/>
      <c r="M5004" s="40"/>
      <c r="N5004" s="40"/>
      <c r="O5004" s="40"/>
      <c r="P5004" s="40"/>
      <c r="Q5004" s="40"/>
      <c r="R5004" s="40"/>
      <c r="S5004" s="40"/>
      <c r="T5004" s="40"/>
      <c r="U5004" s="40">
        <v>20</v>
      </c>
      <c r="V5004" s="40"/>
      <c r="W5004" s="40"/>
      <c r="X5004" s="40"/>
      <c r="Z5004" s="40"/>
      <c r="AA5004" s="40"/>
      <c r="AB5004" s="40"/>
      <c r="AC5004" s="40"/>
      <c r="AD5004" s="40"/>
      <c r="AE5004" s="40"/>
      <c r="AF5004" s="40"/>
      <c r="AG5004" s="40"/>
      <c r="AH5004" s="40"/>
      <c r="AI5004" s="40"/>
      <c r="AJ5004" s="40"/>
      <c r="AK5004" s="40"/>
      <c r="AL5004" s="40"/>
      <c r="AM5004" s="40"/>
      <c r="AN5004" s="40"/>
      <c r="AO5004" s="40"/>
      <c r="AP5004" s="40"/>
      <c r="AQ5004" s="40"/>
      <c r="AR5004" s="40"/>
      <c r="AS5004" s="40"/>
      <c r="AT5004" s="40"/>
      <c r="AU5004" s="40"/>
      <c r="AV5004" s="40"/>
      <c r="AZ5004" s="40"/>
      <c r="BA5004" s="40"/>
      <c r="BB5004" s="40"/>
      <c r="BC5004" s="40"/>
      <c r="BD5004" s="40"/>
      <c r="BE5004" s="40"/>
      <c r="BF5004" s="40"/>
      <c r="BG5004" s="40"/>
      <c r="BH5004" s="40"/>
      <c r="BI5004" s="40"/>
      <c r="BJ5004" s="40"/>
      <c r="BK5004" s="40"/>
      <c r="BL5004" s="40"/>
      <c r="BM5004" s="40"/>
      <c r="BN5004" s="40"/>
      <c r="BO5004" s="40"/>
      <c r="BP5004" s="40"/>
      <c r="BQ5004" s="40"/>
      <c r="BR5004" s="40"/>
      <c r="BS5004" s="40"/>
      <c r="BT5004" s="40"/>
      <c r="BU5004" s="40"/>
      <c r="BV5004" s="40"/>
      <c r="BW5004" s="40"/>
      <c r="BX5004" s="40"/>
      <c r="BY5004" s="40"/>
      <c r="BZ5004" s="40"/>
      <c r="CA5004" s="40"/>
      <c r="CB5004" s="40"/>
      <c r="CC5004" s="40"/>
      <c r="CD5004" s="40"/>
      <c r="CE5004" s="40"/>
    </row>
    <row r="5005" spans="1:83" x14ac:dyDescent="0.25">
      <c r="A5005" s="5" t="s">
        <v>829</v>
      </c>
      <c r="B5005" s="5" t="s">
        <v>829</v>
      </c>
      <c r="C5005" s="6">
        <v>30610</v>
      </c>
      <c r="D5005" s="14"/>
      <c r="E5005" s="14"/>
      <c r="F5005" s="15"/>
      <c r="G5005" s="40"/>
      <c r="H5005" s="40"/>
      <c r="I5005" s="40"/>
      <c r="J5005" s="40"/>
      <c r="K5005" s="40"/>
      <c r="L5005" s="40"/>
      <c r="M5005" s="40"/>
      <c r="N5005" s="40"/>
      <c r="O5005" s="40"/>
      <c r="P5005" s="40"/>
      <c r="Q5005" s="40"/>
      <c r="R5005" s="40"/>
      <c r="S5005" s="40"/>
      <c r="T5005" s="40"/>
      <c r="U5005" s="40">
        <v>230</v>
      </c>
      <c r="V5005" s="40"/>
      <c r="W5005" s="40"/>
      <c r="X5005" s="40"/>
      <c r="Z5005" s="40"/>
      <c r="AA5005" s="40"/>
      <c r="AB5005" s="40"/>
      <c r="AC5005" s="40"/>
      <c r="AD5005" s="40"/>
      <c r="AE5005" s="40"/>
      <c r="AF5005" s="40"/>
      <c r="AG5005" s="40"/>
      <c r="AH5005" s="40"/>
      <c r="AI5005" s="40"/>
      <c r="AJ5005" s="40"/>
      <c r="AK5005" s="40"/>
      <c r="AL5005" s="40"/>
      <c r="AM5005" s="40"/>
      <c r="AN5005" s="40"/>
      <c r="AO5005" s="40"/>
      <c r="AP5005" s="40"/>
      <c r="AQ5005" s="40"/>
      <c r="AR5005" s="40"/>
      <c r="AS5005" s="40"/>
      <c r="AT5005" s="40"/>
      <c r="AU5005" s="40"/>
      <c r="AV5005" s="40"/>
      <c r="AZ5005" s="40"/>
      <c r="BA5005" s="40"/>
      <c r="BB5005" s="40"/>
      <c r="BC5005" s="40"/>
      <c r="BD5005" s="40"/>
      <c r="BE5005" s="40"/>
      <c r="BF5005" s="40"/>
      <c r="BG5005" s="40"/>
      <c r="BH5005" s="40"/>
      <c r="BI5005" s="40"/>
      <c r="BJ5005" s="40"/>
      <c r="BK5005" s="40"/>
      <c r="BL5005" s="40"/>
      <c r="BM5005" s="40"/>
      <c r="BN5005" s="40"/>
      <c r="BO5005" s="40"/>
      <c r="BP5005" s="40"/>
      <c r="BQ5005" s="40"/>
      <c r="BR5005" s="40"/>
      <c r="BS5005" s="40"/>
      <c r="BT5005" s="40"/>
      <c r="BU5005" s="40"/>
      <c r="BV5005" s="40"/>
      <c r="BW5005" s="40"/>
      <c r="BX5005" s="40"/>
      <c r="BY5005" s="40"/>
      <c r="BZ5005" s="40"/>
      <c r="CA5005" s="40"/>
      <c r="CB5005" s="40"/>
      <c r="CC5005" s="40"/>
      <c r="CD5005" s="40"/>
      <c r="CE5005" s="40"/>
    </row>
    <row r="5006" spans="1:83" x14ac:dyDescent="0.25">
      <c r="A5006" s="5" t="s">
        <v>829</v>
      </c>
      <c r="B5006" s="5" t="s">
        <v>829</v>
      </c>
      <c r="C5006" s="6">
        <v>30650</v>
      </c>
      <c r="D5006" s="14"/>
      <c r="E5006" s="14"/>
      <c r="F5006" s="15"/>
      <c r="G5006" s="40"/>
      <c r="H5006" s="40"/>
      <c r="I5006" s="40"/>
      <c r="J5006" s="40"/>
      <c r="K5006" s="40"/>
      <c r="L5006" s="40"/>
      <c r="M5006" s="40"/>
      <c r="N5006" s="40"/>
      <c r="O5006" s="40"/>
      <c r="P5006" s="40"/>
      <c r="Q5006" s="40"/>
      <c r="R5006" s="40"/>
      <c r="S5006" s="40"/>
      <c r="T5006" s="40"/>
      <c r="U5006" s="40">
        <v>240</v>
      </c>
      <c r="V5006" s="40"/>
      <c r="W5006" s="40"/>
      <c r="X5006" s="40"/>
      <c r="Y5006" s="3">
        <v>1.67E-2</v>
      </c>
      <c r="Z5006" s="40">
        <v>26.6</v>
      </c>
      <c r="AA5006" s="40">
        <v>2</v>
      </c>
      <c r="AB5006" s="40">
        <v>3717.8</v>
      </c>
      <c r="AC5006" s="40">
        <v>9.5</v>
      </c>
      <c r="AD5006" s="40">
        <v>120</v>
      </c>
      <c r="AE5006" s="40"/>
      <c r="AF5006" s="40"/>
      <c r="AG5006" s="40"/>
      <c r="AH5006" s="40"/>
      <c r="AI5006" s="40"/>
      <c r="AJ5006" s="40"/>
      <c r="AK5006" s="40"/>
      <c r="AL5006" s="40"/>
      <c r="AM5006" s="40"/>
      <c r="AN5006" s="40"/>
      <c r="AO5006" s="40"/>
      <c r="AP5006" s="40"/>
      <c r="AQ5006" s="40"/>
      <c r="AR5006" s="40"/>
      <c r="AS5006" s="40"/>
      <c r="AT5006" s="40" t="s">
        <v>74</v>
      </c>
      <c r="AU5006" s="40"/>
      <c r="AV5006" s="40"/>
      <c r="AZ5006" s="40"/>
      <c r="BA5006" s="40">
        <v>90</v>
      </c>
      <c r="BB5006" s="40"/>
      <c r="BC5006" s="40"/>
      <c r="BD5006" s="40"/>
      <c r="BE5006" s="40"/>
      <c r="BF5006" s="40"/>
      <c r="BG5006" s="40"/>
      <c r="BH5006" s="40"/>
      <c r="BI5006" s="40"/>
      <c r="BJ5006" s="40"/>
      <c r="BK5006" s="40"/>
      <c r="BL5006" s="40"/>
      <c r="BM5006" s="40"/>
      <c r="BN5006" s="40"/>
      <c r="BO5006" s="40"/>
      <c r="BP5006" s="40"/>
      <c r="BQ5006" s="40"/>
      <c r="BR5006" s="40"/>
      <c r="BS5006" s="40"/>
      <c r="BT5006" s="40"/>
      <c r="BU5006" s="40"/>
      <c r="BV5006" s="40"/>
      <c r="BW5006" s="40"/>
      <c r="BX5006" s="40"/>
      <c r="BY5006" s="40"/>
      <c r="BZ5006" s="40"/>
      <c r="CA5006" s="40"/>
      <c r="CB5006" s="40"/>
      <c r="CC5006" s="40"/>
      <c r="CD5006" s="40"/>
      <c r="CE5006" s="40"/>
    </row>
    <row r="5007" spans="1:83" x14ac:dyDescent="0.25">
      <c r="A5007" s="5" t="s">
        <v>830</v>
      </c>
      <c r="B5007" s="5" t="s">
        <v>830</v>
      </c>
      <c r="C5007" s="6">
        <v>30566</v>
      </c>
      <c r="D5007" s="14"/>
      <c r="E5007" s="14"/>
      <c r="F5007" s="15"/>
      <c r="G5007" s="40"/>
      <c r="H5007" s="40"/>
      <c r="I5007" s="40"/>
      <c r="J5007" s="40"/>
      <c r="K5007" s="40"/>
      <c r="L5007" s="40"/>
      <c r="M5007" s="40"/>
      <c r="N5007" s="40"/>
      <c r="O5007" s="40"/>
      <c r="P5007" s="40"/>
      <c r="Q5007" s="40"/>
      <c r="R5007" s="40"/>
      <c r="S5007" s="40"/>
      <c r="T5007" s="40"/>
      <c r="U5007" s="40">
        <v>35</v>
      </c>
      <c r="V5007" s="40"/>
      <c r="W5007" s="40"/>
      <c r="X5007" s="40"/>
      <c r="Z5007" s="40"/>
      <c r="AA5007" s="40"/>
      <c r="AB5007" s="40"/>
      <c r="AC5007" s="40"/>
      <c r="AD5007" s="40"/>
      <c r="AE5007" s="40"/>
      <c r="AF5007" s="40"/>
      <c r="AG5007" s="40"/>
      <c r="AH5007" s="40"/>
      <c r="AI5007" s="40"/>
      <c r="AJ5007" s="40"/>
      <c r="AK5007" s="40"/>
      <c r="AL5007" s="40"/>
      <c r="AM5007" s="40"/>
      <c r="AN5007" s="40"/>
      <c r="AO5007" s="40"/>
      <c r="AP5007" s="40"/>
      <c r="AQ5007" s="40"/>
      <c r="AR5007" s="40"/>
      <c r="AS5007" s="40"/>
      <c r="AT5007" s="40"/>
      <c r="AU5007" s="40"/>
      <c r="AV5007" s="40"/>
      <c r="AZ5007" s="40"/>
      <c r="BA5007" s="40"/>
      <c r="BB5007" s="40"/>
      <c r="BC5007" s="40"/>
      <c r="BD5007" s="40"/>
      <c r="BE5007" s="40"/>
      <c r="BF5007" s="40"/>
      <c r="BG5007" s="40"/>
      <c r="BH5007" s="40"/>
      <c r="BI5007" s="40"/>
      <c r="BJ5007" s="40"/>
      <c r="BK5007" s="40"/>
      <c r="BL5007" s="40"/>
      <c r="BM5007" s="40"/>
      <c r="BN5007" s="40"/>
      <c r="BO5007" s="40"/>
      <c r="BP5007" s="40"/>
      <c r="BQ5007" s="40"/>
      <c r="BR5007" s="40"/>
      <c r="BS5007" s="40"/>
      <c r="BT5007" s="40"/>
      <c r="BU5007" s="40"/>
      <c r="BV5007" s="40"/>
      <c r="BW5007" s="40"/>
      <c r="BX5007" s="40"/>
      <c r="BY5007" s="40"/>
      <c r="BZ5007" s="40"/>
      <c r="CA5007" s="40"/>
      <c r="CB5007" s="40"/>
      <c r="CC5007" s="40"/>
      <c r="CD5007" s="40"/>
      <c r="CE5007" s="40"/>
    </row>
    <row r="5008" spans="1:83" x14ac:dyDescent="0.25">
      <c r="A5008" s="5" t="s">
        <v>830</v>
      </c>
      <c r="B5008" s="5" t="s">
        <v>830</v>
      </c>
      <c r="C5008" s="6">
        <v>30610</v>
      </c>
      <c r="D5008" s="14"/>
      <c r="E5008" s="14"/>
      <c r="F5008" s="15"/>
      <c r="G5008" s="40"/>
      <c r="H5008" s="40"/>
      <c r="I5008" s="40"/>
      <c r="J5008" s="40"/>
      <c r="K5008" s="40"/>
      <c r="L5008" s="40"/>
      <c r="M5008" s="40"/>
      <c r="N5008" s="40"/>
      <c r="O5008" s="40"/>
      <c r="P5008" s="40"/>
      <c r="Q5008" s="40"/>
      <c r="R5008" s="40"/>
      <c r="S5008" s="40"/>
      <c r="T5008" s="40"/>
      <c r="U5008" s="40">
        <v>360</v>
      </c>
      <c r="V5008" s="40"/>
      <c r="W5008" s="40"/>
      <c r="X5008" s="40"/>
      <c r="Z5008" s="40"/>
      <c r="AA5008" s="40"/>
      <c r="AB5008" s="40"/>
      <c r="AC5008" s="40"/>
      <c r="AD5008" s="40"/>
      <c r="AE5008" s="40"/>
      <c r="AF5008" s="40"/>
      <c r="AG5008" s="40"/>
      <c r="AH5008" s="40"/>
      <c r="AI5008" s="40"/>
      <c r="AJ5008" s="40"/>
      <c r="AK5008" s="40"/>
      <c r="AL5008" s="40"/>
      <c r="AM5008" s="40"/>
      <c r="AN5008" s="40"/>
      <c r="AO5008" s="40"/>
      <c r="AP5008" s="40"/>
      <c r="AQ5008" s="40"/>
      <c r="AR5008" s="40"/>
      <c r="AS5008" s="40"/>
      <c r="AT5008" s="40"/>
      <c r="AU5008" s="40"/>
      <c r="AV5008" s="40"/>
      <c r="AZ5008" s="40"/>
      <c r="BA5008" s="40"/>
      <c r="BB5008" s="40"/>
      <c r="BC5008" s="40"/>
      <c r="BD5008" s="40"/>
      <c r="BE5008" s="40"/>
      <c r="BF5008" s="40"/>
      <c r="BG5008" s="40"/>
      <c r="BH5008" s="40"/>
      <c r="BI5008" s="40"/>
      <c r="BJ5008" s="40"/>
      <c r="BK5008" s="40"/>
      <c r="BL5008" s="40"/>
      <c r="BM5008" s="40"/>
      <c r="BN5008" s="40"/>
      <c r="BO5008" s="40"/>
      <c r="BP5008" s="40"/>
      <c r="BQ5008" s="40"/>
      <c r="BR5008" s="40"/>
      <c r="BS5008" s="40"/>
      <c r="BT5008" s="40"/>
      <c r="BU5008" s="40"/>
      <c r="BV5008" s="40"/>
      <c r="BW5008" s="40"/>
      <c r="BX5008" s="40"/>
      <c r="BY5008" s="40"/>
      <c r="BZ5008" s="40"/>
      <c r="CA5008" s="40"/>
      <c r="CB5008" s="40"/>
      <c r="CC5008" s="40"/>
      <c r="CD5008" s="40"/>
      <c r="CE5008" s="40"/>
    </row>
    <row r="5009" spans="1:83" x14ac:dyDescent="0.25">
      <c r="A5009" s="5" t="s">
        <v>830</v>
      </c>
      <c r="B5009" s="5" t="s">
        <v>830</v>
      </c>
      <c r="C5009" s="6">
        <v>30650</v>
      </c>
      <c r="D5009" s="14"/>
      <c r="E5009" s="14"/>
      <c r="F5009" s="15"/>
      <c r="G5009" s="40"/>
      <c r="H5009" s="40"/>
      <c r="I5009" s="40"/>
      <c r="J5009" s="40"/>
      <c r="K5009" s="40"/>
      <c r="L5009" s="40"/>
      <c r="M5009" s="40"/>
      <c r="N5009" s="40"/>
      <c r="O5009" s="40"/>
      <c r="P5009" s="40"/>
      <c r="Q5009" s="40"/>
      <c r="R5009" s="40"/>
      <c r="S5009" s="40"/>
      <c r="T5009" s="40"/>
      <c r="U5009" s="40">
        <v>320</v>
      </c>
      <c r="V5009" s="40"/>
      <c r="W5009" s="40"/>
      <c r="X5009" s="40"/>
      <c r="Y5009" s="3">
        <v>1.7399999999999999E-2</v>
      </c>
      <c r="Z5009" s="40">
        <v>27.2</v>
      </c>
      <c r="AA5009" s="40">
        <v>2.9</v>
      </c>
      <c r="AB5009" s="40">
        <v>5286.9</v>
      </c>
      <c r="AC5009" s="40">
        <v>9.8000000000000007</v>
      </c>
      <c r="AD5009" s="40">
        <v>167</v>
      </c>
      <c r="AE5009" s="40"/>
      <c r="AF5009" s="40"/>
      <c r="AG5009" s="40"/>
      <c r="AH5009" s="40"/>
      <c r="AI5009" s="40"/>
      <c r="AJ5009" s="40"/>
      <c r="AK5009" s="40"/>
      <c r="AL5009" s="40"/>
      <c r="AM5009" s="40"/>
      <c r="AN5009" s="40"/>
      <c r="AO5009" s="40"/>
      <c r="AP5009" s="40"/>
      <c r="AQ5009" s="40"/>
      <c r="AR5009" s="40"/>
      <c r="AS5009" s="40"/>
      <c r="AT5009" s="40" t="s">
        <v>74</v>
      </c>
      <c r="AU5009" s="40"/>
      <c r="AV5009" s="40"/>
      <c r="AZ5009" s="40"/>
      <c r="BA5009" s="40">
        <v>90</v>
      </c>
      <c r="BB5009" s="40"/>
      <c r="BC5009" s="40"/>
      <c r="BD5009" s="40"/>
      <c r="BE5009" s="40"/>
      <c r="BF5009" s="40"/>
      <c r="BG5009" s="40"/>
      <c r="BH5009" s="40"/>
      <c r="BI5009" s="40"/>
      <c r="BJ5009" s="40"/>
      <c r="BK5009" s="40"/>
      <c r="BL5009" s="40"/>
      <c r="BM5009" s="40"/>
      <c r="BN5009" s="40"/>
      <c r="BO5009" s="40"/>
      <c r="BP5009" s="40"/>
      <c r="BQ5009" s="40"/>
      <c r="BR5009" s="40"/>
      <c r="BS5009" s="40"/>
      <c r="BT5009" s="40"/>
      <c r="BU5009" s="40"/>
      <c r="BV5009" s="40"/>
      <c r="BW5009" s="40"/>
      <c r="BX5009" s="40"/>
      <c r="BY5009" s="40"/>
      <c r="BZ5009" s="40"/>
      <c r="CA5009" s="40"/>
      <c r="CB5009" s="40"/>
      <c r="CC5009" s="40"/>
      <c r="CD5009" s="40"/>
      <c r="CE5009" s="40"/>
    </row>
    <row r="5010" spans="1:83" x14ac:dyDescent="0.25">
      <c r="A5010" s="5" t="s">
        <v>831</v>
      </c>
      <c r="B5010" s="5" t="s">
        <v>831</v>
      </c>
      <c r="C5010" s="6">
        <v>30566</v>
      </c>
      <c r="D5010" s="14"/>
      <c r="E5010" s="14"/>
      <c r="F5010" s="15"/>
      <c r="G5010" s="40"/>
      <c r="H5010" s="40"/>
      <c r="I5010" s="40"/>
      <c r="J5010" s="40"/>
      <c r="K5010" s="40"/>
      <c r="L5010" s="40"/>
      <c r="M5010" s="40"/>
      <c r="N5010" s="40"/>
      <c r="O5010" s="40"/>
      <c r="P5010" s="40"/>
      <c r="Q5010" s="40"/>
      <c r="R5010" s="40"/>
      <c r="S5010" s="40"/>
      <c r="T5010" s="40"/>
      <c r="U5010" s="40">
        <v>105</v>
      </c>
      <c r="V5010" s="40"/>
      <c r="W5010" s="40"/>
      <c r="X5010" s="40"/>
      <c r="Z5010" s="40"/>
      <c r="AA5010" s="40"/>
      <c r="AB5010" s="40"/>
      <c r="AC5010" s="40"/>
      <c r="AD5010" s="40"/>
      <c r="AE5010" s="40"/>
      <c r="AF5010" s="40"/>
      <c r="AG5010" s="40"/>
      <c r="AH5010" s="40"/>
      <c r="AI5010" s="40"/>
      <c r="AJ5010" s="40"/>
      <c r="AK5010" s="40"/>
      <c r="AL5010" s="40"/>
      <c r="AM5010" s="40"/>
      <c r="AN5010" s="40"/>
      <c r="AO5010" s="40"/>
      <c r="AP5010" s="40"/>
      <c r="AQ5010" s="40"/>
      <c r="AR5010" s="40"/>
      <c r="AS5010" s="40"/>
      <c r="AT5010" s="40"/>
      <c r="AU5010" s="40"/>
      <c r="AV5010" s="40"/>
      <c r="AZ5010" s="40"/>
      <c r="BA5010" s="40"/>
      <c r="BB5010" s="40"/>
      <c r="BC5010" s="40"/>
      <c r="BD5010" s="40"/>
      <c r="BE5010" s="40"/>
      <c r="BF5010" s="40"/>
      <c r="BG5010" s="40"/>
      <c r="BH5010" s="40"/>
      <c r="BI5010" s="40"/>
      <c r="BJ5010" s="40"/>
      <c r="BK5010" s="40"/>
      <c r="BL5010" s="40"/>
      <c r="BM5010" s="40"/>
      <c r="BN5010" s="40"/>
      <c r="BO5010" s="40"/>
      <c r="BP5010" s="40"/>
      <c r="BQ5010" s="40"/>
      <c r="BR5010" s="40"/>
      <c r="BS5010" s="40"/>
      <c r="BT5010" s="40"/>
      <c r="BU5010" s="40"/>
      <c r="BV5010" s="40"/>
      <c r="BW5010" s="40"/>
      <c r="BX5010" s="40"/>
      <c r="BY5010" s="40"/>
      <c r="BZ5010" s="40"/>
      <c r="CA5010" s="40"/>
      <c r="CB5010" s="40"/>
      <c r="CC5010" s="40"/>
      <c r="CD5010" s="40"/>
      <c r="CE5010" s="40"/>
    </row>
    <row r="5011" spans="1:83" x14ac:dyDescent="0.25">
      <c r="A5011" s="5" t="s">
        <v>831</v>
      </c>
      <c r="B5011" s="5" t="s">
        <v>831</v>
      </c>
      <c r="C5011" s="6">
        <v>30610</v>
      </c>
      <c r="D5011" s="14"/>
      <c r="E5011" s="14"/>
      <c r="F5011" s="15"/>
      <c r="G5011" s="40"/>
      <c r="H5011" s="40"/>
      <c r="I5011" s="40"/>
      <c r="J5011" s="40"/>
      <c r="K5011" s="40"/>
      <c r="L5011" s="40"/>
      <c r="M5011" s="40"/>
      <c r="N5011" s="40"/>
      <c r="O5011" s="40"/>
      <c r="P5011" s="40"/>
      <c r="Q5011" s="40"/>
      <c r="R5011" s="40"/>
      <c r="S5011" s="40"/>
      <c r="T5011" s="40"/>
      <c r="U5011" s="40">
        <v>640</v>
      </c>
      <c r="V5011" s="40"/>
      <c r="W5011" s="40"/>
      <c r="X5011" s="40"/>
      <c r="Z5011" s="40"/>
      <c r="AA5011" s="40"/>
      <c r="AB5011" s="40"/>
      <c r="AC5011" s="40"/>
      <c r="AD5011" s="40"/>
      <c r="AE5011" s="40"/>
      <c r="AF5011" s="40"/>
      <c r="AG5011" s="40"/>
      <c r="AH5011" s="40"/>
      <c r="AI5011" s="40"/>
      <c r="AJ5011" s="40"/>
      <c r="AK5011" s="40"/>
      <c r="AL5011" s="40"/>
      <c r="AM5011" s="40"/>
      <c r="AN5011" s="40"/>
      <c r="AO5011" s="40"/>
      <c r="AP5011" s="40"/>
      <c r="AQ5011" s="40"/>
      <c r="AR5011" s="40"/>
      <c r="AS5011" s="40"/>
      <c r="AT5011" s="40"/>
      <c r="AU5011" s="40"/>
      <c r="AV5011" s="40"/>
      <c r="AZ5011" s="40"/>
      <c r="BA5011" s="40"/>
      <c r="BB5011" s="40"/>
      <c r="BC5011" s="40"/>
      <c r="BD5011" s="40"/>
      <c r="BE5011" s="40"/>
      <c r="BF5011" s="40"/>
      <c r="BG5011" s="40"/>
      <c r="BH5011" s="40"/>
      <c r="BI5011" s="40"/>
      <c r="BJ5011" s="40"/>
      <c r="BK5011" s="40"/>
      <c r="BL5011" s="40"/>
      <c r="BM5011" s="40"/>
      <c r="BN5011" s="40"/>
      <c r="BO5011" s="40"/>
      <c r="BP5011" s="40"/>
      <c r="BQ5011" s="40"/>
      <c r="BR5011" s="40"/>
      <c r="BS5011" s="40"/>
      <c r="BT5011" s="40"/>
      <c r="BU5011" s="40"/>
      <c r="BV5011" s="40"/>
      <c r="BW5011" s="40"/>
      <c r="BX5011" s="40"/>
      <c r="BY5011" s="40"/>
      <c r="BZ5011" s="40"/>
      <c r="CA5011" s="40"/>
      <c r="CB5011" s="40"/>
      <c r="CC5011" s="40"/>
      <c r="CD5011" s="40"/>
      <c r="CE5011" s="40"/>
    </row>
    <row r="5012" spans="1:83" x14ac:dyDescent="0.25">
      <c r="A5012" s="5" t="s">
        <v>831</v>
      </c>
      <c r="B5012" s="5" t="s">
        <v>831</v>
      </c>
      <c r="C5012" s="6">
        <v>30650</v>
      </c>
      <c r="D5012" s="14"/>
      <c r="E5012" s="14"/>
      <c r="F5012" s="15"/>
      <c r="G5012" s="40"/>
      <c r="H5012" s="40"/>
      <c r="I5012" s="40"/>
      <c r="J5012" s="40"/>
      <c r="K5012" s="40"/>
      <c r="L5012" s="40"/>
      <c r="M5012" s="40"/>
      <c r="N5012" s="40"/>
      <c r="O5012" s="40"/>
      <c r="P5012" s="40"/>
      <c r="Q5012" s="40"/>
      <c r="R5012" s="40"/>
      <c r="S5012" s="40"/>
      <c r="T5012" s="40"/>
      <c r="U5012" s="40">
        <v>600</v>
      </c>
      <c r="V5012" s="40"/>
      <c r="W5012" s="40"/>
      <c r="X5012" s="40"/>
      <c r="Y5012" s="3">
        <v>1.8800000000000001E-2</v>
      </c>
      <c r="Z5012" s="40">
        <v>27</v>
      </c>
      <c r="AA5012" s="40">
        <v>6.1</v>
      </c>
      <c r="AB5012" s="40">
        <v>8349.2999999999993</v>
      </c>
      <c r="AC5012" s="40">
        <v>10.6</v>
      </c>
      <c r="AD5012" s="40">
        <v>325</v>
      </c>
      <c r="AE5012" s="40"/>
      <c r="AF5012" s="40"/>
      <c r="AG5012" s="40"/>
      <c r="AH5012" s="40"/>
      <c r="AI5012" s="40"/>
      <c r="AJ5012" s="40"/>
      <c r="AK5012" s="40"/>
      <c r="AL5012" s="40"/>
      <c r="AM5012" s="40"/>
      <c r="AN5012" s="40"/>
      <c r="AO5012" s="40"/>
      <c r="AP5012" s="40"/>
      <c r="AQ5012" s="40"/>
      <c r="AR5012" s="40"/>
      <c r="AS5012" s="40"/>
      <c r="AT5012" s="40" t="s">
        <v>74</v>
      </c>
      <c r="AU5012" s="40"/>
      <c r="AV5012" s="40"/>
      <c r="AZ5012" s="40"/>
      <c r="BA5012" s="40">
        <v>90</v>
      </c>
      <c r="BB5012" s="40"/>
      <c r="BC5012" s="40"/>
      <c r="BD5012" s="40"/>
      <c r="BE5012" s="40"/>
      <c r="BF5012" s="40"/>
      <c r="BG5012" s="40"/>
      <c r="BH5012" s="40"/>
      <c r="BI5012" s="40"/>
      <c r="BJ5012" s="40"/>
      <c r="BK5012" s="40"/>
      <c r="BL5012" s="40"/>
      <c r="BM5012" s="40"/>
      <c r="BN5012" s="40"/>
      <c r="BO5012" s="40"/>
      <c r="BP5012" s="40"/>
      <c r="BQ5012" s="40"/>
      <c r="BR5012" s="40"/>
      <c r="BS5012" s="40"/>
      <c r="BT5012" s="40"/>
      <c r="BU5012" s="40"/>
      <c r="BV5012" s="40"/>
      <c r="BW5012" s="40"/>
      <c r="BX5012" s="40"/>
      <c r="BY5012" s="40"/>
      <c r="BZ5012" s="40"/>
      <c r="CA5012" s="40"/>
      <c r="CB5012" s="40"/>
      <c r="CC5012" s="40"/>
      <c r="CD5012" s="40"/>
      <c r="CE5012" s="40"/>
    </row>
    <row r="5013" spans="1:83" x14ac:dyDescent="0.25">
      <c r="A5013" s="5" t="s">
        <v>832</v>
      </c>
      <c r="B5013" s="5" t="s">
        <v>832</v>
      </c>
      <c r="C5013" s="6">
        <v>30566</v>
      </c>
      <c r="D5013" s="14"/>
      <c r="E5013" s="14"/>
      <c r="F5013" s="15"/>
      <c r="G5013" s="40"/>
      <c r="H5013" s="40"/>
      <c r="I5013" s="40"/>
      <c r="J5013" s="40"/>
      <c r="K5013" s="40"/>
      <c r="L5013" s="40"/>
      <c r="M5013" s="40"/>
      <c r="N5013" s="40"/>
      <c r="O5013" s="40"/>
      <c r="P5013" s="40"/>
      <c r="Q5013" s="40"/>
      <c r="R5013" s="40"/>
      <c r="S5013" s="40"/>
      <c r="T5013" s="40"/>
      <c r="U5013" s="40">
        <v>50</v>
      </c>
      <c r="V5013" s="40"/>
      <c r="W5013" s="40"/>
      <c r="X5013" s="40"/>
      <c r="Z5013" s="40"/>
      <c r="AA5013" s="40"/>
      <c r="AB5013" s="40"/>
      <c r="AC5013" s="40"/>
      <c r="AD5013" s="40"/>
      <c r="AE5013" s="40"/>
      <c r="AF5013" s="40"/>
      <c r="AG5013" s="40"/>
      <c r="AH5013" s="40"/>
      <c r="AI5013" s="40"/>
      <c r="AJ5013" s="40"/>
      <c r="AK5013" s="40"/>
      <c r="AL5013" s="40"/>
      <c r="AM5013" s="40"/>
      <c r="AN5013" s="40"/>
      <c r="AO5013" s="40"/>
      <c r="AP5013" s="40"/>
      <c r="AQ5013" s="40"/>
      <c r="AR5013" s="40"/>
      <c r="AS5013" s="40"/>
      <c r="AT5013" s="40"/>
      <c r="AU5013" s="40"/>
      <c r="AV5013" s="40"/>
      <c r="AZ5013" s="40"/>
      <c r="BA5013" s="40"/>
      <c r="BB5013" s="40"/>
      <c r="BC5013" s="40"/>
      <c r="BD5013" s="40"/>
      <c r="BE5013" s="40"/>
      <c r="BF5013" s="40"/>
      <c r="BG5013" s="40"/>
      <c r="BH5013" s="40"/>
      <c r="BI5013" s="40"/>
      <c r="BJ5013" s="40"/>
      <c r="BK5013" s="40"/>
      <c r="BL5013" s="40"/>
      <c r="BM5013" s="40"/>
      <c r="BN5013" s="40"/>
      <c r="BO5013" s="40"/>
      <c r="BP5013" s="40"/>
      <c r="BQ5013" s="40"/>
      <c r="BR5013" s="40"/>
      <c r="BS5013" s="40"/>
      <c r="BT5013" s="40"/>
      <c r="BU5013" s="40"/>
      <c r="BV5013" s="40"/>
      <c r="BW5013" s="40"/>
      <c r="BX5013" s="40"/>
      <c r="BY5013" s="40"/>
      <c r="BZ5013" s="40"/>
      <c r="CA5013" s="40"/>
      <c r="CB5013" s="40"/>
      <c r="CC5013" s="40"/>
      <c r="CD5013" s="40"/>
      <c r="CE5013" s="40"/>
    </row>
    <row r="5014" spans="1:83" x14ac:dyDescent="0.25">
      <c r="A5014" s="5" t="s">
        <v>832</v>
      </c>
      <c r="B5014" s="5" t="s">
        <v>832</v>
      </c>
      <c r="C5014" s="6">
        <v>30610</v>
      </c>
      <c r="D5014" s="14"/>
      <c r="E5014" s="14"/>
      <c r="F5014" s="15"/>
      <c r="G5014" s="40"/>
      <c r="H5014" s="40"/>
      <c r="I5014" s="40"/>
      <c r="J5014" s="40"/>
      <c r="K5014" s="40"/>
      <c r="L5014" s="40"/>
      <c r="M5014" s="40"/>
      <c r="N5014" s="40"/>
      <c r="O5014" s="40"/>
      <c r="P5014" s="40"/>
      <c r="Q5014" s="40"/>
      <c r="R5014" s="40"/>
      <c r="S5014" s="40"/>
      <c r="T5014" s="40"/>
      <c r="U5014" s="40">
        <v>440</v>
      </c>
      <c r="V5014" s="40"/>
      <c r="W5014" s="40"/>
      <c r="X5014" s="40"/>
      <c r="Z5014" s="40"/>
      <c r="AA5014" s="40"/>
      <c r="AB5014" s="40"/>
      <c r="AC5014" s="40"/>
      <c r="AD5014" s="40"/>
      <c r="AE5014" s="40"/>
      <c r="AF5014" s="40"/>
      <c r="AG5014" s="40"/>
      <c r="AH5014" s="40"/>
      <c r="AI5014" s="40"/>
      <c r="AJ5014" s="40"/>
      <c r="AK5014" s="40"/>
      <c r="AL5014" s="40"/>
      <c r="AM5014" s="40"/>
      <c r="AN5014" s="40"/>
      <c r="AO5014" s="40"/>
      <c r="AP5014" s="40"/>
      <c r="AQ5014" s="40"/>
      <c r="AR5014" s="40"/>
      <c r="AS5014" s="40"/>
      <c r="AT5014" s="40"/>
      <c r="AU5014" s="40"/>
      <c r="AV5014" s="40"/>
      <c r="AZ5014" s="40"/>
      <c r="BA5014" s="40"/>
      <c r="BB5014" s="40"/>
      <c r="BC5014" s="40"/>
      <c r="BD5014" s="40"/>
      <c r="BE5014" s="40"/>
      <c r="BF5014" s="40"/>
      <c r="BG5014" s="40"/>
      <c r="BH5014" s="40"/>
      <c r="BI5014" s="40"/>
      <c r="BJ5014" s="40"/>
      <c r="BK5014" s="40"/>
      <c r="BL5014" s="40"/>
      <c r="BM5014" s="40"/>
      <c r="BN5014" s="40"/>
      <c r="BO5014" s="40"/>
      <c r="BP5014" s="40"/>
      <c r="BQ5014" s="40"/>
      <c r="BR5014" s="40"/>
      <c r="BS5014" s="40"/>
      <c r="BT5014" s="40"/>
      <c r="BU5014" s="40"/>
      <c r="BV5014" s="40"/>
      <c r="BW5014" s="40"/>
      <c r="BX5014" s="40"/>
      <c r="BY5014" s="40"/>
      <c r="BZ5014" s="40"/>
      <c r="CA5014" s="40"/>
      <c r="CB5014" s="40"/>
      <c r="CC5014" s="40"/>
      <c r="CD5014" s="40"/>
      <c r="CE5014" s="40"/>
    </row>
    <row r="5015" spans="1:83" x14ac:dyDescent="0.25">
      <c r="A5015" s="5" t="s">
        <v>832</v>
      </c>
      <c r="B5015" s="5" t="s">
        <v>832</v>
      </c>
      <c r="C5015" s="6">
        <v>30650</v>
      </c>
      <c r="D5015" s="14"/>
      <c r="E5015" s="14"/>
      <c r="F5015" s="15"/>
      <c r="G5015" s="40"/>
      <c r="H5015" s="40"/>
      <c r="I5015" s="40"/>
      <c r="J5015" s="40"/>
      <c r="K5015" s="40"/>
      <c r="L5015" s="40"/>
      <c r="M5015" s="40"/>
      <c r="N5015" s="40"/>
      <c r="O5015" s="40"/>
      <c r="P5015" s="40"/>
      <c r="Q5015" s="40"/>
      <c r="R5015" s="40"/>
      <c r="S5015" s="40"/>
      <c r="T5015" s="40"/>
      <c r="U5015" s="40">
        <v>390</v>
      </c>
      <c r="V5015" s="40"/>
      <c r="W5015" s="40"/>
      <c r="X5015" s="40"/>
      <c r="Y5015" s="3">
        <v>1.83E-2</v>
      </c>
      <c r="Z5015" s="40">
        <v>28.5</v>
      </c>
      <c r="AA5015" s="40">
        <v>3.7</v>
      </c>
      <c r="AB5015" s="40">
        <v>6170.5</v>
      </c>
      <c r="AC5015" s="40">
        <v>10.4</v>
      </c>
      <c r="AD5015" s="40">
        <v>202</v>
      </c>
      <c r="AE5015" s="40"/>
      <c r="AF5015" s="40"/>
      <c r="AG5015" s="40"/>
      <c r="AH5015" s="40"/>
      <c r="AI5015" s="40"/>
      <c r="AJ5015" s="40"/>
      <c r="AK5015" s="40"/>
      <c r="AL5015" s="40"/>
      <c r="AM5015" s="40"/>
      <c r="AN5015" s="40"/>
      <c r="AO5015" s="40"/>
      <c r="AP5015" s="40"/>
      <c r="AQ5015" s="40"/>
      <c r="AR5015" s="40"/>
      <c r="AS5015" s="40"/>
      <c r="AT5015" s="40" t="s">
        <v>74</v>
      </c>
      <c r="AU5015" s="40"/>
      <c r="AV5015" s="40"/>
      <c r="AZ5015" s="40"/>
      <c r="BA5015" s="40">
        <v>90</v>
      </c>
      <c r="BB5015" s="40"/>
      <c r="BC5015" s="40"/>
      <c r="BD5015" s="40"/>
      <c r="BE5015" s="40"/>
      <c r="BF5015" s="40"/>
      <c r="BG5015" s="40"/>
      <c r="BH5015" s="40"/>
      <c r="BI5015" s="40"/>
      <c r="BJ5015" s="40"/>
      <c r="BK5015" s="40"/>
      <c r="BL5015" s="40"/>
      <c r="BM5015" s="40"/>
      <c r="BN5015" s="40"/>
      <c r="BO5015" s="40"/>
      <c r="BP5015" s="40"/>
      <c r="BQ5015" s="40"/>
      <c r="BR5015" s="40"/>
      <c r="BS5015" s="40"/>
      <c r="BT5015" s="40"/>
      <c r="BU5015" s="40"/>
      <c r="BV5015" s="40"/>
      <c r="BW5015" s="40"/>
      <c r="BX5015" s="40"/>
      <c r="BY5015" s="40"/>
      <c r="BZ5015" s="40"/>
      <c r="CA5015" s="40"/>
      <c r="CB5015" s="40"/>
      <c r="CC5015" s="40"/>
      <c r="CD5015" s="40"/>
      <c r="CE5015" s="40"/>
    </row>
    <row r="5016" spans="1:83" x14ac:dyDescent="0.25">
      <c r="A5016" s="5" t="s">
        <v>833</v>
      </c>
      <c r="B5016" s="5" t="s">
        <v>833</v>
      </c>
      <c r="C5016" s="6">
        <v>30566</v>
      </c>
      <c r="D5016" s="14"/>
      <c r="E5016" s="14"/>
      <c r="F5016" s="15"/>
      <c r="G5016" s="40"/>
      <c r="H5016" s="40"/>
      <c r="I5016" s="40"/>
      <c r="J5016" s="40"/>
      <c r="K5016" s="40"/>
      <c r="L5016" s="40"/>
      <c r="M5016" s="40"/>
      <c r="N5016" s="40"/>
      <c r="O5016" s="40"/>
      <c r="P5016" s="40"/>
      <c r="Q5016" s="40"/>
      <c r="R5016" s="40"/>
      <c r="S5016" s="40"/>
      <c r="T5016" s="40"/>
      <c r="U5016" s="40">
        <v>65</v>
      </c>
      <c r="V5016" s="40"/>
      <c r="W5016" s="40"/>
      <c r="X5016" s="40"/>
      <c r="Z5016" s="40"/>
      <c r="AA5016" s="40"/>
      <c r="AB5016" s="40"/>
      <c r="AC5016" s="40"/>
      <c r="AD5016" s="40"/>
      <c r="AE5016" s="40"/>
      <c r="AF5016" s="40"/>
      <c r="AG5016" s="40"/>
      <c r="AH5016" s="40"/>
      <c r="AI5016" s="40"/>
      <c r="AJ5016" s="40"/>
      <c r="AK5016" s="40"/>
      <c r="AL5016" s="40"/>
      <c r="AM5016" s="40"/>
      <c r="AN5016" s="40"/>
      <c r="AO5016" s="40"/>
      <c r="AP5016" s="40"/>
      <c r="AQ5016" s="40"/>
      <c r="AR5016" s="40"/>
      <c r="AS5016" s="40"/>
      <c r="AT5016" s="40"/>
      <c r="AU5016" s="40"/>
      <c r="AV5016" s="40"/>
      <c r="AZ5016" s="40"/>
      <c r="BA5016" s="40"/>
      <c r="BB5016" s="40"/>
      <c r="BC5016" s="40"/>
      <c r="BD5016" s="40"/>
      <c r="BE5016" s="40"/>
      <c r="BF5016" s="40"/>
      <c r="BG5016" s="40"/>
      <c r="BH5016" s="40"/>
      <c r="BI5016" s="40"/>
      <c r="BJ5016" s="40"/>
      <c r="BK5016" s="40"/>
      <c r="BL5016" s="40"/>
      <c r="BM5016" s="40"/>
      <c r="BN5016" s="40"/>
      <c r="BO5016" s="40"/>
      <c r="BP5016" s="40"/>
      <c r="BQ5016" s="40"/>
      <c r="BR5016" s="40"/>
      <c r="BS5016" s="40"/>
      <c r="BT5016" s="40"/>
      <c r="BU5016" s="40"/>
      <c r="BV5016" s="40"/>
      <c r="BW5016" s="40"/>
      <c r="BX5016" s="40"/>
      <c r="BY5016" s="40"/>
      <c r="BZ5016" s="40"/>
      <c r="CA5016" s="40"/>
      <c r="CB5016" s="40"/>
      <c r="CC5016" s="40"/>
      <c r="CD5016" s="40"/>
      <c r="CE5016" s="40"/>
    </row>
    <row r="5017" spans="1:83" x14ac:dyDescent="0.25">
      <c r="A5017" s="5" t="s">
        <v>833</v>
      </c>
      <c r="B5017" s="5" t="s">
        <v>833</v>
      </c>
      <c r="C5017" s="6">
        <v>30610</v>
      </c>
      <c r="D5017" s="14"/>
      <c r="E5017" s="14"/>
      <c r="F5017" s="15"/>
      <c r="G5017" s="40"/>
      <c r="H5017" s="40"/>
      <c r="I5017" s="40"/>
      <c r="J5017" s="40"/>
      <c r="K5017" s="40"/>
      <c r="L5017" s="40"/>
      <c r="M5017" s="40"/>
      <c r="N5017" s="40"/>
      <c r="O5017" s="40"/>
      <c r="P5017" s="40"/>
      <c r="Q5017" s="40"/>
      <c r="R5017" s="40"/>
      <c r="S5017" s="40"/>
      <c r="T5017" s="40"/>
      <c r="U5017" s="40">
        <v>470</v>
      </c>
      <c r="V5017" s="40"/>
      <c r="W5017" s="40"/>
      <c r="X5017" s="40"/>
      <c r="Z5017" s="40"/>
      <c r="AA5017" s="40"/>
      <c r="AB5017" s="40"/>
      <c r="AC5017" s="40"/>
      <c r="AD5017" s="40"/>
      <c r="AE5017" s="40"/>
      <c r="AF5017" s="40"/>
      <c r="AG5017" s="40"/>
      <c r="AH5017" s="40"/>
      <c r="AI5017" s="40"/>
      <c r="AJ5017" s="40"/>
      <c r="AK5017" s="40"/>
      <c r="AL5017" s="40"/>
      <c r="AM5017" s="40"/>
      <c r="AN5017" s="40"/>
      <c r="AO5017" s="40"/>
      <c r="AP5017" s="40"/>
      <c r="AQ5017" s="40"/>
      <c r="AR5017" s="40"/>
      <c r="AS5017" s="40"/>
      <c r="AT5017" s="40"/>
      <c r="AU5017" s="40"/>
      <c r="AV5017" s="40"/>
      <c r="AZ5017" s="40"/>
      <c r="BA5017" s="40"/>
      <c r="BB5017" s="40"/>
      <c r="BC5017" s="40"/>
      <c r="BD5017" s="40"/>
      <c r="BE5017" s="40"/>
      <c r="BF5017" s="40"/>
      <c r="BG5017" s="40"/>
      <c r="BH5017" s="40"/>
      <c r="BI5017" s="40"/>
      <c r="BJ5017" s="40"/>
      <c r="BK5017" s="40"/>
      <c r="BL5017" s="40"/>
      <c r="BM5017" s="40"/>
      <c r="BN5017" s="40"/>
      <c r="BO5017" s="40"/>
      <c r="BP5017" s="40"/>
      <c r="BQ5017" s="40"/>
      <c r="BR5017" s="40"/>
      <c r="BS5017" s="40"/>
      <c r="BT5017" s="40"/>
      <c r="BU5017" s="40"/>
      <c r="BV5017" s="40"/>
      <c r="BW5017" s="40"/>
      <c r="BX5017" s="40"/>
      <c r="BY5017" s="40"/>
      <c r="BZ5017" s="40"/>
      <c r="CA5017" s="40"/>
      <c r="CB5017" s="40"/>
      <c r="CC5017" s="40"/>
      <c r="CD5017" s="40"/>
      <c r="CE5017" s="40"/>
    </row>
    <row r="5018" spans="1:83" x14ac:dyDescent="0.25">
      <c r="A5018" s="5" t="s">
        <v>833</v>
      </c>
      <c r="B5018" s="5" t="s">
        <v>833</v>
      </c>
      <c r="C5018" s="6">
        <v>30650</v>
      </c>
      <c r="D5018" s="14"/>
      <c r="E5018" s="14"/>
      <c r="F5018" s="15"/>
      <c r="G5018" s="40"/>
      <c r="H5018" s="40"/>
      <c r="I5018" s="40"/>
      <c r="J5018" s="40"/>
      <c r="K5018" s="40"/>
      <c r="L5018" s="40"/>
      <c r="M5018" s="40"/>
      <c r="N5018" s="40"/>
      <c r="O5018" s="40"/>
      <c r="P5018" s="40"/>
      <c r="Q5018" s="40"/>
      <c r="R5018" s="40"/>
      <c r="S5018" s="40"/>
      <c r="T5018" s="40"/>
      <c r="U5018" s="40">
        <v>520</v>
      </c>
      <c r="V5018" s="40"/>
      <c r="W5018" s="40"/>
      <c r="X5018" s="40"/>
      <c r="Y5018" s="3">
        <v>1.8700000000000001E-2</v>
      </c>
      <c r="Z5018" s="40">
        <v>27.5</v>
      </c>
      <c r="AA5018" s="40">
        <v>4.7</v>
      </c>
      <c r="AB5018" s="40">
        <v>7501</v>
      </c>
      <c r="AC5018" s="40">
        <v>10.6</v>
      </c>
      <c r="AD5018" s="40">
        <v>251</v>
      </c>
      <c r="AE5018" s="40"/>
      <c r="AF5018" s="40"/>
      <c r="AG5018" s="40"/>
      <c r="AH5018" s="40"/>
      <c r="AI5018" s="40"/>
      <c r="AJ5018" s="40"/>
      <c r="AK5018" s="40"/>
      <c r="AL5018" s="40"/>
      <c r="AM5018" s="40"/>
      <c r="AN5018" s="40"/>
      <c r="AO5018" s="40"/>
      <c r="AP5018" s="40"/>
      <c r="AQ5018" s="40"/>
      <c r="AR5018" s="40"/>
      <c r="AS5018" s="40"/>
      <c r="AT5018" s="40" t="s">
        <v>74</v>
      </c>
      <c r="AU5018" s="40"/>
      <c r="AV5018" s="40"/>
      <c r="AZ5018" s="40"/>
      <c r="BA5018" s="40">
        <v>90</v>
      </c>
      <c r="BB5018" s="40"/>
      <c r="BC5018" s="40"/>
      <c r="BD5018" s="40"/>
      <c r="BE5018" s="40"/>
      <c r="BF5018" s="40"/>
      <c r="BG5018" s="40"/>
      <c r="BH5018" s="40"/>
      <c r="BI5018" s="40"/>
      <c r="BJ5018" s="40"/>
      <c r="BK5018" s="40"/>
      <c r="BL5018" s="40"/>
      <c r="BM5018" s="40"/>
      <c r="BN5018" s="40"/>
      <c r="BO5018" s="40"/>
      <c r="BP5018" s="40"/>
      <c r="BQ5018" s="40"/>
      <c r="BR5018" s="40"/>
      <c r="BS5018" s="40"/>
      <c r="BT5018" s="40"/>
      <c r="BU5018" s="40"/>
      <c r="BV5018" s="40"/>
      <c r="BW5018" s="40"/>
      <c r="BX5018" s="40"/>
      <c r="BY5018" s="40"/>
      <c r="BZ5018" s="40"/>
      <c r="CA5018" s="40"/>
      <c r="CB5018" s="40"/>
      <c r="CC5018" s="40"/>
      <c r="CD5018" s="40"/>
      <c r="CE5018" s="40"/>
    </row>
    <row r="5019" spans="1:83" x14ac:dyDescent="0.25">
      <c r="A5019" s="5" t="s">
        <v>834</v>
      </c>
      <c r="B5019" s="5" t="s">
        <v>834</v>
      </c>
      <c r="C5019" s="6">
        <v>37061</v>
      </c>
      <c r="D5019" s="14"/>
      <c r="E5019" s="14"/>
      <c r="F5019" s="15"/>
      <c r="G5019" s="40"/>
      <c r="H5019" s="40"/>
      <c r="I5019" s="40"/>
      <c r="J5019" s="40"/>
      <c r="K5019" s="40"/>
      <c r="L5019" s="40"/>
      <c r="M5019" s="40"/>
      <c r="N5019" s="40"/>
      <c r="O5019" s="40"/>
      <c r="P5019" s="40"/>
      <c r="Q5019" s="40"/>
      <c r="R5019" s="40"/>
      <c r="S5019" s="40"/>
      <c r="T5019" s="40"/>
      <c r="U5019" s="40"/>
      <c r="V5019" s="40"/>
      <c r="W5019" s="40"/>
      <c r="X5019" s="40"/>
      <c r="Z5019" s="40"/>
      <c r="AA5019" s="40"/>
      <c r="AB5019" s="40"/>
      <c r="AC5019" s="40"/>
      <c r="AD5019" s="40"/>
      <c r="AE5019" s="40"/>
      <c r="AF5019" s="40"/>
      <c r="AG5019" s="40"/>
      <c r="AH5019" s="40"/>
      <c r="AI5019" s="40"/>
      <c r="AJ5019" s="40"/>
      <c r="AK5019" s="40"/>
      <c r="AL5019" s="40"/>
      <c r="AM5019" s="40"/>
      <c r="AN5019" s="40"/>
      <c r="AO5019" s="40"/>
      <c r="AP5019" s="40"/>
      <c r="AQ5019" s="40"/>
      <c r="AR5019" s="40"/>
      <c r="AS5019" s="40"/>
      <c r="AT5019" s="40"/>
      <c r="AU5019" s="40"/>
      <c r="AV5019" s="40"/>
      <c r="AZ5019" s="40"/>
      <c r="BA5019" s="40"/>
      <c r="BB5019" s="40"/>
      <c r="BC5019" s="40"/>
      <c r="BD5019" s="40"/>
      <c r="BE5019" s="40"/>
      <c r="BF5019" s="40"/>
      <c r="BG5019" s="40"/>
      <c r="BH5019" s="40"/>
      <c r="BI5019" s="40"/>
      <c r="BJ5019" s="40"/>
      <c r="BK5019" s="40"/>
      <c r="BL5019" s="40"/>
      <c r="BM5019" s="40"/>
      <c r="BN5019" s="40"/>
      <c r="BO5019" s="40"/>
      <c r="BP5019" s="40"/>
      <c r="BQ5019" s="40"/>
      <c r="BR5019" s="40"/>
      <c r="BS5019" s="40"/>
      <c r="BT5019" s="40"/>
      <c r="BU5019" s="40"/>
      <c r="BV5019" s="40"/>
      <c r="BW5019" s="40"/>
      <c r="BX5019" s="40"/>
      <c r="BY5019" s="40"/>
      <c r="BZ5019" s="40"/>
      <c r="CA5019" s="40"/>
      <c r="CB5019" s="40"/>
      <c r="CC5019" s="40"/>
      <c r="CD5019" s="40"/>
      <c r="CE5019" s="40"/>
    </row>
    <row r="5020" spans="1:83" x14ac:dyDescent="0.25">
      <c r="A5020" s="5" t="s">
        <v>834</v>
      </c>
      <c r="B5020" s="5" t="s">
        <v>834</v>
      </c>
      <c r="C5020" s="6">
        <v>37062</v>
      </c>
      <c r="D5020" s="14"/>
      <c r="E5020" s="14"/>
      <c r="F5020" s="15"/>
      <c r="G5020" s="40"/>
      <c r="H5020" s="40"/>
      <c r="I5020" s="40"/>
      <c r="J5020" s="40"/>
      <c r="K5020" s="40"/>
      <c r="L5020" s="40"/>
      <c r="M5020" s="40"/>
      <c r="N5020" s="40"/>
      <c r="O5020" s="40"/>
      <c r="P5020" s="40"/>
      <c r="Q5020" s="40"/>
      <c r="R5020" s="40"/>
      <c r="S5020" s="40"/>
      <c r="T5020" s="40"/>
      <c r="U5020" s="40"/>
      <c r="V5020" s="40"/>
      <c r="W5020" s="40"/>
      <c r="X5020" s="40"/>
      <c r="Z5020" s="40"/>
      <c r="AA5020" s="40"/>
      <c r="AB5020" s="40"/>
      <c r="AC5020" s="40"/>
      <c r="AD5020" s="40"/>
      <c r="AE5020" s="40"/>
      <c r="AF5020" s="40"/>
      <c r="AG5020" s="40"/>
      <c r="AH5020" s="40"/>
      <c r="AI5020" s="40"/>
      <c r="AJ5020" s="40"/>
      <c r="AK5020" s="40"/>
      <c r="AL5020" s="40"/>
      <c r="AM5020" s="40"/>
      <c r="AN5020" s="40"/>
      <c r="AO5020" s="40"/>
      <c r="AP5020" s="40"/>
      <c r="AQ5020" s="40"/>
      <c r="AR5020" s="40"/>
      <c r="AS5020" s="40"/>
      <c r="AT5020" s="40"/>
      <c r="AU5020" s="40"/>
      <c r="AV5020" s="40"/>
      <c r="AZ5020" s="40"/>
      <c r="BA5020" s="40"/>
      <c r="BB5020" s="40"/>
      <c r="BC5020" s="40"/>
      <c r="BD5020" s="40"/>
      <c r="BE5020" s="40"/>
      <c r="BF5020" s="40"/>
      <c r="BG5020" s="40"/>
      <c r="BH5020" s="40"/>
      <c r="BI5020" s="40"/>
      <c r="BJ5020" s="40"/>
      <c r="BK5020" s="40"/>
      <c r="BL5020" s="40"/>
      <c r="BM5020" s="40"/>
      <c r="BN5020" s="40"/>
      <c r="BO5020" s="40"/>
      <c r="BP5020" s="40"/>
      <c r="BQ5020" s="40"/>
      <c r="BR5020" s="40"/>
      <c r="BS5020" s="40"/>
      <c r="BT5020" s="40"/>
      <c r="BU5020" s="40"/>
      <c r="BV5020" s="40"/>
      <c r="BW5020" s="40"/>
      <c r="BX5020" s="40"/>
      <c r="BY5020" s="40"/>
      <c r="BZ5020" s="40"/>
      <c r="CA5020" s="40"/>
      <c r="CB5020" s="40"/>
      <c r="CC5020" s="40"/>
      <c r="CD5020" s="40"/>
      <c r="CE5020" s="40"/>
    </row>
    <row r="5021" spans="1:83" x14ac:dyDescent="0.25">
      <c r="A5021" s="5" t="s">
        <v>834</v>
      </c>
      <c r="B5021" s="5" t="s">
        <v>834</v>
      </c>
      <c r="C5021" s="6">
        <v>37063</v>
      </c>
      <c r="D5021" s="14"/>
      <c r="E5021" s="14"/>
      <c r="F5021" s="15"/>
      <c r="G5021" s="40"/>
      <c r="H5021" s="40"/>
      <c r="I5021" s="40"/>
      <c r="J5021" s="40"/>
      <c r="K5021" s="40"/>
      <c r="L5021" s="40"/>
      <c r="M5021" s="40"/>
      <c r="N5021" s="40"/>
      <c r="O5021" s="40"/>
      <c r="P5021" s="40"/>
      <c r="Q5021" s="40"/>
      <c r="R5021" s="40"/>
      <c r="S5021" s="40"/>
      <c r="T5021" s="40"/>
      <c r="U5021" s="40"/>
      <c r="V5021" s="40"/>
      <c r="W5021" s="40"/>
      <c r="X5021" s="40"/>
      <c r="Z5021" s="40"/>
      <c r="AA5021" s="40"/>
      <c r="AB5021" s="40"/>
      <c r="AC5021" s="40"/>
      <c r="AD5021" s="40"/>
      <c r="AE5021" s="40"/>
      <c r="AF5021" s="40"/>
      <c r="AG5021" s="40"/>
      <c r="AH5021" s="40"/>
      <c r="AI5021" s="40"/>
      <c r="AJ5021" s="40"/>
      <c r="AK5021" s="40"/>
      <c r="AL5021" s="40"/>
      <c r="AM5021" s="40"/>
      <c r="AN5021" s="40"/>
      <c r="AO5021" s="40"/>
      <c r="AP5021" s="40"/>
      <c r="AQ5021" s="40"/>
      <c r="AR5021" s="40"/>
      <c r="AS5021" s="40"/>
      <c r="AT5021" s="40"/>
      <c r="AU5021" s="40"/>
      <c r="AV5021" s="40"/>
      <c r="AZ5021" s="40"/>
      <c r="BA5021" s="40"/>
      <c r="BB5021" s="40"/>
      <c r="BC5021" s="40"/>
      <c r="BD5021" s="40"/>
      <c r="BE5021" s="40"/>
      <c r="BF5021" s="40"/>
      <c r="BG5021" s="40"/>
      <c r="BH5021" s="40"/>
      <c r="BI5021" s="40"/>
      <c r="BJ5021" s="40"/>
      <c r="BK5021" s="40"/>
      <c r="BL5021" s="40"/>
      <c r="BM5021" s="40"/>
      <c r="BN5021" s="40"/>
      <c r="BO5021" s="40"/>
      <c r="BP5021" s="40"/>
      <c r="BQ5021" s="40"/>
      <c r="BR5021" s="40"/>
      <c r="BS5021" s="40"/>
      <c r="BT5021" s="40"/>
      <c r="BU5021" s="40"/>
      <c r="BV5021" s="40"/>
      <c r="BW5021" s="40"/>
      <c r="BX5021" s="40"/>
      <c r="BY5021" s="40"/>
      <c r="BZ5021" s="40"/>
      <c r="CA5021" s="40"/>
      <c r="CB5021" s="40"/>
      <c r="CC5021" s="40"/>
      <c r="CD5021" s="40"/>
      <c r="CE5021" s="40"/>
    </row>
    <row r="5022" spans="1:83" x14ac:dyDescent="0.25">
      <c r="A5022" s="5" t="s">
        <v>834</v>
      </c>
      <c r="B5022" s="5" t="s">
        <v>834</v>
      </c>
      <c r="C5022" s="6">
        <v>37064</v>
      </c>
      <c r="D5022" s="14"/>
      <c r="E5022" s="14"/>
      <c r="F5022" s="15"/>
      <c r="G5022" s="40"/>
      <c r="H5022" s="40"/>
      <c r="I5022" s="40"/>
      <c r="J5022" s="40"/>
      <c r="K5022" s="40"/>
      <c r="L5022" s="40"/>
      <c r="M5022" s="40"/>
      <c r="N5022" s="40"/>
      <c r="O5022" s="40"/>
      <c r="P5022" s="40"/>
      <c r="Q5022" s="40"/>
      <c r="R5022" s="40"/>
      <c r="S5022" s="40"/>
      <c r="T5022" s="40"/>
      <c r="U5022" s="40"/>
      <c r="V5022" s="40"/>
      <c r="W5022" s="40"/>
      <c r="X5022" s="40"/>
      <c r="Z5022" s="40"/>
      <c r="AA5022" s="40"/>
      <c r="AB5022" s="40"/>
      <c r="AC5022" s="40"/>
      <c r="AD5022" s="40"/>
      <c r="AE5022" s="40"/>
      <c r="AF5022" s="40"/>
      <c r="AG5022" s="40"/>
      <c r="AH5022" s="40"/>
      <c r="AI5022" s="40"/>
      <c r="AJ5022" s="40"/>
      <c r="AK5022" s="40"/>
      <c r="AL5022" s="40"/>
      <c r="AM5022" s="40"/>
      <c r="AN5022" s="40"/>
      <c r="AO5022" s="40"/>
      <c r="AP5022" s="40"/>
      <c r="AQ5022" s="40"/>
      <c r="AR5022" s="40"/>
      <c r="AS5022" s="40"/>
      <c r="AT5022" s="40"/>
      <c r="AU5022" s="40"/>
      <c r="AV5022" s="40"/>
      <c r="AZ5022" s="40"/>
      <c r="BA5022" s="40"/>
      <c r="BB5022" s="40"/>
      <c r="BC5022" s="40"/>
      <c r="BD5022" s="40"/>
      <c r="BE5022" s="40"/>
      <c r="BF5022" s="40"/>
      <c r="BG5022" s="40"/>
      <c r="BH5022" s="40"/>
      <c r="BI5022" s="40"/>
      <c r="BJ5022" s="40"/>
      <c r="BK5022" s="40"/>
      <c r="BL5022" s="40"/>
      <c r="BM5022" s="40"/>
      <c r="BN5022" s="40"/>
      <c r="BO5022" s="40"/>
      <c r="BP5022" s="40"/>
      <c r="BQ5022" s="40"/>
      <c r="BR5022" s="40"/>
      <c r="BS5022" s="40"/>
      <c r="BT5022" s="40"/>
      <c r="BU5022" s="40"/>
      <c r="BV5022" s="40"/>
      <c r="BW5022" s="40"/>
      <c r="BX5022" s="40"/>
      <c r="BY5022" s="40"/>
      <c r="BZ5022" s="40"/>
      <c r="CA5022" s="40"/>
      <c r="CB5022" s="40"/>
      <c r="CC5022" s="40"/>
      <c r="CD5022" s="40"/>
      <c r="CE5022" s="40"/>
    </row>
    <row r="5023" spans="1:83" x14ac:dyDescent="0.25">
      <c r="A5023" s="5" t="s">
        <v>834</v>
      </c>
      <c r="B5023" s="5" t="s">
        <v>834</v>
      </c>
      <c r="C5023" s="6">
        <v>37065</v>
      </c>
      <c r="D5023" s="14"/>
      <c r="E5023" s="14"/>
      <c r="F5023" s="15"/>
      <c r="G5023" s="40"/>
      <c r="H5023" s="40"/>
      <c r="I5023" s="40"/>
      <c r="J5023" s="40"/>
      <c r="K5023" s="40"/>
      <c r="L5023" s="40"/>
      <c r="M5023" s="40"/>
      <c r="N5023" s="40"/>
      <c r="O5023" s="40"/>
      <c r="P5023" s="40"/>
      <c r="Q5023" s="40"/>
      <c r="R5023" s="40"/>
      <c r="S5023" s="40"/>
      <c r="T5023" s="40"/>
      <c r="U5023" s="40"/>
      <c r="V5023" s="40"/>
      <c r="W5023" s="40"/>
      <c r="X5023" s="40"/>
      <c r="Z5023" s="40"/>
      <c r="AA5023" s="40"/>
      <c r="AB5023" s="40"/>
      <c r="AC5023" s="40"/>
      <c r="AD5023" s="40"/>
      <c r="AE5023" s="40"/>
      <c r="AF5023" s="40"/>
      <c r="AG5023" s="40"/>
      <c r="AH5023" s="40"/>
      <c r="AI5023" s="40"/>
      <c r="AJ5023" s="40"/>
      <c r="AK5023" s="40"/>
      <c r="AL5023" s="40"/>
      <c r="AM5023" s="40"/>
      <c r="AN5023" s="40"/>
      <c r="AO5023" s="40"/>
      <c r="AP5023" s="40"/>
      <c r="AQ5023" s="40"/>
      <c r="AR5023" s="40"/>
      <c r="AS5023" s="40"/>
      <c r="AT5023" s="40"/>
      <c r="AU5023" s="40"/>
      <c r="AV5023" s="40"/>
      <c r="AZ5023" s="40"/>
      <c r="BA5023" s="40"/>
      <c r="BB5023" s="40"/>
      <c r="BC5023" s="40"/>
      <c r="BD5023" s="40"/>
      <c r="BE5023" s="40"/>
      <c r="BF5023" s="40"/>
      <c r="BG5023" s="40"/>
      <c r="BH5023" s="40"/>
      <c r="BI5023" s="40"/>
      <c r="BJ5023" s="40"/>
      <c r="BK5023" s="40"/>
      <c r="BL5023" s="40"/>
      <c r="BM5023" s="40"/>
      <c r="BN5023" s="40"/>
      <c r="BO5023" s="40"/>
      <c r="BP5023" s="40"/>
      <c r="BQ5023" s="40"/>
      <c r="BR5023" s="40"/>
      <c r="BS5023" s="40"/>
      <c r="BT5023" s="40"/>
      <c r="BU5023" s="40"/>
      <c r="BV5023" s="40"/>
      <c r="BW5023" s="40"/>
      <c r="BX5023" s="40"/>
      <c r="BY5023" s="40"/>
      <c r="BZ5023" s="40"/>
      <c r="CA5023" s="40"/>
      <c r="CB5023" s="40"/>
      <c r="CC5023" s="40"/>
      <c r="CD5023" s="40"/>
      <c r="CE5023" s="40"/>
    </row>
    <row r="5024" spans="1:83" x14ac:dyDescent="0.25">
      <c r="A5024" s="5" t="s">
        <v>834</v>
      </c>
      <c r="B5024" s="5" t="s">
        <v>834</v>
      </c>
      <c r="C5024" s="6">
        <v>37066</v>
      </c>
      <c r="D5024" s="14"/>
      <c r="E5024" s="14"/>
      <c r="F5024" s="15"/>
      <c r="G5024" s="40"/>
      <c r="H5024" s="40"/>
      <c r="I5024" s="40"/>
      <c r="J5024" s="40"/>
      <c r="K5024" s="40"/>
      <c r="L5024" s="40"/>
      <c r="M5024" s="40"/>
      <c r="N5024" s="40"/>
      <c r="O5024" s="40"/>
      <c r="P5024" s="40"/>
      <c r="Q5024" s="40"/>
      <c r="R5024" s="40"/>
      <c r="S5024" s="40"/>
      <c r="T5024" s="40"/>
      <c r="U5024" s="40"/>
      <c r="V5024" s="40"/>
      <c r="W5024" s="40"/>
      <c r="X5024" s="40"/>
      <c r="Z5024" s="40"/>
      <c r="AA5024" s="40"/>
      <c r="AB5024" s="40"/>
      <c r="AC5024" s="40"/>
      <c r="AD5024" s="40"/>
      <c r="AE5024" s="40"/>
      <c r="AF5024" s="40"/>
      <c r="AG5024" s="40"/>
      <c r="AH5024" s="40"/>
      <c r="AI5024" s="40"/>
      <c r="AJ5024" s="40"/>
      <c r="AK5024" s="40"/>
      <c r="AL5024" s="40"/>
      <c r="AM5024" s="40"/>
      <c r="AN5024" s="40"/>
      <c r="AO5024" s="40"/>
      <c r="AP5024" s="40"/>
      <c r="AQ5024" s="40"/>
      <c r="AR5024" s="40"/>
      <c r="AS5024" s="40"/>
      <c r="AT5024" s="40"/>
      <c r="AU5024" s="40"/>
      <c r="AV5024" s="40"/>
      <c r="AZ5024" s="40"/>
      <c r="BA5024" s="40"/>
      <c r="BB5024" s="40"/>
      <c r="BC5024" s="40"/>
      <c r="BD5024" s="40"/>
      <c r="BE5024" s="40"/>
      <c r="BF5024" s="40"/>
      <c r="BG5024" s="40"/>
      <c r="BH5024" s="40"/>
      <c r="BI5024" s="40"/>
      <c r="BJ5024" s="40"/>
      <c r="BK5024" s="40"/>
      <c r="BL5024" s="40"/>
      <c r="BM5024" s="40"/>
      <c r="BN5024" s="40"/>
      <c r="BO5024" s="40"/>
      <c r="BP5024" s="40"/>
      <c r="BQ5024" s="40"/>
      <c r="BR5024" s="40"/>
      <c r="BS5024" s="40"/>
      <c r="BT5024" s="40"/>
      <c r="BU5024" s="40"/>
      <c r="BV5024" s="40"/>
      <c r="BW5024" s="40"/>
      <c r="BX5024" s="40"/>
      <c r="BY5024" s="40"/>
      <c r="BZ5024" s="40"/>
      <c r="CA5024" s="40"/>
      <c r="CB5024" s="40"/>
      <c r="CC5024" s="40"/>
      <c r="CD5024" s="40"/>
      <c r="CE5024" s="40"/>
    </row>
    <row r="5025" spans="1:83" x14ac:dyDescent="0.25">
      <c r="A5025" s="5" t="s">
        <v>834</v>
      </c>
      <c r="B5025" s="5" t="s">
        <v>834</v>
      </c>
      <c r="C5025" s="6">
        <v>37067</v>
      </c>
      <c r="D5025" s="14"/>
      <c r="E5025" s="14"/>
      <c r="F5025" s="15"/>
      <c r="G5025" s="40"/>
      <c r="H5025" s="40"/>
      <c r="I5025" s="40"/>
      <c r="J5025" s="40"/>
      <c r="K5025" s="40"/>
      <c r="L5025" s="40"/>
      <c r="M5025" s="40"/>
      <c r="N5025" s="40"/>
      <c r="O5025" s="40"/>
      <c r="P5025" s="40"/>
      <c r="Q5025" s="40"/>
      <c r="R5025" s="40"/>
      <c r="S5025" s="40"/>
      <c r="T5025" s="40"/>
      <c r="U5025" s="40"/>
      <c r="V5025" s="40"/>
      <c r="W5025" s="40"/>
      <c r="X5025" s="40"/>
      <c r="Z5025" s="40"/>
      <c r="AA5025" s="40"/>
      <c r="AB5025" s="40"/>
      <c r="AC5025" s="40"/>
      <c r="AD5025" s="40"/>
      <c r="AE5025" s="40"/>
      <c r="AF5025" s="40"/>
      <c r="AG5025" s="40"/>
      <c r="AH5025" s="40"/>
      <c r="AI5025" s="40"/>
      <c r="AJ5025" s="40"/>
      <c r="AK5025" s="40"/>
      <c r="AL5025" s="40"/>
      <c r="AM5025" s="40"/>
      <c r="AN5025" s="40"/>
      <c r="AO5025" s="40"/>
      <c r="AP5025" s="40"/>
      <c r="AQ5025" s="40"/>
      <c r="AR5025" s="40"/>
      <c r="AS5025" s="40"/>
      <c r="AT5025" s="40"/>
      <c r="AU5025" s="40"/>
      <c r="AV5025" s="40"/>
      <c r="AZ5025" s="40"/>
      <c r="BA5025" s="40"/>
      <c r="BB5025" s="40"/>
      <c r="BC5025" s="40"/>
      <c r="BD5025" s="40"/>
      <c r="BE5025" s="40"/>
      <c r="BF5025" s="40"/>
      <c r="BG5025" s="40"/>
      <c r="BH5025" s="40"/>
      <c r="BI5025" s="40"/>
      <c r="BJ5025" s="40"/>
      <c r="BK5025" s="40"/>
      <c r="BL5025" s="40"/>
      <c r="BM5025" s="40"/>
      <c r="BN5025" s="40"/>
      <c r="BO5025" s="40"/>
      <c r="BP5025" s="40"/>
      <c r="BQ5025" s="40"/>
      <c r="BR5025" s="40"/>
      <c r="BS5025" s="40"/>
      <c r="BT5025" s="40"/>
      <c r="BU5025" s="40"/>
      <c r="BV5025" s="40"/>
      <c r="BW5025" s="40"/>
      <c r="BX5025" s="40"/>
      <c r="BY5025" s="40"/>
      <c r="BZ5025" s="40"/>
      <c r="CA5025" s="40"/>
      <c r="CB5025" s="40"/>
      <c r="CC5025" s="40"/>
      <c r="CD5025" s="40"/>
      <c r="CE5025" s="40"/>
    </row>
    <row r="5026" spans="1:83" x14ac:dyDescent="0.25">
      <c r="A5026" s="5" t="s">
        <v>834</v>
      </c>
      <c r="B5026" s="5" t="s">
        <v>834</v>
      </c>
      <c r="C5026" s="6">
        <v>37068</v>
      </c>
      <c r="D5026" s="14"/>
      <c r="E5026" s="14"/>
      <c r="F5026" s="15"/>
      <c r="G5026" s="40"/>
      <c r="H5026" s="40">
        <v>904.78270880573803</v>
      </c>
      <c r="I5026" s="40"/>
      <c r="J5026" s="40">
        <v>0.46336650178340999</v>
      </c>
      <c r="K5026" s="40">
        <v>0.52871179953828895</v>
      </c>
      <c r="L5026" s="40">
        <v>0.54485817589700702</v>
      </c>
      <c r="M5026" s="40">
        <v>0.52897094450766602</v>
      </c>
      <c r="N5026" s="40">
        <v>0.51462622600062802</v>
      </c>
      <c r="O5026" s="40">
        <v>0.54345742022487398</v>
      </c>
      <c r="P5026" s="40">
        <v>0.50275464008076498</v>
      </c>
      <c r="Q5026" s="40">
        <v>0.46624444147805399</v>
      </c>
      <c r="R5026" s="40">
        <v>0.43092339451799899</v>
      </c>
      <c r="S5026" s="40"/>
      <c r="T5026" s="40"/>
      <c r="U5026" s="40"/>
      <c r="V5026" s="40"/>
      <c r="W5026" s="40"/>
      <c r="X5026" s="40"/>
      <c r="Z5026" s="40"/>
      <c r="AA5026" s="40"/>
      <c r="AB5026" s="40"/>
      <c r="AC5026" s="40"/>
      <c r="AD5026" s="40"/>
      <c r="AE5026" s="40"/>
      <c r="AF5026" s="40"/>
      <c r="AG5026" s="40"/>
      <c r="AH5026" s="40"/>
      <c r="AI5026" s="40"/>
      <c r="AJ5026" s="40"/>
      <c r="AK5026" s="40"/>
      <c r="AL5026" s="40"/>
      <c r="AM5026" s="40"/>
      <c r="AN5026" s="40"/>
      <c r="AO5026" s="40"/>
      <c r="AP5026" s="40"/>
      <c r="AQ5026" s="40"/>
      <c r="AR5026" s="40"/>
      <c r="AS5026" s="40"/>
      <c r="AT5026" s="40"/>
      <c r="AU5026" s="40"/>
      <c r="AV5026" s="40"/>
      <c r="AZ5026" s="40"/>
      <c r="BA5026" s="40"/>
      <c r="BB5026" s="40"/>
      <c r="BC5026" s="40"/>
      <c r="BD5026" s="40"/>
      <c r="BE5026" s="40"/>
      <c r="BF5026" s="40"/>
      <c r="BG5026" s="40"/>
      <c r="BH5026" s="40"/>
      <c r="BI5026" s="40"/>
      <c r="BJ5026" s="40"/>
      <c r="BK5026" s="40"/>
      <c r="BL5026" s="40"/>
      <c r="BM5026" s="40"/>
      <c r="BN5026" s="40"/>
      <c r="BO5026" s="40"/>
      <c r="BP5026" s="40"/>
      <c r="BQ5026" s="40"/>
      <c r="BR5026" s="40"/>
      <c r="BS5026" s="40"/>
      <c r="BT5026" s="40"/>
      <c r="BU5026" s="40"/>
      <c r="BV5026" s="40"/>
      <c r="BW5026" s="40"/>
      <c r="BX5026" s="40"/>
      <c r="BY5026" s="40"/>
      <c r="BZ5026" s="40"/>
      <c r="CA5026" s="40"/>
      <c r="CB5026" s="40"/>
      <c r="CC5026" s="40"/>
      <c r="CD5026" s="40"/>
      <c r="CE5026" s="40"/>
    </row>
    <row r="5027" spans="1:83" x14ac:dyDescent="0.25">
      <c r="A5027" s="5" t="s">
        <v>834</v>
      </c>
      <c r="B5027" s="5" t="s">
        <v>834</v>
      </c>
      <c r="C5027" s="6">
        <v>37069</v>
      </c>
      <c r="D5027" s="14"/>
      <c r="E5027" s="14"/>
      <c r="F5027" s="15"/>
      <c r="G5027" s="40"/>
      <c r="H5027" s="40"/>
      <c r="I5027" s="40"/>
      <c r="J5027" s="40"/>
      <c r="K5027" s="40"/>
      <c r="L5027" s="40"/>
      <c r="M5027" s="40"/>
      <c r="N5027" s="40"/>
      <c r="O5027" s="40"/>
      <c r="P5027" s="40"/>
      <c r="Q5027" s="40"/>
      <c r="R5027" s="40"/>
      <c r="S5027" s="40"/>
      <c r="T5027" s="40"/>
      <c r="U5027" s="40"/>
      <c r="V5027" s="40"/>
      <c r="W5027" s="40"/>
      <c r="X5027" s="40"/>
      <c r="Z5027" s="40"/>
      <c r="AA5027" s="40"/>
      <c r="AB5027" s="40"/>
      <c r="AC5027" s="40"/>
      <c r="AD5027" s="40"/>
      <c r="AE5027" s="40"/>
      <c r="AF5027" s="40"/>
      <c r="AG5027" s="40"/>
      <c r="AH5027" s="40"/>
      <c r="AI5027" s="40"/>
      <c r="AJ5027" s="40"/>
      <c r="AK5027" s="40"/>
      <c r="AL5027" s="40"/>
      <c r="AM5027" s="40"/>
      <c r="AN5027" s="40"/>
      <c r="AO5027" s="40"/>
      <c r="AP5027" s="40"/>
      <c r="AQ5027" s="40"/>
      <c r="AR5027" s="40"/>
      <c r="AS5027" s="40"/>
      <c r="AT5027" s="40"/>
      <c r="AU5027" s="40"/>
      <c r="AV5027" s="40"/>
      <c r="AZ5027" s="40"/>
      <c r="BA5027" s="40"/>
      <c r="BB5027" s="40"/>
      <c r="BC5027" s="40"/>
      <c r="BD5027" s="40"/>
      <c r="BE5027" s="40"/>
      <c r="BF5027" s="40"/>
      <c r="BG5027" s="40"/>
      <c r="BH5027" s="40"/>
      <c r="BI5027" s="40"/>
      <c r="BJ5027" s="40"/>
      <c r="BK5027" s="40"/>
      <c r="BL5027" s="40"/>
      <c r="BM5027" s="40"/>
      <c r="BN5027" s="40"/>
      <c r="BO5027" s="40"/>
      <c r="BP5027" s="40"/>
      <c r="BQ5027" s="40"/>
      <c r="BR5027" s="40"/>
      <c r="BS5027" s="40"/>
      <c r="BT5027" s="40"/>
      <c r="BU5027" s="40"/>
      <c r="BV5027" s="40"/>
      <c r="BW5027" s="40"/>
      <c r="BX5027" s="40"/>
      <c r="BY5027" s="40"/>
      <c r="BZ5027" s="40"/>
      <c r="CA5027" s="40"/>
      <c r="CB5027" s="40"/>
      <c r="CC5027" s="40"/>
      <c r="CD5027" s="40"/>
      <c r="CE5027" s="40"/>
    </row>
    <row r="5028" spans="1:83" x14ac:dyDescent="0.25">
      <c r="A5028" s="5" t="s">
        <v>834</v>
      </c>
      <c r="B5028" s="5" t="s">
        <v>834</v>
      </c>
      <c r="C5028" s="6">
        <v>37070</v>
      </c>
      <c r="D5028" s="14"/>
      <c r="E5028" s="14"/>
      <c r="F5028" s="15"/>
      <c r="G5028" s="40"/>
      <c r="H5028" s="40"/>
      <c r="I5028" s="40"/>
      <c r="J5028" s="40"/>
      <c r="K5028" s="40"/>
      <c r="L5028" s="40"/>
      <c r="M5028" s="40"/>
      <c r="N5028" s="40"/>
      <c r="O5028" s="40"/>
      <c r="P5028" s="40"/>
      <c r="Q5028" s="40"/>
      <c r="R5028" s="40"/>
      <c r="S5028" s="40"/>
      <c r="T5028" s="40"/>
      <c r="U5028" s="40"/>
      <c r="V5028" s="40"/>
      <c r="W5028" s="40"/>
      <c r="X5028" s="40"/>
      <c r="Z5028" s="40"/>
      <c r="AA5028" s="40"/>
      <c r="AB5028" s="40"/>
      <c r="AC5028" s="40"/>
      <c r="AD5028" s="40"/>
      <c r="AE5028" s="40"/>
      <c r="AF5028" s="40"/>
      <c r="AG5028" s="40"/>
      <c r="AH5028" s="40"/>
      <c r="AI5028" s="40"/>
      <c r="AJ5028" s="40"/>
      <c r="AK5028" s="40"/>
      <c r="AL5028" s="40"/>
      <c r="AM5028" s="40"/>
      <c r="AN5028" s="40"/>
      <c r="AO5028" s="40"/>
      <c r="AP5028" s="40"/>
      <c r="AQ5028" s="40"/>
      <c r="AR5028" s="40"/>
      <c r="AS5028" s="40"/>
      <c r="AT5028" s="40"/>
      <c r="AU5028" s="40"/>
      <c r="AV5028" s="40"/>
      <c r="AZ5028" s="40"/>
      <c r="BA5028" s="40"/>
      <c r="BB5028" s="40"/>
      <c r="BC5028" s="40"/>
      <c r="BD5028" s="40"/>
      <c r="BE5028" s="40"/>
      <c r="BF5028" s="40"/>
      <c r="BG5028" s="40"/>
      <c r="BH5028" s="40"/>
      <c r="BI5028" s="40"/>
      <c r="BJ5028" s="40"/>
      <c r="BK5028" s="40"/>
      <c r="BL5028" s="40"/>
      <c r="BM5028" s="40"/>
      <c r="BN5028" s="40"/>
      <c r="BO5028" s="40"/>
      <c r="BP5028" s="40"/>
      <c r="BQ5028" s="40"/>
      <c r="BR5028" s="40"/>
      <c r="BS5028" s="40"/>
      <c r="BT5028" s="40"/>
      <c r="BU5028" s="40"/>
      <c r="BV5028" s="40"/>
      <c r="BW5028" s="40"/>
      <c r="BX5028" s="40"/>
      <c r="BY5028" s="40"/>
      <c r="BZ5028" s="40"/>
      <c r="CA5028" s="40"/>
      <c r="CB5028" s="40"/>
      <c r="CC5028" s="40"/>
      <c r="CD5028" s="40"/>
      <c r="CE5028" s="40"/>
    </row>
    <row r="5029" spans="1:83" x14ac:dyDescent="0.25">
      <c r="A5029" s="5" t="s">
        <v>834</v>
      </c>
      <c r="B5029" s="5" t="s">
        <v>834</v>
      </c>
      <c r="C5029" s="6">
        <v>37071</v>
      </c>
      <c r="D5029" s="14"/>
      <c r="E5029" s="14"/>
      <c r="F5029" s="15"/>
      <c r="G5029" s="40"/>
      <c r="H5029" s="40"/>
      <c r="I5029" s="40"/>
      <c r="J5029" s="40"/>
      <c r="K5029" s="40"/>
      <c r="L5029" s="40"/>
      <c r="M5029" s="40"/>
      <c r="N5029" s="40"/>
      <c r="O5029" s="40"/>
      <c r="P5029" s="40"/>
      <c r="Q5029" s="40"/>
      <c r="R5029" s="40"/>
      <c r="S5029" s="40"/>
      <c r="T5029" s="40"/>
      <c r="U5029" s="40"/>
      <c r="V5029" s="40"/>
      <c r="W5029" s="40"/>
      <c r="X5029" s="40"/>
      <c r="Z5029" s="40"/>
      <c r="AA5029" s="40"/>
      <c r="AB5029" s="40"/>
      <c r="AC5029" s="40"/>
      <c r="AD5029" s="40"/>
      <c r="AE5029" s="40"/>
      <c r="AF5029" s="40"/>
      <c r="AG5029" s="40"/>
      <c r="AH5029" s="40"/>
      <c r="AI5029" s="40"/>
      <c r="AJ5029" s="40"/>
      <c r="AK5029" s="40"/>
      <c r="AL5029" s="40"/>
      <c r="AM5029" s="40"/>
      <c r="AN5029" s="40"/>
      <c r="AO5029" s="40"/>
      <c r="AP5029" s="40"/>
      <c r="AQ5029" s="40"/>
      <c r="AR5029" s="40"/>
      <c r="AS5029" s="40"/>
      <c r="AT5029" s="40"/>
      <c r="AU5029" s="40"/>
      <c r="AV5029" s="40"/>
      <c r="AZ5029" s="40"/>
      <c r="BA5029" s="40"/>
      <c r="BB5029" s="40"/>
      <c r="BC5029" s="40"/>
      <c r="BD5029" s="40"/>
      <c r="BE5029" s="40"/>
      <c r="BF5029" s="40"/>
      <c r="BG5029" s="40"/>
      <c r="BH5029" s="40"/>
      <c r="BI5029" s="40"/>
      <c r="BJ5029" s="40"/>
      <c r="BK5029" s="40"/>
      <c r="BL5029" s="40"/>
      <c r="BM5029" s="40"/>
      <c r="BN5029" s="40"/>
      <c r="BO5029" s="40"/>
      <c r="BP5029" s="40"/>
      <c r="BQ5029" s="40"/>
      <c r="BR5029" s="40"/>
      <c r="BS5029" s="40"/>
      <c r="BT5029" s="40"/>
      <c r="BU5029" s="40"/>
      <c r="BV5029" s="40"/>
      <c r="BW5029" s="40"/>
      <c r="BX5029" s="40"/>
      <c r="BY5029" s="40"/>
      <c r="BZ5029" s="40"/>
      <c r="CA5029" s="40"/>
      <c r="CB5029" s="40"/>
      <c r="CC5029" s="40"/>
      <c r="CD5029" s="40"/>
      <c r="CE5029" s="40"/>
    </row>
    <row r="5030" spans="1:83" x14ac:dyDescent="0.25">
      <c r="A5030" s="5" t="s">
        <v>834</v>
      </c>
      <c r="B5030" s="5" t="s">
        <v>834</v>
      </c>
      <c r="C5030" s="6">
        <v>37072</v>
      </c>
      <c r="D5030" s="14"/>
      <c r="E5030" s="14"/>
      <c r="F5030" s="15"/>
      <c r="G5030" s="40"/>
      <c r="H5030" s="40"/>
      <c r="I5030" s="40"/>
      <c r="J5030" s="40"/>
      <c r="K5030" s="40"/>
      <c r="L5030" s="40"/>
      <c r="M5030" s="40"/>
      <c r="N5030" s="40"/>
      <c r="O5030" s="40"/>
      <c r="P5030" s="40"/>
      <c r="Q5030" s="40"/>
      <c r="R5030" s="40"/>
      <c r="S5030" s="40"/>
      <c r="T5030" s="40"/>
      <c r="U5030" s="40"/>
      <c r="V5030" s="40"/>
      <c r="W5030" s="40"/>
      <c r="X5030" s="40"/>
      <c r="Z5030" s="40"/>
      <c r="AA5030" s="40"/>
      <c r="AB5030" s="40"/>
      <c r="AC5030" s="40"/>
      <c r="AD5030" s="40"/>
      <c r="AE5030" s="40"/>
      <c r="AF5030" s="40"/>
      <c r="AG5030" s="40"/>
      <c r="AH5030" s="40"/>
      <c r="AI5030" s="40"/>
      <c r="AJ5030" s="40"/>
      <c r="AK5030" s="40"/>
      <c r="AL5030" s="40"/>
      <c r="AM5030" s="40"/>
      <c r="AN5030" s="40"/>
      <c r="AO5030" s="40"/>
      <c r="AP5030" s="40"/>
      <c r="AQ5030" s="40"/>
      <c r="AR5030" s="40"/>
      <c r="AS5030" s="40"/>
      <c r="AT5030" s="40"/>
      <c r="AU5030" s="40"/>
      <c r="AV5030" s="40"/>
      <c r="AZ5030" s="40"/>
      <c r="BA5030" s="40"/>
      <c r="BB5030" s="40"/>
      <c r="BC5030" s="40"/>
      <c r="BD5030" s="40"/>
      <c r="BE5030" s="40"/>
      <c r="BF5030" s="40"/>
      <c r="BG5030" s="40"/>
      <c r="BH5030" s="40"/>
      <c r="BI5030" s="40"/>
      <c r="BJ5030" s="40"/>
      <c r="BK5030" s="40"/>
      <c r="BL5030" s="40"/>
      <c r="BM5030" s="40"/>
      <c r="BN5030" s="40"/>
      <c r="BO5030" s="40"/>
      <c r="BP5030" s="40"/>
      <c r="BQ5030" s="40"/>
      <c r="BR5030" s="40"/>
      <c r="BS5030" s="40"/>
      <c r="BT5030" s="40"/>
      <c r="BU5030" s="40"/>
      <c r="BV5030" s="40"/>
      <c r="BW5030" s="40"/>
      <c r="BX5030" s="40"/>
      <c r="BY5030" s="40"/>
      <c r="BZ5030" s="40"/>
      <c r="CA5030" s="40"/>
      <c r="CB5030" s="40"/>
      <c r="CC5030" s="40"/>
      <c r="CD5030" s="40"/>
      <c r="CE5030" s="40"/>
    </row>
    <row r="5031" spans="1:83" x14ac:dyDescent="0.25">
      <c r="A5031" s="5" t="s">
        <v>834</v>
      </c>
      <c r="B5031" s="5" t="s">
        <v>834</v>
      </c>
      <c r="C5031" s="6">
        <v>37073</v>
      </c>
      <c r="D5031" s="14"/>
      <c r="E5031" s="14"/>
      <c r="F5031" s="15"/>
      <c r="G5031" s="40"/>
      <c r="H5031" s="40"/>
      <c r="I5031" s="40"/>
      <c r="J5031" s="40"/>
      <c r="K5031" s="40"/>
      <c r="L5031" s="40"/>
      <c r="M5031" s="40"/>
      <c r="N5031" s="40"/>
      <c r="O5031" s="40"/>
      <c r="P5031" s="40"/>
      <c r="Q5031" s="40"/>
      <c r="R5031" s="40"/>
      <c r="S5031" s="40"/>
      <c r="T5031" s="40"/>
      <c r="U5031" s="40"/>
      <c r="V5031" s="40"/>
      <c r="W5031" s="40"/>
      <c r="X5031" s="40"/>
      <c r="Z5031" s="40"/>
      <c r="AA5031" s="40"/>
      <c r="AB5031" s="40"/>
      <c r="AC5031" s="40"/>
      <c r="AD5031" s="40"/>
      <c r="AE5031" s="40"/>
      <c r="AF5031" s="40"/>
      <c r="AG5031" s="40"/>
      <c r="AH5031" s="40"/>
      <c r="AI5031" s="40"/>
      <c r="AJ5031" s="40"/>
      <c r="AK5031" s="40"/>
      <c r="AL5031" s="40"/>
      <c r="AM5031" s="40"/>
      <c r="AN5031" s="40"/>
      <c r="AO5031" s="40"/>
      <c r="AP5031" s="40"/>
      <c r="AQ5031" s="40"/>
      <c r="AR5031" s="40"/>
      <c r="AS5031" s="40"/>
      <c r="AT5031" s="40"/>
      <c r="AU5031" s="40"/>
      <c r="AV5031" s="40"/>
      <c r="AZ5031" s="40"/>
      <c r="BA5031" s="40"/>
      <c r="BB5031" s="40"/>
      <c r="BC5031" s="40"/>
      <c r="BD5031" s="40"/>
      <c r="BE5031" s="40"/>
      <c r="BF5031" s="40"/>
      <c r="BG5031" s="40"/>
      <c r="BH5031" s="40"/>
      <c r="BI5031" s="40"/>
      <c r="BJ5031" s="40"/>
      <c r="BK5031" s="40"/>
      <c r="BL5031" s="40"/>
      <c r="BM5031" s="40"/>
      <c r="BN5031" s="40"/>
      <c r="BO5031" s="40"/>
      <c r="BP5031" s="40"/>
      <c r="BQ5031" s="40"/>
      <c r="BR5031" s="40"/>
      <c r="BS5031" s="40"/>
      <c r="BT5031" s="40"/>
      <c r="BU5031" s="40"/>
      <c r="BV5031" s="40"/>
      <c r="BW5031" s="40"/>
      <c r="BX5031" s="40"/>
      <c r="BY5031" s="40"/>
      <c r="BZ5031" s="40"/>
      <c r="CA5031" s="40"/>
      <c r="CB5031" s="40"/>
      <c r="CC5031" s="40"/>
      <c r="CD5031" s="40"/>
      <c r="CE5031" s="40"/>
    </row>
    <row r="5032" spans="1:83" x14ac:dyDescent="0.25">
      <c r="A5032" s="5" t="s">
        <v>834</v>
      </c>
      <c r="B5032" s="5" t="s">
        <v>834</v>
      </c>
      <c r="C5032" s="6">
        <v>37074</v>
      </c>
      <c r="D5032" s="14"/>
      <c r="E5032" s="14"/>
      <c r="F5032" s="15"/>
      <c r="G5032" s="40"/>
      <c r="H5032" s="40"/>
      <c r="I5032" s="40"/>
      <c r="J5032" s="40"/>
      <c r="K5032" s="40"/>
      <c r="L5032" s="40"/>
      <c r="M5032" s="40"/>
      <c r="N5032" s="40"/>
      <c r="O5032" s="40"/>
      <c r="P5032" s="40"/>
      <c r="Q5032" s="40"/>
      <c r="R5032" s="40"/>
      <c r="S5032" s="40"/>
      <c r="T5032" s="40"/>
      <c r="U5032" s="40"/>
      <c r="V5032" s="40"/>
      <c r="W5032" s="40"/>
      <c r="X5032" s="40"/>
      <c r="Z5032" s="40"/>
      <c r="AA5032" s="40"/>
      <c r="AB5032" s="40"/>
      <c r="AC5032" s="40"/>
      <c r="AD5032" s="40"/>
      <c r="AE5032" s="40"/>
      <c r="AF5032" s="40"/>
      <c r="AG5032" s="40"/>
      <c r="AH5032" s="40"/>
      <c r="AI5032" s="40"/>
      <c r="AJ5032" s="40"/>
      <c r="AK5032" s="40"/>
      <c r="AL5032" s="40"/>
      <c r="AM5032" s="40"/>
      <c r="AN5032" s="40"/>
      <c r="AO5032" s="40"/>
      <c r="AP5032" s="40"/>
      <c r="AQ5032" s="40"/>
      <c r="AR5032" s="40"/>
      <c r="AS5032" s="40"/>
      <c r="AT5032" s="40"/>
      <c r="AU5032" s="40"/>
      <c r="AV5032" s="40"/>
      <c r="AZ5032" s="40"/>
      <c r="BA5032" s="40"/>
      <c r="BB5032" s="40"/>
      <c r="BC5032" s="40"/>
      <c r="BD5032" s="40"/>
      <c r="BE5032" s="40"/>
      <c r="BF5032" s="40"/>
      <c r="BG5032" s="40"/>
      <c r="BH5032" s="40"/>
      <c r="BI5032" s="40"/>
      <c r="BJ5032" s="40"/>
      <c r="BK5032" s="40"/>
      <c r="BL5032" s="40"/>
      <c r="BM5032" s="40"/>
      <c r="BN5032" s="40"/>
      <c r="BO5032" s="40"/>
      <c r="BP5032" s="40"/>
      <c r="BQ5032" s="40"/>
      <c r="BR5032" s="40"/>
      <c r="BS5032" s="40"/>
      <c r="BT5032" s="40"/>
      <c r="BU5032" s="40"/>
      <c r="BV5032" s="40"/>
      <c r="BW5032" s="40"/>
      <c r="BX5032" s="40"/>
      <c r="BY5032" s="40"/>
      <c r="BZ5032" s="40"/>
      <c r="CA5032" s="40"/>
      <c r="CB5032" s="40"/>
      <c r="CC5032" s="40"/>
      <c r="CD5032" s="40"/>
      <c r="CE5032" s="40"/>
    </row>
    <row r="5033" spans="1:83" x14ac:dyDescent="0.25">
      <c r="A5033" s="5" t="s">
        <v>834</v>
      </c>
      <c r="B5033" s="5" t="s">
        <v>834</v>
      </c>
      <c r="C5033" s="6">
        <v>37075</v>
      </c>
      <c r="D5033" s="14"/>
      <c r="E5033" s="14"/>
      <c r="F5033" s="15"/>
      <c r="G5033" s="40"/>
      <c r="H5033" s="40"/>
      <c r="I5033" s="40"/>
      <c r="J5033" s="40"/>
      <c r="K5033" s="40"/>
      <c r="L5033" s="40"/>
      <c r="M5033" s="40"/>
      <c r="N5033" s="40"/>
      <c r="O5033" s="40"/>
      <c r="P5033" s="40"/>
      <c r="Q5033" s="40"/>
      <c r="R5033" s="40"/>
      <c r="S5033" s="40"/>
      <c r="T5033" s="40"/>
      <c r="U5033" s="40"/>
      <c r="V5033" s="40"/>
      <c r="W5033" s="40"/>
      <c r="X5033" s="40"/>
      <c r="Z5033" s="40"/>
      <c r="AA5033" s="40"/>
      <c r="AB5033" s="40"/>
      <c r="AC5033" s="40"/>
      <c r="AD5033" s="40"/>
      <c r="AE5033" s="40"/>
      <c r="AF5033" s="40"/>
      <c r="AG5033" s="40"/>
      <c r="AH5033" s="40"/>
      <c r="AI5033" s="40"/>
      <c r="AJ5033" s="40"/>
      <c r="AK5033" s="40"/>
      <c r="AL5033" s="40"/>
      <c r="AM5033" s="40"/>
      <c r="AN5033" s="40"/>
      <c r="AO5033" s="40"/>
      <c r="AP5033" s="40"/>
      <c r="AQ5033" s="40"/>
      <c r="AR5033" s="40"/>
      <c r="AS5033" s="40"/>
      <c r="AT5033" s="40"/>
      <c r="AU5033" s="40"/>
      <c r="AV5033" s="40"/>
      <c r="AZ5033" s="40"/>
      <c r="BA5033" s="40"/>
      <c r="BB5033" s="40"/>
      <c r="BC5033" s="40"/>
      <c r="BD5033" s="40"/>
      <c r="BE5033" s="40"/>
      <c r="BF5033" s="40"/>
      <c r="BG5033" s="40"/>
      <c r="BH5033" s="40"/>
      <c r="BI5033" s="40"/>
      <c r="BJ5033" s="40"/>
      <c r="BK5033" s="40"/>
      <c r="BL5033" s="40"/>
      <c r="BM5033" s="40"/>
      <c r="BN5033" s="40"/>
      <c r="BO5033" s="40"/>
      <c r="BP5033" s="40"/>
      <c r="BQ5033" s="40"/>
      <c r="BR5033" s="40"/>
      <c r="BS5033" s="40"/>
      <c r="BT5033" s="40"/>
      <c r="BU5033" s="40"/>
      <c r="BV5033" s="40"/>
      <c r="BW5033" s="40"/>
      <c r="BX5033" s="40"/>
      <c r="BY5033" s="40"/>
      <c r="BZ5033" s="40"/>
      <c r="CA5033" s="40"/>
      <c r="CB5033" s="40"/>
      <c r="CC5033" s="40"/>
      <c r="CD5033" s="40"/>
      <c r="CE5033" s="40"/>
    </row>
    <row r="5034" spans="1:83" x14ac:dyDescent="0.25">
      <c r="A5034" s="5" t="s">
        <v>834</v>
      </c>
      <c r="B5034" s="5" t="s">
        <v>834</v>
      </c>
      <c r="C5034" s="6">
        <v>37076</v>
      </c>
      <c r="D5034" s="14"/>
      <c r="E5034" s="14"/>
      <c r="F5034" s="15"/>
      <c r="G5034" s="40"/>
      <c r="H5034" s="40"/>
      <c r="I5034" s="40"/>
      <c r="J5034" s="40"/>
      <c r="K5034" s="40"/>
      <c r="L5034" s="40"/>
      <c r="M5034" s="40"/>
      <c r="N5034" s="40"/>
      <c r="O5034" s="40"/>
      <c r="P5034" s="40"/>
      <c r="Q5034" s="40"/>
      <c r="R5034" s="40"/>
      <c r="S5034" s="40"/>
      <c r="T5034" s="40"/>
      <c r="U5034" s="40"/>
      <c r="V5034" s="40"/>
      <c r="W5034" s="40"/>
      <c r="X5034" s="40"/>
      <c r="Z5034" s="40"/>
      <c r="AA5034" s="40"/>
      <c r="AB5034" s="40"/>
      <c r="AC5034" s="40"/>
      <c r="AD5034" s="40"/>
      <c r="AE5034" s="40"/>
      <c r="AF5034" s="40"/>
      <c r="AG5034" s="40"/>
      <c r="AH5034" s="40"/>
      <c r="AI5034" s="40"/>
      <c r="AJ5034" s="40"/>
      <c r="AK5034" s="40"/>
      <c r="AL5034" s="40"/>
      <c r="AM5034" s="40"/>
      <c r="AN5034" s="40"/>
      <c r="AO5034" s="40"/>
      <c r="AP5034" s="40"/>
      <c r="AQ5034" s="40"/>
      <c r="AR5034" s="40"/>
      <c r="AS5034" s="40"/>
      <c r="AT5034" s="40"/>
      <c r="AU5034" s="40"/>
      <c r="AV5034" s="40"/>
      <c r="AZ5034" s="40"/>
      <c r="BA5034" s="40"/>
      <c r="BB5034" s="40"/>
      <c r="BC5034" s="40"/>
      <c r="BD5034" s="40"/>
      <c r="BE5034" s="40"/>
      <c r="BF5034" s="40"/>
      <c r="BG5034" s="40"/>
      <c r="BH5034" s="40"/>
      <c r="BI5034" s="40"/>
      <c r="BJ5034" s="40"/>
      <c r="BK5034" s="40"/>
      <c r="BL5034" s="40"/>
      <c r="BM5034" s="40"/>
      <c r="BN5034" s="40"/>
      <c r="BO5034" s="40"/>
      <c r="BP5034" s="40"/>
      <c r="BQ5034" s="40"/>
      <c r="BR5034" s="40"/>
      <c r="BS5034" s="40"/>
      <c r="BT5034" s="40"/>
      <c r="BU5034" s="40"/>
      <c r="BV5034" s="40"/>
      <c r="BW5034" s="40"/>
      <c r="BX5034" s="40"/>
      <c r="BY5034" s="40"/>
      <c r="BZ5034" s="40"/>
      <c r="CA5034" s="40"/>
      <c r="CB5034" s="40"/>
      <c r="CC5034" s="40"/>
      <c r="CD5034" s="40"/>
      <c r="CE5034" s="40"/>
    </row>
    <row r="5035" spans="1:83" x14ac:dyDescent="0.25">
      <c r="A5035" s="5" t="s">
        <v>834</v>
      </c>
      <c r="B5035" s="5" t="s">
        <v>834</v>
      </c>
      <c r="C5035" s="6">
        <v>37077</v>
      </c>
      <c r="D5035" s="14"/>
      <c r="E5035" s="14"/>
      <c r="F5035" s="15"/>
      <c r="G5035" s="40"/>
      <c r="H5035" s="40"/>
      <c r="I5035" s="40"/>
      <c r="J5035" s="40"/>
      <c r="K5035" s="40"/>
      <c r="L5035" s="40"/>
      <c r="M5035" s="40"/>
      <c r="N5035" s="40"/>
      <c r="O5035" s="40"/>
      <c r="P5035" s="40"/>
      <c r="Q5035" s="40"/>
      <c r="R5035" s="40"/>
      <c r="S5035" s="40"/>
      <c r="T5035" s="40"/>
      <c r="U5035" s="40"/>
      <c r="V5035" s="40"/>
      <c r="W5035" s="40"/>
      <c r="X5035" s="40"/>
      <c r="Z5035" s="40"/>
      <c r="AA5035" s="40"/>
      <c r="AB5035" s="40"/>
      <c r="AC5035" s="40"/>
      <c r="AD5035" s="40"/>
      <c r="AE5035" s="40"/>
      <c r="AF5035" s="40"/>
      <c r="AG5035" s="40"/>
      <c r="AH5035" s="40"/>
      <c r="AI5035" s="40"/>
      <c r="AJ5035" s="40"/>
      <c r="AK5035" s="40"/>
      <c r="AL5035" s="40"/>
      <c r="AM5035" s="40"/>
      <c r="AN5035" s="40"/>
      <c r="AO5035" s="40"/>
      <c r="AP5035" s="40"/>
      <c r="AQ5035" s="40"/>
      <c r="AR5035" s="40"/>
      <c r="AS5035" s="40"/>
      <c r="AT5035" s="40"/>
      <c r="AU5035" s="40"/>
      <c r="AV5035" s="40"/>
      <c r="AZ5035" s="40"/>
      <c r="BA5035" s="40"/>
      <c r="BB5035" s="40"/>
      <c r="BC5035" s="40"/>
      <c r="BD5035" s="40"/>
      <c r="BE5035" s="40"/>
      <c r="BF5035" s="40"/>
      <c r="BG5035" s="40"/>
      <c r="BH5035" s="40"/>
      <c r="BI5035" s="40"/>
      <c r="BJ5035" s="40"/>
      <c r="BK5035" s="40"/>
      <c r="BL5035" s="40"/>
      <c r="BM5035" s="40"/>
      <c r="BN5035" s="40"/>
      <c r="BO5035" s="40"/>
      <c r="BP5035" s="40"/>
      <c r="BQ5035" s="40"/>
      <c r="BR5035" s="40"/>
      <c r="BS5035" s="40"/>
      <c r="BT5035" s="40"/>
      <c r="BU5035" s="40"/>
      <c r="BV5035" s="40"/>
      <c r="BW5035" s="40"/>
      <c r="BX5035" s="40"/>
      <c r="BY5035" s="40"/>
      <c r="BZ5035" s="40"/>
      <c r="CA5035" s="40"/>
      <c r="CB5035" s="40"/>
      <c r="CC5035" s="40"/>
      <c r="CD5035" s="40"/>
      <c r="CE5035" s="40"/>
    </row>
    <row r="5036" spans="1:83" x14ac:dyDescent="0.25">
      <c r="A5036" s="5" t="s">
        <v>834</v>
      </c>
      <c r="B5036" s="5" t="s">
        <v>834</v>
      </c>
      <c r="C5036" s="6">
        <v>37078</v>
      </c>
      <c r="D5036" s="14"/>
      <c r="E5036" s="14"/>
      <c r="F5036" s="15"/>
      <c r="G5036" s="40"/>
      <c r="H5036" s="40"/>
      <c r="I5036" s="40"/>
      <c r="J5036" s="40"/>
      <c r="K5036" s="40"/>
      <c r="L5036" s="40"/>
      <c r="M5036" s="40"/>
      <c r="N5036" s="40"/>
      <c r="O5036" s="40"/>
      <c r="P5036" s="40"/>
      <c r="Q5036" s="40"/>
      <c r="R5036" s="40"/>
      <c r="S5036" s="40"/>
      <c r="T5036" s="40"/>
      <c r="U5036" s="40"/>
      <c r="V5036" s="40"/>
      <c r="W5036" s="40"/>
      <c r="X5036" s="40"/>
      <c r="Z5036" s="40"/>
      <c r="AA5036" s="40"/>
      <c r="AB5036" s="40"/>
      <c r="AC5036" s="40"/>
      <c r="AD5036" s="40"/>
      <c r="AE5036" s="40"/>
      <c r="AF5036" s="40"/>
      <c r="AG5036" s="40"/>
      <c r="AH5036" s="40"/>
      <c r="AI5036" s="40"/>
      <c r="AJ5036" s="40"/>
      <c r="AK5036" s="40"/>
      <c r="AL5036" s="40"/>
      <c r="AM5036" s="40"/>
      <c r="AN5036" s="40"/>
      <c r="AO5036" s="40"/>
      <c r="AP5036" s="40"/>
      <c r="AQ5036" s="40"/>
      <c r="AR5036" s="40"/>
      <c r="AS5036" s="40"/>
      <c r="AT5036" s="40"/>
      <c r="AU5036" s="40"/>
      <c r="AV5036" s="40"/>
      <c r="AZ5036" s="40"/>
      <c r="BA5036" s="40"/>
      <c r="BB5036" s="40"/>
      <c r="BC5036" s="40"/>
      <c r="BD5036" s="40"/>
      <c r="BE5036" s="40"/>
      <c r="BF5036" s="40"/>
      <c r="BG5036" s="40"/>
      <c r="BH5036" s="40"/>
      <c r="BI5036" s="40"/>
      <c r="BJ5036" s="40"/>
      <c r="BK5036" s="40"/>
      <c r="BL5036" s="40"/>
      <c r="BM5036" s="40"/>
      <c r="BN5036" s="40"/>
      <c r="BO5036" s="40"/>
      <c r="BP5036" s="40"/>
      <c r="BQ5036" s="40"/>
      <c r="BR5036" s="40"/>
      <c r="BS5036" s="40"/>
      <c r="BT5036" s="40"/>
      <c r="BU5036" s="40"/>
      <c r="BV5036" s="40"/>
      <c r="BW5036" s="40"/>
      <c r="BX5036" s="40"/>
      <c r="BY5036" s="40"/>
      <c r="BZ5036" s="40"/>
      <c r="CA5036" s="40"/>
      <c r="CB5036" s="40"/>
      <c r="CC5036" s="40"/>
      <c r="CD5036" s="40"/>
      <c r="CE5036" s="40"/>
    </row>
    <row r="5037" spans="1:83" x14ac:dyDescent="0.25">
      <c r="A5037" s="5" t="s">
        <v>834</v>
      </c>
      <c r="B5037" s="5" t="s">
        <v>834</v>
      </c>
      <c r="C5037" s="6">
        <v>37079</v>
      </c>
      <c r="D5037" s="14"/>
      <c r="E5037" s="14"/>
      <c r="F5037" s="15"/>
      <c r="G5037" s="40"/>
      <c r="H5037" s="40"/>
      <c r="I5037" s="40"/>
      <c r="J5037" s="40"/>
      <c r="K5037" s="40"/>
      <c r="L5037" s="40"/>
      <c r="M5037" s="40"/>
      <c r="N5037" s="40"/>
      <c r="O5037" s="40"/>
      <c r="P5037" s="40"/>
      <c r="Q5037" s="40"/>
      <c r="R5037" s="40"/>
      <c r="S5037" s="40"/>
      <c r="T5037" s="40"/>
      <c r="U5037" s="40"/>
      <c r="V5037" s="40"/>
      <c r="W5037" s="40"/>
      <c r="X5037" s="40"/>
      <c r="Z5037" s="40"/>
      <c r="AA5037" s="40"/>
      <c r="AB5037" s="40"/>
      <c r="AC5037" s="40"/>
      <c r="AD5037" s="40"/>
      <c r="AE5037" s="40"/>
      <c r="AF5037" s="40"/>
      <c r="AG5037" s="40"/>
      <c r="AH5037" s="40"/>
      <c r="AI5037" s="40"/>
      <c r="AJ5037" s="40"/>
      <c r="AK5037" s="40"/>
      <c r="AL5037" s="40"/>
      <c r="AM5037" s="40"/>
      <c r="AN5037" s="40"/>
      <c r="AO5037" s="40"/>
      <c r="AP5037" s="40"/>
      <c r="AQ5037" s="40"/>
      <c r="AR5037" s="40"/>
      <c r="AS5037" s="40"/>
      <c r="AT5037" s="40"/>
      <c r="AU5037" s="40"/>
      <c r="AV5037" s="40"/>
      <c r="AZ5037" s="40"/>
      <c r="BA5037" s="40"/>
      <c r="BB5037" s="40"/>
      <c r="BC5037" s="40"/>
      <c r="BD5037" s="40"/>
      <c r="BE5037" s="40"/>
      <c r="BF5037" s="40"/>
      <c r="BG5037" s="40"/>
      <c r="BH5037" s="40"/>
      <c r="BI5037" s="40"/>
      <c r="BJ5037" s="40"/>
      <c r="BK5037" s="40"/>
      <c r="BL5037" s="40"/>
      <c r="BM5037" s="40"/>
      <c r="BN5037" s="40"/>
      <c r="BO5037" s="40"/>
      <c r="BP5037" s="40"/>
      <c r="BQ5037" s="40"/>
      <c r="BR5037" s="40"/>
      <c r="BS5037" s="40"/>
      <c r="BT5037" s="40"/>
      <c r="BU5037" s="40"/>
      <c r="BV5037" s="40"/>
      <c r="BW5037" s="40"/>
      <c r="BX5037" s="40"/>
      <c r="BY5037" s="40"/>
      <c r="BZ5037" s="40"/>
      <c r="CA5037" s="40"/>
      <c r="CB5037" s="40"/>
      <c r="CC5037" s="40"/>
      <c r="CD5037" s="40"/>
      <c r="CE5037" s="40"/>
    </row>
    <row r="5038" spans="1:83" x14ac:dyDescent="0.25">
      <c r="A5038" s="5" t="s">
        <v>834</v>
      </c>
      <c r="B5038" s="5" t="s">
        <v>834</v>
      </c>
      <c r="C5038" s="6">
        <v>37080</v>
      </c>
      <c r="D5038" s="14"/>
      <c r="E5038" s="14"/>
      <c r="F5038" s="15"/>
      <c r="G5038" s="40"/>
      <c r="H5038" s="40"/>
      <c r="I5038" s="40"/>
      <c r="J5038" s="40"/>
      <c r="K5038" s="40"/>
      <c r="L5038" s="40"/>
      <c r="M5038" s="40"/>
      <c r="N5038" s="40"/>
      <c r="O5038" s="40"/>
      <c r="P5038" s="40"/>
      <c r="Q5038" s="40"/>
      <c r="R5038" s="40"/>
      <c r="S5038" s="40"/>
      <c r="T5038" s="40"/>
      <c r="U5038" s="40"/>
      <c r="V5038" s="40"/>
      <c r="W5038" s="40"/>
      <c r="X5038" s="40"/>
      <c r="Z5038" s="40"/>
      <c r="AA5038" s="40"/>
      <c r="AB5038" s="40"/>
      <c r="AC5038" s="40"/>
      <c r="AD5038" s="40"/>
      <c r="AE5038" s="40"/>
      <c r="AF5038" s="40"/>
      <c r="AG5038" s="40"/>
      <c r="AH5038" s="40"/>
      <c r="AI5038" s="40"/>
      <c r="AJ5038" s="40"/>
      <c r="AK5038" s="40"/>
      <c r="AL5038" s="40"/>
      <c r="AM5038" s="40"/>
      <c r="AN5038" s="40"/>
      <c r="AO5038" s="40"/>
      <c r="AP5038" s="40"/>
      <c r="AQ5038" s="40"/>
      <c r="AR5038" s="40"/>
      <c r="AS5038" s="40"/>
      <c r="AT5038" s="40"/>
      <c r="AU5038" s="40"/>
      <c r="AV5038" s="40"/>
      <c r="AZ5038" s="40"/>
      <c r="BA5038" s="40"/>
      <c r="BB5038" s="40"/>
      <c r="BC5038" s="40"/>
      <c r="BD5038" s="40"/>
      <c r="BE5038" s="40"/>
      <c r="BF5038" s="40"/>
      <c r="BG5038" s="40"/>
      <c r="BH5038" s="40"/>
      <c r="BI5038" s="40"/>
      <c r="BJ5038" s="40"/>
      <c r="BK5038" s="40"/>
      <c r="BL5038" s="40"/>
      <c r="BM5038" s="40"/>
      <c r="BN5038" s="40"/>
      <c r="BO5038" s="40"/>
      <c r="BP5038" s="40"/>
      <c r="BQ5038" s="40"/>
      <c r="BR5038" s="40"/>
      <c r="BS5038" s="40"/>
      <c r="BT5038" s="40"/>
      <c r="BU5038" s="40"/>
      <c r="BV5038" s="40"/>
      <c r="BW5038" s="40"/>
      <c r="BX5038" s="40"/>
      <c r="BY5038" s="40"/>
      <c r="BZ5038" s="40"/>
      <c r="CA5038" s="40"/>
      <c r="CB5038" s="40"/>
      <c r="CC5038" s="40"/>
      <c r="CD5038" s="40"/>
      <c r="CE5038" s="40"/>
    </row>
    <row r="5039" spans="1:83" x14ac:dyDescent="0.25">
      <c r="A5039" s="5" t="s">
        <v>834</v>
      </c>
      <c r="B5039" s="5" t="s">
        <v>834</v>
      </c>
      <c r="C5039" s="6">
        <v>37081</v>
      </c>
      <c r="D5039" s="14"/>
      <c r="E5039" s="14"/>
      <c r="F5039" s="15"/>
      <c r="G5039" s="40"/>
      <c r="H5039" s="40"/>
      <c r="I5039" s="40"/>
      <c r="J5039" s="40"/>
      <c r="K5039" s="40"/>
      <c r="L5039" s="40"/>
      <c r="M5039" s="40"/>
      <c r="N5039" s="40"/>
      <c r="O5039" s="40"/>
      <c r="P5039" s="40"/>
      <c r="Q5039" s="40"/>
      <c r="R5039" s="40"/>
      <c r="S5039" s="40"/>
      <c r="T5039" s="40"/>
      <c r="U5039" s="40"/>
      <c r="V5039" s="40"/>
      <c r="W5039" s="40"/>
      <c r="X5039" s="40"/>
      <c r="Z5039" s="40"/>
      <c r="AA5039" s="40"/>
      <c r="AB5039" s="40"/>
      <c r="AC5039" s="40"/>
      <c r="AD5039" s="40"/>
      <c r="AE5039" s="40"/>
      <c r="AF5039" s="40"/>
      <c r="AG5039" s="40"/>
      <c r="AH5039" s="40"/>
      <c r="AI5039" s="40"/>
      <c r="AJ5039" s="40"/>
      <c r="AK5039" s="40"/>
      <c r="AL5039" s="40"/>
      <c r="AM5039" s="40"/>
      <c r="AN5039" s="40"/>
      <c r="AO5039" s="40"/>
      <c r="AP5039" s="40"/>
      <c r="AQ5039" s="40"/>
      <c r="AR5039" s="40"/>
      <c r="AS5039" s="40"/>
      <c r="AT5039" s="40"/>
      <c r="AU5039" s="40"/>
      <c r="AV5039" s="40"/>
      <c r="AZ5039" s="40"/>
      <c r="BA5039" s="40"/>
      <c r="BB5039" s="40"/>
      <c r="BC5039" s="40"/>
      <c r="BD5039" s="40"/>
      <c r="BE5039" s="40"/>
      <c r="BF5039" s="40"/>
      <c r="BG5039" s="40"/>
      <c r="BH5039" s="40"/>
      <c r="BI5039" s="40"/>
      <c r="BJ5039" s="40"/>
      <c r="BK5039" s="40"/>
      <c r="BL5039" s="40"/>
      <c r="BM5039" s="40"/>
      <c r="BN5039" s="40"/>
      <c r="BO5039" s="40"/>
      <c r="BP5039" s="40"/>
      <c r="BQ5039" s="40"/>
      <c r="BR5039" s="40"/>
      <c r="BS5039" s="40"/>
      <c r="BT5039" s="40"/>
      <c r="BU5039" s="40"/>
      <c r="BV5039" s="40"/>
      <c r="BW5039" s="40"/>
      <c r="BX5039" s="40"/>
      <c r="BY5039" s="40"/>
      <c r="BZ5039" s="40"/>
      <c r="CA5039" s="40"/>
      <c r="CB5039" s="40"/>
      <c r="CC5039" s="40"/>
      <c r="CD5039" s="40"/>
      <c r="CE5039" s="40"/>
    </row>
    <row r="5040" spans="1:83" x14ac:dyDescent="0.25">
      <c r="A5040" s="5" t="s">
        <v>834</v>
      </c>
      <c r="B5040" s="5" t="s">
        <v>834</v>
      </c>
      <c r="C5040" s="6">
        <v>37082</v>
      </c>
      <c r="D5040" s="14"/>
      <c r="E5040" s="14"/>
      <c r="F5040" s="15"/>
      <c r="G5040" s="40"/>
      <c r="H5040" s="40"/>
      <c r="I5040" s="40"/>
      <c r="J5040" s="40"/>
      <c r="K5040" s="40"/>
      <c r="L5040" s="40"/>
      <c r="M5040" s="40"/>
      <c r="N5040" s="40"/>
      <c r="O5040" s="40"/>
      <c r="P5040" s="40"/>
      <c r="Q5040" s="40"/>
      <c r="R5040" s="40"/>
      <c r="S5040" s="40"/>
      <c r="T5040" s="40"/>
      <c r="U5040" s="40"/>
      <c r="V5040" s="40"/>
      <c r="W5040" s="40"/>
      <c r="X5040" s="40"/>
      <c r="Z5040" s="40"/>
      <c r="AA5040" s="40"/>
      <c r="AB5040" s="40"/>
      <c r="AC5040" s="40"/>
      <c r="AD5040" s="40"/>
      <c r="AE5040" s="40"/>
      <c r="AF5040" s="40"/>
      <c r="AG5040" s="40"/>
      <c r="AH5040" s="40"/>
      <c r="AI5040" s="40"/>
      <c r="AJ5040" s="40"/>
      <c r="AK5040" s="40"/>
      <c r="AL5040" s="40"/>
      <c r="AM5040" s="40"/>
      <c r="AN5040" s="40"/>
      <c r="AO5040" s="40"/>
      <c r="AP5040" s="40"/>
      <c r="AQ5040" s="40"/>
      <c r="AR5040" s="40"/>
      <c r="AS5040" s="40"/>
      <c r="AT5040" s="40"/>
      <c r="AU5040" s="40"/>
      <c r="AV5040" s="40"/>
      <c r="AZ5040" s="40"/>
      <c r="BA5040" s="40"/>
      <c r="BB5040" s="40"/>
      <c r="BC5040" s="40"/>
      <c r="BD5040" s="40"/>
      <c r="BE5040" s="40"/>
      <c r="BF5040" s="40"/>
      <c r="BG5040" s="40"/>
      <c r="BH5040" s="40"/>
      <c r="BI5040" s="40"/>
      <c r="BJ5040" s="40"/>
      <c r="BK5040" s="40"/>
      <c r="BL5040" s="40"/>
      <c r="BM5040" s="40"/>
      <c r="BN5040" s="40"/>
      <c r="BO5040" s="40"/>
      <c r="BP5040" s="40"/>
      <c r="BQ5040" s="40"/>
      <c r="BR5040" s="40"/>
      <c r="BS5040" s="40"/>
      <c r="BT5040" s="40"/>
      <c r="BU5040" s="40"/>
      <c r="BV5040" s="40"/>
      <c r="BW5040" s="40"/>
      <c r="BX5040" s="40"/>
      <c r="BY5040" s="40"/>
      <c r="BZ5040" s="40"/>
      <c r="CA5040" s="40"/>
      <c r="CB5040" s="40"/>
      <c r="CC5040" s="40"/>
      <c r="CD5040" s="40"/>
      <c r="CE5040" s="40"/>
    </row>
    <row r="5041" spans="1:83" x14ac:dyDescent="0.25">
      <c r="A5041" s="5" t="s">
        <v>834</v>
      </c>
      <c r="B5041" s="5" t="s">
        <v>834</v>
      </c>
      <c r="C5041" s="6">
        <v>37083</v>
      </c>
      <c r="D5041" s="14"/>
      <c r="E5041" s="14"/>
      <c r="F5041" s="15"/>
      <c r="G5041" s="40"/>
      <c r="H5041" s="40"/>
      <c r="I5041" s="40"/>
      <c r="J5041" s="40"/>
      <c r="K5041" s="40"/>
      <c r="L5041" s="40"/>
      <c r="M5041" s="40"/>
      <c r="N5041" s="40"/>
      <c r="O5041" s="40"/>
      <c r="P5041" s="40"/>
      <c r="Q5041" s="40"/>
      <c r="R5041" s="40"/>
      <c r="S5041" s="40"/>
      <c r="T5041" s="40"/>
      <c r="U5041" s="40"/>
      <c r="V5041" s="40"/>
      <c r="W5041" s="40"/>
      <c r="X5041" s="40"/>
      <c r="Z5041" s="40"/>
      <c r="AA5041" s="40"/>
      <c r="AB5041" s="40"/>
      <c r="AC5041" s="40"/>
      <c r="AD5041" s="40"/>
      <c r="AE5041" s="40"/>
      <c r="AF5041" s="40"/>
      <c r="AG5041" s="40"/>
      <c r="AH5041" s="40"/>
      <c r="AI5041" s="40"/>
      <c r="AJ5041" s="40"/>
      <c r="AK5041" s="40"/>
      <c r="AL5041" s="40"/>
      <c r="AM5041" s="40"/>
      <c r="AN5041" s="40"/>
      <c r="AO5041" s="40"/>
      <c r="AP5041" s="40"/>
      <c r="AQ5041" s="40"/>
      <c r="AR5041" s="40"/>
      <c r="AS5041" s="40"/>
      <c r="AT5041" s="40"/>
      <c r="AU5041" s="40"/>
      <c r="AV5041" s="40"/>
      <c r="AZ5041" s="40"/>
      <c r="BA5041" s="40"/>
      <c r="BB5041" s="40"/>
      <c r="BC5041" s="40"/>
      <c r="BD5041" s="40"/>
      <c r="BE5041" s="40"/>
      <c r="BF5041" s="40"/>
      <c r="BG5041" s="40"/>
      <c r="BH5041" s="40"/>
      <c r="BI5041" s="40"/>
      <c r="BJ5041" s="40"/>
      <c r="BK5041" s="40"/>
      <c r="BL5041" s="40"/>
      <c r="BM5041" s="40"/>
      <c r="BN5041" s="40"/>
      <c r="BO5041" s="40"/>
      <c r="BP5041" s="40"/>
      <c r="BQ5041" s="40"/>
      <c r="BR5041" s="40"/>
      <c r="BS5041" s="40"/>
      <c r="BT5041" s="40"/>
      <c r="BU5041" s="40"/>
      <c r="BV5041" s="40"/>
      <c r="BW5041" s="40"/>
      <c r="BX5041" s="40"/>
      <c r="BY5041" s="40"/>
      <c r="BZ5041" s="40"/>
      <c r="CA5041" s="40"/>
      <c r="CB5041" s="40"/>
      <c r="CC5041" s="40"/>
      <c r="CD5041" s="40"/>
      <c r="CE5041" s="40"/>
    </row>
    <row r="5042" spans="1:83" x14ac:dyDescent="0.25">
      <c r="A5042" s="5" t="s">
        <v>834</v>
      </c>
      <c r="B5042" s="5" t="s">
        <v>834</v>
      </c>
      <c r="C5042" s="6">
        <v>37084</v>
      </c>
      <c r="D5042" s="14"/>
      <c r="E5042" s="14"/>
      <c r="F5042" s="15"/>
      <c r="G5042" s="40"/>
      <c r="H5042" s="40"/>
      <c r="I5042" s="40"/>
      <c r="J5042" s="40"/>
      <c r="K5042" s="40"/>
      <c r="L5042" s="40"/>
      <c r="M5042" s="40"/>
      <c r="N5042" s="40"/>
      <c r="O5042" s="40"/>
      <c r="P5042" s="40"/>
      <c r="Q5042" s="40"/>
      <c r="R5042" s="40"/>
      <c r="S5042" s="40"/>
      <c r="T5042" s="40"/>
      <c r="U5042" s="40"/>
      <c r="V5042" s="40"/>
      <c r="W5042" s="40"/>
      <c r="X5042" s="40"/>
      <c r="Z5042" s="40"/>
      <c r="AA5042" s="40"/>
      <c r="AB5042" s="40"/>
      <c r="AC5042" s="40"/>
      <c r="AD5042" s="40"/>
      <c r="AE5042" s="40"/>
      <c r="AF5042" s="40"/>
      <c r="AG5042" s="40"/>
      <c r="AH5042" s="40"/>
      <c r="AI5042" s="40"/>
      <c r="AJ5042" s="40"/>
      <c r="AK5042" s="40"/>
      <c r="AL5042" s="40"/>
      <c r="AM5042" s="40"/>
      <c r="AN5042" s="40"/>
      <c r="AO5042" s="40"/>
      <c r="AP5042" s="40"/>
      <c r="AQ5042" s="40"/>
      <c r="AR5042" s="40"/>
      <c r="AS5042" s="40"/>
      <c r="AT5042" s="40"/>
      <c r="AU5042" s="40"/>
      <c r="AV5042" s="40"/>
      <c r="AZ5042" s="40"/>
      <c r="BA5042" s="40"/>
      <c r="BB5042" s="40"/>
      <c r="BC5042" s="40"/>
      <c r="BD5042" s="40"/>
      <c r="BE5042" s="40"/>
      <c r="BF5042" s="40"/>
      <c r="BG5042" s="40"/>
      <c r="BH5042" s="40"/>
      <c r="BI5042" s="40"/>
      <c r="BJ5042" s="40"/>
      <c r="BK5042" s="40"/>
      <c r="BL5042" s="40"/>
      <c r="BM5042" s="40"/>
      <c r="BN5042" s="40"/>
      <c r="BO5042" s="40"/>
      <c r="BP5042" s="40"/>
      <c r="BQ5042" s="40"/>
      <c r="BR5042" s="40"/>
      <c r="BS5042" s="40"/>
      <c r="BT5042" s="40"/>
      <c r="BU5042" s="40"/>
      <c r="BV5042" s="40"/>
      <c r="BW5042" s="40"/>
      <c r="BX5042" s="40"/>
      <c r="BY5042" s="40"/>
      <c r="BZ5042" s="40"/>
      <c r="CA5042" s="40"/>
      <c r="CB5042" s="40"/>
      <c r="CC5042" s="40"/>
      <c r="CD5042" s="40"/>
      <c r="CE5042" s="40"/>
    </row>
    <row r="5043" spans="1:83" x14ac:dyDescent="0.25">
      <c r="A5043" s="5" t="s">
        <v>834</v>
      </c>
      <c r="B5043" s="5" t="s">
        <v>834</v>
      </c>
      <c r="C5043" s="6">
        <v>37085</v>
      </c>
      <c r="D5043" s="14"/>
      <c r="E5043" s="14"/>
      <c r="F5043" s="15"/>
      <c r="G5043" s="40"/>
      <c r="H5043" s="40"/>
      <c r="I5043" s="40"/>
      <c r="J5043" s="40"/>
      <c r="K5043" s="40"/>
      <c r="L5043" s="40"/>
      <c r="M5043" s="40"/>
      <c r="N5043" s="40"/>
      <c r="O5043" s="40"/>
      <c r="P5043" s="40"/>
      <c r="Q5043" s="40"/>
      <c r="R5043" s="40"/>
      <c r="S5043" s="40"/>
      <c r="T5043" s="40"/>
      <c r="U5043" s="40"/>
      <c r="V5043" s="40"/>
      <c r="W5043" s="40"/>
      <c r="X5043" s="40"/>
      <c r="Z5043" s="40"/>
      <c r="AA5043" s="40"/>
      <c r="AB5043" s="40"/>
      <c r="AC5043" s="40"/>
      <c r="AD5043" s="40"/>
      <c r="AE5043" s="40"/>
      <c r="AF5043" s="40"/>
      <c r="AG5043" s="40"/>
      <c r="AH5043" s="40"/>
      <c r="AI5043" s="40"/>
      <c r="AJ5043" s="40"/>
      <c r="AK5043" s="40"/>
      <c r="AL5043" s="40"/>
      <c r="AM5043" s="40"/>
      <c r="AN5043" s="40"/>
      <c r="AO5043" s="40"/>
      <c r="AP5043" s="40"/>
      <c r="AQ5043" s="40"/>
      <c r="AR5043" s="40"/>
      <c r="AS5043" s="40"/>
      <c r="AT5043" s="40"/>
      <c r="AU5043" s="40"/>
      <c r="AV5043" s="40"/>
      <c r="AZ5043" s="40"/>
      <c r="BA5043" s="40"/>
      <c r="BB5043" s="40"/>
      <c r="BC5043" s="40"/>
      <c r="BD5043" s="40"/>
      <c r="BE5043" s="40"/>
      <c r="BF5043" s="40"/>
      <c r="BG5043" s="40"/>
      <c r="BH5043" s="40"/>
      <c r="BI5043" s="40"/>
      <c r="BJ5043" s="40"/>
      <c r="BK5043" s="40"/>
      <c r="BL5043" s="40"/>
      <c r="BM5043" s="40"/>
      <c r="BN5043" s="40"/>
      <c r="BO5043" s="40"/>
      <c r="BP5043" s="40"/>
      <c r="BQ5043" s="40"/>
      <c r="BR5043" s="40"/>
      <c r="BS5043" s="40"/>
      <c r="BT5043" s="40"/>
      <c r="BU5043" s="40"/>
      <c r="BV5043" s="40"/>
      <c r="BW5043" s="40"/>
      <c r="BX5043" s="40"/>
      <c r="BY5043" s="40"/>
      <c r="BZ5043" s="40"/>
      <c r="CA5043" s="40"/>
      <c r="CB5043" s="40"/>
      <c r="CC5043" s="40"/>
      <c r="CD5043" s="40"/>
      <c r="CE5043" s="40"/>
    </row>
    <row r="5044" spans="1:83" x14ac:dyDescent="0.25">
      <c r="A5044" s="5" t="s">
        <v>834</v>
      </c>
      <c r="B5044" s="5" t="s">
        <v>834</v>
      </c>
      <c r="C5044" s="6">
        <v>37086</v>
      </c>
      <c r="D5044" s="14"/>
      <c r="E5044" s="14"/>
      <c r="F5044" s="15"/>
      <c r="G5044" s="40"/>
      <c r="H5044" s="40"/>
      <c r="I5044" s="40"/>
      <c r="J5044" s="40"/>
      <c r="K5044" s="40"/>
      <c r="L5044" s="40"/>
      <c r="M5044" s="40"/>
      <c r="N5044" s="40"/>
      <c r="O5044" s="40"/>
      <c r="P5044" s="40"/>
      <c r="Q5044" s="40"/>
      <c r="R5044" s="40"/>
      <c r="S5044" s="40"/>
      <c r="T5044" s="40"/>
      <c r="U5044" s="40"/>
      <c r="V5044" s="40"/>
      <c r="W5044" s="40"/>
      <c r="X5044" s="40"/>
      <c r="Z5044" s="40"/>
      <c r="AA5044" s="40"/>
      <c r="AB5044" s="40"/>
      <c r="AC5044" s="40"/>
      <c r="AD5044" s="40"/>
      <c r="AE5044" s="40"/>
      <c r="AF5044" s="40"/>
      <c r="AG5044" s="40"/>
      <c r="AH5044" s="40"/>
      <c r="AI5044" s="40"/>
      <c r="AJ5044" s="40"/>
      <c r="AK5044" s="40"/>
      <c r="AL5044" s="40"/>
      <c r="AM5044" s="40"/>
      <c r="AN5044" s="40"/>
      <c r="AO5044" s="40"/>
      <c r="AP5044" s="40"/>
      <c r="AQ5044" s="40"/>
      <c r="AR5044" s="40"/>
      <c r="AS5044" s="40"/>
      <c r="AT5044" s="40"/>
      <c r="AU5044" s="40"/>
      <c r="AV5044" s="40"/>
      <c r="AZ5044" s="40"/>
      <c r="BA5044" s="40"/>
      <c r="BB5044" s="40"/>
      <c r="BC5044" s="40"/>
      <c r="BD5044" s="40"/>
      <c r="BE5044" s="40"/>
      <c r="BF5044" s="40"/>
      <c r="BG5044" s="40"/>
      <c r="BH5044" s="40"/>
      <c r="BI5044" s="40"/>
      <c r="BJ5044" s="40"/>
      <c r="BK5044" s="40"/>
      <c r="BL5044" s="40"/>
      <c r="BM5044" s="40"/>
      <c r="BN5044" s="40"/>
      <c r="BO5044" s="40"/>
      <c r="BP5044" s="40"/>
      <c r="BQ5044" s="40"/>
      <c r="BR5044" s="40"/>
      <c r="BS5044" s="40"/>
      <c r="BT5044" s="40"/>
      <c r="BU5044" s="40"/>
      <c r="BV5044" s="40"/>
      <c r="BW5044" s="40"/>
      <c r="BX5044" s="40"/>
      <c r="BY5044" s="40"/>
      <c r="BZ5044" s="40"/>
      <c r="CA5044" s="40"/>
      <c r="CB5044" s="40"/>
      <c r="CC5044" s="40"/>
      <c r="CD5044" s="40"/>
      <c r="CE5044" s="40"/>
    </row>
    <row r="5045" spans="1:83" x14ac:dyDescent="0.25">
      <c r="A5045" s="5" t="s">
        <v>834</v>
      </c>
      <c r="B5045" s="5" t="s">
        <v>834</v>
      </c>
      <c r="C5045" s="6">
        <v>37087</v>
      </c>
      <c r="D5045" s="14"/>
      <c r="E5045" s="14"/>
      <c r="F5045" s="15"/>
      <c r="G5045" s="40"/>
      <c r="H5045" s="40"/>
      <c r="I5045" s="40"/>
      <c r="J5045" s="40"/>
      <c r="K5045" s="40"/>
      <c r="L5045" s="40"/>
      <c r="M5045" s="40"/>
      <c r="N5045" s="40"/>
      <c r="O5045" s="40"/>
      <c r="P5045" s="40"/>
      <c r="Q5045" s="40"/>
      <c r="R5045" s="40"/>
      <c r="S5045" s="40"/>
      <c r="T5045" s="40"/>
      <c r="U5045" s="40"/>
      <c r="V5045" s="40"/>
      <c r="W5045" s="40"/>
      <c r="X5045" s="40"/>
      <c r="Z5045" s="40"/>
      <c r="AA5045" s="40"/>
      <c r="AB5045" s="40"/>
      <c r="AC5045" s="40"/>
      <c r="AD5045" s="40"/>
      <c r="AE5045" s="40"/>
      <c r="AF5045" s="40"/>
      <c r="AG5045" s="40"/>
      <c r="AH5045" s="40"/>
      <c r="AI5045" s="40"/>
      <c r="AJ5045" s="40"/>
      <c r="AK5045" s="40"/>
      <c r="AL5045" s="40"/>
      <c r="AM5045" s="40"/>
      <c r="AN5045" s="40"/>
      <c r="AO5045" s="40"/>
      <c r="AP5045" s="40"/>
      <c r="AQ5045" s="40"/>
      <c r="AR5045" s="40"/>
      <c r="AS5045" s="40"/>
      <c r="AT5045" s="40"/>
      <c r="AU5045" s="40"/>
      <c r="AV5045" s="40"/>
      <c r="AZ5045" s="40"/>
      <c r="BA5045" s="40"/>
      <c r="BB5045" s="40"/>
      <c r="BC5045" s="40"/>
      <c r="BD5045" s="40"/>
      <c r="BE5045" s="40"/>
      <c r="BF5045" s="40"/>
      <c r="BG5045" s="40"/>
      <c r="BH5045" s="40"/>
      <c r="BI5045" s="40"/>
      <c r="BJ5045" s="40"/>
      <c r="BK5045" s="40"/>
      <c r="BL5045" s="40"/>
      <c r="BM5045" s="40"/>
      <c r="BN5045" s="40"/>
      <c r="BO5045" s="40"/>
      <c r="BP5045" s="40"/>
      <c r="BQ5045" s="40"/>
      <c r="BR5045" s="40"/>
      <c r="BS5045" s="40"/>
      <c r="BT5045" s="40"/>
      <c r="BU5045" s="40"/>
      <c r="BV5045" s="40"/>
      <c r="BW5045" s="40"/>
      <c r="BX5045" s="40"/>
      <c r="BY5045" s="40"/>
      <c r="BZ5045" s="40"/>
      <c r="CA5045" s="40"/>
      <c r="CB5045" s="40"/>
      <c r="CC5045" s="40"/>
      <c r="CD5045" s="40"/>
      <c r="CE5045" s="40"/>
    </row>
    <row r="5046" spans="1:83" x14ac:dyDescent="0.25">
      <c r="A5046" s="5" t="s">
        <v>834</v>
      </c>
      <c r="B5046" s="5" t="s">
        <v>834</v>
      </c>
      <c r="C5046" s="6">
        <v>37088</v>
      </c>
      <c r="D5046" s="14"/>
      <c r="E5046" s="14"/>
      <c r="F5046" s="15"/>
      <c r="G5046" s="40"/>
      <c r="H5046" s="40"/>
      <c r="I5046" s="40"/>
      <c r="J5046" s="40"/>
      <c r="K5046" s="40"/>
      <c r="L5046" s="40"/>
      <c r="M5046" s="40"/>
      <c r="N5046" s="40"/>
      <c r="O5046" s="40"/>
      <c r="P5046" s="40"/>
      <c r="Q5046" s="40"/>
      <c r="R5046" s="40"/>
      <c r="S5046" s="40"/>
      <c r="T5046" s="40"/>
      <c r="U5046" s="40"/>
      <c r="V5046" s="40"/>
      <c r="W5046" s="40"/>
      <c r="X5046" s="40"/>
      <c r="Z5046" s="40"/>
      <c r="AA5046" s="40"/>
      <c r="AB5046" s="40"/>
      <c r="AC5046" s="40"/>
      <c r="AD5046" s="40"/>
      <c r="AE5046" s="40"/>
      <c r="AF5046" s="40"/>
      <c r="AG5046" s="40"/>
      <c r="AH5046" s="40"/>
      <c r="AI5046" s="40"/>
      <c r="AJ5046" s="40"/>
      <c r="AK5046" s="40"/>
      <c r="AL5046" s="40"/>
      <c r="AM5046" s="40"/>
      <c r="AN5046" s="40"/>
      <c r="AO5046" s="40"/>
      <c r="AP5046" s="40"/>
      <c r="AQ5046" s="40"/>
      <c r="AR5046" s="40"/>
      <c r="AS5046" s="40"/>
      <c r="AT5046" s="40"/>
      <c r="AU5046" s="40"/>
      <c r="AV5046" s="40"/>
      <c r="AZ5046" s="40"/>
      <c r="BA5046" s="40"/>
      <c r="BB5046" s="40"/>
      <c r="BC5046" s="40"/>
      <c r="BD5046" s="40"/>
      <c r="BE5046" s="40"/>
      <c r="BF5046" s="40"/>
      <c r="BG5046" s="40"/>
      <c r="BH5046" s="40"/>
      <c r="BI5046" s="40"/>
      <c r="BJ5046" s="40"/>
      <c r="BK5046" s="40"/>
      <c r="BL5046" s="40"/>
      <c r="BM5046" s="40"/>
      <c r="BN5046" s="40"/>
      <c r="BO5046" s="40"/>
      <c r="BP5046" s="40"/>
      <c r="BQ5046" s="40"/>
      <c r="BR5046" s="40"/>
      <c r="BS5046" s="40"/>
      <c r="BT5046" s="40"/>
      <c r="BU5046" s="40"/>
      <c r="BV5046" s="40"/>
      <c r="BW5046" s="40"/>
      <c r="BX5046" s="40"/>
      <c r="BY5046" s="40"/>
      <c r="BZ5046" s="40"/>
      <c r="CA5046" s="40"/>
      <c r="CB5046" s="40"/>
      <c r="CC5046" s="40"/>
      <c r="CD5046" s="40"/>
      <c r="CE5046" s="40"/>
    </row>
    <row r="5047" spans="1:83" x14ac:dyDescent="0.25">
      <c r="A5047" s="5" t="s">
        <v>834</v>
      </c>
      <c r="B5047" s="5" t="s">
        <v>834</v>
      </c>
      <c r="C5047" s="6">
        <v>37089</v>
      </c>
      <c r="D5047" s="14"/>
      <c r="E5047" s="14"/>
      <c r="F5047" s="15"/>
      <c r="G5047" s="40"/>
      <c r="H5047" s="40"/>
      <c r="I5047" s="40"/>
      <c r="J5047" s="40"/>
      <c r="K5047" s="40"/>
      <c r="L5047" s="40"/>
      <c r="M5047" s="40"/>
      <c r="N5047" s="40"/>
      <c r="O5047" s="40"/>
      <c r="P5047" s="40"/>
      <c r="Q5047" s="40"/>
      <c r="R5047" s="40"/>
      <c r="S5047" s="40"/>
      <c r="T5047" s="40"/>
      <c r="U5047" s="40"/>
      <c r="V5047" s="40"/>
      <c r="W5047" s="40"/>
      <c r="X5047" s="40"/>
      <c r="Z5047" s="40"/>
      <c r="AA5047" s="40"/>
      <c r="AB5047" s="40"/>
      <c r="AC5047" s="40"/>
      <c r="AD5047" s="40"/>
      <c r="AE5047" s="40"/>
      <c r="AF5047" s="40"/>
      <c r="AG5047" s="40"/>
      <c r="AH5047" s="40"/>
      <c r="AI5047" s="40"/>
      <c r="AJ5047" s="40"/>
      <c r="AK5047" s="40"/>
      <c r="AL5047" s="40"/>
      <c r="AM5047" s="40"/>
      <c r="AN5047" s="40"/>
      <c r="AO5047" s="40"/>
      <c r="AP5047" s="40"/>
      <c r="AQ5047" s="40"/>
      <c r="AR5047" s="40"/>
      <c r="AS5047" s="40"/>
      <c r="AT5047" s="40"/>
      <c r="AU5047" s="40"/>
      <c r="AV5047" s="40"/>
      <c r="AZ5047" s="40"/>
      <c r="BA5047" s="40"/>
      <c r="BB5047" s="40"/>
      <c r="BC5047" s="40"/>
      <c r="BD5047" s="40"/>
      <c r="BE5047" s="40"/>
      <c r="BF5047" s="40"/>
      <c r="BG5047" s="40"/>
      <c r="BH5047" s="40"/>
      <c r="BI5047" s="40"/>
      <c r="BJ5047" s="40"/>
      <c r="BK5047" s="40"/>
      <c r="BL5047" s="40"/>
      <c r="BM5047" s="40"/>
      <c r="BN5047" s="40"/>
      <c r="BO5047" s="40"/>
      <c r="BP5047" s="40"/>
      <c r="BQ5047" s="40"/>
      <c r="BR5047" s="40"/>
      <c r="BS5047" s="40"/>
      <c r="BT5047" s="40"/>
      <c r="BU5047" s="40"/>
      <c r="BV5047" s="40"/>
      <c r="BW5047" s="40"/>
      <c r="BX5047" s="40"/>
      <c r="BY5047" s="40"/>
      <c r="BZ5047" s="40"/>
      <c r="CA5047" s="40"/>
      <c r="CB5047" s="40"/>
      <c r="CC5047" s="40"/>
      <c r="CD5047" s="40"/>
      <c r="CE5047" s="40"/>
    </row>
    <row r="5048" spans="1:83" x14ac:dyDescent="0.25">
      <c r="A5048" s="83" t="s">
        <v>834</v>
      </c>
      <c r="B5048" s="83" t="s">
        <v>834</v>
      </c>
      <c r="C5048" s="14">
        <v>37090</v>
      </c>
      <c r="D5048" s="14"/>
      <c r="E5048" s="14"/>
      <c r="F5048" s="15"/>
      <c r="G5048" s="40"/>
      <c r="H5048" s="40"/>
      <c r="I5048" s="40"/>
      <c r="J5048" s="40"/>
      <c r="K5048" s="40"/>
      <c r="L5048" s="40"/>
      <c r="M5048" s="40"/>
      <c r="N5048" s="40"/>
      <c r="O5048" s="40"/>
      <c r="P5048" s="40"/>
      <c r="Q5048" s="40"/>
      <c r="R5048" s="40"/>
      <c r="S5048" s="40"/>
      <c r="T5048" s="40"/>
      <c r="U5048" s="40"/>
      <c r="V5048" s="40"/>
      <c r="W5048" s="40"/>
      <c r="X5048" s="40"/>
      <c r="Z5048" s="40"/>
      <c r="AA5048" s="40"/>
      <c r="AB5048" s="40"/>
      <c r="AC5048" s="40"/>
      <c r="AD5048" s="40"/>
      <c r="AE5048" s="40"/>
      <c r="AF5048" s="40"/>
      <c r="AG5048" s="40"/>
      <c r="AH5048" s="40"/>
      <c r="AI5048" s="40"/>
      <c r="AJ5048" s="40"/>
      <c r="AK5048" s="40"/>
      <c r="AL5048" s="40"/>
      <c r="AM5048" s="40"/>
      <c r="AN5048" s="40"/>
      <c r="AO5048" s="40"/>
      <c r="AP5048" s="40"/>
      <c r="AQ5048" s="40"/>
      <c r="AR5048" s="40"/>
      <c r="AS5048" s="40"/>
      <c r="AT5048" s="40"/>
      <c r="AU5048" s="40"/>
      <c r="AV5048" s="40"/>
      <c r="AZ5048" s="40"/>
      <c r="BA5048" s="40"/>
      <c r="BB5048" s="40"/>
      <c r="BC5048" s="40"/>
      <c r="BD5048" s="40"/>
      <c r="BE5048" s="40"/>
      <c r="BF5048" s="40"/>
      <c r="BG5048" s="40"/>
      <c r="BH5048" s="40"/>
      <c r="BI5048" s="40"/>
      <c r="BJ5048" s="40"/>
      <c r="BK5048" s="40"/>
      <c r="BL5048" s="40"/>
      <c r="BM5048" s="40"/>
      <c r="BN5048" s="40"/>
      <c r="BO5048" s="40"/>
      <c r="BP5048" s="40"/>
      <c r="BQ5048" s="40"/>
      <c r="BR5048" s="40"/>
      <c r="BS5048" s="40"/>
      <c r="BT5048" s="40"/>
      <c r="BU5048" s="40"/>
      <c r="BV5048" s="40"/>
      <c r="BW5048" s="40"/>
      <c r="BX5048" s="40"/>
      <c r="BY5048" s="40"/>
      <c r="BZ5048" s="40"/>
      <c r="CA5048" s="40"/>
      <c r="CB5048" s="40"/>
      <c r="CC5048" s="40"/>
      <c r="CD5048" s="40"/>
      <c r="CE5048" s="40"/>
    </row>
    <row r="5049" spans="1:83" x14ac:dyDescent="0.25">
      <c r="A5049" s="68" t="s">
        <v>834</v>
      </c>
      <c r="B5049" s="68" t="s">
        <v>834</v>
      </c>
      <c r="C5049" s="14">
        <v>37091</v>
      </c>
      <c r="D5049" s="14"/>
      <c r="E5049" s="14"/>
      <c r="F5049" s="15"/>
      <c r="G5049" s="40"/>
      <c r="H5049" s="40"/>
      <c r="I5049" s="40"/>
      <c r="J5049" s="40"/>
      <c r="K5049" s="40"/>
      <c r="L5049" s="40"/>
      <c r="M5049" s="40"/>
      <c r="N5049" s="40"/>
      <c r="O5049" s="40"/>
      <c r="P5049" s="40"/>
      <c r="Q5049" s="40"/>
      <c r="R5049" s="40"/>
      <c r="S5049" s="40"/>
      <c r="T5049" s="40"/>
      <c r="U5049" s="40"/>
      <c r="V5049" s="40"/>
      <c r="W5049" s="40"/>
      <c r="X5049" s="40"/>
      <c r="Z5049" s="40"/>
      <c r="AA5049" s="40"/>
      <c r="AB5049" s="40"/>
      <c r="AC5049" s="40"/>
      <c r="AD5049" s="40"/>
      <c r="AE5049" s="40"/>
      <c r="AF5049" s="40"/>
      <c r="AG5049" s="40"/>
      <c r="AH5049" s="40"/>
      <c r="AI5049" s="40"/>
      <c r="AJ5049" s="40"/>
      <c r="AK5049" s="40"/>
      <c r="AL5049" s="40"/>
      <c r="AM5049" s="40"/>
      <c r="AN5049" s="40"/>
      <c r="AO5049" s="40"/>
      <c r="AP5049" s="40"/>
      <c r="AQ5049" s="40"/>
      <c r="AR5049" s="40"/>
      <c r="AS5049" s="40"/>
      <c r="AT5049" s="40"/>
      <c r="AU5049" s="40"/>
      <c r="AV5049" s="40"/>
      <c r="AZ5049" s="40"/>
      <c r="BA5049" s="40"/>
      <c r="BB5049" s="40"/>
      <c r="BC5049" s="40"/>
      <c r="BD5049" s="40"/>
      <c r="BE5049" s="40"/>
      <c r="BF5049" s="40"/>
      <c r="BG5049" s="40"/>
      <c r="BH5049" s="40"/>
      <c r="BI5049" s="40"/>
      <c r="BJ5049" s="40"/>
      <c r="BK5049" s="40"/>
      <c r="BL5049" s="40"/>
      <c r="BM5049" s="40"/>
      <c r="BN5049" s="40"/>
      <c r="BO5049" s="40"/>
      <c r="BP5049" s="40"/>
      <c r="BQ5049" s="40"/>
      <c r="BR5049" s="40"/>
      <c r="BS5049" s="40"/>
      <c r="BT5049" s="40"/>
      <c r="BU5049" s="40"/>
      <c r="BV5049" s="40"/>
      <c r="BW5049" s="40"/>
      <c r="BX5049" s="40"/>
      <c r="BY5049" s="40"/>
      <c r="BZ5049" s="40"/>
      <c r="CA5049" s="40"/>
      <c r="CB5049" s="40"/>
      <c r="CC5049" s="40"/>
      <c r="CD5049" s="40"/>
      <c r="CE5049" s="40"/>
    </row>
    <row r="5050" spans="1:83" x14ac:dyDescent="0.25">
      <c r="A5050" s="68" t="s">
        <v>834</v>
      </c>
      <c r="B5050" s="68" t="s">
        <v>834</v>
      </c>
      <c r="C5050" s="14">
        <v>37092</v>
      </c>
      <c r="D5050" s="14"/>
      <c r="E5050" s="14"/>
      <c r="F5050" s="15"/>
      <c r="G5050" s="40"/>
      <c r="H5050" s="40"/>
      <c r="I5050" s="40"/>
      <c r="J5050" s="40"/>
      <c r="K5050" s="40"/>
      <c r="L5050" s="40"/>
      <c r="M5050" s="40"/>
      <c r="N5050" s="40"/>
      <c r="O5050" s="40"/>
      <c r="P5050" s="40"/>
      <c r="Q5050" s="40"/>
      <c r="R5050" s="40"/>
      <c r="S5050" s="40"/>
      <c r="T5050" s="40"/>
      <c r="U5050" s="40"/>
      <c r="V5050" s="40"/>
      <c r="W5050" s="40"/>
      <c r="X5050" s="40"/>
      <c r="Z5050" s="40"/>
      <c r="AA5050" s="40"/>
      <c r="AB5050" s="40"/>
      <c r="AC5050" s="40"/>
      <c r="AD5050" s="40"/>
      <c r="AE5050" s="40"/>
      <c r="AF5050" s="40"/>
      <c r="AG5050" s="40"/>
      <c r="AH5050" s="40"/>
      <c r="AI5050" s="40"/>
      <c r="AJ5050" s="40"/>
      <c r="AK5050" s="40"/>
      <c r="AL5050" s="40"/>
      <c r="AM5050" s="40"/>
      <c r="AN5050" s="40"/>
      <c r="AO5050" s="40"/>
      <c r="AP5050" s="40"/>
      <c r="AQ5050" s="40"/>
      <c r="AR5050" s="40"/>
      <c r="AS5050" s="40"/>
      <c r="AT5050" s="40"/>
      <c r="AU5050" s="40"/>
      <c r="AV5050" s="40"/>
      <c r="AZ5050" s="40"/>
      <c r="BA5050" s="40"/>
      <c r="BB5050" s="40"/>
      <c r="BC5050" s="40"/>
      <c r="BD5050" s="40"/>
      <c r="BE5050" s="40"/>
      <c r="BF5050" s="40"/>
      <c r="BG5050" s="40"/>
      <c r="BH5050" s="40"/>
      <c r="BI5050" s="40"/>
      <c r="BJ5050" s="40"/>
      <c r="BK5050" s="40"/>
      <c r="BL5050" s="40"/>
      <c r="BM5050" s="40"/>
      <c r="BN5050" s="40"/>
      <c r="BO5050" s="40"/>
      <c r="BP5050" s="40"/>
      <c r="BQ5050" s="40"/>
      <c r="BR5050" s="40"/>
      <c r="BS5050" s="40"/>
      <c r="BT5050" s="40"/>
      <c r="BU5050" s="40"/>
      <c r="BV5050" s="40"/>
      <c r="BW5050" s="40"/>
      <c r="BX5050" s="40"/>
      <c r="BY5050" s="40"/>
      <c r="BZ5050" s="40"/>
      <c r="CA5050" s="40"/>
      <c r="CB5050" s="40"/>
      <c r="CC5050" s="40"/>
      <c r="CD5050" s="40"/>
      <c r="CE5050" s="40"/>
    </row>
    <row r="5051" spans="1:83" x14ac:dyDescent="0.25">
      <c r="A5051" s="68" t="s">
        <v>834</v>
      </c>
      <c r="B5051" s="68" t="s">
        <v>834</v>
      </c>
      <c r="C5051" s="14">
        <v>37093</v>
      </c>
      <c r="D5051" s="14"/>
      <c r="E5051" s="14"/>
      <c r="F5051" s="15"/>
      <c r="G5051" s="40"/>
      <c r="H5051" s="40"/>
      <c r="I5051" s="40"/>
      <c r="J5051" s="40"/>
      <c r="K5051" s="40"/>
      <c r="L5051" s="40"/>
      <c r="M5051" s="40"/>
      <c r="N5051" s="40"/>
      <c r="O5051" s="40"/>
      <c r="P5051" s="40"/>
      <c r="Q5051" s="40"/>
      <c r="R5051" s="40"/>
      <c r="S5051" s="40"/>
      <c r="T5051" s="40"/>
      <c r="U5051" s="40"/>
      <c r="V5051" s="40"/>
      <c r="W5051" s="40"/>
      <c r="X5051" s="40"/>
      <c r="Z5051" s="40"/>
      <c r="AA5051" s="40"/>
      <c r="AB5051" s="40"/>
      <c r="AC5051" s="40"/>
      <c r="AD5051" s="40"/>
      <c r="AE5051" s="40"/>
      <c r="AF5051" s="40"/>
      <c r="AG5051" s="40"/>
      <c r="AH5051" s="40"/>
      <c r="AI5051" s="40"/>
      <c r="AJ5051" s="40"/>
      <c r="AK5051" s="40"/>
      <c r="AL5051" s="40"/>
      <c r="AM5051" s="40"/>
      <c r="AN5051" s="40"/>
      <c r="AO5051" s="40"/>
      <c r="AP5051" s="40"/>
      <c r="AQ5051" s="40"/>
      <c r="AR5051" s="40"/>
      <c r="AS5051" s="40"/>
      <c r="AT5051" s="40"/>
      <c r="AU5051" s="40"/>
      <c r="AV5051" s="40"/>
      <c r="AZ5051" s="40"/>
      <c r="BA5051" s="40"/>
      <c r="BB5051" s="40"/>
      <c r="BC5051" s="40"/>
      <c r="BD5051" s="40"/>
      <c r="BE5051" s="40"/>
      <c r="BF5051" s="40"/>
      <c r="BG5051" s="40"/>
      <c r="BH5051" s="40"/>
      <c r="BI5051" s="40"/>
      <c r="BJ5051" s="40"/>
      <c r="BK5051" s="40"/>
      <c r="BL5051" s="40"/>
      <c r="BM5051" s="40"/>
      <c r="BN5051" s="40"/>
      <c r="BO5051" s="40"/>
      <c r="BP5051" s="40"/>
      <c r="BQ5051" s="40"/>
      <c r="BR5051" s="40"/>
      <c r="BS5051" s="40"/>
      <c r="BT5051" s="40"/>
      <c r="BU5051" s="40"/>
      <c r="BV5051" s="40"/>
      <c r="BW5051" s="40"/>
      <c r="BX5051" s="40"/>
      <c r="BY5051" s="40"/>
      <c r="BZ5051" s="40"/>
      <c r="CA5051" s="40"/>
      <c r="CB5051" s="40"/>
      <c r="CC5051" s="40"/>
      <c r="CD5051" s="40"/>
      <c r="CE5051" s="40"/>
    </row>
    <row r="5052" spans="1:83" x14ac:dyDescent="0.25">
      <c r="A5052" s="68" t="s">
        <v>834</v>
      </c>
      <c r="B5052" s="68" t="s">
        <v>834</v>
      </c>
      <c r="C5052" s="14">
        <v>37094</v>
      </c>
      <c r="D5052" s="14"/>
      <c r="E5052" s="14"/>
      <c r="F5052" s="15"/>
      <c r="G5052" s="40"/>
      <c r="H5052" s="40"/>
      <c r="I5052" s="40"/>
      <c r="J5052" s="40"/>
      <c r="K5052" s="40"/>
      <c r="L5052" s="40"/>
      <c r="M5052" s="40"/>
      <c r="N5052" s="40"/>
      <c r="O5052" s="40"/>
      <c r="P5052" s="40"/>
      <c r="Q5052" s="40"/>
      <c r="R5052" s="40"/>
      <c r="S5052" s="40"/>
      <c r="T5052" s="40"/>
      <c r="U5052" s="40"/>
      <c r="V5052" s="40"/>
      <c r="W5052" s="40"/>
      <c r="X5052" s="40"/>
      <c r="Z5052" s="40"/>
      <c r="AA5052" s="40"/>
      <c r="AB5052" s="40"/>
      <c r="AC5052" s="40"/>
      <c r="AD5052" s="40"/>
      <c r="AE5052" s="40"/>
      <c r="AF5052" s="40"/>
      <c r="AG5052" s="40"/>
      <c r="AH5052" s="40"/>
      <c r="AI5052" s="40"/>
      <c r="AJ5052" s="40"/>
      <c r="AK5052" s="40"/>
      <c r="AL5052" s="40"/>
      <c r="AM5052" s="40"/>
      <c r="AN5052" s="40"/>
      <c r="AO5052" s="40"/>
      <c r="AP5052" s="40"/>
      <c r="AQ5052" s="40"/>
      <c r="AR5052" s="40"/>
      <c r="AS5052" s="40"/>
      <c r="AT5052" s="40"/>
      <c r="AU5052" s="40"/>
      <c r="AV5052" s="40"/>
      <c r="AZ5052" s="40"/>
      <c r="BA5052" s="40"/>
      <c r="BB5052" s="40"/>
      <c r="BC5052" s="40"/>
      <c r="BD5052" s="40"/>
      <c r="BE5052" s="40"/>
      <c r="BF5052" s="40"/>
      <c r="BG5052" s="40"/>
      <c r="BH5052" s="40"/>
      <c r="BI5052" s="40"/>
      <c r="BJ5052" s="40"/>
      <c r="BK5052" s="40"/>
      <c r="BL5052" s="40"/>
      <c r="BM5052" s="40"/>
      <c r="BN5052" s="40"/>
      <c r="BO5052" s="40"/>
      <c r="BP5052" s="40"/>
      <c r="BQ5052" s="40"/>
      <c r="BR5052" s="40"/>
      <c r="BS5052" s="40"/>
      <c r="BT5052" s="40"/>
      <c r="BU5052" s="40"/>
      <c r="BV5052" s="40"/>
      <c r="BW5052" s="40"/>
      <c r="BX5052" s="40"/>
      <c r="BY5052" s="40"/>
      <c r="BZ5052" s="40"/>
      <c r="CA5052" s="40"/>
      <c r="CB5052" s="40"/>
      <c r="CC5052" s="40"/>
      <c r="CD5052" s="40"/>
      <c r="CE5052" s="40"/>
    </row>
    <row r="5053" spans="1:83" x14ac:dyDescent="0.25">
      <c r="A5053" s="68" t="s">
        <v>834</v>
      </c>
      <c r="B5053" s="68" t="s">
        <v>834</v>
      </c>
      <c r="C5053" s="14">
        <v>37095</v>
      </c>
      <c r="D5053" s="14"/>
      <c r="E5053" s="14"/>
      <c r="F5053" s="15"/>
      <c r="G5053" s="40"/>
      <c r="H5053" s="40"/>
      <c r="I5053" s="40"/>
      <c r="J5053" s="40"/>
      <c r="K5053" s="40"/>
      <c r="L5053" s="40"/>
      <c r="M5053" s="40"/>
      <c r="N5053" s="40"/>
      <c r="O5053" s="40"/>
      <c r="P5053" s="40"/>
      <c r="Q5053" s="40"/>
      <c r="R5053" s="40"/>
      <c r="S5053" s="40"/>
      <c r="T5053" s="40"/>
      <c r="U5053" s="40"/>
      <c r="V5053" s="40"/>
      <c r="W5053" s="40"/>
      <c r="X5053" s="40"/>
      <c r="Z5053" s="40"/>
      <c r="AA5053" s="40"/>
      <c r="AB5053" s="40"/>
      <c r="AC5053" s="40"/>
      <c r="AD5053" s="40"/>
      <c r="AE5053" s="40"/>
      <c r="AF5053" s="40"/>
      <c r="AG5053" s="40"/>
      <c r="AH5053" s="40"/>
      <c r="AI5053" s="40"/>
      <c r="AJ5053" s="40"/>
      <c r="AK5053" s="40"/>
      <c r="AL5053" s="40"/>
      <c r="AM5053" s="40"/>
      <c r="AN5053" s="40"/>
      <c r="AO5053" s="40"/>
      <c r="AP5053" s="40"/>
      <c r="AQ5053" s="40"/>
      <c r="AR5053" s="40"/>
      <c r="AS5053" s="40"/>
      <c r="AT5053" s="40"/>
      <c r="AU5053" s="40"/>
      <c r="AV5053" s="40"/>
      <c r="AZ5053" s="40"/>
      <c r="BA5053" s="40"/>
      <c r="BB5053" s="40"/>
      <c r="BC5053" s="40"/>
      <c r="BD5053" s="40"/>
      <c r="BE5053" s="40"/>
      <c r="BF5053" s="40"/>
      <c r="BG5053" s="40"/>
      <c r="BH5053" s="40"/>
      <c r="BI5053" s="40"/>
      <c r="BJ5053" s="40"/>
      <c r="BK5053" s="40"/>
      <c r="BL5053" s="40"/>
      <c r="BM5053" s="40"/>
      <c r="BN5053" s="40"/>
      <c r="BO5053" s="40"/>
      <c r="BP5053" s="40"/>
      <c r="BQ5053" s="40"/>
      <c r="BR5053" s="40"/>
      <c r="BS5053" s="40"/>
      <c r="BT5053" s="40"/>
      <c r="BU5053" s="40"/>
      <c r="BV5053" s="40"/>
      <c r="BW5053" s="40"/>
      <c r="BX5053" s="40"/>
      <c r="BY5053" s="40"/>
      <c r="BZ5053" s="40"/>
      <c r="CA5053" s="40"/>
      <c r="CB5053" s="40"/>
      <c r="CC5053" s="40"/>
      <c r="CD5053" s="40"/>
      <c r="CE5053" s="40"/>
    </row>
    <row r="5054" spans="1:83" x14ac:dyDescent="0.25">
      <c r="A5054" s="68" t="s">
        <v>834</v>
      </c>
      <c r="B5054" s="68" t="s">
        <v>834</v>
      </c>
      <c r="C5054" s="14">
        <v>37096</v>
      </c>
      <c r="D5054" s="14"/>
      <c r="E5054" s="14"/>
      <c r="F5054" s="15"/>
      <c r="G5054" s="40"/>
      <c r="H5054" s="40"/>
      <c r="I5054" s="40"/>
      <c r="J5054" s="40"/>
      <c r="K5054" s="40"/>
      <c r="L5054" s="40"/>
      <c r="M5054" s="40"/>
      <c r="N5054" s="40"/>
      <c r="O5054" s="40"/>
      <c r="P5054" s="40"/>
      <c r="Q5054" s="40"/>
      <c r="R5054" s="40"/>
      <c r="S5054" s="40"/>
      <c r="T5054" s="40"/>
      <c r="U5054" s="40"/>
      <c r="V5054" s="40"/>
      <c r="W5054" s="40"/>
      <c r="X5054" s="40"/>
      <c r="Z5054" s="40"/>
      <c r="AA5054" s="40"/>
      <c r="AB5054" s="40"/>
      <c r="AC5054" s="40"/>
      <c r="AD5054" s="40"/>
      <c r="AE5054" s="40"/>
      <c r="AF5054" s="40"/>
      <c r="AG5054" s="40"/>
      <c r="AH5054" s="40"/>
      <c r="AI5054" s="40"/>
      <c r="AJ5054" s="40"/>
      <c r="AK5054" s="40"/>
      <c r="AL5054" s="40"/>
      <c r="AM5054" s="40"/>
      <c r="AN5054" s="40"/>
      <c r="AO5054" s="40"/>
      <c r="AP5054" s="40"/>
      <c r="AQ5054" s="40"/>
      <c r="AR5054" s="40"/>
      <c r="AS5054" s="40"/>
      <c r="AT5054" s="40"/>
      <c r="AU5054" s="40"/>
      <c r="AV5054" s="40"/>
      <c r="AZ5054" s="40"/>
      <c r="BA5054" s="40"/>
      <c r="BB5054" s="40"/>
      <c r="BC5054" s="40"/>
      <c r="BD5054" s="40"/>
      <c r="BE5054" s="40"/>
      <c r="BF5054" s="40"/>
      <c r="BG5054" s="40"/>
      <c r="BH5054" s="40"/>
      <c r="BI5054" s="40"/>
      <c r="BJ5054" s="40"/>
      <c r="BK5054" s="40"/>
      <c r="BL5054" s="40"/>
      <c r="BM5054" s="40"/>
      <c r="BN5054" s="40"/>
      <c r="BO5054" s="40"/>
      <c r="BP5054" s="40"/>
      <c r="BQ5054" s="40"/>
      <c r="BR5054" s="40"/>
      <c r="BS5054" s="40"/>
      <c r="BT5054" s="40"/>
      <c r="BU5054" s="40"/>
      <c r="BV5054" s="40"/>
      <c r="BW5054" s="40"/>
      <c r="BX5054" s="40"/>
      <c r="BY5054" s="40"/>
      <c r="BZ5054" s="40"/>
      <c r="CA5054" s="40"/>
      <c r="CB5054" s="40"/>
      <c r="CC5054" s="40"/>
      <c r="CD5054" s="40"/>
      <c r="CE5054" s="40"/>
    </row>
    <row r="5055" spans="1:83" x14ac:dyDescent="0.25">
      <c r="A5055" s="68" t="s">
        <v>834</v>
      </c>
      <c r="B5055" s="68" t="s">
        <v>834</v>
      </c>
      <c r="C5055" s="14">
        <v>37097</v>
      </c>
      <c r="D5055" s="14"/>
      <c r="E5055" s="14"/>
      <c r="F5055" s="15"/>
      <c r="G5055" s="40"/>
      <c r="H5055" s="40">
        <v>897.75645123572303</v>
      </c>
      <c r="I5055" s="40"/>
      <c r="J5055" s="40">
        <v>0.44612710192039101</v>
      </c>
      <c r="K5055" s="40">
        <v>0.52952518366686097</v>
      </c>
      <c r="L5055" s="40">
        <v>0.53790888791554603</v>
      </c>
      <c r="M5055" s="40">
        <v>0.52759201630554997</v>
      </c>
      <c r="N5055" s="40">
        <v>0.50656632179201799</v>
      </c>
      <c r="O5055" s="40">
        <v>0.53834621822054296</v>
      </c>
      <c r="P5055" s="40">
        <v>0.50228573792617603</v>
      </c>
      <c r="Q5055" s="40">
        <v>0.46664457708616203</v>
      </c>
      <c r="R5055" s="40">
        <v>0.43378621134536599</v>
      </c>
      <c r="S5055" s="40"/>
      <c r="T5055" s="40"/>
      <c r="U5055" s="40"/>
      <c r="V5055" s="40"/>
      <c r="W5055" s="40"/>
      <c r="X5055" s="40"/>
      <c r="Z5055" s="40"/>
      <c r="AA5055" s="40"/>
      <c r="AB5055" s="40"/>
      <c r="AC5055" s="40"/>
      <c r="AD5055" s="40"/>
      <c r="AE5055" s="40"/>
      <c r="AF5055" s="40"/>
      <c r="AG5055" s="40"/>
      <c r="AH5055" s="40"/>
      <c r="AI5055" s="40"/>
      <c r="AJ5055" s="40"/>
      <c r="AK5055" s="40"/>
      <c r="AL5055" s="40"/>
      <c r="AM5055" s="40"/>
      <c r="AN5055" s="40"/>
      <c r="AO5055" s="40"/>
      <c r="AP5055" s="40"/>
      <c r="AQ5055" s="40"/>
      <c r="AR5055" s="40"/>
      <c r="AS5055" s="40"/>
      <c r="AT5055" s="40"/>
      <c r="AU5055" s="40"/>
      <c r="AV5055" s="40"/>
      <c r="AZ5055" s="40"/>
      <c r="BA5055" s="40"/>
      <c r="BB5055" s="40"/>
      <c r="BC5055" s="40"/>
      <c r="BD5055" s="40"/>
      <c r="BE5055" s="40"/>
      <c r="BF5055" s="40"/>
      <c r="BG5055" s="40"/>
      <c r="BH5055" s="40"/>
      <c r="BI5055" s="40"/>
      <c r="BJ5055" s="40"/>
      <c r="BK5055" s="40"/>
      <c r="BL5055" s="40"/>
      <c r="BM5055" s="40"/>
      <c r="BN5055" s="40"/>
      <c r="BO5055" s="40"/>
      <c r="BP5055" s="40"/>
      <c r="BQ5055" s="40"/>
      <c r="BR5055" s="40"/>
      <c r="BS5055" s="40"/>
      <c r="BT5055" s="40"/>
      <c r="BU5055" s="40"/>
      <c r="BV5055" s="40"/>
      <c r="BW5055" s="40"/>
      <c r="BX5055" s="40"/>
      <c r="BY5055" s="40"/>
      <c r="BZ5055" s="40"/>
      <c r="CA5055" s="40"/>
      <c r="CB5055" s="40"/>
      <c r="CC5055" s="40"/>
      <c r="CD5055" s="40"/>
      <c r="CE5055" s="40"/>
    </row>
    <row r="5056" spans="1:83" x14ac:dyDescent="0.25">
      <c r="A5056" s="68" t="s">
        <v>834</v>
      </c>
      <c r="B5056" s="68" t="s">
        <v>834</v>
      </c>
      <c r="C5056" s="14">
        <v>37098</v>
      </c>
      <c r="D5056" s="14"/>
      <c r="E5056" s="14"/>
      <c r="F5056" s="15"/>
      <c r="G5056" s="40">
        <v>0.67387271575670304</v>
      </c>
      <c r="H5056" s="40"/>
      <c r="I5056" s="40"/>
      <c r="J5056" s="40"/>
      <c r="K5056" s="40"/>
      <c r="L5056" s="40"/>
      <c r="M5056" s="40"/>
      <c r="N5056" s="40"/>
      <c r="O5056" s="40"/>
      <c r="P5056" s="40"/>
      <c r="Q5056" s="40"/>
      <c r="R5056" s="40"/>
      <c r="S5056" s="40"/>
      <c r="T5056" s="40"/>
      <c r="U5056" s="40"/>
      <c r="V5056" s="40"/>
      <c r="W5056" s="40"/>
      <c r="X5056" s="40"/>
      <c r="Z5056" s="40"/>
      <c r="AA5056" s="40"/>
      <c r="AB5056" s="40"/>
      <c r="AC5056" s="40"/>
      <c r="AD5056" s="40"/>
      <c r="AE5056" s="40"/>
      <c r="AF5056" s="40"/>
      <c r="AG5056" s="40"/>
      <c r="AH5056" s="40"/>
      <c r="AI5056" s="40"/>
      <c r="AJ5056" s="40"/>
      <c r="AK5056" s="40"/>
      <c r="AL5056" s="40"/>
      <c r="AM5056" s="40"/>
      <c r="AN5056" s="40"/>
      <c r="AO5056" s="40"/>
      <c r="AP5056" s="40"/>
      <c r="AQ5056" s="40"/>
      <c r="AR5056" s="40"/>
      <c r="AS5056" s="40"/>
      <c r="AT5056" s="40"/>
      <c r="AU5056" s="40"/>
      <c r="AV5056" s="40"/>
      <c r="AZ5056" s="40"/>
      <c r="BA5056" s="40"/>
      <c r="BB5056" s="40"/>
      <c r="BC5056" s="40"/>
      <c r="BD5056" s="40"/>
      <c r="BE5056" s="40"/>
      <c r="BF5056" s="40"/>
      <c r="BG5056" s="40"/>
      <c r="BH5056" s="40"/>
      <c r="BI5056" s="40"/>
      <c r="BJ5056" s="40"/>
      <c r="BK5056" s="40"/>
      <c r="BL5056" s="40"/>
      <c r="BM5056" s="40"/>
      <c r="BN5056" s="40"/>
      <c r="BO5056" s="40"/>
      <c r="BP5056" s="40"/>
      <c r="BQ5056" s="40"/>
      <c r="BR5056" s="40"/>
      <c r="BS5056" s="40"/>
      <c r="BT5056" s="40"/>
      <c r="BU5056" s="40"/>
      <c r="BV5056" s="40"/>
      <c r="BW5056" s="40"/>
      <c r="BX5056" s="40"/>
      <c r="BY5056" s="40"/>
      <c r="BZ5056" s="40"/>
      <c r="CA5056" s="40"/>
      <c r="CB5056" s="40"/>
      <c r="CC5056" s="40"/>
      <c r="CD5056" s="40"/>
      <c r="CE5056" s="40"/>
    </row>
    <row r="5057" spans="1:83" x14ac:dyDescent="0.25">
      <c r="A5057" s="68" t="s">
        <v>834</v>
      </c>
      <c r="B5057" s="68" t="s">
        <v>834</v>
      </c>
      <c r="C5057" s="14">
        <v>37099</v>
      </c>
      <c r="D5057" s="14"/>
      <c r="E5057" s="14"/>
      <c r="F5057" s="15"/>
      <c r="G5057" s="40">
        <v>1.03516473081391</v>
      </c>
      <c r="H5057" s="40"/>
      <c r="I5057" s="40"/>
      <c r="J5057" s="40"/>
      <c r="K5057" s="40"/>
      <c r="L5057" s="40"/>
      <c r="M5057" s="40"/>
      <c r="N5057" s="40"/>
      <c r="O5057" s="40"/>
      <c r="P5057" s="40"/>
      <c r="Q5057" s="40"/>
      <c r="R5057" s="40"/>
      <c r="S5057" s="40"/>
      <c r="T5057" s="40"/>
      <c r="U5057" s="40"/>
      <c r="V5057" s="40"/>
      <c r="W5057" s="40"/>
      <c r="X5057" s="40"/>
      <c r="Z5057" s="40"/>
      <c r="AA5057" s="40"/>
      <c r="AB5057" s="40"/>
      <c r="AC5057" s="40"/>
      <c r="AD5057" s="40"/>
      <c r="AE5057" s="40"/>
      <c r="AF5057" s="40"/>
      <c r="AG5057" s="40"/>
      <c r="AH5057" s="40"/>
      <c r="AI5057" s="40"/>
      <c r="AJ5057" s="40"/>
      <c r="AK5057" s="40"/>
      <c r="AL5057" s="40"/>
      <c r="AM5057" s="40"/>
      <c r="AN5057" s="40"/>
      <c r="AO5057" s="40"/>
      <c r="AP5057" s="40"/>
      <c r="AQ5057" s="40"/>
      <c r="AR5057" s="40"/>
      <c r="AS5057" s="40"/>
      <c r="AT5057" s="40"/>
      <c r="AU5057" s="40"/>
      <c r="AV5057" s="40"/>
      <c r="AZ5057" s="40"/>
      <c r="BA5057" s="40"/>
      <c r="BB5057" s="40"/>
      <c r="BC5057" s="40"/>
      <c r="BD5057" s="40"/>
      <c r="BE5057" s="40"/>
      <c r="BF5057" s="40"/>
      <c r="BG5057" s="40"/>
      <c r="BH5057" s="40"/>
      <c r="BI5057" s="40"/>
      <c r="BJ5057" s="40"/>
      <c r="BK5057" s="40"/>
      <c r="BL5057" s="40"/>
      <c r="BM5057" s="40"/>
      <c r="BN5057" s="40"/>
      <c r="BO5057" s="40"/>
      <c r="BP5057" s="40"/>
      <c r="BQ5057" s="40"/>
      <c r="BR5057" s="40"/>
      <c r="BS5057" s="40"/>
      <c r="BT5057" s="40"/>
      <c r="BU5057" s="40"/>
      <c r="BV5057" s="40"/>
      <c r="BW5057" s="40"/>
      <c r="BX5057" s="40"/>
      <c r="BY5057" s="40"/>
      <c r="BZ5057" s="40"/>
      <c r="CA5057" s="40"/>
      <c r="CB5057" s="40"/>
      <c r="CC5057" s="40"/>
      <c r="CD5057" s="40"/>
      <c r="CE5057" s="40"/>
    </row>
    <row r="5058" spans="1:83" x14ac:dyDescent="0.25">
      <c r="A5058" s="68" t="s">
        <v>834</v>
      </c>
      <c r="B5058" s="68" t="s">
        <v>834</v>
      </c>
      <c r="C5058" s="14">
        <v>37100</v>
      </c>
      <c r="D5058" s="14"/>
      <c r="E5058" s="14"/>
      <c r="F5058" s="15"/>
      <c r="G5058" s="40">
        <v>1.72691370779235</v>
      </c>
      <c r="H5058" s="40"/>
      <c r="I5058" s="40"/>
      <c r="J5058" s="40"/>
      <c r="K5058" s="40"/>
      <c r="L5058" s="40"/>
      <c r="M5058" s="40"/>
      <c r="N5058" s="40"/>
      <c r="O5058" s="40"/>
      <c r="P5058" s="40"/>
      <c r="Q5058" s="40"/>
      <c r="R5058" s="40"/>
      <c r="S5058" s="40"/>
      <c r="T5058" s="40"/>
      <c r="U5058" s="40"/>
      <c r="V5058" s="40"/>
      <c r="W5058" s="40"/>
      <c r="X5058" s="40"/>
      <c r="Z5058" s="40"/>
      <c r="AA5058" s="40"/>
      <c r="AB5058" s="40"/>
      <c r="AC5058" s="40"/>
      <c r="AD5058" s="40"/>
      <c r="AE5058" s="40"/>
      <c r="AF5058" s="40"/>
      <c r="AG5058" s="40"/>
      <c r="AH5058" s="40"/>
      <c r="AI5058" s="40"/>
      <c r="AJ5058" s="40"/>
      <c r="AK5058" s="40"/>
      <c r="AL5058" s="40"/>
      <c r="AM5058" s="40"/>
      <c r="AN5058" s="40"/>
      <c r="AO5058" s="40"/>
      <c r="AP5058" s="40"/>
      <c r="AQ5058" s="40"/>
      <c r="AR5058" s="40"/>
      <c r="AS5058" s="40"/>
      <c r="AT5058" s="40"/>
      <c r="AU5058" s="40"/>
      <c r="AV5058" s="40"/>
      <c r="AZ5058" s="40"/>
      <c r="BA5058" s="40"/>
      <c r="BB5058" s="40"/>
      <c r="BC5058" s="40"/>
      <c r="BD5058" s="40"/>
      <c r="BE5058" s="40"/>
      <c r="BF5058" s="40"/>
      <c r="BG5058" s="40"/>
      <c r="BH5058" s="40"/>
      <c r="BI5058" s="40"/>
      <c r="BJ5058" s="40"/>
      <c r="BK5058" s="40"/>
      <c r="BL5058" s="40"/>
      <c r="BM5058" s="40"/>
      <c r="BN5058" s="40"/>
      <c r="BO5058" s="40"/>
      <c r="BP5058" s="40"/>
      <c r="BQ5058" s="40"/>
      <c r="BR5058" s="40"/>
      <c r="BS5058" s="40"/>
      <c r="BT5058" s="40"/>
      <c r="BU5058" s="40"/>
      <c r="BV5058" s="40"/>
      <c r="BW5058" s="40"/>
      <c r="BX5058" s="40"/>
      <c r="BY5058" s="40"/>
      <c r="BZ5058" s="40"/>
      <c r="CA5058" s="40"/>
      <c r="CB5058" s="40"/>
      <c r="CC5058" s="40"/>
      <c r="CD5058" s="40"/>
      <c r="CE5058" s="40"/>
    </row>
    <row r="5059" spans="1:83" x14ac:dyDescent="0.25">
      <c r="A5059" s="68" t="s">
        <v>834</v>
      </c>
      <c r="B5059" s="68" t="s">
        <v>834</v>
      </c>
      <c r="C5059" s="14">
        <v>37101</v>
      </c>
      <c r="D5059" s="14"/>
      <c r="E5059" s="14"/>
      <c r="F5059" s="15"/>
      <c r="G5059" s="40">
        <v>1.35865720903725</v>
      </c>
      <c r="H5059" s="40"/>
      <c r="I5059" s="40"/>
      <c r="J5059" s="40"/>
      <c r="K5059" s="40"/>
      <c r="L5059" s="40"/>
      <c r="M5059" s="40"/>
      <c r="N5059" s="40"/>
      <c r="O5059" s="40"/>
      <c r="P5059" s="40"/>
      <c r="Q5059" s="40"/>
      <c r="R5059" s="40"/>
      <c r="S5059" s="40"/>
      <c r="T5059" s="40"/>
      <c r="U5059" s="40"/>
      <c r="V5059" s="40"/>
      <c r="W5059" s="40"/>
      <c r="X5059" s="40"/>
      <c r="Z5059" s="40"/>
      <c r="AA5059" s="40"/>
      <c r="AB5059" s="40"/>
      <c r="AC5059" s="40"/>
      <c r="AD5059" s="40"/>
      <c r="AE5059" s="40"/>
      <c r="AF5059" s="40"/>
      <c r="AG5059" s="40"/>
      <c r="AH5059" s="40"/>
      <c r="AI5059" s="40"/>
      <c r="AJ5059" s="40"/>
      <c r="AK5059" s="40"/>
      <c r="AL5059" s="40"/>
      <c r="AM5059" s="40"/>
      <c r="AN5059" s="40"/>
      <c r="AO5059" s="40"/>
      <c r="AP5059" s="40"/>
      <c r="AQ5059" s="40"/>
      <c r="AR5059" s="40"/>
      <c r="AS5059" s="40"/>
      <c r="AT5059" s="40"/>
      <c r="AU5059" s="40"/>
      <c r="AV5059" s="40"/>
      <c r="AZ5059" s="40"/>
      <c r="BA5059" s="40"/>
      <c r="BB5059" s="40"/>
      <c r="BC5059" s="40"/>
      <c r="BD5059" s="40"/>
      <c r="BE5059" s="40"/>
      <c r="BF5059" s="40"/>
      <c r="BG5059" s="40"/>
      <c r="BH5059" s="40"/>
      <c r="BI5059" s="40"/>
      <c r="BJ5059" s="40"/>
      <c r="BK5059" s="40"/>
      <c r="BL5059" s="40"/>
      <c r="BM5059" s="40"/>
      <c r="BN5059" s="40"/>
      <c r="BO5059" s="40"/>
      <c r="BP5059" s="40"/>
      <c r="BQ5059" s="40"/>
      <c r="BR5059" s="40"/>
      <c r="BS5059" s="40"/>
      <c r="BT5059" s="40"/>
      <c r="BU5059" s="40"/>
      <c r="BV5059" s="40"/>
      <c r="BW5059" s="40"/>
      <c r="BX5059" s="40"/>
      <c r="BY5059" s="40"/>
      <c r="BZ5059" s="40"/>
      <c r="CA5059" s="40"/>
      <c r="CB5059" s="40"/>
      <c r="CC5059" s="40"/>
      <c r="CD5059" s="40"/>
      <c r="CE5059" s="40"/>
    </row>
    <row r="5060" spans="1:83" x14ac:dyDescent="0.25">
      <c r="A5060" s="68" t="s">
        <v>834</v>
      </c>
      <c r="B5060" s="68" t="s">
        <v>834</v>
      </c>
      <c r="C5060" s="14">
        <v>37102</v>
      </c>
      <c r="D5060" s="14"/>
      <c r="E5060" s="14"/>
      <c r="F5060" s="15"/>
      <c r="G5060" s="40">
        <v>1.30144485913431</v>
      </c>
      <c r="H5060" s="40"/>
      <c r="I5060" s="40"/>
      <c r="J5060" s="40"/>
      <c r="K5060" s="40"/>
      <c r="L5060" s="40"/>
      <c r="M5060" s="40"/>
      <c r="N5060" s="40"/>
      <c r="O5060" s="40"/>
      <c r="P5060" s="40"/>
      <c r="Q5060" s="40"/>
      <c r="R5060" s="40"/>
      <c r="S5060" s="40"/>
      <c r="T5060" s="40"/>
      <c r="U5060" s="40"/>
      <c r="V5060" s="40"/>
      <c r="W5060" s="40"/>
      <c r="X5060" s="40"/>
      <c r="Z5060" s="40"/>
      <c r="AA5060" s="40"/>
      <c r="AB5060" s="40"/>
      <c r="AC5060" s="40"/>
      <c r="AD5060" s="40"/>
      <c r="AE5060" s="40"/>
      <c r="AF5060" s="40"/>
      <c r="AG5060" s="40"/>
      <c r="AH5060" s="40"/>
      <c r="AI5060" s="40"/>
      <c r="AJ5060" s="40"/>
      <c r="AK5060" s="40"/>
      <c r="AL5060" s="40"/>
      <c r="AM5060" s="40"/>
      <c r="AN5060" s="40"/>
      <c r="AO5060" s="40"/>
      <c r="AP5060" s="40"/>
      <c r="AQ5060" s="40"/>
      <c r="AR5060" s="40"/>
      <c r="AS5060" s="40"/>
      <c r="AT5060" s="40"/>
      <c r="AU5060" s="40"/>
      <c r="AV5060" s="40"/>
      <c r="AZ5060" s="40"/>
      <c r="BA5060" s="40"/>
      <c r="BB5060" s="40"/>
      <c r="BC5060" s="40"/>
      <c r="BD5060" s="40"/>
      <c r="BE5060" s="40"/>
      <c r="BF5060" s="40"/>
      <c r="BG5060" s="40"/>
      <c r="BH5060" s="40"/>
      <c r="BI5060" s="40"/>
      <c r="BJ5060" s="40"/>
      <c r="BK5060" s="40"/>
      <c r="BL5060" s="40"/>
      <c r="BM5060" s="40"/>
      <c r="BN5060" s="40"/>
      <c r="BO5060" s="40"/>
      <c r="BP5060" s="40"/>
      <c r="BQ5060" s="40"/>
      <c r="BR5060" s="40"/>
      <c r="BS5060" s="40"/>
      <c r="BT5060" s="40"/>
      <c r="BU5060" s="40"/>
      <c r="BV5060" s="40"/>
      <c r="BW5060" s="40"/>
      <c r="BX5060" s="40"/>
      <c r="BY5060" s="40"/>
      <c r="BZ5060" s="40"/>
      <c r="CA5060" s="40"/>
      <c r="CB5060" s="40"/>
      <c r="CC5060" s="40"/>
      <c r="CD5060" s="40"/>
      <c r="CE5060" s="40"/>
    </row>
    <row r="5061" spans="1:83" x14ac:dyDescent="0.25">
      <c r="A5061" s="68" t="s">
        <v>834</v>
      </c>
      <c r="B5061" s="68" t="s">
        <v>834</v>
      </c>
      <c r="C5061" s="14">
        <v>37103</v>
      </c>
      <c r="D5061" s="14"/>
      <c r="E5061" s="14"/>
      <c r="F5061" s="15"/>
      <c r="G5061" s="40">
        <v>1.5454640980371701</v>
      </c>
      <c r="H5061" s="40">
        <v>936.55537238603995</v>
      </c>
      <c r="I5061" s="40"/>
      <c r="J5061" s="40">
        <v>0.51599831768576498</v>
      </c>
      <c r="K5061" s="40">
        <v>0.54256720218397203</v>
      </c>
      <c r="L5061" s="40">
        <v>0.55037263864340802</v>
      </c>
      <c r="M5061" s="40">
        <v>0.53493614691175795</v>
      </c>
      <c r="N5061" s="40">
        <v>0.52054159650691501</v>
      </c>
      <c r="O5061" s="40">
        <v>0.55307697682190504</v>
      </c>
      <c r="P5061" s="40">
        <v>0.54361362746165698</v>
      </c>
      <c r="Q5061" s="40">
        <v>0.48395772090924</v>
      </c>
      <c r="R5061" s="40">
        <v>0.43771263480557798</v>
      </c>
      <c r="S5061" s="40"/>
      <c r="T5061" s="40"/>
      <c r="U5061" s="40"/>
      <c r="V5061" s="40"/>
      <c r="W5061" s="40"/>
      <c r="X5061" s="40"/>
      <c r="Z5061" s="40"/>
      <c r="AA5061" s="40"/>
      <c r="AB5061" s="40"/>
      <c r="AC5061" s="40"/>
      <c r="AD5061" s="40"/>
      <c r="AE5061" s="40"/>
      <c r="AF5061" s="40"/>
      <c r="AG5061" s="40"/>
      <c r="AH5061" s="40"/>
      <c r="AI5061" s="40"/>
      <c r="AJ5061" s="40"/>
      <c r="AK5061" s="40"/>
      <c r="AL5061" s="40"/>
      <c r="AM5061" s="40"/>
      <c r="AN5061" s="40"/>
      <c r="AO5061" s="40"/>
      <c r="AP5061" s="40"/>
      <c r="AQ5061" s="40"/>
      <c r="AR5061" s="40"/>
      <c r="AS5061" s="40"/>
      <c r="AT5061" s="40"/>
      <c r="AU5061" s="40"/>
      <c r="AV5061" s="40"/>
      <c r="AZ5061" s="40"/>
      <c r="BA5061" s="40"/>
      <c r="BB5061" s="40"/>
      <c r="BC5061" s="40"/>
      <c r="BD5061" s="40"/>
      <c r="BE5061" s="40"/>
      <c r="BF5061" s="40"/>
      <c r="BG5061" s="40"/>
      <c r="BH5061" s="40"/>
      <c r="BI5061" s="40"/>
      <c r="BJ5061" s="40"/>
      <c r="BK5061" s="40"/>
      <c r="BL5061" s="40"/>
      <c r="BM5061" s="40"/>
      <c r="BN5061" s="40"/>
      <c r="BO5061" s="40"/>
      <c r="BP5061" s="40"/>
      <c r="BQ5061" s="40"/>
      <c r="BR5061" s="40"/>
      <c r="BS5061" s="40"/>
      <c r="BT5061" s="40"/>
      <c r="BU5061" s="40"/>
      <c r="BV5061" s="40"/>
      <c r="BW5061" s="40"/>
      <c r="BX5061" s="40"/>
      <c r="BY5061" s="40"/>
      <c r="BZ5061" s="40"/>
      <c r="CA5061" s="40"/>
      <c r="CB5061" s="40"/>
      <c r="CC5061" s="40"/>
      <c r="CD5061" s="40"/>
      <c r="CE5061" s="40"/>
    </row>
    <row r="5062" spans="1:83" x14ac:dyDescent="0.25">
      <c r="A5062" s="68" t="s">
        <v>834</v>
      </c>
      <c r="B5062" s="68" t="s">
        <v>834</v>
      </c>
      <c r="C5062" s="14">
        <v>37104</v>
      </c>
      <c r="D5062" s="14"/>
      <c r="E5062" s="14"/>
      <c r="F5062" s="15"/>
      <c r="G5062" s="40">
        <v>1.6451911048274599</v>
      </c>
      <c r="H5062" s="40"/>
      <c r="I5062" s="40"/>
      <c r="J5062" s="40"/>
      <c r="K5062" s="40"/>
      <c r="L5062" s="40"/>
      <c r="M5062" s="40"/>
      <c r="N5062" s="40"/>
      <c r="O5062" s="40"/>
      <c r="P5062" s="40"/>
      <c r="Q5062" s="40"/>
      <c r="R5062" s="40"/>
      <c r="S5062" s="40"/>
      <c r="T5062" s="40"/>
      <c r="U5062" s="40">
        <v>9.5756172839506206</v>
      </c>
      <c r="V5062" s="40"/>
      <c r="W5062" s="40"/>
      <c r="X5062" s="40"/>
      <c r="Z5062" s="40"/>
      <c r="AA5062" s="40"/>
      <c r="AB5062" s="40"/>
      <c r="AC5062" s="40"/>
      <c r="AD5062" s="40"/>
      <c r="AE5062" s="40"/>
      <c r="AF5062" s="40"/>
      <c r="AG5062" s="40"/>
      <c r="AH5062" s="40"/>
      <c r="AI5062" s="40"/>
      <c r="AJ5062" s="40"/>
      <c r="AK5062" s="40"/>
      <c r="AL5062" s="40"/>
      <c r="AM5062" s="40">
        <v>0.14380216049382699</v>
      </c>
      <c r="AN5062" s="40"/>
      <c r="AO5062" s="40"/>
      <c r="AP5062" s="40"/>
      <c r="AQ5062" s="40"/>
      <c r="AR5062" s="40"/>
      <c r="AS5062" s="40"/>
      <c r="AT5062" s="40"/>
      <c r="AU5062" s="40"/>
      <c r="AV5062" s="40"/>
      <c r="AZ5062" s="40"/>
      <c r="BA5062" s="40">
        <v>22</v>
      </c>
      <c r="BB5062" s="40"/>
      <c r="BC5062" s="40"/>
      <c r="BD5062" s="40"/>
      <c r="BE5062" s="40"/>
      <c r="BF5062" s="40"/>
      <c r="BG5062" s="40"/>
      <c r="BH5062" s="40"/>
      <c r="BI5062" s="40"/>
      <c r="BJ5062" s="40"/>
      <c r="BK5062" s="40"/>
      <c r="BL5062" s="40"/>
      <c r="BM5062" s="40"/>
      <c r="BN5062" s="40"/>
      <c r="BO5062" s="40"/>
      <c r="BP5062" s="40"/>
      <c r="BQ5062" s="40"/>
      <c r="BR5062" s="40"/>
      <c r="BS5062" s="40"/>
      <c r="BT5062" s="40"/>
      <c r="BU5062" s="40"/>
      <c r="BV5062" s="40"/>
      <c r="BW5062" s="40"/>
      <c r="BX5062" s="40"/>
      <c r="BY5062" s="40"/>
      <c r="BZ5062" s="40"/>
      <c r="CA5062" s="40"/>
      <c r="CB5062" s="40"/>
      <c r="CC5062" s="40"/>
      <c r="CD5062" s="40"/>
      <c r="CE5062" s="40"/>
    </row>
    <row r="5063" spans="1:83" x14ac:dyDescent="0.25">
      <c r="A5063" s="68" t="s">
        <v>834</v>
      </c>
      <c r="B5063" s="68" t="s">
        <v>834</v>
      </c>
      <c r="C5063" s="14">
        <v>37105</v>
      </c>
      <c r="D5063" s="14"/>
      <c r="E5063" s="14"/>
      <c r="F5063" s="15"/>
      <c r="G5063" s="40">
        <v>1.50736162055171</v>
      </c>
      <c r="H5063" s="40"/>
      <c r="I5063" s="40"/>
      <c r="J5063" s="40"/>
      <c r="K5063" s="40"/>
      <c r="L5063" s="40"/>
      <c r="M5063" s="40"/>
      <c r="N5063" s="40"/>
      <c r="O5063" s="40"/>
      <c r="P5063" s="40"/>
      <c r="Q5063" s="40"/>
      <c r="R5063" s="40"/>
      <c r="S5063" s="40"/>
      <c r="T5063" s="40"/>
      <c r="U5063" s="40"/>
      <c r="V5063" s="40"/>
      <c r="W5063" s="40"/>
      <c r="X5063" s="40"/>
      <c r="Z5063" s="40"/>
      <c r="AA5063" s="40"/>
      <c r="AB5063" s="40"/>
      <c r="AC5063" s="40"/>
      <c r="AD5063" s="40"/>
      <c r="AE5063" s="40"/>
      <c r="AF5063" s="40"/>
      <c r="AG5063" s="40"/>
      <c r="AH5063" s="40"/>
      <c r="AI5063" s="40"/>
      <c r="AJ5063" s="40"/>
      <c r="AK5063" s="40"/>
      <c r="AL5063" s="40"/>
      <c r="AM5063" s="40"/>
      <c r="AN5063" s="40"/>
      <c r="AO5063" s="40"/>
      <c r="AP5063" s="40"/>
      <c r="AQ5063" s="40"/>
      <c r="AR5063" s="40"/>
      <c r="AS5063" s="40"/>
      <c r="AT5063" s="40"/>
      <c r="AU5063" s="40"/>
      <c r="AV5063" s="40"/>
      <c r="AZ5063" s="40"/>
      <c r="BA5063" s="40"/>
      <c r="BB5063" s="40"/>
      <c r="BC5063" s="40"/>
      <c r="BD5063" s="40"/>
      <c r="BE5063" s="40"/>
      <c r="BF5063" s="40"/>
      <c r="BG5063" s="40"/>
      <c r="BH5063" s="40"/>
      <c r="BI5063" s="40"/>
      <c r="BJ5063" s="40"/>
      <c r="BK5063" s="40"/>
      <c r="BL5063" s="40"/>
      <c r="BM5063" s="40"/>
      <c r="BN5063" s="40"/>
      <c r="BO5063" s="40"/>
      <c r="BP5063" s="40"/>
      <c r="BQ5063" s="40"/>
      <c r="BR5063" s="40"/>
      <c r="BS5063" s="40"/>
      <c r="BT5063" s="40"/>
      <c r="BU5063" s="40"/>
      <c r="BV5063" s="40"/>
      <c r="BW5063" s="40"/>
      <c r="BX5063" s="40"/>
      <c r="BY5063" s="40"/>
      <c r="BZ5063" s="40"/>
      <c r="CA5063" s="40"/>
      <c r="CB5063" s="40"/>
      <c r="CC5063" s="40"/>
      <c r="CD5063" s="40"/>
      <c r="CE5063" s="40"/>
    </row>
    <row r="5064" spans="1:83" x14ac:dyDescent="0.25">
      <c r="A5064" s="68" t="s">
        <v>834</v>
      </c>
      <c r="B5064" s="68" t="s">
        <v>834</v>
      </c>
      <c r="C5064" s="14">
        <v>37106</v>
      </c>
      <c r="D5064" s="14"/>
      <c r="E5064" s="14"/>
      <c r="F5064" s="15"/>
      <c r="G5064" s="40">
        <v>1.5218428191501601</v>
      </c>
      <c r="H5064" s="40"/>
      <c r="I5064" s="40"/>
      <c r="J5064" s="40"/>
      <c r="K5064" s="40"/>
      <c r="L5064" s="40"/>
      <c r="M5064" s="40"/>
      <c r="N5064" s="40"/>
      <c r="O5064" s="40"/>
      <c r="P5064" s="40"/>
      <c r="Q5064" s="40"/>
      <c r="R5064" s="40"/>
      <c r="S5064" s="40"/>
      <c r="T5064" s="40"/>
      <c r="U5064" s="40"/>
      <c r="V5064" s="40"/>
      <c r="W5064" s="40"/>
      <c r="X5064" s="40"/>
      <c r="Z5064" s="40"/>
      <c r="AA5064" s="40"/>
      <c r="AB5064" s="40"/>
      <c r="AC5064" s="40"/>
      <c r="AD5064" s="40"/>
      <c r="AE5064" s="40"/>
      <c r="AF5064" s="40"/>
      <c r="AG5064" s="40"/>
      <c r="AH5064" s="40"/>
      <c r="AI5064" s="40"/>
      <c r="AJ5064" s="40"/>
      <c r="AK5064" s="40"/>
      <c r="AL5064" s="40"/>
      <c r="AM5064" s="40"/>
      <c r="AN5064" s="40"/>
      <c r="AO5064" s="40"/>
      <c r="AP5064" s="40"/>
      <c r="AQ5064" s="40"/>
      <c r="AR5064" s="40"/>
      <c r="AS5064" s="40"/>
      <c r="AT5064" s="40"/>
      <c r="AU5064" s="40"/>
      <c r="AV5064" s="40"/>
      <c r="AZ5064" s="40"/>
      <c r="BA5064" s="40"/>
      <c r="BB5064" s="40"/>
      <c r="BC5064" s="40"/>
      <c r="BD5064" s="40"/>
      <c r="BE5064" s="40"/>
      <c r="BF5064" s="40"/>
      <c r="BG5064" s="40"/>
      <c r="BH5064" s="40"/>
      <c r="BI5064" s="40"/>
      <c r="BJ5064" s="40"/>
      <c r="BK5064" s="40"/>
      <c r="BL5064" s="40"/>
      <c r="BM5064" s="40"/>
      <c r="BN5064" s="40"/>
      <c r="BO5064" s="40"/>
      <c r="BP5064" s="40"/>
      <c r="BQ5064" s="40"/>
      <c r="BR5064" s="40"/>
      <c r="BS5064" s="40"/>
      <c r="BT5064" s="40"/>
      <c r="BU5064" s="40"/>
      <c r="BV5064" s="40"/>
      <c r="BW5064" s="40"/>
      <c r="BX5064" s="40"/>
      <c r="BY5064" s="40"/>
      <c r="BZ5064" s="40"/>
      <c r="CA5064" s="40"/>
      <c r="CB5064" s="40"/>
      <c r="CC5064" s="40"/>
      <c r="CD5064" s="40"/>
      <c r="CE5064" s="40"/>
    </row>
    <row r="5065" spans="1:83" x14ac:dyDescent="0.25">
      <c r="A5065" s="68" t="s">
        <v>834</v>
      </c>
      <c r="B5065" s="68" t="s">
        <v>834</v>
      </c>
      <c r="C5065" s="14">
        <v>37107</v>
      </c>
      <c r="D5065" s="14"/>
      <c r="E5065" s="14"/>
      <c r="F5065" s="15"/>
      <c r="G5065" s="40">
        <v>1.5188297393741901</v>
      </c>
      <c r="H5065" s="40"/>
      <c r="I5065" s="40"/>
      <c r="J5065" s="40"/>
      <c r="K5065" s="40"/>
      <c r="L5065" s="40"/>
      <c r="M5065" s="40"/>
      <c r="N5065" s="40"/>
      <c r="O5065" s="40"/>
      <c r="P5065" s="40"/>
      <c r="Q5065" s="40"/>
      <c r="R5065" s="40"/>
      <c r="S5065" s="40"/>
      <c r="T5065" s="40"/>
      <c r="U5065" s="40"/>
      <c r="V5065" s="40"/>
      <c r="W5065" s="40"/>
      <c r="X5065" s="40"/>
      <c r="Z5065" s="40"/>
      <c r="AA5065" s="40"/>
      <c r="AB5065" s="40"/>
      <c r="AC5065" s="40"/>
      <c r="AD5065" s="40"/>
      <c r="AE5065" s="40"/>
      <c r="AF5065" s="40"/>
      <c r="AG5065" s="40"/>
      <c r="AH5065" s="40"/>
      <c r="AI5065" s="40"/>
      <c r="AJ5065" s="40"/>
      <c r="AK5065" s="40"/>
      <c r="AL5065" s="40"/>
      <c r="AM5065" s="40"/>
      <c r="AN5065" s="40"/>
      <c r="AO5065" s="40"/>
      <c r="AP5065" s="40"/>
      <c r="AQ5065" s="40"/>
      <c r="AR5065" s="40"/>
      <c r="AS5065" s="40"/>
      <c r="AT5065" s="40"/>
      <c r="AU5065" s="40"/>
      <c r="AV5065" s="40"/>
      <c r="AZ5065" s="40"/>
      <c r="BA5065" s="40"/>
      <c r="BB5065" s="40"/>
      <c r="BC5065" s="40"/>
      <c r="BD5065" s="40"/>
      <c r="BE5065" s="40"/>
      <c r="BF5065" s="40"/>
      <c r="BG5065" s="40"/>
      <c r="BH5065" s="40"/>
      <c r="BI5065" s="40"/>
      <c r="BJ5065" s="40"/>
      <c r="BK5065" s="40"/>
      <c r="BL5065" s="40"/>
      <c r="BM5065" s="40"/>
      <c r="BN5065" s="40"/>
      <c r="BO5065" s="40"/>
      <c r="BP5065" s="40"/>
      <c r="BQ5065" s="40"/>
      <c r="BR5065" s="40"/>
      <c r="BS5065" s="40"/>
      <c r="BT5065" s="40"/>
      <c r="BU5065" s="40"/>
      <c r="BV5065" s="40"/>
      <c r="BW5065" s="40"/>
      <c r="BX5065" s="40"/>
      <c r="BY5065" s="40"/>
      <c r="BZ5065" s="40"/>
      <c r="CA5065" s="40"/>
      <c r="CB5065" s="40"/>
      <c r="CC5065" s="40"/>
      <c r="CD5065" s="40"/>
      <c r="CE5065" s="40"/>
    </row>
    <row r="5066" spans="1:83" x14ac:dyDescent="0.25">
      <c r="A5066" s="68" t="s">
        <v>834</v>
      </c>
      <c r="B5066" s="68" t="s">
        <v>834</v>
      </c>
      <c r="C5066" s="14">
        <v>37108</v>
      </c>
      <c r="D5066" s="14"/>
      <c r="E5066" s="14"/>
      <c r="F5066" s="15"/>
      <c r="G5066" s="40">
        <v>2.2268454522655001</v>
      </c>
      <c r="H5066" s="40"/>
      <c r="I5066" s="40"/>
      <c r="J5066" s="40"/>
      <c r="K5066" s="40"/>
      <c r="L5066" s="40"/>
      <c r="M5066" s="40"/>
      <c r="N5066" s="40"/>
      <c r="O5066" s="40"/>
      <c r="P5066" s="40"/>
      <c r="Q5066" s="40"/>
      <c r="R5066" s="40"/>
      <c r="S5066" s="40"/>
      <c r="T5066" s="40"/>
      <c r="U5066" s="40"/>
      <c r="V5066" s="40"/>
      <c r="W5066" s="40"/>
      <c r="X5066" s="40"/>
      <c r="Z5066" s="40"/>
      <c r="AA5066" s="40"/>
      <c r="AB5066" s="40"/>
      <c r="AC5066" s="40"/>
      <c r="AD5066" s="40"/>
      <c r="AE5066" s="40"/>
      <c r="AF5066" s="40"/>
      <c r="AG5066" s="40"/>
      <c r="AH5066" s="40"/>
      <c r="AI5066" s="40"/>
      <c r="AJ5066" s="40"/>
      <c r="AK5066" s="40"/>
      <c r="AL5066" s="40"/>
      <c r="AM5066" s="40"/>
      <c r="AN5066" s="40"/>
      <c r="AO5066" s="40"/>
      <c r="AP5066" s="40"/>
      <c r="AQ5066" s="40"/>
      <c r="AR5066" s="40"/>
      <c r="AS5066" s="40"/>
      <c r="AT5066" s="40"/>
      <c r="AU5066" s="40"/>
      <c r="AV5066" s="40"/>
      <c r="AZ5066" s="40"/>
      <c r="BA5066" s="40"/>
      <c r="BB5066" s="40"/>
      <c r="BC5066" s="40"/>
      <c r="BD5066" s="40"/>
      <c r="BE5066" s="40"/>
      <c r="BF5066" s="40"/>
      <c r="BG5066" s="40"/>
      <c r="BH5066" s="40"/>
      <c r="BI5066" s="40"/>
      <c r="BJ5066" s="40"/>
      <c r="BK5066" s="40"/>
      <c r="BL5066" s="40"/>
      <c r="BM5066" s="40"/>
      <c r="BN5066" s="40"/>
      <c r="BO5066" s="40"/>
      <c r="BP5066" s="40"/>
      <c r="BQ5066" s="40"/>
      <c r="BR5066" s="40"/>
      <c r="BS5066" s="40"/>
      <c r="BT5066" s="40"/>
      <c r="BU5066" s="40"/>
      <c r="BV5066" s="40"/>
      <c r="BW5066" s="40"/>
      <c r="BX5066" s="40"/>
      <c r="BY5066" s="40"/>
      <c r="BZ5066" s="40"/>
      <c r="CA5066" s="40"/>
      <c r="CB5066" s="40"/>
      <c r="CC5066" s="40"/>
      <c r="CD5066" s="40"/>
      <c r="CE5066" s="40"/>
    </row>
    <row r="5067" spans="1:83" x14ac:dyDescent="0.25">
      <c r="A5067" s="68" t="s">
        <v>834</v>
      </c>
      <c r="B5067" s="68" t="s">
        <v>834</v>
      </c>
      <c r="C5067" s="14">
        <v>37109</v>
      </c>
      <c r="D5067" s="14"/>
      <c r="E5067" s="14"/>
      <c r="F5067" s="15"/>
      <c r="G5067" s="40">
        <v>1.81269896667164</v>
      </c>
      <c r="H5067" s="40"/>
      <c r="I5067" s="40"/>
      <c r="J5067" s="40"/>
      <c r="K5067" s="40"/>
      <c r="L5067" s="40"/>
      <c r="M5067" s="40"/>
      <c r="N5067" s="40"/>
      <c r="O5067" s="40"/>
      <c r="P5067" s="40"/>
      <c r="Q5067" s="40"/>
      <c r="R5067" s="40"/>
      <c r="S5067" s="40"/>
      <c r="T5067" s="40"/>
      <c r="U5067" s="40"/>
      <c r="V5067" s="40"/>
      <c r="W5067" s="40"/>
      <c r="X5067" s="40"/>
      <c r="Z5067" s="40"/>
      <c r="AA5067" s="40"/>
      <c r="AB5067" s="40"/>
      <c r="AC5067" s="40"/>
      <c r="AD5067" s="40"/>
      <c r="AE5067" s="40"/>
      <c r="AF5067" s="40"/>
      <c r="AG5067" s="40"/>
      <c r="AH5067" s="40"/>
      <c r="AI5067" s="40"/>
      <c r="AJ5067" s="40"/>
      <c r="AK5067" s="40"/>
      <c r="AL5067" s="40"/>
      <c r="AM5067" s="40"/>
      <c r="AN5067" s="40"/>
      <c r="AO5067" s="40"/>
      <c r="AP5067" s="40"/>
      <c r="AQ5067" s="40"/>
      <c r="AR5067" s="40"/>
      <c r="AS5067" s="40"/>
      <c r="AT5067" s="40"/>
      <c r="AU5067" s="40"/>
      <c r="AV5067" s="40"/>
      <c r="AZ5067" s="40"/>
      <c r="BA5067" s="40"/>
      <c r="BB5067" s="40"/>
      <c r="BC5067" s="40"/>
      <c r="BD5067" s="40"/>
      <c r="BE5067" s="40"/>
      <c r="BF5067" s="40"/>
      <c r="BG5067" s="40"/>
      <c r="BH5067" s="40"/>
      <c r="BI5067" s="40"/>
      <c r="BJ5067" s="40"/>
      <c r="BK5067" s="40"/>
      <c r="BL5067" s="40"/>
      <c r="BM5067" s="40"/>
      <c r="BN5067" s="40"/>
      <c r="BO5067" s="40"/>
      <c r="BP5067" s="40"/>
      <c r="BQ5067" s="40"/>
      <c r="BR5067" s="40"/>
      <c r="BS5067" s="40"/>
      <c r="BT5067" s="40"/>
      <c r="BU5067" s="40"/>
      <c r="BV5067" s="40"/>
      <c r="BW5067" s="40"/>
      <c r="BX5067" s="40"/>
      <c r="BY5067" s="40"/>
      <c r="BZ5067" s="40"/>
      <c r="CA5067" s="40"/>
      <c r="CB5067" s="40"/>
      <c r="CC5067" s="40"/>
      <c r="CD5067" s="40"/>
      <c r="CE5067" s="40"/>
    </row>
    <row r="5068" spans="1:83" x14ac:dyDescent="0.25">
      <c r="A5068" s="68" t="s">
        <v>834</v>
      </c>
      <c r="B5068" s="68" t="s">
        <v>834</v>
      </c>
      <c r="C5068" s="14">
        <v>37110</v>
      </c>
      <c r="D5068" s="14"/>
      <c r="E5068" s="14"/>
      <c r="F5068" s="15"/>
      <c r="G5068" s="40">
        <v>1.7870748189880501</v>
      </c>
      <c r="H5068" s="40"/>
      <c r="I5068" s="40"/>
      <c r="J5068" s="40"/>
      <c r="K5068" s="40"/>
      <c r="L5068" s="40"/>
      <c r="M5068" s="40"/>
      <c r="N5068" s="40"/>
      <c r="O5068" s="40"/>
      <c r="P5068" s="40"/>
      <c r="Q5068" s="40"/>
      <c r="R5068" s="40"/>
      <c r="S5068" s="40"/>
      <c r="T5068" s="40"/>
      <c r="U5068" s="40"/>
      <c r="V5068" s="40"/>
      <c r="W5068" s="40"/>
      <c r="X5068" s="40"/>
      <c r="Z5068" s="40"/>
      <c r="AA5068" s="40"/>
      <c r="AB5068" s="40"/>
      <c r="AC5068" s="40"/>
      <c r="AD5068" s="40"/>
      <c r="AE5068" s="40"/>
      <c r="AF5068" s="40"/>
      <c r="AG5068" s="40"/>
      <c r="AH5068" s="40"/>
      <c r="AI5068" s="40"/>
      <c r="AJ5068" s="40"/>
      <c r="AK5068" s="40"/>
      <c r="AL5068" s="40"/>
      <c r="AM5068" s="40"/>
      <c r="AN5068" s="40"/>
      <c r="AO5068" s="40"/>
      <c r="AP5068" s="40"/>
      <c r="AQ5068" s="40"/>
      <c r="AR5068" s="40"/>
      <c r="AS5068" s="40"/>
      <c r="AT5068" s="40"/>
      <c r="AU5068" s="40"/>
      <c r="AV5068" s="40"/>
      <c r="AZ5068" s="40"/>
      <c r="BA5068" s="40"/>
      <c r="BB5068" s="40"/>
      <c r="BC5068" s="40"/>
      <c r="BD5068" s="40"/>
      <c r="BE5068" s="40"/>
      <c r="BF5068" s="40"/>
      <c r="BG5068" s="40"/>
      <c r="BH5068" s="40"/>
      <c r="BI5068" s="40"/>
      <c r="BJ5068" s="40"/>
      <c r="BK5068" s="40"/>
      <c r="BL5068" s="40"/>
      <c r="BM5068" s="40"/>
      <c r="BN5068" s="40"/>
      <c r="BO5068" s="40"/>
      <c r="BP5068" s="40"/>
      <c r="BQ5068" s="40"/>
      <c r="BR5068" s="40"/>
      <c r="BS5068" s="40"/>
      <c r="BT5068" s="40"/>
      <c r="BU5068" s="40"/>
      <c r="BV5068" s="40"/>
      <c r="BW5068" s="40"/>
      <c r="BX5068" s="40"/>
      <c r="BY5068" s="40"/>
      <c r="BZ5068" s="40"/>
      <c r="CA5068" s="40"/>
      <c r="CB5068" s="40"/>
      <c r="CC5068" s="40"/>
      <c r="CD5068" s="40"/>
      <c r="CE5068" s="40"/>
    </row>
    <row r="5069" spans="1:83" x14ac:dyDescent="0.25">
      <c r="A5069" s="68" t="s">
        <v>834</v>
      </c>
      <c r="B5069" s="68" t="s">
        <v>834</v>
      </c>
      <c r="C5069" s="14">
        <v>37111</v>
      </c>
      <c r="D5069" s="14"/>
      <c r="E5069" s="14"/>
      <c r="F5069" s="15"/>
      <c r="G5069" s="40"/>
      <c r="H5069" s="40"/>
      <c r="I5069" s="40"/>
      <c r="J5069" s="40"/>
      <c r="K5069" s="40"/>
      <c r="L5069" s="40"/>
      <c r="M5069" s="40"/>
      <c r="N5069" s="40"/>
      <c r="O5069" s="40"/>
      <c r="P5069" s="40"/>
      <c r="Q5069" s="40"/>
      <c r="R5069" s="40"/>
      <c r="S5069" s="40"/>
      <c r="T5069" s="40"/>
      <c r="U5069" s="40"/>
      <c r="V5069" s="40"/>
      <c r="W5069" s="40"/>
      <c r="X5069" s="40"/>
      <c r="Z5069" s="40"/>
      <c r="AA5069" s="40"/>
      <c r="AB5069" s="40"/>
      <c r="AC5069" s="40"/>
      <c r="AD5069" s="40"/>
      <c r="AE5069" s="40"/>
      <c r="AF5069" s="40"/>
      <c r="AG5069" s="40"/>
      <c r="AH5069" s="40"/>
      <c r="AI5069" s="40"/>
      <c r="AJ5069" s="40"/>
      <c r="AK5069" s="40"/>
      <c r="AL5069" s="40"/>
      <c r="AM5069" s="40"/>
      <c r="AN5069" s="40"/>
      <c r="AO5069" s="40"/>
      <c r="AP5069" s="40"/>
      <c r="AQ5069" s="40"/>
      <c r="AR5069" s="40"/>
      <c r="AS5069" s="40"/>
      <c r="AT5069" s="40"/>
      <c r="AU5069" s="40"/>
      <c r="AV5069" s="40"/>
      <c r="AZ5069" s="40"/>
      <c r="BA5069" s="40"/>
      <c r="BB5069" s="40"/>
      <c r="BC5069" s="40"/>
      <c r="BD5069" s="40"/>
      <c r="BE5069" s="40"/>
      <c r="BF5069" s="40"/>
      <c r="BG5069" s="40"/>
      <c r="BH5069" s="40"/>
      <c r="BI5069" s="40"/>
      <c r="BJ5069" s="40"/>
      <c r="BK5069" s="40"/>
      <c r="BL5069" s="40"/>
      <c r="BM5069" s="40"/>
      <c r="BN5069" s="40"/>
      <c r="BO5069" s="40"/>
      <c r="BP5069" s="40"/>
      <c r="BQ5069" s="40"/>
      <c r="BR5069" s="40"/>
      <c r="BS5069" s="40"/>
      <c r="BT5069" s="40"/>
      <c r="BU5069" s="40"/>
      <c r="BV5069" s="40"/>
      <c r="BW5069" s="40"/>
      <c r="BX5069" s="40"/>
      <c r="BY5069" s="40"/>
      <c r="BZ5069" s="40"/>
      <c r="CA5069" s="40"/>
      <c r="CB5069" s="40"/>
      <c r="CC5069" s="40"/>
      <c r="CD5069" s="40"/>
      <c r="CE5069" s="40"/>
    </row>
    <row r="5070" spans="1:83" x14ac:dyDescent="0.25">
      <c r="A5070" s="68" t="s">
        <v>834</v>
      </c>
      <c r="B5070" s="68" t="s">
        <v>834</v>
      </c>
      <c r="C5070" s="14">
        <v>37112</v>
      </c>
      <c r="D5070" s="14"/>
      <c r="E5070" s="14"/>
      <c r="F5070" s="15"/>
      <c r="G5070" s="40"/>
      <c r="H5070" s="40"/>
      <c r="I5070" s="40"/>
      <c r="J5070" s="40"/>
      <c r="K5070" s="40"/>
      <c r="L5070" s="40"/>
      <c r="M5070" s="40"/>
      <c r="N5070" s="40"/>
      <c r="O5070" s="40"/>
      <c r="P5070" s="40"/>
      <c r="Q5070" s="40"/>
      <c r="R5070" s="40"/>
      <c r="S5070" s="40"/>
      <c r="T5070" s="40"/>
      <c r="U5070" s="40"/>
      <c r="V5070" s="40"/>
      <c r="W5070" s="40"/>
      <c r="X5070" s="40"/>
      <c r="Z5070" s="40"/>
      <c r="AA5070" s="40"/>
      <c r="AB5070" s="40"/>
      <c r="AC5070" s="40"/>
      <c r="AD5070" s="40"/>
      <c r="AE5070" s="40"/>
      <c r="AF5070" s="40"/>
      <c r="AG5070" s="40"/>
      <c r="AH5070" s="40"/>
      <c r="AI5070" s="40"/>
      <c r="AJ5070" s="40"/>
      <c r="AK5070" s="40"/>
      <c r="AL5070" s="40"/>
      <c r="AM5070" s="40"/>
      <c r="AN5070" s="40"/>
      <c r="AO5070" s="40"/>
      <c r="AP5070" s="40"/>
      <c r="AQ5070" s="40"/>
      <c r="AR5070" s="40"/>
      <c r="AS5070" s="40"/>
      <c r="AT5070" s="40"/>
      <c r="AU5070" s="40"/>
      <c r="AV5070" s="40"/>
      <c r="AZ5070" s="40"/>
      <c r="BA5070" s="40"/>
      <c r="BB5070" s="40"/>
      <c r="BC5070" s="40"/>
      <c r="BD5070" s="40"/>
      <c r="BE5070" s="40"/>
      <c r="BF5070" s="40"/>
      <c r="BG5070" s="40"/>
      <c r="BH5070" s="40"/>
      <c r="BI5070" s="40"/>
      <c r="BJ5070" s="40"/>
      <c r="BK5070" s="40"/>
      <c r="BL5070" s="40"/>
      <c r="BM5070" s="40"/>
      <c r="BN5070" s="40"/>
      <c r="BO5070" s="40"/>
      <c r="BP5070" s="40"/>
      <c r="BQ5070" s="40"/>
      <c r="BR5070" s="40"/>
      <c r="BS5070" s="40"/>
      <c r="BT5070" s="40"/>
      <c r="BU5070" s="40"/>
      <c r="BV5070" s="40"/>
      <c r="BW5070" s="40"/>
      <c r="BX5070" s="40"/>
      <c r="BY5070" s="40"/>
      <c r="BZ5070" s="40"/>
      <c r="CA5070" s="40"/>
      <c r="CB5070" s="40"/>
      <c r="CC5070" s="40"/>
      <c r="CD5070" s="40"/>
      <c r="CE5070" s="40"/>
    </row>
    <row r="5071" spans="1:83" x14ac:dyDescent="0.25">
      <c r="A5071" s="68" t="s">
        <v>834</v>
      </c>
      <c r="B5071" s="68" t="s">
        <v>834</v>
      </c>
      <c r="C5071" s="14">
        <v>37113</v>
      </c>
      <c r="D5071" s="14"/>
      <c r="E5071" s="14"/>
      <c r="F5071" s="15"/>
      <c r="G5071" s="40"/>
      <c r="H5071" s="40"/>
      <c r="I5071" s="40"/>
      <c r="J5071" s="40"/>
      <c r="K5071" s="40"/>
      <c r="L5071" s="40"/>
      <c r="M5071" s="40"/>
      <c r="N5071" s="40"/>
      <c r="O5071" s="40"/>
      <c r="P5071" s="40"/>
      <c r="Q5071" s="40"/>
      <c r="R5071" s="40"/>
      <c r="S5071" s="40"/>
      <c r="T5071" s="40"/>
      <c r="U5071" s="40"/>
      <c r="V5071" s="40"/>
      <c r="W5071" s="40"/>
      <c r="X5071" s="40"/>
      <c r="Z5071" s="40"/>
      <c r="AA5071" s="40"/>
      <c r="AB5071" s="40"/>
      <c r="AC5071" s="40"/>
      <c r="AD5071" s="40"/>
      <c r="AE5071" s="40"/>
      <c r="AF5071" s="40"/>
      <c r="AG5071" s="40"/>
      <c r="AH5071" s="40"/>
      <c r="AI5071" s="40"/>
      <c r="AJ5071" s="40"/>
      <c r="AK5071" s="40"/>
      <c r="AL5071" s="40"/>
      <c r="AM5071" s="40"/>
      <c r="AN5071" s="40"/>
      <c r="AO5071" s="40"/>
      <c r="AP5071" s="40"/>
      <c r="AQ5071" s="40"/>
      <c r="AR5071" s="40"/>
      <c r="AS5071" s="40"/>
      <c r="AT5071" s="40"/>
      <c r="AU5071" s="40"/>
      <c r="AV5071" s="40"/>
      <c r="AZ5071" s="40"/>
      <c r="BA5071" s="40"/>
      <c r="BB5071" s="40"/>
      <c r="BC5071" s="40"/>
      <c r="BD5071" s="40"/>
      <c r="BE5071" s="40"/>
      <c r="BF5071" s="40"/>
      <c r="BG5071" s="40"/>
      <c r="BH5071" s="40"/>
      <c r="BI5071" s="40"/>
      <c r="BJ5071" s="40"/>
      <c r="BK5071" s="40"/>
      <c r="BL5071" s="40"/>
      <c r="BM5071" s="40"/>
      <c r="BN5071" s="40"/>
      <c r="BO5071" s="40"/>
      <c r="BP5071" s="40"/>
      <c r="BQ5071" s="40"/>
      <c r="BR5071" s="40"/>
      <c r="BS5071" s="40"/>
      <c r="BT5071" s="40"/>
      <c r="BU5071" s="40"/>
      <c r="BV5071" s="40"/>
      <c r="BW5071" s="40"/>
      <c r="BX5071" s="40"/>
      <c r="BY5071" s="40"/>
      <c r="BZ5071" s="40"/>
      <c r="CA5071" s="40"/>
      <c r="CB5071" s="40"/>
      <c r="CC5071" s="40"/>
      <c r="CD5071" s="40"/>
      <c r="CE5071" s="40"/>
    </row>
    <row r="5072" spans="1:83" x14ac:dyDescent="0.25">
      <c r="A5072" s="68" t="s">
        <v>834</v>
      </c>
      <c r="B5072" s="68" t="s">
        <v>834</v>
      </c>
      <c r="C5072" s="14">
        <v>37114</v>
      </c>
      <c r="D5072" s="14"/>
      <c r="E5072" s="14"/>
      <c r="F5072" s="15"/>
      <c r="G5072" s="40"/>
      <c r="H5072" s="40"/>
      <c r="I5072" s="40"/>
      <c r="J5072" s="40"/>
      <c r="K5072" s="40"/>
      <c r="L5072" s="40"/>
      <c r="M5072" s="40"/>
      <c r="N5072" s="40"/>
      <c r="O5072" s="40"/>
      <c r="P5072" s="40"/>
      <c r="Q5072" s="40"/>
      <c r="R5072" s="40"/>
      <c r="S5072" s="40"/>
      <c r="T5072" s="40"/>
      <c r="U5072" s="40"/>
      <c r="V5072" s="40"/>
      <c r="W5072" s="40"/>
      <c r="X5072" s="40"/>
      <c r="Z5072" s="40"/>
      <c r="AA5072" s="40"/>
      <c r="AB5072" s="40"/>
      <c r="AC5072" s="40"/>
      <c r="AD5072" s="40"/>
      <c r="AE5072" s="40"/>
      <c r="AF5072" s="40"/>
      <c r="AG5072" s="40"/>
      <c r="AH5072" s="40"/>
      <c r="AI5072" s="40"/>
      <c r="AJ5072" s="40"/>
      <c r="AK5072" s="40"/>
      <c r="AL5072" s="40"/>
      <c r="AM5072" s="40"/>
      <c r="AN5072" s="40"/>
      <c r="AO5072" s="40"/>
      <c r="AP5072" s="40"/>
      <c r="AQ5072" s="40"/>
      <c r="AR5072" s="40"/>
      <c r="AS5072" s="40"/>
      <c r="AT5072" s="40"/>
      <c r="AU5072" s="40"/>
      <c r="AV5072" s="40"/>
      <c r="AZ5072" s="40"/>
      <c r="BA5072" s="40"/>
      <c r="BB5072" s="40"/>
      <c r="BC5072" s="40"/>
      <c r="BD5072" s="40"/>
      <c r="BE5072" s="40"/>
      <c r="BF5072" s="40"/>
      <c r="BG5072" s="40"/>
      <c r="BH5072" s="40"/>
      <c r="BI5072" s="40"/>
      <c r="BJ5072" s="40"/>
      <c r="BK5072" s="40"/>
      <c r="BL5072" s="40"/>
      <c r="BM5072" s="40"/>
      <c r="BN5072" s="40"/>
      <c r="BO5072" s="40"/>
      <c r="BP5072" s="40"/>
      <c r="BQ5072" s="40"/>
      <c r="BR5072" s="40"/>
      <c r="BS5072" s="40"/>
      <c r="BT5072" s="40"/>
      <c r="BU5072" s="40"/>
      <c r="BV5072" s="40"/>
      <c r="BW5072" s="40"/>
      <c r="BX5072" s="40"/>
      <c r="BY5072" s="40"/>
      <c r="BZ5072" s="40"/>
      <c r="CA5072" s="40"/>
      <c r="CB5072" s="40"/>
      <c r="CC5072" s="40"/>
      <c r="CD5072" s="40"/>
      <c r="CE5072" s="40"/>
    </row>
    <row r="5073" spans="1:83" x14ac:dyDescent="0.25">
      <c r="A5073" s="68" t="s">
        <v>834</v>
      </c>
      <c r="B5073" s="68" t="s">
        <v>834</v>
      </c>
      <c r="C5073" s="14">
        <v>37115</v>
      </c>
      <c r="D5073" s="14"/>
      <c r="E5073" s="14"/>
      <c r="F5073" s="15"/>
      <c r="G5073" s="40"/>
      <c r="H5073" s="40"/>
      <c r="I5073" s="40"/>
      <c r="J5073" s="40"/>
      <c r="K5073" s="40"/>
      <c r="L5073" s="40"/>
      <c r="M5073" s="40"/>
      <c r="N5073" s="40"/>
      <c r="O5073" s="40"/>
      <c r="P5073" s="40"/>
      <c r="Q5073" s="40"/>
      <c r="R5073" s="40"/>
      <c r="S5073" s="40"/>
      <c r="T5073" s="40"/>
      <c r="U5073" s="40"/>
      <c r="V5073" s="40"/>
      <c r="W5073" s="40"/>
      <c r="X5073" s="40"/>
      <c r="Z5073" s="40"/>
      <c r="AA5073" s="40"/>
      <c r="AB5073" s="40"/>
      <c r="AC5073" s="40"/>
      <c r="AD5073" s="40"/>
      <c r="AE5073" s="40"/>
      <c r="AF5073" s="40"/>
      <c r="AG5073" s="40"/>
      <c r="AH5073" s="40"/>
      <c r="AI5073" s="40"/>
      <c r="AJ5073" s="40"/>
      <c r="AK5073" s="40"/>
      <c r="AL5073" s="40"/>
      <c r="AM5073" s="40"/>
      <c r="AN5073" s="40"/>
      <c r="AO5073" s="40"/>
      <c r="AP5073" s="40"/>
      <c r="AQ5073" s="40"/>
      <c r="AR5073" s="40"/>
      <c r="AS5073" s="40"/>
      <c r="AT5073" s="40"/>
      <c r="AU5073" s="40"/>
      <c r="AV5073" s="40"/>
      <c r="AZ5073" s="40"/>
      <c r="BA5073" s="40"/>
      <c r="BB5073" s="40"/>
      <c r="BC5073" s="40"/>
      <c r="BD5073" s="40"/>
      <c r="BE5073" s="40"/>
      <c r="BF5073" s="40"/>
      <c r="BG5073" s="40"/>
      <c r="BH5073" s="40"/>
      <c r="BI5073" s="40"/>
      <c r="BJ5073" s="40"/>
      <c r="BK5073" s="40"/>
      <c r="BL5073" s="40"/>
      <c r="BM5073" s="40"/>
      <c r="BN5073" s="40"/>
      <c r="BO5073" s="40"/>
      <c r="BP5073" s="40"/>
      <c r="BQ5073" s="40"/>
      <c r="BR5073" s="40"/>
      <c r="BS5073" s="40"/>
      <c r="BT5073" s="40"/>
      <c r="BU5073" s="40"/>
      <c r="BV5073" s="40"/>
      <c r="BW5073" s="40"/>
      <c r="BX5073" s="40"/>
      <c r="BY5073" s="40"/>
      <c r="BZ5073" s="40"/>
      <c r="CA5073" s="40"/>
      <c r="CB5073" s="40"/>
      <c r="CC5073" s="40"/>
      <c r="CD5073" s="40"/>
      <c r="CE5073" s="40"/>
    </row>
    <row r="5074" spans="1:83" x14ac:dyDescent="0.25">
      <c r="A5074" s="68" t="s">
        <v>834</v>
      </c>
      <c r="B5074" s="68" t="s">
        <v>834</v>
      </c>
      <c r="C5074" s="14">
        <v>37116</v>
      </c>
      <c r="D5074" s="14"/>
      <c r="E5074" s="14"/>
      <c r="F5074" s="15"/>
      <c r="G5074" s="40"/>
      <c r="H5074" s="40"/>
      <c r="I5074" s="40"/>
      <c r="J5074" s="40"/>
      <c r="K5074" s="40"/>
      <c r="L5074" s="40"/>
      <c r="M5074" s="40"/>
      <c r="N5074" s="40"/>
      <c r="O5074" s="40"/>
      <c r="P5074" s="40"/>
      <c r="Q5074" s="40"/>
      <c r="R5074" s="40"/>
      <c r="S5074" s="40"/>
      <c r="T5074" s="40"/>
      <c r="U5074" s="40"/>
      <c r="V5074" s="40"/>
      <c r="W5074" s="40"/>
      <c r="X5074" s="40"/>
      <c r="Z5074" s="40"/>
      <c r="AA5074" s="40"/>
      <c r="AB5074" s="40"/>
      <c r="AC5074" s="40"/>
      <c r="AD5074" s="40"/>
      <c r="AE5074" s="40"/>
      <c r="AF5074" s="40"/>
      <c r="AG5074" s="40"/>
      <c r="AH5074" s="40"/>
      <c r="AI5074" s="40"/>
      <c r="AJ5074" s="40"/>
      <c r="AK5074" s="40"/>
      <c r="AL5074" s="40"/>
      <c r="AM5074" s="40"/>
      <c r="AN5074" s="40"/>
      <c r="AO5074" s="40"/>
      <c r="AP5074" s="40"/>
      <c r="AQ5074" s="40"/>
      <c r="AR5074" s="40"/>
      <c r="AS5074" s="40"/>
      <c r="AT5074" s="40"/>
      <c r="AU5074" s="40"/>
      <c r="AV5074" s="40"/>
      <c r="AZ5074" s="40"/>
      <c r="BA5074" s="40"/>
      <c r="BB5074" s="40"/>
      <c r="BC5074" s="40"/>
      <c r="BD5074" s="40"/>
      <c r="BE5074" s="40"/>
      <c r="BF5074" s="40"/>
      <c r="BG5074" s="40"/>
      <c r="BH5074" s="40"/>
      <c r="BI5074" s="40"/>
      <c r="BJ5074" s="40"/>
      <c r="BK5074" s="40"/>
      <c r="BL5074" s="40"/>
      <c r="BM5074" s="40"/>
      <c r="BN5074" s="40"/>
      <c r="BO5074" s="40"/>
      <c r="BP5074" s="40"/>
      <c r="BQ5074" s="40"/>
      <c r="BR5074" s="40"/>
      <c r="BS5074" s="40"/>
      <c r="BT5074" s="40"/>
      <c r="BU5074" s="40"/>
      <c r="BV5074" s="40"/>
      <c r="BW5074" s="40"/>
      <c r="BX5074" s="40"/>
      <c r="BY5074" s="40"/>
      <c r="BZ5074" s="40"/>
      <c r="CA5074" s="40"/>
      <c r="CB5074" s="40"/>
      <c r="CC5074" s="40"/>
      <c r="CD5074" s="40"/>
      <c r="CE5074" s="40"/>
    </row>
    <row r="5075" spans="1:83" x14ac:dyDescent="0.25">
      <c r="A5075" s="68" t="s">
        <v>834</v>
      </c>
      <c r="B5075" s="68" t="s">
        <v>834</v>
      </c>
      <c r="C5075" s="14">
        <v>37117</v>
      </c>
      <c r="D5075" s="14"/>
      <c r="E5075" s="14"/>
      <c r="F5075" s="15"/>
      <c r="G5075" s="40"/>
      <c r="H5075" s="40"/>
      <c r="I5075" s="40"/>
      <c r="J5075" s="40"/>
      <c r="K5075" s="40"/>
      <c r="L5075" s="40"/>
      <c r="M5075" s="40"/>
      <c r="N5075" s="40"/>
      <c r="O5075" s="40"/>
      <c r="P5075" s="40"/>
      <c r="Q5075" s="40"/>
      <c r="R5075" s="40"/>
      <c r="S5075" s="40"/>
      <c r="T5075" s="40"/>
      <c r="U5075" s="40"/>
      <c r="V5075" s="40"/>
      <c r="W5075" s="40"/>
      <c r="X5075" s="40"/>
      <c r="Z5075" s="40"/>
      <c r="AA5075" s="40"/>
      <c r="AB5075" s="40"/>
      <c r="AC5075" s="40"/>
      <c r="AD5075" s="40"/>
      <c r="AE5075" s="40"/>
      <c r="AF5075" s="40"/>
      <c r="AG5075" s="40"/>
      <c r="AH5075" s="40"/>
      <c r="AI5075" s="40"/>
      <c r="AJ5075" s="40"/>
      <c r="AK5075" s="40"/>
      <c r="AL5075" s="40"/>
      <c r="AM5075" s="40"/>
      <c r="AN5075" s="40"/>
      <c r="AO5075" s="40"/>
      <c r="AP5075" s="40"/>
      <c r="AQ5075" s="40"/>
      <c r="AR5075" s="40"/>
      <c r="AS5075" s="40"/>
      <c r="AT5075" s="40"/>
      <c r="AU5075" s="40"/>
      <c r="AV5075" s="40"/>
      <c r="AZ5075" s="40"/>
      <c r="BA5075" s="40"/>
      <c r="BB5075" s="40"/>
      <c r="BC5075" s="40"/>
      <c r="BD5075" s="40"/>
      <c r="BE5075" s="40"/>
      <c r="BF5075" s="40"/>
      <c r="BG5075" s="40"/>
      <c r="BH5075" s="40"/>
      <c r="BI5075" s="40"/>
      <c r="BJ5075" s="40"/>
      <c r="BK5075" s="40"/>
      <c r="BL5075" s="40"/>
      <c r="BM5075" s="40"/>
      <c r="BN5075" s="40"/>
      <c r="BO5075" s="40"/>
      <c r="BP5075" s="40"/>
      <c r="BQ5075" s="40"/>
      <c r="BR5075" s="40"/>
      <c r="BS5075" s="40"/>
      <c r="BT5075" s="40"/>
      <c r="BU5075" s="40"/>
      <c r="BV5075" s="40"/>
      <c r="BW5075" s="40"/>
      <c r="BX5075" s="40"/>
      <c r="BY5075" s="40"/>
      <c r="BZ5075" s="40"/>
      <c r="CA5075" s="40"/>
      <c r="CB5075" s="40"/>
      <c r="CC5075" s="40"/>
      <c r="CD5075" s="40"/>
      <c r="CE5075" s="40"/>
    </row>
    <row r="5076" spans="1:83" x14ac:dyDescent="0.25">
      <c r="A5076" s="68" t="s">
        <v>834</v>
      </c>
      <c r="B5076" s="68" t="s">
        <v>834</v>
      </c>
      <c r="C5076" s="14">
        <v>37118</v>
      </c>
      <c r="D5076" s="14"/>
      <c r="E5076" s="14"/>
      <c r="F5076" s="15"/>
      <c r="G5076" s="40"/>
      <c r="H5076" s="40"/>
      <c r="I5076" s="40"/>
      <c r="J5076" s="40"/>
      <c r="K5076" s="40"/>
      <c r="L5076" s="40"/>
      <c r="M5076" s="40"/>
      <c r="N5076" s="40"/>
      <c r="O5076" s="40"/>
      <c r="P5076" s="40"/>
      <c r="Q5076" s="40"/>
      <c r="R5076" s="40"/>
      <c r="S5076" s="40"/>
      <c r="T5076" s="40"/>
      <c r="U5076" s="40"/>
      <c r="V5076" s="40"/>
      <c r="W5076" s="40"/>
      <c r="X5076" s="40"/>
      <c r="Z5076" s="40"/>
      <c r="AA5076" s="40"/>
      <c r="AB5076" s="40"/>
      <c r="AC5076" s="40"/>
      <c r="AD5076" s="40"/>
      <c r="AE5076" s="40"/>
      <c r="AF5076" s="40"/>
      <c r="AG5076" s="40"/>
      <c r="AH5076" s="40"/>
      <c r="AI5076" s="40"/>
      <c r="AJ5076" s="40"/>
      <c r="AK5076" s="40"/>
      <c r="AL5076" s="40"/>
      <c r="AM5076" s="40"/>
      <c r="AN5076" s="40"/>
      <c r="AO5076" s="40"/>
      <c r="AP5076" s="40"/>
      <c r="AQ5076" s="40"/>
      <c r="AR5076" s="40"/>
      <c r="AS5076" s="40"/>
      <c r="AT5076" s="40"/>
      <c r="AU5076" s="40"/>
      <c r="AV5076" s="40"/>
      <c r="AZ5076" s="40"/>
      <c r="BA5076" s="40"/>
      <c r="BB5076" s="40"/>
      <c r="BC5076" s="40"/>
      <c r="BD5076" s="40"/>
      <c r="BE5076" s="40"/>
      <c r="BF5076" s="40"/>
      <c r="BG5076" s="40"/>
      <c r="BH5076" s="40"/>
      <c r="BI5076" s="40"/>
      <c r="BJ5076" s="40"/>
      <c r="BK5076" s="40"/>
      <c r="BL5076" s="40"/>
      <c r="BM5076" s="40"/>
      <c r="BN5076" s="40"/>
      <c r="BO5076" s="40"/>
      <c r="BP5076" s="40"/>
      <c r="BQ5076" s="40"/>
      <c r="BR5076" s="40"/>
      <c r="BS5076" s="40"/>
      <c r="BT5076" s="40"/>
      <c r="BU5076" s="40"/>
      <c r="BV5076" s="40"/>
      <c r="BW5076" s="40"/>
      <c r="BX5076" s="40"/>
      <c r="BY5076" s="40"/>
      <c r="BZ5076" s="40"/>
      <c r="CA5076" s="40"/>
      <c r="CB5076" s="40"/>
      <c r="CC5076" s="40"/>
      <c r="CD5076" s="40"/>
      <c r="CE5076" s="40"/>
    </row>
    <row r="5077" spans="1:83" x14ac:dyDescent="0.25">
      <c r="A5077" s="68" t="s">
        <v>834</v>
      </c>
      <c r="B5077" s="68" t="s">
        <v>834</v>
      </c>
      <c r="C5077" s="14">
        <v>37119</v>
      </c>
      <c r="D5077" s="14"/>
      <c r="E5077" s="14"/>
      <c r="F5077" s="15"/>
      <c r="G5077" s="40"/>
      <c r="H5077" s="40"/>
      <c r="I5077" s="40"/>
      <c r="J5077" s="40"/>
      <c r="K5077" s="40"/>
      <c r="L5077" s="40"/>
      <c r="M5077" s="40"/>
      <c r="N5077" s="40"/>
      <c r="O5077" s="40"/>
      <c r="P5077" s="40"/>
      <c r="Q5077" s="40"/>
      <c r="R5077" s="40"/>
      <c r="S5077" s="40"/>
      <c r="T5077" s="40"/>
      <c r="U5077" s="40"/>
      <c r="V5077" s="40"/>
      <c r="W5077" s="40"/>
      <c r="X5077" s="40"/>
      <c r="Z5077" s="40"/>
      <c r="AA5077" s="40"/>
      <c r="AB5077" s="40"/>
      <c r="AC5077" s="40"/>
      <c r="AD5077" s="40"/>
      <c r="AE5077" s="40"/>
      <c r="AF5077" s="40"/>
      <c r="AG5077" s="40"/>
      <c r="AH5077" s="40"/>
      <c r="AI5077" s="40"/>
      <c r="AJ5077" s="40"/>
      <c r="AK5077" s="40"/>
      <c r="AL5077" s="40"/>
      <c r="AM5077" s="40"/>
      <c r="AN5077" s="40"/>
      <c r="AO5077" s="40"/>
      <c r="AP5077" s="40"/>
      <c r="AQ5077" s="40"/>
      <c r="AR5077" s="40"/>
      <c r="AS5077" s="40"/>
      <c r="AT5077" s="40"/>
      <c r="AU5077" s="40"/>
      <c r="AV5077" s="40"/>
      <c r="AZ5077" s="40"/>
      <c r="BA5077" s="40"/>
      <c r="BB5077" s="40"/>
      <c r="BC5077" s="40"/>
      <c r="BD5077" s="40"/>
      <c r="BE5077" s="40"/>
      <c r="BF5077" s="40"/>
      <c r="BG5077" s="40"/>
      <c r="BH5077" s="40"/>
      <c r="BI5077" s="40"/>
      <c r="BJ5077" s="40"/>
      <c r="BK5077" s="40"/>
      <c r="BL5077" s="40"/>
      <c r="BM5077" s="40"/>
      <c r="BN5077" s="40"/>
      <c r="BO5077" s="40"/>
      <c r="BP5077" s="40"/>
      <c r="BQ5077" s="40"/>
      <c r="BR5077" s="40"/>
      <c r="BS5077" s="40"/>
      <c r="BT5077" s="40"/>
      <c r="BU5077" s="40"/>
      <c r="BV5077" s="40"/>
      <c r="BW5077" s="40"/>
      <c r="BX5077" s="40"/>
      <c r="BY5077" s="40"/>
      <c r="BZ5077" s="40"/>
      <c r="CA5077" s="40"/>
      <c r="CB5077" s="40"/>
      <c r="CC5077" s="40"/>
      <c r="CD5077" s="40"/>
      <c r="CE5077" s="40"/>
    </row>
    <row r="5078" spans="1:83" x14ac:dyDescent="0.25">
      <c r="A5078" s="68" t="s">
        <v>834</v>
      </c>
      <c r="B5078" s="68" t="s">
        <v>834</v>
      </c>
      <c r="C5078" s="14">
        <v>37120</v>
      </c>
      <c r="D5078" s="14"/>
      <c r="E5078" s="14"/>
      <c r="F5078" s="15"/>
      <c r="G5078" s="40">
        <v>1.7397869493438201</v>
      </c>
      <c r="H5078" s="40"/>
      <c r="I5078" s="40"/>
      <c r="J5078" s="40"/>
      <c r="K5078" s="40"/>
      <c r="L5078" s="40"/>
      <c r="M5078" s="40"/>
      <c r="N5078" s="40"/>
      <c r="O5078" s="40"/>
      <c r="P5078" s="40"/>
      <c r="Q5078" s="40"/>
      <c r="R5078" s="40"/>
      <c r="S5078" s="40"/>
      <c r="T5078" s="40"/>
      <c r="U5078" s="40"/>
      <c r="V5078" s="40"/>
      <c r="W5078" s="40"/>
      <c r="X5078" s="40"/>
      <c r="Z5078" s="40"/>
      <c r="AA5078" s="40"/>
      <c r="AB5078" s="40"/>
      <c r="AC5078" s="40"/>
      <c r="AD5078" s="40"/>
      <c r="AE5078" s="40"/>
      <c r="AF5078" s="40"/>
      <c r="AG5078" s="40"/>
      <c r="AH5078" s="40"/>
      <c r="AI5078" s="40"/>
      <c r="AJ5078" s="40"/>
      <c r="AK5078" s="40"/>
      <c r="AL5078" s="40"/>
      <c r="AM5078" s="40"/>
      <c r="AN5078" s="40"/>
      <c r="AO5078" s="40"/>
      <c r="AP5078" s="40"/>
      <c r="AQ5078" s="40"/>
      <c r="AR5078" s="40"/>
      <c r="AS5078" s="40"/>
      <c r="AT5078" s="40"/>
      <c r="AU5078" s="40"/>
      <c r="AV5078" s="40"/>
      <c r="AZ5078" s="40"/>
      <c r="BA5078" s="40"/>
      <c r="BB5078" s="40"/>
      <c r="BC5078" s="40"/>
      <c r="BD5078" s="40"/>
      <c r="BE5078" s="40"/>
      <c r="BF5078" s="40"/>
      <c r="BG5078" s="40"/>
      <c r="BH5078" s="40"/>
      <c r="BI5078" s="40"/>
      <c r="BJ5078" s="40"/>
      <c r="BK5078" s="40"/>
      <c r="BL5078" s="40"/>
      <c r="BM5078" s="40"/>
      <c r="BN5078" s="40"/>
      <c r="BO5078" s="40"/>
      <c r="BP5078" s="40"/>
      <c r="BQ5078" s="40"/>
      <c r="BR5078" s="40"/>
      <c r="BS5078" s="40"/>
      <c r="BT5078" s="40"/>
      <c r="BU5078" s="40"/>
      <c r="BV5078" s="40"/>
      <c r="BW5078" s="40"/>
      <c r="BX5078" s="40"/>
      <c r="BY5078" s="40"/>
      <c r="BZ5078" s="40"/>
      <c r="CA5078" s="40"/>
      <c r="CB5078" s="40"/>
      <c r="CC5078" s="40"/>
      <c r="CD5078" s="40"/>
      <c r="CE5078" s="40"/>
    </row>
    <row r="5079" spans="1:83" x14ac:dyDescent="0.25">
      <c r="A5079" s="68" t="s">
        <v>834</v>
      </c>
      <c r="B5079" s="68" t="s">
        <v>834</v>
      </c>
      <c r="C5079" s="14">
        <v>37121</v>
      </c>
      <c r="D5079" s="14"/>
      <c r="E5079" s="14"/>
      <c r="F5079" s="15"/>
      <c r="G5079" s="40">
        <v>2.7803305540546601</v>
      </c>
      <c r="H5079" s="40"/>
      <c r="I5079" s="40"/>
      <c r="J5079" s="40"/>
      <c r="K5079" s="40"/>
      <c r="L5079" s="40"/>
      <c r="M5079" s="40"/>
      <c r="N5079" s="40"/>
      <c r="O5079" s="40"/>
      <c r="P5079" s="40"/>
      <c r="Q5079" s="40"/>
      <c r="R5079" s="40"/>
      <c r="S5079" s="40"/>
      <c r="T5079" s="40"/>
      <c r="U5079" s="40"/>
      <c r="V5079" s="40"/>
      <c r="W5079" s="40"/>
      <c r="X5079" s="40"/>
      <c r="Z5079" s="40"/>
      <c r="AA5079" s="40"/>
      <c r="AB5079" s="40"/>
      <c r="AC5079" s="40"/>
      <c r="AD5079" s="40"/>
      <c r="AE5079" s="40"/>
      <c r="AF5079" s="40"/>
      <c r="AG5079" s="40"/>
      <c r="AH5079" s="40"/>
      <c r="AI5079" s="40"/>
      <c r="AJ5079" s="40"/>
      <c r="AK5079" s="40"/>
      <c r="AL5079" s="40"/>
      <c r="AM5079" s="40"/>
      <c r="AN5079" s="40"/>
      <c r="AO5079" s="40"/>
      <c r="AP5079" s="40"/>
      <c r="AQ5079" s="40"/>
      <c r="AR5079" s="40"/>
      <c r="AS5079" s="40"/>
      <c r="AT5079" s="40"/>
      <c r="AU5079" s="40"/>
      <c r="AV5079" s="40"/>
      <c r="AZ5079" s="40"/>
      <c r="BA5079" s="40"/>
      <c r="BB5079" s="40"/>
      <c r="BC5079" s="40"/>
      <c r="BD5079" s="40"/>
      <c r="BE5079" s="40"/>
      <c r="BF5079" s="40"/>
      <c r="BG5079" s="40"/>
      <c r="BH5079" s="40"/>
      <c r="BI5079" s="40"/>
      <c r="BJ5079" s="40"/>
      <c r="BK5079" s="40"/>
      <c r="BL5079" s="40"/>
      <c r="BM5079" s="40"/>
      <c r="BN5079" s="40"/>
      <c r="BO5079" s="40"/>
      <c r="BP5079" s="40"/>
      <c r="BQ5079" s="40"/>
      <c r="BR5079" s="40"/>
      <c r="BS5079" s="40"/>
      <c r="BT5079" s="40"/>
      <c r="BU5079" s="40"/>
      <c r="BV5079" s="40"/>
      <c r="BW5079" s="40"/>
      <c r="BX5079" s="40"/>
      <c r="BY5079" s="40"/>
      <c r="BZ5079" s="40"/>
      <c r="CA5079" s="40"/>
      <c r="CB5079" s="40"/>
      <c r="CC5079" s="40"/>
      <c r="CD5079" s="40"/>
      <c r="CE5079" s="40"/>
    </row>
    <row r="5080" spans="1:83" x14ac:dyDescent="0.25">
      <c r="A5080" s="68" t="s">
        <v>834</v>
      </c>
      <c r="B5080" s="68" t="s">
        <v>834</v>
      </c>
      <c r="C5080" s="14">
        <v>37122</v>
      </c>
      <c r="D5080" s="14"/>
      <c r="E5080" s="14"/>
      <c r="F5080" s="15"/>
      <c r="G5080" s="40">
        <v>1.7091170744916599</v>
      </c>
      <c r="H5080" s="40"/>
      <c r="I5080" s="40"/>
      <c r="J5080" s="40"/>
      <c r="K5080" s="40"/>
      <c r="L5080" s="40"/>
      <c r="M5080" s="40"/>
      <c r="N5080" s="40"/>
      <c r="O5080" s="40"/>
      <c r="P5080" s="40"/>
      <c r="Q5080" s="40"/>
      <c r="R5080" s="40"/>
      <c r="S5080" s="40"/>
      <c r="T5080" s="40"/>
      <c r="U5080" s="40"/>
      <c r="V5080" s="40"/>
      <c r="W5080" s="40"/>
      <c r="X5080" s="40"/>
      <c r="Z5080" s="40"/>
      <c r="AA5080" s="40"/>
      <c r="AB5080" s="40"/>
      <c r="AC5080" s="40"/>
      <c r="AD5080" s="40"/>
      <c r="AE5080" s="40"/>
      <c r="AF5080" s="40"/>
      <c r="AG5080" s="40"/>
      <c r="AH5080" s="40"/>
      <c r="AI5080" s="40"/>
      <c r="AJ5080" s="40"/>
      <c r="AK5080" s="40"/>
      <c r="AL5080" s="40"/>
      <c r="AM5080" s="40"/>
      <c r="AN5080" s="40"/>
      <c r="AO5080" s="40"/>
      <c r="AP5080" s="40"/>
      <c r="AQ5080" s="40"/>
      <c r="AR5080" s="40"/>
      <c r="AS5080" s="40"/>
      <c r="AT5080" s="40"/>
      <c r="AU5080" s="40"/>
      <c r="AV5080" s="40"/>
      <c r="AZ5080" s="40"/>
      <c r="BA5080" s="40"/>
      <c r="BB5080" s="40"/>
      <c r="BC5080" s="40"/>
      <c r="BD5080" s="40"/>
      <c r="BE5080" s="40"/>
      <c r="BF5080" s="40"/>
      <c r="BG5080" s="40"/>
      <c r="BH5080" s="40"/>
      <c r="BI5080" s="40"/>
      <c r="BJ5080" s="40"/>
      <c r="BK5080" s="40"/>
      <c r="BL5080" s="40"/>
      <c r="BM5080" s="40"/>
      <c r="BN5080" s="40"/>
      <c r="BO5080" s="40"/>
      <c r="BP5080" s="40"/>
      <c r="BQ5080" s="40"/>
      <c r="BR5080" s="40"/>
      <c r="BS5080" s="40"/>
      <c r="BT5080" s="40"/>
      <c r="BU5080" s="40"/>
      <c r="BV5080" s="40"/>
      <c r="BW5080" s="40"/>
      <c r="BX5080" s="40"/>
      <c r="BY5080" s="40"/>
      <c r="BZ5080" s="40"/>
      <c r="CA5080" s="40"/>
      <c r="CB5080" s="40"/>
      <c r="CC5080" s="40"/>
      <c r="CD5080" s="40"/>
      <c r="CE5080" s="40"/>
    </row>
    <row r="5081" spans="1:83" x14ac:dyDescent="0.25">
      <c r="A5081" s="68" t="s">
        <v>834</v>
      </c>
      <c r="B5081" s="68" t="s">
        <v>834</v>
      </c>
      <c r="C5081" s="14">
        <v>37123</v>
      </c>
      <c r="D5081" s="14"/>
      <c r="E5081" s="14"/>
      <c r="F5081" s="15"/>
      <c r="G5081" s="40">
        <v>1.45355744823191</v>
      </c>
      <c r="H5081" s="40"/>
      <c r="I5081" s="40"/>
      <c r="J5081" s="40"/>
      <c r="K5081" s="40"/>
      <c r="L5081" s="40"/>
      <c r="M5081" s="40"/>
      <c r="N5081" s="40"/>
      <c r="O5081" s="40"/>
      <c r="P5081" s="40"/>
      <c r="Q5081" s="40"/>
      <c r="R5081" s="40"/>
      <c r="S5081" s="40"/>
      <c r="T5081" s="40"/>
      <c r="U5081" s="40"/>
      <c r="V5081" s="40"/>
      <c r="W5081" s="40"/>
      <c r="X5081" s="40"/>
      <c r="Z5081" s="40"/>
      <c r="AA5081" s="40"/>
      <c r="AB5081" s="40"/>
      <c r="AC5081" s="40"/>
      <c r="AD5081" s="40"/>
      <c r="AE5081" s="40"/>
      <c r="AF5081" s="40"/>
      <c r="AG5081" s="40"/>
      <c r="AH5081" s="40"/>
      <c r="AI5081" s="40"/>
      <c r="AJ5081" s="40"/>
      <c r="AK5081" s="40"/>
      <c r="AL5081" s="40"/>
      <c r="AM5081" s="40"/>
      <c r="AN5081" s="40"/>
      <c r="AO5081" s="40"/>
      <c r="AP5081" s="40"/>
      <c r="AQ5081" s="40"/>
      <c r="AR5081" s="40"/>
      <c r="AS5081" s="40"/>
      <c r="AT5081" s="40"/>
      <c r="AU5081" s="40"/>
      <c r="AV5081" s="40"/>
      <c r="AZ5081" s="40"/>
      <c r="BA5081" s="40"/>
      <c r="BB5081" s="40"/>
      <c r="BC5081" s="40"/>
      <c r="BD5081" s="40"/>
      <c r="BE5081" s="40"/>
      <c r="BF5081" s="40"/>
      <c r="BG5081" s="40"/>
      <c r="BH5081" s="40"/>
      <c r="BI5081" s="40"/>
      <c r="BJ5081" s="40"/>
      <c r="BK5081" s="40"/>
      <c r="BL5081" s="40"/>
      <c r="BM5081" s="40"/>
      <c r="BN5081" s="40"/>
      <c r="BO5081" s="40"/>
      <c r="BP5081" s="40"/>
      <c r="BQ5081" s="40"/>
      <c r="BR5081" s="40"/>
      <c r="BS5081" s="40"/>
      <c r="BT5081" s="40"/>
      <c r="BU5081" s="40"/>
      <c r="BV5081" s="40"/>
      <c r="BW5081" s="40"/>
      <c r="BX5081" s="40"/>
      <c r="BY5081" s="40"/>
      <c r="BZ5081" s="40"/>
      <c r="CA5081" s="40"/>
      <c r="CB5081" s="40"/>
      <c r="CC5081" s="40"/>
      <c r="CD5081" s="40"/>
      <c r="CE5081" s="40"/>
    </row>
    <row r="5082" spans="1:83" x14ac:dyDescent="0.25">
      <c r="A5082" s="68" t="s">
        <v>834</v>
      </c>
      <c r="B5082" s="68" t="s">
        <v>834</v>
      </c>
      <c r="C5082" s="14">
        <v>37124</v>
      </c>
      <c r="D5082" s="14"/>
      <c r="E5082" s="14"/>
      <c r="F5082" s="15"/>
      <c r="G5082" s="40">
        <v>1.3</v>
      </c>
      <c r="H5082" s="40"/>
      <c r="I5082" s="40"/>
      <c r="J5082" s="40"/>
      <c r="K5082" s="40"/>
      <c r="L5082" s="40"/>
      <c r="M5082" s="40"/>
      <c r="N5082" s="40"/>
      <c r="O5082" s="40"/>
      <c r="P5082" s="40"/>
      <c r="Q5082" s="40"/>
      <c r="R5082" s="40"/>
      <c r="S5082" s="40"/>
      <c r="T5082" s="40"/>
      <c r="U5082" s="40"/>
      <c r="V5082" s="40"/>
      <c r="W5082" s="40"/>
      <c r="X5082" s="40"/>
      <c r="Z5082" s="40"/>
      <c r="AA5082" s="40"/>
      <c r="AB5082" s="40"/>
      <c r="AC5082" s="40"/>
      <c r="AD5082" s="40"/>
      <c r="AE5082" s="40"/>
      <c r="AF5082" s="40"/>
      <c r="AG5082" s="40"/>
      <c r="AH5082" s="40"/>
      <c r="AI5082" s="40"/>
      <c r="AJ5082" s="40"/>
      <c r="AK5082" s="40"/>
      <c r="AL5082" s="40"/>
      <c r="AM5082" s="40"/>
      <c r="AN5082" s="40"/>
      <c r="AO5082" s="40"/>
      <c r="AP5082" s="40"/>
      <c r="AQ5082" s="40"/>
      <c r="AR5082" s="40"/>
      <c r="AS5082" s="40"/>
      <c r="AT5082" s="40"/>
      <c r="AU5082" s="40"/>
      <c r="AV5082" s="40"/>
      <c r="AZ5082" s="40"/>
      <c r="BA5082" s="40"/>
      <c r="BB5082" s="40"/>
      <c r="BC5082" s="40"/>
      <c r="BD5082" s="40"/>
      <c r="BE5082" s="40"/>
      <c r="BF5082" s="40"/>
      <c r="BG5082" s="40"/>
      <c r="BH5082" s="40"/>
      <c r="BI5082" s="40"/>
      <c r="BJ5082" s="40"/>
      <c r="BK5082" s="40"/>
      <c r="BL5082" s="40"/>
      <c r="BM5082" s="40"/>
      <c r="BN5082" s="40"/>
      <c r="BO5082" s="40"/>
      <c r="BP5082" s="40"/>
      <c r="BQ5082" s="40"/>
      <c r="BR5082" s="40"/>
      <c r="BS5082" s="40"/>
      <c r="BT5082" s="40"/>
      <c r="BU5082" s="40"/>
      <c r="BV5082" s="40"/>
      <c r="BW5082" s="40"/>
      <c r="BX5082" s="40"/>
      <c r="BY5082" s="40"/>
      <c r="BZ5082" s="40"/>
      <c r="CA5082" s="40"/>
      <c r="CB5082" s="40"/>
      <c r="CC5082" s="40"/>
      <c r="CD5082" s="40"/>
      <c r="CE5082" s="40"/>
    </row>
    <row r="5083" spans="1:83" x14ac:dyDescent="0.25">
      <c r="A5083" s="68" t="s">
        <v>834</v>
      </c>
      <c r="B5083" s="68" t="s">
        <v>834</v>
      </c>
      <c r="C5083" s="14">
        <v>37125</v>
      </c>
      <c r="D5083" s="14"/>
      <c r="E5083" s="14"/>
      <c r="F5083" s="15"/>
      <c r="G5083" s="40">
        <v>1.6</v>
      </c>
      <c r="H5083" s="40"/>
      <c r="I5083" s="40"/>
      <c r="J5083" s="40"/>
      <c r="K5083" s="40"/>
      <c r="L5083" s="40"/>
      <c r="M5083" s="40"/>
      <c r="N5083" s="40"/>
      <c r="O5083" s="40"/>
      <c r="P5083" s="40"/>
      <c r="Q5083" s="40"/>
      <c r="R5083" s="40"/>
      <c r="S5083" s="40"/>
      <c r="T5083" s="40"/>
      <c r="U5083" s="40"/>
      <c r="V5083" s="40"/>
      <c r="W5083" s="40"/>
      <c r="X5083" s="40"/>
      <c r="Z5083" s="40"/>
      <c r="AA5083" s="40"/>
      <c r="AB5083" s="40"/>
      <c r="AC5083" s="40"/>
      <c r="AD5083" s="40"/>
      <c r="AE5083" s="40"/>
      <c r="AF5083" s="40"/>
      <c r="AG5083" s="40"/>
      <c r="AH5083" s="40"/>
      <c r="AI5083" s="40"/>
      <c r="AJ5083" s="40"/>
      <c r="AK5083" s="40"/>
      <c r="AL5083" s="40"/>
      <c r="AM5083" s="40"/>
      <c r="AN5083" s="40"/>
      <c r="AO5083" s="40"/>
      <c r="AP5083" s="40"/>
      <c r="AQ5083" s="40"/>
      <c r="AR5083" s="40"/>
      <c r="AS5083" s="40"/>
      <c r="AT5083" s="40"/>
      <c r="AU5083" s="40"/>
      <c r="AV5083" s="40"/>
      <c r="AZ5083" s="40"/>
      <c r="BA5083" s="40"/>
      <c r="BB5083" s="40"/>
      <c r="BC5083" s="40"/>
      <c r="BD5083" s="40"/>
      <c r="BE5083" s="40"/>
      <c r="BF5083" s="40"/>
      <c r="BG5083" s="40"/>
      <c r="BH5083" s="40"/>
      <c r="BI5083" s="40"/>
      <c r="BJ5083" s="40"/>
      <c r="BK5083" s="40"/>
      <c r="BL5083" s="40"/>
      <c r="BM5083" s="40"/>
      <c r="BN5083" s="40"/>
      <c r="BO5083" s="40"/>
      <c r="BP5083" s="40"/>
      <c r="BQ5083" s="40"/>
      <c r="BR5083" s="40"/>
      <c r="BS5083" s="40"/>
      <c r="BT5083" s="40"/>
      <c r="BU5083" s="40"/>
      <c r="BV5083" s="40"/>
      <c r="BW5083" s="40"/>
      <c r="BX5083" s="40"/>
      <c r="BY5083" s="40"/>
      <c r="BZ5083" s="40"/>
      <c r="CA5083" s="40"/>
      <c r="CB5083" s="40"/>
      <c r="CC5083" s="40"/>
      <c r="CD5083" s="40"/>
      <c r="CE5083" s="40"/>
    </row>
    <row r="5084" spans="1:83" x14ac:dyDescent="0.25">
      <c r="A5084" s="68" t="s">
        <v>834</v>
      </c>
      <c r="B5084" s="68" t="s">
        <v>834</v>
      </c>
      <c r="C5084" s="14">
        <v>37126</v>
      </c>
      <c r="D5084" s="14"/>
      <c r="E5084" s="14"/>
      <c r="F5084" s="15"/>
      <c r="G5084" s="40">
        <v>1.82509483242702</v>
      </c>
      <c r="H5084" s="40"/>
      <c r="I5084" s="40"/>
      <c r="J5084" s="40"/>
      <c r="K5084" s="40"/>
      <c r="L5084" s="40"/>
      <c r="M5084" s="40"/>
      <c r="N5084" s="40"/>
      <c r="O5084" s="40"/>
      <c r="P5084" s="40"/>
      <c r="Q5084" s="40"/>
      <c r="R5084" s="40"/>
      <c r="S5084" s="40"/>
      <c r="T5084" s="40"/>
      <c r="U5084" s="40">
        <v>76.3888888888889</v>
      </c>
      <c r="V5084" s="40"/>
      <c r="W5084" s="40"/>
      <c r="X5084" s="40"/>
      <c r="Z5084" s="40"/>
      <c r="AA5084" s="40"/>
      <c r="AB5084" s="40"/>
      <c r="AC5084" s="40"/>
      <c r="AD5084" s="40"/>
      <c r="AE5084" s="40"/>
      <c r="AF5084" s="40"/>
      <c r="AG5084" s="40"/>
      <c r="AH5084" s="40"/>
      <c r="AI5084" s="40"/>
      <c r="AJ5084" s="40"/>
      <c r="AK5084" s="40"/>
      <c r="AL5084" s="40"/>
      <c r="AM5084" s="40">
        <v>0.95409122776148103</v>
      </c>
      <c r="AN5084" s="40"/>
      <c r="AO5084" s="40"/>
      <c r="AP5084" s="40"/>
      <c r="AQ5084" s="40"/>
      <c r="AR5084" s="40"/>
      <c r="AS5084" s="40"/>
      <c r="AT5084" s="40"/>
      <c r="AU5084" s="40"/>
      <c r="AV5084" s="40"/>
      <c r="AZ5084" s="40"/>
      <c r="BA5084" s="40">
        <v>28</v>
      </c>
      <c r="BB5084" s="40"/>
      <c r="BC5084" s="40"/>
      <c r="BD5084" s="40"/>
      <c r="BE5084" s="40"/>
      <c r="BF5084" s="40"/>
      <c r="BG5084" s="40"/>
      <c r="BH5084" s="40"/>
      <c r="BI5084" s="40"/>
      <c r="BJ5084" s="40"/>
      <c r="BK5084" s="40"/>
      <c r="BL5084" s="40"/>
      <c r="BM5084" s="40"/>
      <c r="BN5084" s="40"/>
      <c r="BO5084" s="40"/>
      <c r="BP5084" s="40"/>
      <c r="BQ5084" s="40"/>
      <c r="BR5084" s="40"/>
      <c r="BS5084" s="40"/>
      <c r="BT5084" s="40"/>
      <c r="BU5084" s="40"/>
      <c r="BV5084" s="40"/>
      <c r="BW5084" s="40"/>
      <c r="BX5084" s="40"/>
      <c r="BY5084" s="40"/>
      <c r="BZ5084" s="40"/>
      <c r="CA5084" s="40"/>
      <c r="CB5084" s="40"/>
      <c r="CC5084" s="40"/>
      <c r="CD5084" s="40"/>
      <c r="CE5084" s="40"/>
    </row>
    <row r="5085" spans="1:83" x14ac:dyDescent="0.25">
      <c r="A5085" s="68" t="s">
        <v>834</v>
      </c>
      <c r="B5085" s="68" t="s">
        <v>834</v>
      </c>
      <c r="C5085" s="14">
        <v>37127</v>
      </c>
      <c r="D5085" s="14"/>
      <c r="E5085" s="14"/>
      <c r="F5085" s="15"/>
      <c r="G5085" s="40">
        <v>1.86652498294983</v>
      </c>
      <c r="H5085" s="40">
        <v>917.08209705901197</v>
      </c>
      <c r="I5085" s="40"/>
      <c r="J5085" s="40">
        <v>0.51961580866143997</v>
      </c>
      <c r="K5085" s="40">
        <v>0.54321630929966003</v>
      </c>
      <c r="L5085" s="40">
        <v>0.550913907041642</v>
      </c>
      <c r="M5085" s="40">
        <v>0.53011666279275704</v>
      </c>
      <c r="N5085" s="40">
        <v>0.52735824922219199</v>
      </c>
      <c r="O5085" s="40">
        <v>0.54973183641163303</v>
      </c>
      <c r="P5085" s="40">
        <v>0.48035779706697601</v>
      </c>
      <c r="Q5085" s="40">
        <v>0.45473452662424901</v>
      </c>
      <c r="R5085" s="40">
        <v>0.42936538817450898</v>
      </c>
      <c r="S5085" s="40"/>
      <c r="T5085" s="40"/>
      <c r="U5085" s="40"/>
      <c r="V5085" s="40"/>
      <c r="W5085" s="40"/>
      <c r="X5085" s="40"/>
      <c r="Z5085" s="40"/>
      <c r="AA5085" s="40"/>
      <c r="AB5085" s="40"/>
      <c r="AC5085" s="40"/>
      <c r="AD5085" s="40"/>
      <c r="AE5085" s="40"/>
      <c r="AF5085" s="40"/>
      <c r="AG5085" s="40"/>
      <c r="AH5085" s="40"/>
      <c r="AI5085" s="40"/>
      <c r="AJ5085" s="40"/>
      <c r="AK5085" s="40"/>
      <c r="AL5085" s="40"/>
      <c r="AM5085" s="40"/>
      <c r="AN5085" s="40"/>
      <c r="AO5085" s="40"/>
      <c r="AP5085" s="40"/>
      <c r="AQ5085" s="40"/>
      <c r="AR5085" s="40"/>
      <c r="AS5085" s="40"/>
      <c r="AT5085" s="40"/>
      <c r="AU5085" s="40"/>
      <c r="AV5085" s="40"/>
      <c r="AZ5085" s="40"/>
      <c r="BA5085" s="40"/>
      <c r="BB5085" s="40"/>
      <c r="BC5085" s="40"/>
      <c r="BD5085" s="40"/>
      <c r="BE5085" s="40"/>
      <c r="BF5085" s="40"/>
      <c r="BG5085" s="40"/>
      <c r="BH5085" s="40"/>
      <c r="BI5085" s="40"/>
      <c r="BJ5085" s="40"/>
      <c r="BK5085" s="40"/>
      <c r="BL5085" s="40"/>
      <c r="BM5085" s="40"/>
      <c r="BN5085" s="40"/>
      <c r="BO5085" s="40"/>
      <c r="BP5085" s="40"/>
      <c r="BQ5085" s="40"/>
      <c r="BR5085" s="40"/>
      <c r="BS5085" s="40"/>
      <c r="BT5085" s="40"/>
      <c r="BU5085" s="40"/>
      <c r="BV5085" s="40"/>
      <c r="BW5085" s="40"/>
      <c r="BX5085" s="40"/>
      <c r="BY5085" s="40"/>
      <c r="BZ5085" s="40"/>
      <c r="CA5085" s="40"/>
      <c r="CB5085" s="40"/>
      <c r="CC5085" s="40"/>
      <c r="CD5085" s="40"/>
      <c r="CE5085" s="40"/>
    </row>
    <row r="5086" spans="1:83" x14ac:dyDescent="0.25">
      <c r="A5086" s="68" t="s">
        <v>834</v>
      </c>
      <c r="B5086" s="68" t="s">
        <v>834</v>
      </c>
      <c r="C5086" s="14">
        <v>37128</v>
      </c>
      <c r="D5086" s="14"/>
      <c r="E5086" s="14"/>
      <c r="F5086" s="15"/>
      <c r="G5086" s="40">
        <v>1.83405740144881</v>
      </c>
      <c r="H5086" s="40"/>
      <c r="I5086" s="40"/>
      <c r="J5086" s="40"/>
      <c r="K5086" s="40"/>
      <c r="L5086" s="40"/>
      <c r="M5086" s="40"/>
      <c r="N5086" s="40"/>
      <c r="O5086" s="40"/>
      <c r="P5086" s="40"/>
      <c r="Q5086" s="40"/>
      <c r="R5086" s="40"/>
      <c r="S5086" s="40"/>
      <c r="T5086" s="40"/>
      <c r="U5086" s="40"/>
      <c r="V5086" s="40"/>
      <c r="W5086" s="40"/>
      <c r="X5086" s="40"/>
      <c r="Z5086" s="40"/>
      <c r="AA5086" s="40"/>
      <c r="AB5086" s="40"/>
      <c r="AC5086" s="40"/>
      <c r="AD5086" s="40"/>
      <c r="AE5086" s="40"/>
      <c r="AF5086" s="40"/>
      <c r="AG5086" s="40"/>
      <c r="AH5086" s="40"/>
      <c r="AI5086" s="40"/>
      <c r="AJ5086" s="40"/>
      <c r="AK5086" s="40"/>
      <c r="AL5086" s="40"/>
      <c r="AM5086" s="40"/>
      <c r="AN5086" s="40"/>
      <c r="AO5086" s="40"/>
      <c r="AP5086" s="40"/>
      <c r="AQ5086" s="40"/>
      <c r="AR5086" s="40"/>
      <c r="AS5086" s="40"/>
      <c r="AT5086" s="40"/>
      <c r="AU5086" s="40"/>
      <c r="AV5086" s="40"/>
      <c r="AZ5086" s="40"/>
      <c r="BA5086" s="40"/>
      <c r="BB5086" s="40"/>
      <c r="BC5086" s="40"/>
      <c r="BD5086" s="40"/>
      <c r="BE5086" s="40"/>
      <c r="BF5086" s="40"/>
      <c r="BG5086" s="40"/>
      <c r="BH5086" s="40"/>
      <c r="BI5086" s="40"/>
      <c r="BJ5086" s="40"/>
      <c r="BK5086" s="40"/>
      <c r="BL5086" s="40"/>
      <c r="BM5086" s="40"/>
      <c r="BN5086" s="40"/>
      <c r="BO5086" s="40"/>
      <c r="BP5086" s="40"/>
      <c r="BQ5086" s="40"/>
      <c r="BR5086" s="40"/>
      <c r="BS5086" s="40"/>
      <c r="BT5086" s="40"/>
      <c r="BU5086" s="40"/>
      <c r="BV5086" s="40"/>
      <c r="BW5086" s="40"/>
      <c r="BX5086" s="40"/>
      <c r="BY5086" s="40"/>
      <c r="BZ5086" s="40"/>
      <c r="CA5086" s="40"/>
      <c r="CB5086" s="40"/>
      <c r="CC5086" s="40"/>
      <c r="CD5086" s="40"/>
      <c r="CE5086" s="40"/>
    </row>
    <row r="5087" spans="1:83" x14ac:dyDescent="0.25">
      <c r="A5087" s="68" t="s">
        <v>834</v>
      </c>
      <c r="B5087" s="68" t="s">
        <v>834</v>
      </c>
      <c r="C5087" s="14">
        <v>37129</v>
      </c>
      <c r="D5087" s="14"/>
      <c r="E5087" s="14"/>
      <c r="F5087" s="15"/>
      <c r="G5087" s="40">
        <v>1.4905721512068899</v>
      </c>
      <c r="H5087" s="40"/>
      <c r="I5087" s="40"/>
      <c r="J5087" s="40"/>
      <c r="K5087" s="40"/>
      <c r="L5087" s="40"/>
      <c r="M5087" s="40"/>
      <c r="N5087" s="40"/>
      <c r="O5087" s="40"/>
      <c r="P5087" s="40"/>
      <c r="Q5087" s="40"/>
      <c r="R5087" s="40"/>
      <c r="S5087" s="40"/>
      <c r="T5087" s="40"/>
      <c r="U5087" s="40"/>
      <c r="V5087" s="40"/>
      <c r="W5087" s="40"/>
      <c r="X5087" s="40"/>
      <c r="Z5087" s="40"/>
      <c r="AA5087" s="40"/>
      <c r="AB5087" s="40"/>
      <c r="AC5087" s="40"/>
      <c r="AD5087" s="40"/>
      <c r="AE5087" s="40"/>
      <c r="AF5087" s="40"/>
      <c r="AG5087" s="40"/>
      <c r="AH5087" s="40"/>
      <c r="AI5087" s="40"/>
      <c r="AJ5087" s="40"/>
      <c r="AK5087" s="40"/>
      <c r="AL5087" s="40"/>
      <c r="AM5087" s="40"/>
      <c r="AN5087" s="40"/>
      <c r="AO5087" s="40"/>
      <c r="AP5087" s="40"/>
      <c r="AQ5087" s="40"/>
      <c r="AR5087" s="40"/>
      <c r="AS5087" s="40"/>
      <c r="AT5087" s="40"/>
      <c r="AU5087" s="40"/>
      <c r="AV5087" s="40"/>
      <c r="AZ5087" s="40"/>
      <c r="BA5087" s="40"/>
      <c r="BB5087" s="40"/>
      <c r="BC5087" s="40"/>
      <c r="BD5087" s="40"/>
      <c r="BE5087" s="40"/>
      <c r="BF5087" s="40"/>
      <c r="BG5087" s="40"/>
      <c r="BH5087" s="40"/>
      <c r="BI5087" s="40"/>
      <c r="BJ5087" s="40"/>
      <c r="BK5087" s="40"/>
      <c r="BL5087" s="40"/>
      <c r="BM5087" s="40"/>
      <c r="BN5087" s="40"/>
      <c r="BO5087" s="40"/>
      <c r="BP5087" s="40"/>
      <c r="BQ5087" s="40"/>
      <c r="BR5087" s="40"/>
      <c r="BS5087" s="40"/>
      <c r="BT5087" s="40"/>
      <c r="BU5087" s="40"/>
      <c r="BV5087" s="40"/>
      <c r="BW5087" s="40"/>
      <c r="BX5087" s="40"/>
      <c r="BY5087" s="40"/>
      <c r="BZ5087" s="40"/>
      <c r="CA5087" s="40"/>
      <c r="CB5087" s="40"/>
      <c r="CC5087" s="40"/>
      <c r="CD5087" s="40"/>
      <c r="CE5087" s="40"/>
    </row>
    <row r="5088" spans="1:83" x14ac:dyDescent="0.25">
      <c r="A5088" s="68" t="s">
        <v>834</v>
      </c>
      <c r="B5088" s="68" t="s">
        <v>834</v>
      </c>
      <c r="C5088" s="14">
        <v>37130</v>
      </c>
      <c r="D5088" s="14"/>
      <c r="E5088" s="14"/>
      <c r="F5088" s="15"/>
      <c r="G5088" s="40">
        <v>1.49097449784187</v>
      </c>
      <c r="H5088" s="40"/>
      <c r="I5088" s="40"/>
      <c r="J5088" s="40"/>
      <c r="K5088" s="40"/>
      <c r="L5088" s="40"/>
      <c r="M5088" s="40"/>
      <c r="N5088" s="40"/>
      <c r="O5088" s="40"/>
      <c r="P5088" s="40"/>
      <c r="Q5088" s="40"/>
      <c r="R5088" s="40"/>
      <c r="S5088" s="40"/>
      <c r="T5088" s="40"/>
      <c r="U5088" s="40"/>
      <c r="V5088" s="40"/>
      <c r="W5088" s="40"/>
      <c r="X5088" s="40"/>
      <c r="Z5088" s="40"/>
      <c r="AA5088" s="40"/>
      <c r="AB5088" s="40"/>
      <c r="AC5088" s="40"/>
      <c r="AD5088" s="40"/>
      <c r="AE5088" s="40"/>
      <c r="AF5088" s="40"/>
      <c r="AG5088" s="40"/>
      <c r="AH5088" s="40"/>
      <c r="AI5088" s="40"/>
      <c r="AJ5088" s="40"/>
      <c r="AK5088" s="40"/>
      <c r="AL5088" s="40"/>
      <c r="AM5088" s="40"/>
      <c r="AN5088" s="40"/>
      <c r="AO5088" s="40"/>
      <c r="AP5088" s="40"/>
      <c r="AQ5088" s="40"/>
      <c r="AR5088" s="40"/>
      <c r="AS5088" s="40"/>
      <c r="AT5088" s="40"/>
      <c r="AU5088" s="40"/>
      <c r="AV5088" s="40"/>
      <c r="AZ5088" s="40"/>
      <c r="BA5088" s="40"/>
      <c r="BB5088" s="40"/>
      <c r="BC5088" s="40"/>
      <c r="BD5088" s="40"/>
      <c r="BE5088" s="40"/>
      <c r="BF5088" s="40"/>
      <c r="BG5088" s="40"/>
      <c r="BH5088" s="40"/>
      <c r="BI5088" s="40"/>
      <c r="BJ5088" s="40"/>
      <c r="BK5088" s="40"/>
      <c r="BL5088" s="40"/>
      <c r="BM5088" s="40"/>
      <c r="BN5088" s="40"/>
      <c r="BO5088" s="40"/>
      <c r="BP5088" s="40"/>
      <c r="BQ5088" s="40"/>
      <c r="BR5088" s="40"/>
      <c r="BS5088" s="40"/>
      <c r="BT5088" s="40"/>
      <c r="BU5088" s="40"/>
      <c r="BV5088" s="40"/>
      <c r="BW5088" s="40"/>
      <c r="BX5088" s="40"/>
      <c r="BY5088" s="40"/>
      <c r="BZ5088" s="40"/>
      <c r="CA5088" s="40"/>
      <c r="CB5088" s="40"/>
      <c r="CC5088" s="40"/>
      <c r="CD5088" s="40"/>
      <c r="CE5088" s="40"/>
    </row>
    <row r="5089" spans="1:83" x14ac:dyDescent="0.25">
      <c r="A5089" s="68" t="s">
        <v>834</v>
      </c>
      <c r="B5089" s="68" t="s">
        <v>834</v>
      </c>
      <c r="C5089" s="14">
        <v>37131</v>
      </c>
      <c r="D5089" s="14"/>
      <c r="E5089" s="14"/>
      <c r="F5089" s="15"/>
      <c r="G5089" s="40">
        <v>2.06711132957318</v>
      </c>
      <c r="H5089" s="40"/>
      <c r="I5089" s="40"/>
      <c r="J5089" s="40"/>
      <c r="K5089" s="40"/>
      <c r="L5089" s="40"/>
      <c r="M5089" s="40"/>
      <c r="N5089" s="40"/>
      <c r="O5089" s="40"/>
      <c r="P5089" s="40"/>
      <c r="Q5089" s="40"/>
      <c r="R5089" s="40"/>
      <c r="S5089" s="40"/>
      <c r="T5089" s="40"/>
      <c r="U5089" s="40"/>
      <c r="V5089" s="40"/>
      <c r="W5089" s="40"/>
      <c r="X5089" s="40"/>
      <c r="Z5089" s="40"/>
      <c r="AA5089" s="40"/>
      <c r="AB5089" s="40"/>
      <c r="AC5089" s="40"/>
      <c r="AD5089" s="40"/>
      <c r="AE5089" s="40"/>
      <c r="AF5089" s="40"/>
      <c r="AG5089" s="40"/>
      <c r="AH5089" s="40"/>
      <c r="AI5089" s="40"/>
      <c r="AJ5089" s="40"/>
      <c r="AK5089" s="40"/>
      <c r="AL5089" s="40"/>
      <c r="AM5089" s="40"/>
      <c r="AN5089" s="40"/>
      <c r="AO5089" s="40"/>
      <c r="AP5089" s="40"/>
      <c r="AQ5089" s="40"/>
      <c r="AR5089" s="40"/>
      <c r="AS5089" s="40"/>
      <c r="AT5089" s="40"/>
      <c r="AU5089" s="40"/>
      <c r="AV5089" s="40"/>
      <c r="AZ5089" s="40"/>
      <c r="BA5089" s="40"/>
      <c r="BB5089" s="40"/>
      <c r="BC5089" s="40"/>
      <c r="BD5089" s="40"/>
      <c r="BE5089" s="40"/>
      <c r="BF5089" s="40"/>
      <c r="BG5089" s="40"/>
      <c r="BH5089" s="40"/>
      <c r="BI5089" s="40"/>
      <c r="BJ5089" s="40"/>
      <c r="BK5089" s="40"/>
      <c r="BL5089" s="40"/>
      <c r="BM5089" s="40"/>
      <c r="BN5089" s="40"/>
      <c r="BO5089" s="40"/>
      <c r="BP5089" s="40"/>
      <c r="BQ5089" s="40"/>
      <c r="BR5089" s="40"/>
      <c r="BS5089" s="40"/>
      <c r="BT5089" s="40"/>
      <c r="BU5089" s="40"/>
      <c r="BV5089" s="40"/>
      <c r="BW5089" s="40"/>
      <c r="BX5089" s="40"/>
      <c r="BY5089" s="40"/>
      <c r="BZ5089" s="40"/>
      <c r="CA5089" s="40"/>
      <c r="CB5089" s="40"/>
      <c r="CC5089" s="40"/>
      <c r="CD5089" s="40"/>
      <c r="CE5089" s="40"/>
    </row>
    <row r="5090" spans="1:83" x14ac:dyDescent="0.25">
      <c r="A5090" s="68" t="s">
        <v>834</v>
      </c>
      <c r="B5090" s="68" t="s">
        <v>834</v>
      </c>
      <c r="C5090" s="14">
        <v>37132</v>
      </c>
      <c r="D5090" s="14"/>
      <c r="E5090" s="14"/>
      <c r="F5090" s="15"/>
      <c r="G5090" s="40">
        <v>1.2566132018213101</v>
      </c>
      <c r="H5090" s="40"/>
      <c r="I5090" s="40"/>
      <c r="J5090" s="40"/>
      <c r="K5090" s="40"/>
      <c r="L5090" s="40"/>
      <c r="M5090" s="40"/>
      <c r="N5090" s="40"/>
      <c r="O5090" s="40"/>
      <c r="P5090" s="40"/>
      <c r="Q5090" s="40"/>
      <c r="R5090" s="40"/>
      <c r="S5090" s="40"/>
      <c r="T5090" s="40"/>
      <c r="U5090" s="40"/>
      <c r="V5090" s="40"/>
      <c r="W5090" s="40"/>
      <c r="X5090" s="40"/>
      <c r="Z5090" s="40"/>
      <c r="AA5090" s="40"/>
      <c r="AB5090" s="40"/>
      <c r="AC5090" s="40"/>
      <c r="AD5090" s="40"/>
      <c r="AE5090" s="40"/>
      <c r="AF5090" s="40"/>
      <c r="AG5090" s="40"/>
      <c r="AH5090" s="40"/>
      <c r="AI5090" s="40"/>
      <c r="AJ5090" s="40"/>
      <c r="AK5090" s="40"/>
      <c r="AL5090" s="40"/>
      <c r="AM5090" s="40"/>
      <c r="AN5090" s="40"/>
      <c r="AO5090" s="40"/>
      <c r="AP5090" s="40"/>
      <c r="AQ5090" s="40"/>
      <c r="AR5090" s="40"/>
      <c r="AS5090" s="40"/>
      <c r="AT5090" s="40"/>
      <c r="AU5090" s="40"/>
      <c r="AV5090" s="40"/>
      <c r="AZ5090" s="40"/>
      <c r="BA5090" s="40"/>
      <c r="BB5090" s="40"/>
      <c r="BC5090" s="40"/>
      <c r="BD5090" s="40"/>
      <c r="BE5090" s="40"/>
      <c r="BF5090" s="40"/>
      <c r="BG5090" s="40"/>
      <c r="BH5090" s="40"/>
      <c r="BI5090" s="40"/>
      <c r="BJ5090" s="40"/>
      <c r="BK5090" s="40"/>
      <c r="BL5090" s="40"/>
      <c r="BM5090" s="40"/>
      <c r="BN5090" s="40"/>
      <c r="BO5090" s="40"/>
      <c r="BP5090" s="40"/>
      <c r="BQ5090" s="40"/>
      <c r="BR5090" s="40"/>
      <c r="BS5090" s="40"/>
      <c r="BT5090" s="40"/>
      <c r="BU5090" s="40"/>
      <c r="BV5090" s="40"/>
      <c r="BW5090" s="40"/>
      <c r="BX5090" s="40"/>
      <c r="BY5090" s="40"/>
      <c r="BZ5090" s="40"/>
      <c r="CA5090" s="40"/>
      <c r="CB5090" s="40"/>
      <c r="CC5090" s="40"/>
      <c r="CD5090" s="40"/>
      <c r="CE5090" s="40"/>
    </row>
    <row r="5091" spans="1:83" x14ac:dyDescent="0.25">
      <c r="A5091" s="68" t="s">
        <v>834</v>
      </c>
      <c r="B5091" s="68" t="s">
        <v>834</v>
      </c>
      <c r="C5091" s="14">
        <v>37133</v>
      </c>
      <c r="D5091" s="14"/>
      <c r="E5091" s="14"/>
      <c r="F5091" s="15"/>
      <c r="G5091" s="40">
        <v>1.7094057615957201</v>
      </c>
      <c r="H5091" s="40"/>
      <c r="I5091" s="40"/>
      <c r="J5091" s="40"/>
      <c r="K5091" s="40"/>
      <c r="L5091" s="40"/>
      <c r="M5091" s="40"/>
      <c r="N5091" s="40"/>
      <c r="O5091" s="40"/>
      <c r="P5091" s="40"/>
      <c r="Q5091" s="40"/>
      <c r="R5091" s="40"/>
      <c r="S5091" s="40"/>
      <c r="T5091" s="40"/>
      <c r="U5091" s="40"/>
      <c r="V5091" s="40"/>
      <c r="W5091" s="40"/>
      <c r="X5091" s="40"/>
      <c r="Z5091" s="40"/>
      <c r="AA5091" s="40"/>
      <c r="AB5091" s="40"/>
      <c r="AC5091" s="40"/>
      <c r="AD5091" s="40"/>
      <c r="AE5091" s="40"/>
      <c r="AF5091" s="40"/>
      <c r="AG5091" s="40"/>
      <c r="AH5091" s="40"/>
      <c r="AI5091" s="40"/>
      <c r="AJ5091" s="40"/>
      <c r="AK5091" s="40"/>
      <c r="AL5091" s="40"/>
      <c r="AM5091" s="40"/>
      <c r="AN5091" s="40"/>
      <c r="AO5091" s="40"/>
      <c r="AP5091" s="40"/>
      <c r="AQ5091" s="40"/>
      <c r="AR5091" s="40"/>
      <c r="AS5091" s="40"/>
      <c r="AT5091" s="40"/>
      <c r="AU5091" s="40"/>
      <c r="AV5091" s="40"/>
      <c r="AZ5091" s="40"/>
      <c r="BA5091" s="40"/>
      <c r="BB5091" s="40"/>
      <c r="BC5091" s="40"/>
      <c r="BD5091" s="40"/>
      <c r="BE5091" s="40"/>
      <c r="BF5091" s="40"/>
      <c r="BG5091" s="40"/>
      <c r="BH5091" s="40"/>
      <c r="BI5091" s="40"/>
      <c r="BJ5091" s="40"/>
      <c r="BK5091" s="40"/>
      <c r="BL5091" s="40"/>
      <c r="BM5091" s="40"/>
      <c r="BN5091" s="40"/>
      <c r="BO5091" s="40"/>
      <c r="BP5091" s="40"/>
      <c r="BQ5091" s="40"/>
      <c r="BR5091" s="40"/>
      <c r="BS5091" s="40"/>
      <c r="BT5091" s="40"/>
      <c r="BU5091" s="40"/>
      <c r="BV5091" s="40"/>
      <c r="BW5091" s="40"/>
      <c r="BX5091" s="40"/>
      <c r="BY5091" s="40"/>
      <c r="BZ5091" s="40"/>
      <c r="CA5091" s="40"/>
      <c r="CB5091" s="40"/>
      <c r="CC5091" s="40"/>
      <c r="CD5091" s="40"/>
      <c r="CE5091" s="40"/>
    </row>
    <row r="5092" spans="1:83" x14ac:dyDescent="0.25">
      <c r="A5092" s="68" t="s">
        <v>834</v>
      </c>
      <c r="B5092" s="68" t="s">
        <v>834</v>
      </c>
      <c r="C5092" s="14">
        <v>37134</v>
      </c>
      <c r="D5092" s="14"/>
      <c r="E5092" s="14"/>
      <c r="F5092" s="15"/>
      <c r="G5092" s="40">
        <v>2.6645781568422899</v>
      </c>
      <c r="H5092" s="40"/>
      <c r="I5092" s="40"/>
      <c r="J5092" s="40"/>
      <c r="K5092" s="40"/>
      <c r="L5092" s="40"/>
      <c r="M5092" s="40"/>
      <c r="N5092" s="40"/>
      <c r="O5092" s="40"/>
      <c r="P5092" s="40"/>
      <c r="Q5092" s="40"/>
      <c r="R5092" s="40"/>
      <c r="S5092" s="40"/>
      <c r="T5092" s="40"/>
      <c r="U5092" s="40"/>
      <c r="V5092" s="40"/>
      <c r="W5092" s="40"/>
      <c r="X5092" s="40"/>
      <c r="Z5092" s="40"/>
      <c r="AA5092" s="40"/>
      <c r="AB5092" s="40"/>
      <c r="AC5092" s="40"/>
      <c r="AD5092" s="40"/>
      <c r="AE5092" s="40"/>
      <c r="AF5092" s="40"/>
      <c r="AG5092" s="40"/>
      <c r="AH5092" s="40"/>
      <c r="AI5092" s="40"/>
      <c r="AJ5092" s="40"/>
      <c r="AK5092" s="40"/>
      <c r="AL5092" s="40"/>
      <c r="AM5092" s="40"/>
      <c r="AN5092" s="40"/>
      <c r="AO5092" s="40"/>
      <c r="AP5092" s="40"/>
      <c r="AQ5092" s="40"/>
      <c r="AR5092" s="40"/>
      <c r="AS5092" s="40"/>
      <c r="AT5092" s="40"/>
      <c r="AU5092" s="40"/>
      <c r="AV5092" s="40"/>
      <c r="AZ5092" s="40"/>
      <c r="BA5092" s="40"/>
      <c r="BB5092" s="40"/>
      <c r="BC5092" s="40"/>
      <c r="BD5092" s="40"/>
      <c r="BE5092" s="40"/>
      <c r="BF5092" s="40"/>
      <c r="BG5092" s="40"/>
      <c r="BH5092" s="40"/>
      <c r="BI5092" s="40"/>
      <c r="BJ5092" s="40"/>
      <c r="BK5092" s="40"/>
      <c r="BL5092" s="40"/>
      <c r="BM5092" s="40"/>
      <c r="BN5092" s="40"/>
      <c r="BO5092" s="40"/>
      <c r="BP5092" s="40"/>
      <c r="BQ5092" s="40"/>
      <c r="BR5092" s="40"/>
      <c r="BS5092" s="40"/>
      <c r="BT5092" s="40"/>
      <c r="BU5092" s="40"/>
      <c r="BV5092" s="40"/>
      <c r="BW5092" s="40"/>
      <c r="BX5092" s="40"/>
      <c r="BY5092" s="40"/>
      <c r="BZ5092" s="40"/>
      <c r="CA5092" s="40"/>
      <c r="CB5092" s="40"/>
      <c r="CC5092" s="40"/>
      <c r="CD5092" s="40"/>
      <c r="CE5092" s="40"/>
    </row>
    <row r="5093" spans="1:83" x14ac:dyDescent="0.25">
      <c r="A5093" s="68" t="s">
        <v>834</v>
      </c>
      <c r="B5093" s="68" t="s">
        <v>834</v>
      </c>
      <c r="C5093" s="14">
        <v>37135</v>
      </c>
      <c r="D5093" s="14"/>
      <c r="E5093" s="14"/>
      <c r="F5093" s="15"/>
      <c r="G5093" s="40">
        <v>3.5702415711162598</v>
      </c>
      <c r="H5093" s="40"/>
      <c r="I5093" s="40"/>
      <c r="J5093" s="40"/>
      <c r="K5093" s="40"/>
      <c r="L5093" s="40"/>
      <c r="M5093" s="40"/>
      <c r="N5093" s="40"/>
      <c r="O5093" s="40"/>
      <c r="P5093" s="40"/>
      <c r="Q5093" s="40"/>
      <c r="R5093" s="40"/>
      <c r="S5093" s="40"/>
      <c r="T5093" s="40"/>
      <c r="U5093" s="40"/>
      <c r="V5093" s="40"/>
      <c r="W5093" s="40"/>
      <c r="X5093" s="40"/>
      <c r="Z5093" s="40"/>
      <c r="AA5093" s="40"/>
      <c r="AB5093" s="40"/>
      <c r="AC5093" s="40"/>
      <c r="AD5093" s="40"/>
      <c r="AE5093" s="40"/>
      <c r="AF5093" s="40"/>
      <c r="AG5093" s="40"/>
      <c r="AH5093" s="40"/>
      <c r="AI5093" s="40"/>
      <c r="AJ5093" s="40"/>
      <c r="AK5093" s="40"/>
      <c r="AL5093" s="40"/>
      <c r="AM5093" s="40"/>
      <c r="AN5093" s="40"/>
      <c r="AO5093" s="40"/>
      <c r="AP5093" s="40"/>
      <c r="AQ5093" s="40"/>
      <c r="AR5093" s="40"/>
      <c r="AS5093" s="40"/>
      <c r="AT5093" s="40"/>
      <c r="AU5093" s="40"/>
      <c r="AV5093" s="40"/>
      <c r="AZ5093" s="40"/>
      <c r="BA5093" s="40"/>
      <c r="BB5093" s="40"/>
      <c r="BC5093" s="40"/>
      <c r="BD5093" s="40"/>
      <c r="BE5093" s="40"/>
      <c r="BF5093" s="40"/>
      <c r="BG5093" s="40"/>
      <c r="BH5093" s="40"/>
      <c r="BI5093" s="40"/>
      <c r="BJ5093" s="40"/>
      <c r="BK5093" s="40"/>
      <c r="BL5093" s="40"/>
      <c r="BM5093" s="40"/>
      <c r="BN5093" s="40"/>
      <c r="BO5093" s="40"/>
      <c r="BP5093" s="40"/>
      <c r="BQ5093" s="40"/>
      <c r="BR5093" s="40"/>
      <c r="BS5093" s="40"/>
      <c r="BT5093" s="40"/>
      <c r="BU5093" s="40"/>
      <c r="BV5093" s="40"/>
      <c r="BW5093" s="40"/>
      <c r="BX5093" s="40"/>
      <c r="BY5093" s="40"/>
      <c r="BZ5093" s="40"/>
      <c r="CA5093" s="40"/>
      <c r="CB5093" s="40"/>
      <c r="CC5093" s="40"/>
      <c r="CD5093" s="40"/>
      <c r="CE5093" s="40"/>
    </row>
    <row r="5094" spans="1:83" x14ac:dyDescent="0.25">
      <c r="A5094" s="68" t="s">
        <v>834</v>
      </c>
      <c r="B5094" s="68" t="s">
        <v>834</v>
      </c>
      <c r="C5094" s="14">
        <v>37136</v>
      </c>
      <c r="D5094" s="14"/>
      <c r="E5094" s="14"/>
      <c r="F5094" s="15"/>
      <c r="G5094" s="40">
        <v>2.9726684453780301</v>
      </c>
      <c r="H5094" s="40"/>
      <c r="I5094" s="40"/>
      <c r="J5094" s="40"/>
      <c r="K5094" s="40"/>
      <c r="L5094" s="40"/>
      <c r="M5094" s="40"/>
      <c r="N5094" s="40"/>
      <c r="O5094" s="40"/>
      <c r="P5094" s="40"/>
      <c r="Q5094" s="40"/>
      <c r="R5094" s="40"/>
      <c r="S5094" s="40"/>
      <c r="T5094" s="40"/>
      <c r="U5094" s="40"/>
      <c r="V5094" s="40"/>
      <c r="W5094" s="40"/>
      <c r="X5094" s="40"/>
      <c r="Z5094" s="40"/>
      <c r="AA5094" s="40"/>
      <c r="AB5094" s="40"/>
      <c r="AC5094" s="40"/>
      <c r="AD5094" s="40"/>
      <c r="AE5094" s="40"/>
      <c r="AF5094" s="40"/>
      <c r="AG5094" s="40"/>
      <c r="AH5094" s="40"/>
      <c r="AI5094" s="40"/>
      <c r="AJ5094" s="40"/>
      <c r="AK5094" s="40"/>
      <c r="AL5094" s="40"/>
      <c r="AM5094" s="40"/>
      <c r="AN5094" s="40"/>
      <c r="AO5094" s="40"/>
      <c r="AP5094" s="40"/>
      <c r="AQ5094" s="40"/>
      <c r="AR5094" s="40"/>
      <c r="AS5094" s="40"/>
      <c r="AT5094" s="40"/>
      <c r="AU5094" s="40"/>
      <c r="AV5094" s="40"/>
      <c r="AZ5094" s="40"/>
      <c r="BA5094" s="40"/>
      <c r="BB5094" s="40"/>
      <c r="BC5094" s="40"/>
      <c r="BD5094" s="40"/>
      <c r="BE5094" s="40"/>
      <c r="BF5094" s="40"/>
      <c r="BG5094" s="40"/>
      <c r="BH5094" s="40"/>
      <c r="BI5094" s="40"/>
      <c r="BJ5094" s="40"/>
      <c r="BK5094" s="40"/>
      <c r="BL5094" s="40"/>
      <c r="BM5094" s="40"/>
      <c r="BN5094" s="40"/>
      <c r="BO5094" s="40"/>
      <c r="BP5094" s="40"/>
      <c r="BQ5094" s="40"/>
      <c r="BR5094" s="40"/>
      <c r="BS5094" s="40"/>
      <c r="BT5094" s="40"/>
      <c r="BU5094" s="40"/>
      <c r="BV5094" s="40"/>
      <c r="BW5094" s="40"/>
      <c r="BX5094" s="40"/>
      <c r="BY5094" s="40"/>
      <c r="BZ5094" s="40"/>
      <c r="CA5094" s="40"/>
      <c r="CB5094" s="40"/>
      <c r="CC5094" s="40"/>
      <c r="CD5094" s="40"/>
      <c r="CE5094" s="40"/>
    </row>
    <row r="5095" spans="1:83" x14ac:dyDescent="0.25">
      <c r="A5095" s="68" t="s">
        <v>834</v>
      </c>
      <c r="B5095" s="68" t="s">
        <v>834</v>
      </c>
      <c r="C5095" s="14">
        <v>37137</v>
      </c>
      <c r="D5095" s="14"/>
      <c r="E5095" s="14"/>
      <c r="F5095" s="15"/>
      <c r="G5095" s="40">
        <v>2.3734136900208398</v>
      </c>
      <c r="H5095" s="40"/>
      <c r="I5095" s="40"/>
      <c r="J5095" s="40"/>
      <c r="K5095" s="40"/>
      <c r="L5095" s="40"/>
      <c r="M5095" s="40"/>
      <c r="N5095" s="40"/>
      <c r="O5095" s="40"/>
      <c r="P5095" s="40"/>
      <c r="Q5095" s="40"/>
      <c r="R5095" s="40"/>
      <c r="S5095" s="40"/>
      <c r="T5095" s="40"/>
      <c r="U5095" s="40"/>
      <c r="V5095" s="40"/>
      <c r="W5095" s="40"/>
      <c r="X5095" s="40"/>
      <c r="Z5095" s="40"/>
      <c r="AA5095" s="40"/>
      <c r="AB5095" s="40"/>
      <c r="AC5095" s="40"/>
      <c r="AD5095" s="40"/>
      <c r="AE5095" s="40"/>
      <c r="AF5095" s="40"/>
      <c r="AG5095" s="40"/>
      <c r="AH5095" s="40"/>
      <c r="AI5095" s="40"/>
      <c r="AJ5095" s="40"/>
      <c r="AK5095" s="40"/>
      <c r="AL5095" s="40"/>
      <c r="AM5095" s="40"/>
      <c r="AN5095" s="40"/>
      <c r="AO5095" s="40"/>
      <c r="AP5095" s="40"/>
      <c r="AQ5095" s="40"/>
      <c r="AR5095" s="40"/>
      <c r="AS5095" s="40"/>
      <c r="AT5095" s="40"/>
      <c r="AU5095" s="40"/>
      <c r="AV5095" s="40"/>
      <c r="AZ5095" s="40"/>
      <c r="BA5095" s="40"/>
      <c r="BB5095" s="40"/>
      <c r="BC5095" s="40"/>
      <c r="BD5095" s="40"/>
      <c r="BE5095" s="40"/>
      <c r="BF5095" s="40"/>
      <c r="BG5095" s="40"/>
      <c r="BH5095" s="40"/>
      <c r="BI5095" s="40"/>
      <c r="BJ5095" s="40"/>
      <c r="BK5095" s="40"/>
      <c r="BL5095" s="40"/>
      <c r="BM5095" s="40"/>
      <c r="BN5095" s="40"/>
      <c r="BO5095" s="40"/>
      <c r="BP5095" s="40"/>
      <c r="BQ5095" s="40"/>
      <c r="BR5095" s="40"/>
      <c r="BS5095" s="40"/>
      <c r="BT5095" s="40"/>
      <c r="BU5095" s="40"/>
      <c r="BV5095" s="40"/>
      <c r="BW5095" s="40"/>
      <c r="BX5095" s="40"/>
      <c r="BY5095" s="40"/>
      <c r="BZ5095" s="40"/>
      <c r="CA5095" s="40"/>
      <c r="CB5095" s="40"/>
      <c r="CC5095" s="40"/>
      <c r="CD5095" s="40"/>
      <c r="CE5095" s="40"/>
    </row>
    <row r="5096" spans="1:83" x14ac:dyDescent="0.25">
      <c r="A5096" s="68" t="s">
        <v>834</v>
      </c>
      <c r="B5096" s="68" t="s">
        <v>834</v>
      </c>
      <c r="C5096" s="14">
        <v>37138</v>
      </c>
      <c r="D5096" s="14"/>
      <c r="E5096" s="14"/>
      <c r="F5096" s="15"/>
      <c r="G5096" s="40">
        <v>2.1442586720252499</v>
      </c>
      <c r="H5096" s="40"/>
      <c r="I5096" s="40"/>
      <c r="J5096" s="40"/>
      <c r="K5096" s="40"/>
      <c r="L5096" s="40"/>
      <c r="M5096" s="40"/>
      <c r="N5096" s="40"/>
      <c r="O5096" s="40"/>
      <c r="P5096" s="40"/>
      <c r="Q5096" s="40"/>
      <c r="R5096" s="40"/>
      <c r="S5096" s="40"/>
      <c r="T5096" s="40"/>
      <c r="U5096" s="40"/>
      <c r="V5096" s="40"/>
      <c r="W5096" s="40"/>
      <c r="X5096" s="40"/>
      <c r="Z5096" s="40"/>
      <c r="AA5096" s="40"/>
      <c r="AB5096" s="40"/>
      <c r="AC5096" s="40"/>
      <c r="AD5096" s="40"/>
      <c r="AE5096" s="40"/>
      <c r="AF5096" s="40"/>
      <c r="AG5096" s="40"/>
      <c r="AH5096" s="40"/>
      <c r="AI5096" s="40"/>
      <c r="AJ5096" s="40"/>
      <c r="AK5096" s="40"/>
      <c r="AL5096" s="40"/>
      <c r="AM5096" s="40"/>
      <c r="AN5096" s="40"/>
      <c r="AO5096" s="40"/>
      <c r="AP5096" s="40"/>
      <c r="AQ5096" s="40"/>
      <c r="AR5096" s="40"/>
      <c r="AS5096" s="40"/>
      <c r="AT5096" s="40"/>
      <c r="AU5096" s="40"/>
      <c r="AV5096" s="40"/>
      <c r="AZ5096" s="40"/>
      <c r="BA5096" s="40"/>
      <c r="BB5096" s="40"/>
      <c r="BC5096" s="40"/>
      <c r="BD5096" s="40"/>
      <c r="BE5096" s="40"/>
      <c r="BF5096" s="40"/>
      <c r="BG5096" s="40"/>
      <c r="BH5096" s="40"/>
      <c r="BI5096" s="40"/>
      <c r="BJ5096" s="40"/>
      <c r="BK5096" s="40"/>
      <c r="BL5096" s="40"/>
      <c r="BM5096" s="40"/>
      <c r="BN5096" s="40"/>
      <c r="BO5096" s="40"/>
      <c r="BP5096" s="40"/>
      <c r="BQ5096" s="40"/>
      <c r="BR5096" s="40"/>
      <c r="BS5096" s="40"/>
      <c r="BT5096" s="40"/>
      <c r="BU5096" s="40"/>
      <c r="BV5096" s="40"/>
      <c r="BW5096" s="40"/>
      <c r="BX5096" s="40"/>
      <c r="BY5096" s="40"/>
      <c r="BZ5096" s="40"/>
      <c r="CA5096" s="40"/>
      <c r="CB5096" s="40"/>
      <c r="CC5096" s="40"/>
      <c r="CD5096" s="40"/>
      <c r="CE5096" s="40"/>
    </row>
    <row r="5097" spans="1:83" x14ac:dyDescent="0.25">
      <c r="A5097" s="68" t="s">
        <v>834</v>
      </c>
      <c r="B5097" s="68" t="s">
        <v>834</v>
      </c>
      <c r="C5097" s="14">
        <v>37139</v>
      </c>
      <c r="D5097" s="14"/>
      <c r="E5097" s="14"/>
      <c r="F5097" s="15"/>
      <c r="G5097" s="40">
        <v>2.52018319769862</v>
      </c>
      <c r="H5097" s="40"/>
      <c r="I5097" s="40"/>
      <c r="J5097" s="40"/>
      <c r="K5097" s="40"/>
      <c r="L5097" s="40"/>
      <c r="M5097" s="40"/>
      <c r="N5097" s="40"/>
      <c r="O5097" s="40"/>
      <c r="P5097" s="40"/>
      <c r="Q5097" s="40"/>
      <c r="R5097" s="40"/>
      <c r="S5097" s="40"/>
      <c r="T5097" s="40"/>
      <c r="U5097" s="40"/>
      <c r="V5097" s="40"/>
      <c r="W5097" s="40"/>
      <c r="X5097" s="40"/>
      <c r="Z5097" s="40"/>
      <c r="AA5097" s="40"/>
      <c r="AB5097" s="40"/>
      <c r="AC5097" s="40"/>
      <c r="AD5097" s="40"/>
      <c r="AE5097" s="40"/>
      <c r="AF5097" s="40"/>
      <c r="AG5097" s="40"/>
      <c r="AH5097" s="40"/>
      <c r="AI5097" s="40"/>
      <c r="AJ5097" s="40"/>
      <c r="AK5097" s="40"/>
      <c r="AL5097" s="40"/>
      <c r="AM5097" s="40"/>
      <c r="AN5097" s="40"/>
      <c r="AO5097" s="40"/>
      <c r="AP5097" s="40"/>
      <c r="AQ5097" s="40"/>
      <c r="AR5097" s="40"/>
      <c r="AS5097" s="40"/>
      <c r="AT5097" s="40"/>
      <c r="AU5097" s="40"/>
      <c r="AV5097" s="40"/>
      <c r="AZ5097" s="40"/>
      <c r="BA5097" s="40"/>
      <c r="BB5097" s="40"/>
      <c r="BC5097" s="40"/>
      <c r="BD5097" s="40"/>
      <c r="BE5097" s="40"/>
      <c r="BF5097" s="40"/>
      <c r="BG5097" s="40"/>
      <c r="BH5097" s="40"/>
      <c r="BI5097" s="40"/>
      <c r="BJ5097" s="40"/>
      <c r="BK5097" s="40"/>
      <c r="BL5097" s="40"/>
      <c r="BM5097" s="40"/>
      <c r="BN5097" s="40"/>
      <c r="BO5097" s="40"/>
      <c r="BP5097" s="40"/>
      <c r="BQ5097" s="40"/>
      <c r="BR5097" s="40"/>
      <c r="BS5097" s="40"/>
      <c r="BT5097" s="40"/>
      <c r="BU5097" s="40"/>
      <c r="BV5097" s="40"/>
      <c r="BW5097" s="40"/>
      <c r="BX5097" s="40"/>
      <c r="BY5097" s="40"/>
      <c r="BZ5097" s="40"/>
      <c r="CA5097" s="40"/>
      <c r="CB5097" s="40"/>
      <c r="CC5097" s="40"/>
      <c r="CD5097" s="40"/>
      <c r="CE5097" s="40"/>
    </row>
    <row r="5098" spans="1:83" x14ac:dyDescent="0.25">
      <c r="A5098" s="68" t="s">
        <v>834</v>
      </c>
      <c r="B5098" s="68" t="s">
        <v>834</v>
      </c>
      <c r="C5098" s="14">
        <v>37140</v>
      </c>
      <c r="D5098" s="14"/>
      <c r="E5098" s="14"/>
      <c r="F5098" s="15"/>
      <c r="G5098" s="40">
        <v>3.00475390979781</v>
      </c>
      <c r="H5098" s="40"/>
      <c r="I5098" s="40"/>
      <c r="J5098" s="40"/>
      <c r="K5098" s="40"/>
      <c r="L5098" s="40"/>
      <c r="M5098" s="40"/>
      <c r="N5098" s="40"/>
      <c r="O5098" s="40"/>
      <c r="P5098" s="40"/>
      <c r="Q5098" s="40"/>
      <c r="R5098" s="40"/>
      <c r="S5098" s="40"/>
      <c r="T5098" s="40"/>
      <c r="U5098" s="40"/>
      <c r="V5098" s="40"/>
      <c r="W5098" s="40"/>
      <c r="X5098" s="40"/>
      <c r="Z5098" s="40"/>
      <c r="AA5098" s="40"/>
      <c r="AB5098" s="40"/>
      <c r="AC5098" s="40"/>
      <c r="AD5098" s="40"/>
      <c r="AE5098" s="40"/>
      <c r="AF5098" s="40"/>
      <c r="AG5098" s="40"/>
      <c r="AH5098" s="40"/>
      <c r="AI5098" s="40"/>
      <c r="AJ5098" s="40"/>
      <c r="AK5098" s="40"/>
      <c r="AL5098" s="40"/>
      <c r="AM5098" s="40"/>
      <c r="AN5098" s="40"/>
      <c r="AO5098" s="40"/>
      <c r="AP5098" s="40"/>
      <c r="AQ5098" s="40"/>
      <c r="AR5098" s="40"/>
      <c r="AS5098" s="40"/>
      <c r="AT5098" s="40"/>
      <c r="AU5098" s="40"/>
      <c r="AV5098" s="40"/>
      <c r="AZ5098" s="40"/>
      <c r="BA5098" s="40"/>
      <c r="BB5098" s="40"/>
      <c r="BC5098" s="40"/>
      <c r="BD5098" s="40"/>
      <c r="BE5098" s="40"/>
      <c r="BF5098" s="40"/>
      <c r="BG5098" s="40"/>
      <c r="BH5098" s="40"/>
      <c r="BI5098" s="40"/>
      <c r="BJ5098" s="40"/>
      <c r="BK5098" s="40"/>
      <c r="BL5098" s="40"/>
      <c r="BM5098" s="40"/>
      <c r="BN5098" s="40"/>
      <c r="BO5098" s="40"/>
      <c r="BP5098" s="40"/>
      <c r="BQ5098" s="40"/>
      <c r="BR5098" s="40"/>
      <c r="BS5098" s="40"/>
      <c r="BT5098" s="40"/>
      <c r="BU5098" s="40"/>
      <c r="BV5098" s="40"/>
      <c r="BW5098" s="40"/>
      <c r="BX5098" s="40"/>
      <c r="BY5098" s="40"/>
      <c r="BZ5098" s="40"/>
      <c r="CA5098" s="40"/>
      <c r="CB5098" s="40"/>
      <c r="CC5098" s="40"/>
      <c r="CD5098" s="40"/>
      <c r="CE5098" s="40"/>
    </row>
    <row r="5099" spans="1:83" x14ac:dyDescent="0.25">
      <c r="A5099" s="68" t="s">
        <v>834</v>
      </c>
      <c r="B5099" s="68" t="s">
        <v>834</v>
      </c>
      <c r="C5099" s="14">
        <v>37141</v>
      </c>
      <c r="D5099" s="14"/>
      <c r="E5099" s="14"/>
      <c r="F5099" s="15"/>
      <c r="G5099" s="40">
        <v>1.5146214134319</v>
      </c>
      <c r="H5099" s="40"/>
      <c r="I5099" s="40"/>
      <c r="J5099" s="40"/>
      <c r="K5099" s="40"/>
      <c r="L5099" s="40"/>
      <c r="M5099" s="40"/>
      <c r="N5099" s="40"/>
      <c r="O5099" s="40"/>
      <c r="P5099" s="40"/>
      <c r="Q5099" s="40"/>
      <c r="R5099" s="40"/>
      <c r="S5099" s="40"/>
      <c r="T5099" s="40"/>
      <c r="U5099" s="40"/>
      <c r="V5099" s="40"/>
      <c r="W5099" s="40"/>
      <c r="X5099" s="40"/>
      <c r="Z5099" s="40"/>
      <c r="AA5099" s="40"/>
      <c r="AB5099" s="40"/>
      <c r="AC5099" s="40"/>
      <c r="AD5099" s="40"/>
      <c r="AE5099" s="40"/>
      <c r="AF5099" s="40"/>
      <c r="AG5099" s="40"/>
      <c r="AH5099" s="40"/>
      <c r="AI5099" s="40"/>
      <c r="AJ5099" s="40"/>
      <c r="AK5099" s="40"/>
      <c r="AL5099" s="40"/>
      <c r="AM5099" s="40"/>
      <c r="AN5099" s="40"/>
      <c r="AO5099" s="40"/>
      <c r="AP5099" s="40"/>
      <c r="AQ5099" s="40"/>
      <c r="AR5099" s="40"/>
      <c r="AS5099" s="40"/>
      <c r="AT5099" s="40"/>
      <c r="AU5099" s="40"/>
      <c r="AV5099" s="40"/>
      <c r="AZ5099" s="40"/>
      <c r="BA5099" s="40"/>
      <c r="BB5099" s="40"/>
      <c r="BC5099" s="40"/>
      <c r="BD5099" s="40"/>
      <c r="BE5099" s="40"/>
      <c r="BF5099" s="40"/>
      <c r="BG5099" s="40"/>
      <c r="BH5099" s="40"/>
      <c r="BI5099" s="40"/>
      <c r="BJ5099" s="40"/>
      <c r="BK5099" s="40"/>
      <c r="BL5099" s="40"/>
      <c r="BM5099" s="40"/>
      <c r="BN5099" s="40"/>
      <c r="BO5099" s="40"/>
      <c r="BP5099" s="40"/>
      <c r="BQ5099" s="40"/>
      <c r="BR5099" s="40"/>
      <c r="BS5099" s="40"/>
      <c r="BT5099" s="40"/>
      <c r="BU5099" s="40"/>
      <c r="BV5099" s="40"/>
      <c r="BW5099" s="40"/>
      <c r="BX5099" s="40"/>
      <c r="BY5099" s="40"/>
      <c r="BZ5099" s="40"/>
      <c r="CA5099" s="40"/>
      <c r="CB5099" s="40"/>
      <c r="CC5099" s="40"/>
      <c r="CD5099" s="40"/>
      <c r="CE5099" s="40"/>
    </row>
    <row r="5100" spans="1:83" x14ac:dyDescent="0.25">
      <c r="A5100" s="68" t="s">
        <v>834</v>
      </c>
      <c r="B5100" s="68" t="s">
        <v>834</v>
      </c>
      <c r="C5100" s="14">
        <v>37142</v>
      </c>
      <c r="D5100" s="14"/>
      <c r="E5100" s="14"/>
      <c r="F5100" s="15"/>
      <c r="G5100" s="40">
        <v>1.66476366974794</v>
      </c>
      <c r="H5100" s="40"/>
      <c r="I5100" s="40"/>
      <c r="J5100" s="40"/>
      <c r="K5100" s="40"/>
      <c r="L5100" s="40"/>
      <c r="M5100" s="40"/>
      <c r="N5100" s="40"/>
      <c r="O5100" s="40"/>
      <c r="P5100" s="40"/>
      <c r="Q5100" s="40"/>
      <c r="R5100" s="40"/>
      <c r="S5100" s="40"/>
      <c r="T5100" s="40"/>
      <c r="U5100" s="40"/>
      <c r="V5100" s="40"/>
      <c r="W5100" s="40"/>
      <c r="X5100" s="40"/>
      <c r="Z5100" s="40"/>
      <c r="AA5100" s="40"/>
      <c r="AB5100" s="40"/>
      <c r="AC5100" s="40"/>
      <c r="AD5100" s="40"/>
      <c r="AE5100" s="40"/>
      <c r="AF5100" s="40"/>
      <c r="AG5100" s="40"/>
      <c r="AH5100" s="40"/>
      <c r="AI5100" s="40"/>
      <c r="AJ5100" s="40"/>
      <c r="AK5100" s="40"/>
      <c r="AL5100" s="40"/>
      <c r="AM5100" s="40"/>
      <c r="AN5100" s="40"/>
      <c r="AO5100" s="40"/>
      <c r="AP5100" s="40"/>
      <c r="AQ5100" s="40"/>
      <c r="AR5100" s="40"/>
      <c r="AS5100" s="40"/>
      <c r="AT5100" s="40"/>
      <c r="AU5100" s="40"/>
      <c r="AV5100" s="40"/>
      <c r="AZ5100" s="40"/>
      <c r="BA5100" s="40"/>
      <c r="BB5100" s="40"/>
      <c r="BC5100" s="40"/>
      <c r="BD5100" s="40"/>
      <c r="BE5100" s="40"/>
      <c r="BF5100" s="40"/>
      <c r="BG5100" s="40"/>
      <c r="BH5100" s="40"/>
      <c r="BI5100" s="40"/>
      <c r="BJ5100" s="40"/>
      <c r="BK5100" s="40"/>
      <c r="BL5100" s="40"/>
      <c r="BM5100" s="40"/>
      <c r="BN5100" s="40"/>
      <c r="BO5100" s="40"/>
      <c r="BP5100" s="40"/>
      <c r="BQ5100" s="40"/>
      <c r="BR5100" s="40"/>
      <c r="BS5100" s="40"/>
      <c r="BT5100" s="40"/>
      <c r="BU5100" s="40"/>
      <c r="BV5100" s="40"/>
      <c r="BW5100" s="40"/>
      <c r="BX5100" s="40"/>
      <c r="BY5100" s="40"/>
      <c r="BZ5100" s="40"/>
      <c r="CA5100" s="40"/>
      <c r="CB5100" s="40"/>
      <c r="CC5100" s="40"/>
      <c r="CD5100" s="40"/>
      <c r="CE5100" s="40"/>
    </row>
    <row r="5101" spans="1:83" x14ac:dyDescent="0.25">
      <c r="A5101" s="68" t="s">
        <v>834</v>
      </c>
      <c r="B5101" s="68" t="s">
        <v>834</v>
      </c>
      <c r="C5101" s="14">
        <v>37143</v>
      </c>
      <c r="D5101" s="14"/>
      <c r="E5101" s="14"/>
      <c r="F5101" s="15"/>
      <c r="G5101" s="40">
        <v>2.87763374782865</v>
      </c>
      <c r="H5101" s="40"/>
      <c r="I5101" s="40"/>
      <c r="J5101" s="40"/>
      <c r="K5101" s="40"/>
      <c r="L5101" s="40"/>
      <c r="M5101" s="40"/>
      <c r="N5101" s="40"/>
      <c r="O5101" s="40"/>
      <c r="P5101" s="40"/>
      <c r="Q5101" s="40"/>
      <c r="R5101" s="40"/>
      <c r="S5101" s="40"/>
      <c r="T5101" s="40"/>
      <c r="U5101" s="40"/>
      <c r="V5101" s="40"/>
      <c r="W5101" s="40"/>
      <c r="X5101" s="40"/>
      <c r="Z5101" s="40"/>
      <c r="AA5101" s="40"/>
      <c r="AB5101" s="40"/>
      <c r="AC5101" s="40"/>
      <c r="AD5101" s="40"/>
      <c r="AE5101" s="40"/>
      <c r="AF5101" s="40"/>
      <c r="AG5101" s="40"/>
      <c r="AH5101" s="40"/>
      <c r="AI5101" s="40"/>
      <c r="AJ5101" s="40"/>
      <c r="AK5101" s="40"/>
      <c r="AL5101" s="40"/>
      <c r="AM5101" s="40"/>
      <c r="AN5101" s="40"/>
      <c r="AO5101" s="40"/>
      <c r="AP5101" s="40"/>
      <c r="AQ5101" s="40"/>
      <c r="AR5101" s="40"/>
      <c r="AS5101" s="40"/>
      <c r="AT5101" s="40"/>
      <c r="AU5101" s="40"/>
      <c r="AV5101" s="40"/>
      <c r="AZ5101" s="40"/>
      <c r="BA5101" s="40"/>
      <c r="BB5101" s="40"/>
      <c r="BC5101" s="40"/>
      <c r="BD5101" s="40"/>
      <c r="BE5101" s="40"/>
      <c r="BF5101" s="40"/>
      <c r="BG5101" s="40"/>
      <c r="BH5101" s="40"/>
      <c r="BI5101" s="40"/>
      <c r="BJ5101" s="40"/>
      <c r="BK5101" s="40"/>
      <c r="BL5101" s="40"/>
      <c r="BM5101" s="40"/>
      <c r="BN5101" s="40"/>
      <c r="BO5101" s="40"/>
      <c r="BP5101" s="40"/>
      <c r="BQ5101" s="40"/>
      <c r="BR5101" s="40"/>
      <c r="BS5101" s="40"/>
      <c r="BT5101" s="40"/>
      <c r="BU5101" s="40"/>
      <c r="BV5101" s="40"/>
      <c r="BW5101" s="40"/>
      <c r="BX5101" s="40"/>
      <c r="BY5101" s="40"/>
      <c r="BZ5101" s="40"/>
      <c r="CA5101" s="40"/>
      <c r="CB5101" s="40"/>
      <c r="CC5101" s="40"/>
      <c r="CD5101" s="40"/>
      <c r="CE5101" s="40"/>
    </row>
    <row r="5102" spans="1:83" x14ac:dyDescent="0.25">
      <c r="A5102" s="68" t="s">
        <v>834</v>
      </c>
      <c r="B5102" s="68" t="s">
        <v>834</v>
      </c>
      <c r="C5102" s="14">
        <v>37144</v>
      </c>
      <c r="D5102" s="14"/>
      <c r="E5102" s="14"/>
      <c r="F5102" s="15"/>
      <c r="G5102" s="40">
        <v>3.4369111795743099</v>
      </c>
      <c r="H5102" s="40"/>
      <c r="I5102" s="40"/>
      <c r="J5102" s="40"/>
      <c r="K5102" s="40"/>
      <c r="L5102" s="40"/>
      <c r="M5102" s="40"/>
      <c r="N5102" s="40"/>
      <c r="O5102" s="40"/>
      <c r="P5102" s="40"/>
      <c r="Q5102" s="40"/>
      <c r="R5102" s="40"/>
      <c r="S5102" s="40"/>
      <c r="T5102" s="40"/>
      <c r="U5102" s="40"/>
      <c r="V5102" s="40"/>
      <c r="W5102" s="40"/>
      <c r="X5102" s="40"/>
      <c r="Z5102" s="40"/>
      <c r="AA5102" s="40"/>
      <c r="AB5102" s="40"/>
      <c r="AC5102" s="40"/>
      <c r="AD5102" s="40"/>
      <c r="AE5102" s="40"/>
      <c r="AF5102" s="40"/>
      <c r="AG5102" s="40"/>
      <c r="AH5102" s="40"/>
      <c r="AI5102" s="40"/>
      <c r="AJ5102" s="40"/>
      <c r="AK5102" s="40"/>
      <c r="AL5102" s="40"/>
      <c r="AM5102" s="40"/>
      <c r="AN5102" s="40"/>
      <c r="AO5102" s="40"/>
      <c r="AP5102" s="40"/>
      <c r="AQ5102" s="40"/>
      <c r="AR5102" s="40"/>
      <c r="AS5102" s="40"/>
      <c r="AT5102" s="40"/>
      <c r="AU5102" s="40"/>
      <c r="AV5102" s="40"/>
      <c r="AZ5102" s="40"/>
      <c r="BA5102" s="40"/>
      <c r="BB5102" s="40"/>
      <c r="BC5102" s="40"/>
      <c r="BD5102" s="40"/>
      <c r="BE5102" s="40"/>
      <c r="BF5102" s="40"/>
      <c r="BG5102" s="40"/>
      <c r="BH5102" s="40"/>
      <c r="BI5102" s="40"/>
      <c r="BJ5102" s="40"/>
      <c r="BK5102" s="40"/>
      <c r="BL5102" s="40"/>
      <c r="BM5102" s="40"/>
      <c r="BN5102" s="40"/>
      <c r="BO5102" s="40"/>
      <c r="BP5102" s="40"/>
      <c r="BQ5102" s="40"/>
      <c r="BR5102" s="40"/>
      <c r="BS5102" s="40"/>
      <c r="BT5102" s="40"/>
      <c r="BU5102" s="40"/>
      <c r="BV5102" s="40"/>
      <c r="BW5102" s="40"/>
      <c r="BX5102" s="40"/>
      <c r="BY5102" s="40"/>
      <c r="BZ5102" s="40"/>
      <c r="CA5102" s="40"/>
      <c r="CB5102" s="40"/>
      <c r="CC5102" s="40"/>
      <c r="CD5102" s="40"/>
      <c r="CE5102" s="40"/>
    </row>
    <row r="5103" spans="1:83" x14ac:dyDescent="0.25">
      <c r="A5103" s="68" t="s">
        <v>834</v>
      </c>
      <c r="B5103" s="68" t="s">
        <v>834</v>
      </c>
      <c r="C5103" s="14">
        <v>37145</v>
      </c>
      <c r="D5103" s="14"/>
      <c r="E5103" s="14"/>
      <c r="F5103" s="15"/>
      <c r="G5103" s="40">
        <v>3.0697670805657</v>
      </c>
      <c r="H5103" s="40"/>
      <c r="I5103" s="40"/>
      <c r="J5103" s="40"/>
      <c r="K5103" s="40"/>
      <c r="L5103" s="40"/>
      <c r="M5103" s="40"/>
      <c r="N5103" s="40"/>
      <c r="O5103" s="40"/>
      <c r="P5103" s="40"/>
      <c r="Q5103" s="40"/>
      <c r="R5103" s="40"/>
      <c r="S5103" s="40"/>
      <c r="T5103" s="40"/>
      <c r="U5103" s="40"/>
      <c r="V5103" s="40"/>
      <c r="W5103" s="40"/>
      <c r="X5103" s="40"/>
      <c r="Z5103" s="40"/>
      <c r="AA5103" s="40"/>
      <c r="AB5103" s="40"/>
      <c r="AC5103" s="40"/>
      <c r="AD5103" s="40"/>
      <c r="AE5103" s="40"/>
      <c r="AF5103" s="40"/>
      <c r="AG5103" s="40"/>
      <c r="AH5103" s="40"/>
      <c r="AI5103" s="40"/>
      <c r="AJ5103" s="40"/>
      <c r="AK5103" s="40"/>
      <c r="AL5103" s="40"/>
      <c r="AM5103" s="40"/>
      <c r="AN5103" s="40"/>
      <c r="AO5103" s="40"/>
      <c r="AP5103" s="40"/>
      <c r="AQ5103" s="40"/>
      <c r="AR5103" s="40"/>
      <c r="AS5103" s="40"/>
      <c r="AT5103" s="40"/>
      <c r="AU5103" s="40"/>
      <c r="AV5103" s="40"/>
      <c r="AZ5103" s="40"/>
      <c r="BA5103" s="40"/>
      <c r="BB5103" s="40"/>
      <c r="BC5103" s="40"/>
      <c r="BD5103" s="40"/>
      <c r="BE5103" s="40"/>
      <c r="BF5103" s="40"/>
      <c r="BG5103" s="40"/>
      <c r="BH5103" s="40"/>
      <c r="BI5103" s="40"/>
      <c r="BJ5103" s="40"/>
      <c r="BK5103" s="40"/>
      <c r="BL5103" s="40"/>
      <c r="BM5103" s="40"/>
      <c r="BN5103" s="40"/>
      <c r="BO5103" s="40"/>
      <c r="BP5103" s="40"/>
      <c r="BQ5103" s="40"/>
      <c r="BR5103" s="40"/>
      <c r="BS5103" s="40"/>
      <c r="BT5103" s="40"/>
      <c r="BU5103" s="40"/>
      <c r="BV5103" s="40"/>
      <c r="BW5103" s="40"/>
      <c r="BX5103" s="40"/>
      <c r="BY5103" s="40"/>
      <c r="BZ5103" s="40"/>
      <c r="CA5103" s="40"/>
      <c r="CB5103" s="40"/>
      <c r="CC5103" s="40"/>
      <c r="CD5103" s="40"/>
      <c r="CE5103" s="40"/>
    </row>
    <row r="5104" spans="1:83" x14ac:dyDescent="0.25">
      <c r="A5104" s="68" t="s">
        <v>834</v>
      </c>
      <c r="B5104" s="68" t="s">
        <v>834</v>
      </c>
      <c r="C5104" s="14">
        <v>37146</v>
      </c>
      <c r="D5104" s="14"/>
      <c r="E5104" s="14"/>
      <c r="F5104" s="15"/>
      <c r="G5104" s="40">
        <v>3.3231527224725199</v>
      </c>
      <c r="H5104" s="40"/>
      <c r="I5104" s="40"/>
      <c r="J5104" s="40"/>
      <c r="K5104" s="40"/>
      <c r="L5104" s="40"/>
      <c r="M5104" s="40"/>
      <c r="N5104" s="40"/>
      <c r="O5104" s="40"/>
      <c r="P5104" s="40"/>
      <c r="Q5104" s="40"/>
      <c r="R5104" s="40"/>
      <c r="S5104" s="40"/>
      <c r="T5104" s="40"/>
      <c r="U5104" s="40"/>
      <c r="V5104" s="40"/>
      <c r="W5104" s="40"/>
      <c r="X5104" s="40"/>
      <c r="Z5104" s="40"/>
      <c r="AA5104" s="40"/>
      <c r="AB5104" s="40"/>
      <c r="AC5104" s="40"/>
      <c r="AD5104" s="40"/>
      <c r="AE5104" s="40"/>
      <c r="AF5104" s="40"/>
      <c r="AG5104" s="40"/>
      <c r="AH5104" s="40"/>
      <c r="AI5104" s="40"/>
      <c r="AJ5104" s="40"/>
      <c r="AK5104" s="40"/>
      <c r="AL5104" s="40"/>
      <c r="AM5104" s="40"/>
      <c r="AN5104" s="40"/>
      <c r="AO5104" s="40"/>
      <c r="AP5104" s="40"/>
      <c r="AQ5104" s="40"/>
      <c r="AR5104" s="40"/>
      <c r="AS5104" s="40"/>
      <c r="AT5104" s="40"/>
      <c r="AU5104" s="40"/>
      <c r="AV5104" s="40"/>
      <c r="AZ5104" s="40"/>
      <c r="BA5104" s="40"/>
      <c r="BB5104" s="40"/>
      <c r="BC5104" s="40"/>
      <c r="BD5104" s="40"/>
      <c r="BE5104" s="40"/>
      <c r="BF5104" s="40"/>
      <c r="BG5104" s="40"/>
      <c r="BH5104" s="40"/>
      <c r="BI5104" s="40"/>
      <c r="BJ5104" s="40"/>
      <c r="BK5104" s="40"/>
      <c r="BL5104" s="40"/>
      <c r="BM5104" s="40"/>
      <c r="BN5104" s="40"/>
      <c r="BO5104" s="40"/>
      <c r="BP5104" s="40"/>
      <c r="BQ5104" s="40"/>
      <c r="BR5104" s="40"/>
      <c r="BS5104" s="40"/>
      <c r="BT5104" s="40"/>
      <c r="BU5104" s="40"/>
      <c r="BV5104" s="40"/>
      <c r="BW5104" s="40"/>
      <c r="BX5104" s="40"/>
      <c r="BY5104" s="40"/>
      <c r="BZ5104" s="40"/>
      <c r="CA5104" s="40"/>
      <c r="CB5104" s="40"/>
      <c r="CC5104" s="40"/>
      <c r="CD5104" s="40"/>
      <c r="CE5104" s="40"/>
    </row>
    <row r="5105" spans="1:83" x14ac:dyDescent="0.25">
      <c r="A5105" s="68" t="s">
        <v>834</v>
      </c>
      <c r="B5105" s="68" t="s">
        <v>834</v>
      </c>
      <c r="C5105" s="14">
        <v>37147</v>
      </c>
      <c r="D5105" s="14"/>
      <c r="E5105" s="14"/>
      <c r="F5105" s="15"/>
      <c r="G5105" s="40">
        <v>3.8254505886744798</v>
      </c>
      <c r="H5105" s="40"/>
      <c r="I5105" s="40"/>
      <c r="J5105" s="40"/>
      <c r="K5105" s="40"/>
      <c r="L5105" s="40"/>
      <c r="M5105" s="40"/>
      <c r="N5105" s="40"/>
      <c r="O5105" s="40"/>
      <c r="P5105" s="40"/>
      <c r="Q5105" s="40"/>
      <c r="R5105" s="40"/>
      <c r="S5105" s="40"/>
      <c r="T5105" s="40"/>
      <c r="U5105" s="40"/>
      <c r="V5105" s="40"/>
      <c r="W5105" s="40"/>
      <c r="X5105" s="40"/>
      <c r="Z5105" s="40"/>
      <c r="AA5105" s="40"/>
      <c r="AB5105" s="40"/>
      <c r="AC5105" s="40"/>
      <c r="AD5105" s="40"/>
      <c r="AE5105" s="40"/>
      <c r="AF5105" s="40"/>
      <c r="AG5105" s="40"/>
      <c r="AH5105" s="40"/>
      <c r="AI5105" s="40"/>
      <c r="AJ5105" s="40"/>
      <c r="AK5105" s="40"/>
      <c r="AL5105" s="40"/>
      <c r="AM5105" s="40"/>
      <c r="AN5105" s="40"/>
      <c r="AO5105" s="40"/>
      <c r="AP5105" s="40"/>
      <c r="AQ5105" s="40"/>
      <c r="AR5105" s="40"/>
      <c r="AS5105" s="40"/>
      <c r="AT5105" s="40"/>
      <c r="AU5105" s="40"/>
      <c r="AV5105" s="40"/>
      <c r="AZ5105" s="40"/>
      <c r="BA5105" s="40"/>
      <c r="BB5105" s="40"/>
      <c r="BC5105" s="40"/>
      <c r="BD5105" s="40"/>
      <c r="BE5105" s="40"/>
      <c r="BF5105" s="40"/>
      <c r="BG5105" s="40"/>
      <c r="BH5105" s="40"/>
      <c r="BI5105" s="40"/>
      <c r="BJ5105" s="40"/>
      <c r="BK5105" s="40"/>
      <c r="BL5105" s="40"/>
      <c r="BM5105" s="40"/>
      <c r="BN5105" s="40"/>
      <c r="BO5105" s="40"/>
      <c r="BP5105" s="40"/>
      <c r="BQ5105" s="40"/>
      <c r="BR5105" s="40"/>
      <c r="BS5105" s="40"/>
      <c r="BT5105" s="40"/>
      <c r="BU5105" s="40"/>
      <c r="BV5105" s="40"/>
      <c r="BW5105" s="40"/>
      <c r="BX5105" s="40"/>
      <c r="BY5105" s="40"/>
      <c r="BZ5105" s="40"/>
      <c r="CA5105" s="40"/>
      <c r="CB5105" s="40"/>
      <c r="CC5105" s="40"/>
      <c r="CD5105" s="40"/>
      <c r="CE5105" s="40"/>
    </row>
    <row r="5106" spans="1:83" x14ac:dyDescent="0.25">
      <c r="A5106" s="68" t="s">
        <v>834</v>
      </c>
      <c r="B5106" s="68" t="s">
        <v>834</v>
      </c>
      <c r="C5106" s="14">
        <v>37148</v>
      </c>
      <c r="D5106" s="14"/>
      <c r="E5106" s="14"/>
      <c r="F5106" s="15"/>
      <c r="G5106" s="40">
        <v>2.2336273120770902</v>
      </c>
      <c r="H5106" s="40"/>
      <c r="I5106" s="40"/>
      <c r="J5106" s="40"/>
      <c r="K5106" s="40"/>
      <c r="L5106" s="40"/>
      <c r="M5106" s="40"/>
      <c r="N5106" s="40"/>
      <c r="O5106" s="40"/>
      <c r="P5106" s="40"/>
      <c r="Q5106" s="40"/>
      <c r="R5106" s="40"/>
      <c r="S5106" s="40"/>
      <c r="T5106" s="40"/>
      <c r="U5106" s="40"/>
      <c r="V5106" s="40"/>
      <c r="W5106" s="40"/>
      <c r="X5106" s="40"/>
      <c r="Z5106" s="40"/>
      <c r="AA5106" s="40"/>
      <c r="AB5106" s="40"/>
      <c r="AC5106" s="40"/>
      <c r="AD5106" s="40"/>
      <c r="AE5106" s="40"/>
      <c r="AF5106" s="40"/>
      <c r="AG5106" s="40"/>
      <c r="AH5106" s="40"/>
      <c r="AI5106" s="40"/>
      <c r="AJ5106" s="40"/>
      <c r="AK5106" s="40"/>
      <c r="AL5106" s="40"/>
      <c r="AM5106" s="40"/>
      <c r="AN5106" s="40"/>
      <c r="AO5106" s="40"/>
      <c r="AP5106" s="40"/>
      <c r="AQ5106" s="40"/>
      <c r="AR5106" s="40"/>
      <c r="AS5106" s="40"/>
      <c r="AT5106" s="40"/>
      <c r="AU5106" s="40"/>
      <c r="AV5106" s="40"/>
      <c r="AZ5106" s="40"/>
      <c r="BA5106" s="40"/>
      <c r="BB5106" s="40"/>
      <c r="BC5106" s="40"/>
      <c r="BD5106" s="40"/>
      <c r="BE5106" s="40"/>
      <c r="BF5106" s="40"/>
      <c r="BG5106" s="40"/>
      <c r="BH5106" s="40"/>
      <c r="BI5106" s="40"/>
      <c r="BJ5106" s="40"/>
      <c r="BK5106" s="40"/>
      <c r="BL5106" s="40"/>
      <c r="BM5106" s="40"/>
      <c r="BN5106" s="40"/>
      <c r="BO5106" s="40"/>
      <c r="BP5106" s="40"/>
      <c r="BQ5106" s="40"/>
      <c r="BR5106" s="40"/>
      <c r="BS5106" s="40"/>
      <c r="BT5106" s="40"/>
      <c r="BU5106" s="40"/>
      <c r="BV5106" s="40"/>
      <c r="BW5106" s="40"/>
      <c r="BX5106" s="40"/>
      <c r="BY5106" s="40"/>
      <c r="BZ5106" s="40"/>
      <c r="CA5106" s="40"/>
      <c r="CB5106" s="40"/>
      <c r="CC5106" s="40"/>
      <c r="CD5106" s="40"/>
      <c r="CE5106" s="40"/>
    </row>
    <row r="5107" spans="1:83" x14ac:dyDescent="0.25">
      <c r="A5107" s="68" t="s">
        <v>834</v>
      </c>
      <c r="B5107" s="68" t="s">
        <v>834</v>
      </c>
      <c r="C5107" s="14">
        <v>37149</v>
      </c>
      <c r="D5107" s="14"/>
      <c r="E5107" s="14"/>
      <c r="F5107" s="15"/>
      <c r="G5107" s="40">
        <v>4.0816190660025304</v>
      </c>
      <c r="H5107" s="40"/>
      <c r="I5107" s="40"/>
      <c r="J5107" s="40"/>
      <c r="K5107" s="40"/>
      <c r="L5107" s="40"/>
      <c r="M5107" s="40"/>
      <c r="N5107" s="40"/>
      <c r="O5107" s="40"/>
      <c r="P5107" s="40"/>
      <c r="Q5107" s="40"/>
      <c r="R5107" s="40"/>
      <c r="S5107" s="40"/>
      <c r="T5107" s="40"/>
      <c r="U5107" s="40"/>
      <c r="V5107" s="40"/>
      <c r="W5107" s="40"/>
      <c r="X5107" s="40"/>
      <c r="Z5107" s="40"/>
      <c r="AA5107" s="40"/>
      <c r="AB5107" s="40"/>
      <c r="AC5107" s="40"/>
      <c r="AD5107" s="40"/>
      <c r="AE5107" s="40"/>
      <c r="AF5107" s="40"/>
      <c r="AG5107" s="40"/>
      <c r="AH5107" s="40"/>
      <c r="AI5107" s="40"/>
      <c r="AJ5107" s="40"/>
      <c r="AK5107" s="40"/>
      <c r="AL5107" s="40"/>
      <c r="AM5107" s="40"/>
      <c r="AN5107" s="40"/>
      <c r="AO5107" s="40"/>
      <c r="AP5107" s="40"/>
      <c r="AQ5107" s="40"/>
      <c r="AR5107" s="40"/>
      <c r="AS5107" s="40"/>
      <c r="AT5107" s="40"/>
      <c r="AU5107" s="40"/>
      <c r="AV5107" s="40"/>
      <c r="AZ5107" s="40"/>
      <c r="BA5107" s="40"/>
      <c r="BB5107" s="40"/>
      <c r="BC5107" s="40"/>
      <c r="BD5107" s="40"/>
      <c r="BE5107" s="40"/>
      <c r="BF5107" s="40"/>
      <c r="BG5107" s="40"/>
      <c r="BH5107" s="40"/>
      <c r="BI5107" s="40"/>
      <c r="BJ5107" s="40"/>
      <c r="BK5107" s="40"/>
      <c r="BL5107" s="40"/>
      <c r="BM5107" s="40"/>
      <c r="BN5107" s="40"/>
      <c r="BO5107" s="40"/>
      <c r="BP5107" s="40"/>
      <c r="BQ5107" s="40"/>
      <c r="BR5107" s="40"/>
      <c r="BS5107" s="40"/>
      <c r="BT5107" s="40"/>
      <c r="BU5107" s="40"/>
      <c r="BV5107" s="40"/>
      <c r="BW5107" s="40"/>
      <c r="BX5107" s="40"/>
      <c r="BY5107" s="40"/>
      <c r="BZ5107" s="40"/>
      <c r="CA5107" s="40"/>
      <c r="CB5107" s="40"/>
      <c r="CC5107" s="40"/>
      <c r="CD5107" s="40"/>
      <c r="CE5107" s="40"/>
    </row>
    <row r="5108" spans="1:83" x14ac:dyDescent="0.25">
      <c r="A5108" s="68" t="s">
        <v>834</v>
      </c>
      <c r="B5108" s="68" t="s">
        <v>834</v>
      </c>
      <c r="C5108" s="14">
        <v>37150</v>
      </c>
      <c r="D5108" s="14"/>
      <c r="E5108" s="14"/>
      <c r="F5108" s="15"/>
      <c r="G5108" s="40">
        <v>4.52728450291184</v>
      </c>
      <c r="H5108" s="40"/>
      <c r="I5108" s="40"/>
      <c r="J5108" s="40"/>
      <c r="K5108" s="40"/>
      <c r="L5108" s="40"/>
      <c r="M5108" s="40"/>
      <c r="N5108" s="40"/>
      <c r="O5108" s="40"/>
      <c r="P5108" s="40"/>
      <c r="Q5108" s="40"/>
      <c r="R5108" s="40"/>
      <c r="S5108" s="40"/>
      <c r="T5108" s="40"/>
      <c r="U5108" s="40"/>
      <c r="V5108" s="40"/>
      <c r="W5108" s="40"/>
      <c r="X5108" s="40"/>
      <c r="Z5108" s="40"/>
      <c r="AA5108" s="40"/>
      <c r="AB5108" s="40"/>
      <c r="AC5108" s="40"/>
      <c r="AD5108" s="40"/>
      <c r="AE5108" s="40"/>
      <c r="AF5108" s="40"/>
      <c r="AG5108" s="40"/>
      <c r="AH5108" s="40"/>
      <c r="AI5108" s="40"/>
      <c r="AJ5108" s="40"/>
      <c r="AK5108" s="40"/>
      <c r="AL5108" s="40"/>
      <c r="AM5108" s="40"/>
      <c r="AN5108" s="40"/>
      <c r="AO5108" s="40"/>
      <c r="AP5108" s="40"/>
      <c r="AQ5108" s="40"/>
      <c r="AR5108" s="40"/>
      <c r="AS5108" s="40"/>
      <c r="AT5108" s="40"/>
      <c r="AU5108" s="40"/>
      <c r="AV5108" s="40"/>
      <c r="AZ5108" s="40"/>
      <c r="BA5108" s="40"/>
      <c r="BB5108" s="40"/>
      <c r="BC5108" s="40"/>
      <c r="BD5108" s="40"/>
      <c r="BE5108" s="40"/>
      <c r="BF5108" s="40"/>
      <c r="BG5108" s="40"/>
      <c r="BH5108" s="40"/>
      <c r="BI5108" s="40"/>
      <c r="BJ5108" s="40"/>
      <c r="BK5108" s="40"/>
      <c r="BL5108" s="40"/>
      <c r="BM5108" s="40"/>
      <c r="BN5108" s="40"/>
      <c r="BO5108" s="40"/>
      <c r="BP5108" s="40"/>
      <c r="BQ5108" s="40"/>
      <c r="BR5108" s="40"/>
      <c r="BS5108" s="40"/>
      <c r="BT5108" s="40"/>
      <c r="BU5108" s="40"/>
      <c r="BV5108" s="40"/>
      <c r="BW5108" s="40"/>
      <c r="BX5108" s="40"/>
      <c r="BY5108" s="40"/>
      <c r="BZ5108" s="40"/>
      <c r="CA5108" s="40"/>
      <c r="CB5108" s="40"/>
      <c r="CC5108" s="40"/>
      <c r="CD5108" s="40"/>
      <c r="CE5108" s="40"/>
    </row>
    <row r="5109" spans="1:83" x14ac:dyDescent="0.25">
      <c r="A5109" s="68" t="s">
        <v>834</v>
      </c>
      <c r="B5109" s="68" t="s">
        <v>834</v>
      </c>
      <c r="C5109" s="14">
        <v>37151</v>
      </c>
      <c r="D5109" s="14"/>
      <c r="E5109" s="14"/>
      <c r="F5109" s="15"/>
      <c r="G5109" s="40">
        <v>4.9449854076067101</v>
      </c>
      <c r="H5109" s="40"/>
      <c r="I5109" s="40"/>
      <c r="J5109" s="40"/>
      <c r="K5109" s="40"/>
      <c r="L5109" s="40"/>
      <c r="M5109" s="40"/>
      <c r="N5109" s="40"/>
      <c r="O5109" s="40"/>
      <c r="P5109" s="40"/>
      <c r="Q5109" s="40"/>
      <c r="R5109" s="40"/>
      <c r="S5109" s="40"/>
      <c r="T5109" s="40"/>
      <c r="U5109" s="40"/>
      <c r="V5109" s="40"/>
      <c r="W5109" s="40"/>
      <c r="X5109" s="40"/>
      <c r="Z5109" s="40"/>
      <c r="AA5109" s="40"/>
      <c r="AB5109" s="40"/>
      <c r="AC5109" s="40"/>
      <c r="AD5109" s="40"/>
      <c r="AE5109" s="40"/>
      <c r="AF5109" s="40"/>
      <c r="AG5109" s="40"/>
      <c r="AH5109" s="40"/>
      <c r="AI5109" s="40"/>
      <c r="AJ5109" s="40"/>
      <c r="AK5109" s="40"/>
      <c r="AL5109" s="40"/>
      <c r="AM5109" s="40"/>
      <c r="AN5109" s="40"/>
      <c r="AO5109" s="40"/>
      <c r="AP5109" s="40"/>
      <c r="AQ5109" s="40"/>
      <c r="AR5109" s="40"/>
      <c r="AS5109" s="40"/>
      <c r="AT5109" s="40"/>
      <c r="AU5109" s="40"/>
      <c r="AV5109" s="40"/>
      <c r="AZ5109" s="40"/>
      <c r="BA5109" s="40"/>
      <c r="BB5109" s="40"/>
      <c r="BC5109" s="40"/>
      <c r="BD5109" s="40"/>
      <c r="BE5109" s="40"/>
      <c r="BF5109" s="40"/>
      <c r="BG5109" s="40"/>
      <c r="BH5109" s="40"/>
      <c r="BI5109" s="40"/>
      <c r="BJ5109" s="40"/>
      <c r="BK5109" s="40"/>
      <c r="BL5109" s="40"/>
      <c r="BM5109" s="40"/>
      <c r="BN5109" s="40"/>
      <c r="BO5109" s="40"/>
      <c r="BP5109" s="40"/>
      <c r="BQ5109" s="40"/>
      <c r="BR5109" s="40"/>
      <c r="BS5109" s="40"/>
      <c r="BT5109" s="40"/>
      <c r="BU5109" s="40"/>
      <c r="BV5109" s="40"/>
      <c r="BW5109" s="40"/>
      <c r="BX5109" s="40"/>
      <c r="BY5109" s="40"/>
      <c r="BZ5109" s="40"/>
      <c r="CA5109" s="40"/>
      <c r="CB5109" s="40"/>
      <c r="CC5109" s="40"/>
      <c r="CD5109" s="40"/>
      <c r="CE5109" s="40"/>
    </row>
    <row r="5110" spans="1:83" x14ac:dyDescent="0.25">
      <c r="A5110" s="68" t="s">
        <v>834</v>
      </c>
      <c r="B5110" s="68" t="s">
        <v>834</v>
      </c>
      <c r="C5110" s="14">
        <v>37152</v>
      </c>
      <c r="D5110" s="14"/>
      <c r="E5110" s="14"/>
      <c r="F5110" s="15"/>
      <c r="G5110" s="40">
        <v>4.5309412590448401</v>
      </c>
      <c r="H5110" s="40"/>
      <c r="I5110" s="40"/>
      <c r="J5110" s="40"/>
      <c r="K5110" s="40"/>
      <c r="L5110" s="40"/>
      <c r="M5110" s="40"/>
      <c r="N5110" s="40"/>
      <c r="O5110" s="40"/>
      <c r="P5110" s="40"/>
      <c r="Q5110" s="40"/>
      <c r="R5110" s="40"/>
      <c r="S5110" s="40"/>
      <c r="T5110" s="40"/>
      <c r="U5110" s="40"/>
      <c r="V5110" s="40"/>
      <c r="W5110" s="40"/>
      <c r="X5110" s="40"/>
      <c r="Z5110" s="40"/>
      <c r="AA5110" s="40"/>
      <c r="AB5110" s="40"/>
      <c r="AC5110" s="40"/>
      <c r="AD5110" s="40"/>
      <c r="AE5110" s="40"/>
      <c r="AF5110" s="40"/>
      <c r="AG5110" s="40"/>
      <c r="AH5110" s="40"/>
      <c r="AI5110" s="40"/>
      <c r="AJ5110" s="40"/>
      <c r="AK5110" s="40"/>
      <c r="AL5110" s="40"/>
      <c r="AM5110" s="40"/>
      <c r="AN5110" s="40"/>
      <c r="AO5110" s="40"/>
      <c r="AP5110" s="40"/>
      <c r="AQ5110" s="40"/>
      <c r="AR5110" s="40"/>
      <c r="AS5110" s="40"/>
      <c r="AT5110" s="40"/>
      <c r="AU5110" s="40"/>
      <c r="AV5110" s="40"/>
      <c r="AZ5110" s="40"/>
      <c r="BA5110" s="40"/>
      <c r="BB5110" s="40"/>
      <c r="BC5110" s="40"/>
      <c r="BD5110" s="40"/>
      <c r="BE5110" s="40"/>
      <c r="BF5110" s="40"/>
      <c r="BG5110" s="40"/>
      <c r="BH5110" s="40"/>
      <c r="BI5110" s="40"/>
      <c r="BJ5110" s="40"/>
      <c r="BK5110" s="40"/>
      <c r="BL5110" s="40"/>
      <c r="BM5110" s="40"/>
      <c r="BN5110" s="40"/>
      <c r="BO5110" s="40"/>
      <c r="BP5110" s="40"/>
      <c r="BQ5110" s="40"/>
      <c r="BR5110" s="40"/>
      <c r="BS5110" s="40"/>
      <c r="BT5110" s="40"/>
      <c r="BU5110" s="40"/>
      <c r="BV5110" s="40"/>
      <c r="BW5110" s="40"/>
      <c r="BX5110" s="40"/>
      <c r="BY5110" s="40"/>
      <c r="BZ5110" s="40"/>
      <c r="CA5110" s="40"/>
      <c r="CB5110" s="40"/>
      <c r="CC5110" s="40"/>
      <c r="CD5110" s="40"/>
      <c r="CE5110" s="40"/>
    </row>
    <row r="5111" spans="1:83" x14ac:dyDescent="0.25">
      <c r="A5111" s="68" t="s">
        <v>834</v>
      </c>
      <c r="B5111" s="68" t="s">
        <v>834</v>
      </c>
      <c r="C5111" s="14">
        <v>37153</v>
      </c>
      <c r="D5111" s="14"/>
      <c r="E5111" s="14"/>
      <c r="F5111" s="15"/>
      <c r="G5111" s="40">
        <v>4.0624717261318297</v>
      </c>
      <c r="H5111" s="40"/>
      <c r="I5111" s="40"/>
      <c r="J5111" s="40"/>
      <c r="K5111" s="40"/>
      <c r="L5111" s="40"/>
      <c r="M5111" s="40"/>
      <c r="N5111" s="40"/>
      <c r="O5111" s="40"/>
      <c r="P5111" s="40"/>
      <c r="Q5111" s="40"/>
      <c r="R5111" s="40"/>
      <c r="S5111" s="40"/>
      <c r="T5111" s="40"/>
      <c r="U5111" s="40"/>
      <c r="V5111" s="40"/>
      <c r="W5111" s="40"/>
      <c r="X5111" s="40"/>
      <c r="Z5111" s="40"/>
      <c r="AA5111" s="40"/>
      <c r="AB5111" s="40"/>
      <c r="AC5111" s="40"/>
      <c r="AD5111" s="40"/>
      <c r="AE5111" s="40"/>
      <c r="AF5111" s="40"/>
      <c r="AG5111" s="40"/>
      <c r="AH5111" s="40"/>
      <c r="AI5111" s="40"/>
      <c r="AJ5111" s="40"/>
      <c r="AK5111" s="40"/>
      <c r="AL5111" s="40"/>
      <c r="AM5111" s="40"/>
      <c r="AN5111" s="40"/>
      <c r="AO5111" s="40"/>
      <c r="AP5111" s="40"/>
      <c r="AQ5111" s="40"/>
      <c r="AR5111" s="40"/>
      <c r="AS5111" s="40"/>
      <c r="AT5111" s="40"/>
      <c r="AU5111" s="40"/>
      <c r="AV5111" s="40"/>
      <c r="AZ5111" s="40"/>
      <c r="BA5111" s="40"/>
      <c r="BB5111" s="40"/>
      <c r="BC5111" s="40"/>
      <c r="BD5111" s="40"/>
      <c r="BE5111" s="40"/>
      <c r="BF5111" s="40"/>
      <c r="BG5111" s="40"/>
      <c r="BH5111" s="40"/>
      <c r="BI5111" s="40"/>
      <c r="BJ5111" s="40"/>
      <c r="BK5111" s="40"/>
      <c r="BL5111" s="40"/>
      <c r="BM5111" s="40"/>
      <c r="BN5111" s="40"/>
      <c r="BO5111" s="40"/>
      <c r="BP5111" s="40"/>
      <c r="BQ5111" s="40"/>
      <c r="BR5111" s="40"/>
      <c r="BS5111" s="40"/>
      <c r="BT5111" s="40"/>
      <c r="BU5111" s="40"/>
      <c r="BV5111" s="40"/>
      <c r="BW5111" s="40"/>
      <c r="BX5111" s="40"/>
      <c r="BY5111" s="40"/>
      <c r="BZ5111" s="40"/>
      <c r="CA5111" s="40"/>
      <c r="CB5111" s="40"/>
      <c r="CC5111" s="40"/>
      <c r="CD5111" s="40"/>
      <c r="CE5111" s="40"/>
    </row>
    <row r="5112" spans="1:83" x14ac:dyDescent="0.25">
      <c r="A5112" s="68" t="s">
        <v>834</v>
      </c>
      <c r="B5112" s="68" t="s">
        <v>834</v>
      </c>
      <c r="C5112" s="14">
        <v>37154</v>
      </c>
      <c r="D5112" s="14"/>
      <c r="E5112" s="14"/>
      <c r="F5112" s="15"/>
      <c r="G5112" s="40">
        <v>3.9883141046808599</v>
      </c>
      <c r="H5112" s="40"/>
      <c r="I5112" s="40"/>
      <c r="J5112" s="40"/>
      <c r="K5112" s="40"/>
      <c r="L5112" s="40"/>
      <c r="M5112" s="40"/>
      <c r="N5112" s="40"/>
      <c r="O5112" s="40"/>
      <c r="P5112" s="40"/>
      <c r="Q5112" s="40"/>
      <c r="R5112" s="40"/>
      <c r="S5112" s="40"/>
      <c r="T5112" s="40"/>
      <c r="U5112" s="40"/>
      <c r="V5112" s="40"/>
      <c r="W5112" s="40"/>
      <c r="X5112" s="40"/>
      <c r="Z5112" s="40"/>
      <c r="AA5112" s="40"/>
      <c r="AB5112" s="40"/>
      <c r="AC5112" s="40"/>
      <c r="AD5112" s="40"/>
      <c r="AE5112" s="40"/>
      <c r="AF5112" s="40"/>
      <c r="AG5112" s="40"/>
      <c r="AH5112" s="40"/>
      <c r="AI5112" s="40"/>
      <c r="AJ5112" s="40"/>
      <c r="AK5112" s="40"/>
      <c r="AL5112" s="40"/>
      <c r="AM5112" s="40"/>
      <c r="AN5112" s="40"/>
      <c r="AO5112" s="40"/>
      <c r="AP5112" s="40"/>
      <c r="AQ5112" s="40"/>
      <c r="AR5112" s="40"/>
      <c r="AS5112" s="40"/>
      <c r="AT5112" s="40"/>
      <c r="AU5112" s="40"/>
      <c r="AV5112" s="40"/>
      <c r="AZ5112" s="40"/>
      <c r="BA5112" s="40"/>
      <c r="BB5112" s="40"/>
      <c r="BC5112" s="40"/>
      <c r="BD5112" s="40"/>
      <c r="BE5112" s="40"/>
      <c r="BF5112" s="40"/>
      <c r="BG5112" s="40"/>
      <c r="BH5112" s="40"/>
      <c r="BI5112" s="40"/>
      <c r="BJ5112" s="40"/>
      <c r="BK5112" s="40"/>
      <c r="BL5112" s="40"/>
      <c r="BM5112" s="40"/>
      <c r="BN5112" s="40"/>
      <c r="BO5112" s="40"/>
      <c r="BP5112" s="40"/>
      <c r="BQ5112" s="40"/>
      <c r="BR5112" s="40"/>
      <c r="BS5112" s="40"/>
      <c r="BT5112" s="40"/>
      <c r="BU5112" s="40"/>
      <c r="BV5112" s="40"/>
      <c r="BW5112" s="40"/>
      <c r="BX5112" s="40"/>
      <c r="BY5112" s="40"/>
      <c r="BZ5112" s="40"/>
      <c r="CA5112" s="40"/>
      <c r="CB5112" s="40"/>
      <c r="CC5112" s="40"/>
      <c r="CD5112" s="40"/>
      <c r="CE5112" s="40"/>
    </row>
    <row r="5113" spans="1:83" x14ac:dyDescent="0.25">
      <c r="A5113" s="68" t="s">
        <v>834</v>
      </c>
      <c r="B5113" s="68" t="s">
        <v>834</v>
      </c>
      <c r="C5113" s="14">
        <v>37155</v>
      </c>
      <c r="D5113" s="14"/>
      <c r="E5113" s="14"/>
      <c r="F5113" s="15"/>
      <c r="G5113" s="40">
        <v>5.1259350005618396</v>
      </c>
      <c r="H5113" s="40"/>
      <c r="I5113" s="40"/>
      <c r="J5113" s="40"/>
      <c r="K5113" s="40"/>
      <c r="L5113" s="40"/>
      <c r="M5113" s="40"/>
      <c r="N5113" s="40"/>
      <c r="O5113" s="40"/>
      <c r="P5113" s="40"/>
      <c r="Q5113" s="40"/>
      <c r="R5113" s="40"/>
      <c r="S5113" s="40"/>
      <c r="T5113" s="40"/>
      <c r="U5113" s="40"/>
      <c r="V5113" s="40"/>
      <c r="W5113" s="40"/>
      <c r="X5113" s="40"/>
      <c r="Z5113" s="40"/>
      <c r="AA5113" s="40"/>
      <c r="AB5113" s="40"/>
      <c r="AC5113" s="40"/>
      <c r="AD5113" s="40"/>
      <c r="AE5113" s="40"/>
      <c r="AF5113" s="40"/>
      <c r="AG5113" s="40"/>
      <c r="AH5113" s="40"/>
      <c r="AI5113" s="40"/>
      <c r="AJ5113" s="40"/>
      <c r="AK5113" s="40"/>
      <c r="AL5113" s="40"/>
      <c r="AM5113" s="40"/>
      <c r="AN5113" s="40"/>
      <c r="AO5113" s="40"/>
      <c r="AP5113" s="40"/>
      <c r="AQ5113" s="40"/>
      <c r="AR5113" s="40"/>
      <c r="AS5113" s="40"/>
      <c r="AT5113" s="40"/>
      <c r="AU5113" s="40"/>
      <c r="AV5113" s="40"/>
      <c r="AZ5113" s="40"/>
      <c r="BA5113" s="40"/>
      <c r="BB5113" s="40"/>
      <c r="BC5113" s="40"/>
      <c r="BD5113" s="40"/>
      <c r="BE5113" s="40"/>
      <c r="BF5113" s="40"/>
      <c r="BG5113" s="40"/>
      <c r="BH5113" s="40"/>
      <c r="BI5113" s="40"/>
      <c r="BJ5113" s="40"/>
      <c r="BK5113" s="40"/>
      <c r="BL5113" s="40"/>
      <c r="BM5113" s="40"/>
      <c r="BN5113" s="40"/>
      <c r="BO5113" s="40"/>
      <c r="BP5113" s="40"/>
      <c r="BQ5113" s="40"/>
      <c r="BR5113" s="40"/>
      <c r="BS5113" s="40"/>
      <c r="BT5113" s="40"/>
      <c r="BU5113" s="40"/>
      <c r="BV5113" s="40"/>
      <c r="BW5113" s="40"/>
      <c r="BX5113" s="40"/>
      <c r="BY5113" s="40"/>
      <c r="BZ5113" s="40"/>
      <c r="CA5113" s="40"/>
      <c r="CB5113" s="40"/>
      <c r="CC5113" s="40"/>
      <c r="CD5113" s="40"/>
      <c r="CE5113" s="40"/>
    </row>
    <row r="5114" spans="1:83" x14ac:dyDescent="0.25">
      <c r="A5114" s="68" t="s">
        <v>834</v>
      </c>
      <c r="B5114" s="68" t="s">
        <v>834</v>
      </c>
      <c r="C5114" s="14">
        <v>37156</v>
      </c>
      <c r="D5114" s="14"/>
      <c r="E5114" s="14"/>
      <c r="F5114" s="15"/>
      <c r="G5114" s="40">
        <v>4.96537616874103</v>
      </c>
      <c r="H5114" s="40"/>
      <c r="I5114" s="40"/>
      <c r="J5114" s="40"/>
      <c r="K5114" s="40"/>
      <c r="L5114" s="40"/>
      <c r="M5114" s="40"/>
      <c r="N5114" s="40"/>
      <c r="O5114" s="40"/>
      <c r="P5114" s="40"/>
      <c r="Q5114" s="40"/>
      <c r="R5114" s="40"/>
      <c r="S5114" s="40"/>
      <c r="T5114" s="40"/>
      <c r="U5114" s="40"/>
      <c r="V5114" s="40"/>
      <c r="W5114" s="40"/>
      <c r="X5114" s="40"/>
      <c r="Z5114" s="40"/>
      <c r="AA5114" s="40"/>
      <c r="AB5114" s="40"/>
      <c r="AC5114" s="40"/>
      <c r="AD5114" s="40"/>
      <c r="AE5114" s="40"/>
      <c r="AF5114" s="40"/>
      <c r="AG5114" s="40"/>
      <c r="AH5114" s="40"/>
      <c r="AI5114" s="40"/>
      <c r="AJ5114" s="40"/>
      <c r="AK5114" s="40"/>
      <c r="AL5114" s="40"/>
      <c r="AM5114" s="40"/>
      <c r="AN5114" s="40"/>
      <c r="AO5114" s="40"/>
      <c r="AP5114" s="40"/>
      <c r="AQ5114" s="40"/>
      <c r="AR5114" s="40"/>
      <c r="AS5114" s="40"/>
      <c r="AT5114" s="40"/>
      <c r="AU5114" s="40"/>
      <c r="AV5114" s="40"/>
      <c r="AZ5114" s="40"/>
      <c r="BA5114" s="40"/>
      <c r="BB5114" s="40"/>
      <c r="BC5114" s="40"/>
      <c r="BD5114" s="40"/>
      <c r="BE5114" s="40"/>
      <c r="BF5114" s="40"/>
      <c r="BG5114" s="40"/>
      <c r="BH5114" s="40"/>
      <c r="BI5114" s="40"/>
      <c r="BJ5114" s="40"/>
      <c r="BK5114" s="40"/>
      <c r="BL5114" s="40"/>
      <c r="BM5114" s="40"/>
      <c r="BN5114" s="40"/>
      <c r="BO5114" s="40"/>
      <c r="BP5114" s="40"/>
      <c r="BQ5114" s="40"/>
      <c r="BR5114" s="40"/>
      <c r="BS5114" s="40"/>
      <c r="BT5114" s="40"/>
      <c r="BU5114" s="40"/>
      <c r="BV5114" s="40"/>
      <c r="BW5114" s="40"/>
      <c r="BX5114" s="40"/>
      <c r="BY5114" s="40"/>
      <c r="BZ5114" s="40"/>
      <c r="CA5114" s="40"/>
      <c r="CB5114" s="40"/>
      <c r="CC5114" s="40"/>
      <c r="CD5114" s="40"/>
      <c r="CE5114" s="40"/>
    </row>
    <row r="5115" spans="1:83" x14ac:dyDescent="0.25">
      <c r="A5115" s="68" t="s">
        <v>834</v>
      </c>
      <c r="B5115" s="68" t="s">
        <v>834</v>
      </c>
      <c r="C5115" s="14">
        <v>37157</v>
      </c>
      <c r="D5115" s="14"/>
      <c r="E5115" s="14"/>
      <c r="F5115" s="15"/>
      <c r="G5115" s="40">
        <v>3.9893942292258</v>
      </c>
      <c r="H5115" s="40"/>
      <c r="I5115" s="40"/>
      <c r="J5115" s="40"/>
      <c r="K5115" s="40"/>
      <c r="L5115" s="40"/>
      <c r="M5115" s="40"/>
      <c r="N5115" s="40"/>
      <c r="O5115" s="40"/>
      <c r="P5115" s="40"/>
      <c r="Q5115" s="40"/>
      <c r="R5115" s="40"/>
      <c r="S5115" s="40"/>
      <c r="T5115" s="40"/>
      <c r="U5115" s="40"/>
      <c r="V5115" s="40"/>
      <c r="W5115" s="40"/>
      <c r="X5115" s="40"/>
      <c r="Z5115" s="40"/>
      <c r="AA5115" s="40"/>
      <c r="AB5115" s="40"/>
      <c r="AC5115" s="40"/>
      <c r="AD5115" s="40"/>
      <c r="AE5115" s="40"/>
      <c r="AF5115" s="40"/>
      <c r="AG5115" s="40"/>
      <c r="AH5115" s="40"/>
      <c r="AI5115" s="40"/>
      <c r="AJ5115" s="40"/>
      <c r="AK5115" s="40"/>
      <c r="AL5115" s="40"/>
      <c r="AM5115" s="40"/>
      <c r="AN5115" s="40"/>
      <c r="AO5115" s="40"/>
      <c r="AP5115" s="40"/>
      <c r="AQ5115" s="40"/>
      <c r="AR5115" s="40"/>
      <c r="AS5115" s="40"/>
      <c r="AT5115" s="40"/>
      <c r="AU5115" s="40"/>
      <c r="AV5115" s="40"/>
      <c r="AZ5115" s="40"/>
      <c r="BA5115" s="40"/>
      <c r="BB5115" s="40"/>
      <c r="BC5115" s="40"/>
      <c r="BD5115" s="40"/>
      <c r="BE5115" s="40"/>
      <c r="BF5115" s="40"/>
      <c r="BG5115" s="40"/>
      <c r="BH5115" s="40"/>
      <c r="BI5115" s="40"/>
      <c r="BJ5115" s="40"/>
      <c r="BK5115" s="40"/>
      <c r="BL5115" s="40"/>
      <c r="BM5115" s="40"/>
      <c r="BN5115" s="40"/>
      <c r="BO5115" s="40"/>
      <c r="BP5115" s="40"/>
      <c r="BQ5115" s="40"/>
      <c r="BR5115" s="40"/>
      <c r="BS5115" s="40"/>
      <c r="BT5115" s="40"/>
      <c r="BU5115" s="40"/>
      <c r="BV5115" s="40"/>
      <c r="BW5115" s="40"/>
      <c r="BX5115" s="40"/>
      <c r="BY5115" s="40"/>
      <c r="BZ5115" s="40"/>
      <c r="CA5115" s="40"/>
      <c r="CB5115" s="40"/>
      <c r="CC5115" s="40"/>
      <c r="CD5115" s="40"/>
      <c r="CE5115" s="40"/>
    </row>
    <row r="5116" spans="1:83" x14ac:dyDescent="0.25">
      <c r="A5116" s="68" t="s">
        <v>834</v>
      </c>
      <c r="B5116" s="68" t="s">
        <v>834</v>
      </c>
      <c r="C5116" s="14">
        <v>37158</v>
      </c>
      <c r="D5116" s="14"/>
      <c r="E5116" s="14"/>
      <c r="F5116" s="15"/>
      <c r="G5116" s="40">
        <v>4.9890171424116803</v>
      </c>
      <c r="H5116" s="40"/>
      <c r="I5116" s="40"/>
      <c r="J5116" s="40"/>
      <c r="K5116" s="40"/>
      <c r="L5116" s="40"/>
      <c r="M5116" s="40"/>
      <c r="N5116" s="40"/>
      <c r="O5116" s="40"/>
      <c r="P5116" s="40"/>
      <c r="Q5116" s="40"/>
      <c r="R5116" s="40"/>
      <c r="S5116" s="40"/>
      <c r="T5116" s="40"/>
      <c r="U5116" s="40"/>
      <c r="V5116" s="40"/>
      <c r="W5116" s="40"/>
      <c r="X5116" s="40"/>
      <c r="Z5116" s="40"/>
      <c r="AA5116" s="40"/>
      <c r="AB5116" s="40"/>
      <c r="AC5116" s="40"/>
      <c r="AD5116" s="40"/>
      <c r="AE5116" s="40"/>
      <c r="AF5116" s="40"/>
      <c r="AG5116" s="40"/>
      <c r="AH5116" s="40"/>
      <c r="AI5116" s="40"/>
      <c r="AJ5116" s="40"/>
      <c r="AK5116" s="40"/>
      <c r="AL5116" s="40"/>
      <c r="AM5116" s="40"/>
      <c r="AN5116" s="40"/>
      <c r="AO5116" s="40"/>
      <c r="AP5116" s="40"/>
      <c r="AQ5116" s="40"/>
      <c r="AR5116" s="40"/>
      <c r="AS5116" s="40"/>
      <c r="AT5116" s="40"/>
      <c r="AU5116" s="40"/>
      <c r="AV5116" s="40"/>
      <c r="AZ5116" s="40"/>
      <c r="BA5116" s="40"/>
      <c r="BB5116" s="40"/>
      <c r="BC5116" s="40"/>
      <c r="BD5116" s="40"/>
      <c r="BE5116" s="40"/>
      <c r="BF5116" s="40"/>
      <c r="BG5116" s="40"/>
      <c r="BH5116" s="40"/>
      <c r="BI5116" s="40"/>
      <c r="BJ5116" s="40"/>
      <c r="BK5116" s="40"/>
      <c r="BL5116" s="40"/>
      <c r="BM5116" s="40"/>
      <c r="BN5116" s="40"/>
      <c r="BO5116" s="40"/>
      <c r="BP5116" s="40"/>
      <c r="BQ5116" s="40"/>
      <c r="BR5116" s="40"/>
      <c r="BS5116" s="40"/>
      <c r="BT5116" s="40"/>
      <c r="BU5116" s="40"/>
      <c r="BV5116" s="40"/>
      <c r="BW5116" s="40"/>
      <c r="BX5116" s="40"/>
      <c r="BY5116" s="40"/>
      <c r="BZ5116" s="40"/>
      <c r="CA5116" s="40"/>
      <c r="CB5116" s="40"/>
      <c r="CC5116" s="40"/>
      <c r="CD5116" s="40"/>
      <c r="CE5116" s="40"/>
    </row>
    <row r="5117" spans="1:83" x14ac:dyDescent="0.25">
      <c r="A5117" s="68" t="s">
        <v>834</v>
      </c>
      <c r="B5117" s="68" t="s">
        <v>834</v>
      </c>
      <c r="C5117" s="14">
        <v>37159</v>
      </c>
      <c r="D5117" s="14"/>
      <c r="E5117" s="14"/>
      <c r="F5117" s="15"/>
      <c r="G5117" s="40">
        <v>5.3327501641300596</v>
      </c>
      <c r="H5117" s="40"/>
      <c r="I5117" s="40"/>
      <c r="J5117" s="40"/>
      <c r="K5117" s="40"/>
      <c r="L5117" s="40"/>
      <c r="M5117" s="40"/>
      <c r="N5117" s="40"/>
      <c r="O5117" s="40"/>
      <c r="P5117" s="40"/>
      <c r="Q5117" s="40"/>
      <c r="R5117" s="40"/>
      <c r="S5117" s="40"/>
      <c r="T5117" s="40"/>
      <c r="U5117" s="40"/>
      <c r="V5117" s="40"/>
      <c r="W5117" s="40"/>
      <c r="X5117" s="40"/>
      <c r="Z5117" s="40"/>
      <c r="AA5117" s="40"/>
      <c r="AB5117" s="40"/>
      <c r="AC5117" s="40"/>
      <c r="AD5117" s="40"/>
      <c r="AE5117" s="40"/>
      <c r="AF5117" s="40"/>
      <c r="AG5117" s="40"/>
      <c r="AH5117" s="40"/>
      <c r="AI5117" s="40"/>
      <c r="AJ5117" s="40"/>
      <c r="AK5117" s="40"/>
      <c r="AL5117" s="40"/>
      <c r="AM5117" s="40"/>
      <c r="AN5117" s="40"/>
      <c r="AO5117" s="40"/>
      <c r="AP5117" s="40"/>
      <c r="AQ5117" s="40"/>
      <c r="AR5117" s="40"/>
      <c r="AS5117" s="40"/>
      <c r="AT5117" s="40"/>
      <c r="AU5117" s="40"/>
      <c r="AV5117" s="40"/>
      <c r="AZ5117" s="40"/>
      <c r="BA5117" s="40"/>
      <c r="BB5117" s="40"/>
      <c r="BC5117" s="40"/>
      <c r="BD5117" s="40"/>
      <c r="BE5117" s="40"/>
      <c r="BF5117" s="40"/>
      <c r="BG5117" s="40"/>
      <c r="BH5117" s="40"/>
      <c r="BI5117" s="40"/>
      <c r="BJ5117" s="40"/>
      <c r="BK5117" s="40"/>
      <c r="BL5117" s="40"/>
      <c r="BM5117" s="40"/>
      <c r="BN5117" s="40"/>
      <c r="BO5117" s="40"/>
      <c r="BP5117" s="40"/>
      <c r="BQ5117" s="40"/>
      <c r="BR5117" s="40"/>
      <c r="BS5117" s="40"/>
      <c r="BT5117" s="40"/>
      <c r="BU5117" s="40"/>
      <c r="BV5117" s="40"/>
      <c r="BW5117" s="40"/>
      <c r="BX5117" s="40"/>
      <c r="BY5117" s="40"/>
      <c r="BZ5117" s="40"/>
      <c r="CA5117" s="40"/>
      <c r="CB5117" s="40"/>
      <c r="CC5117" s="40"/>
      <c r="CD5117" s="40"/>
      <c r="CE5117" s="40"/>
    </row>
    <row r="5118" spans="1:83" x14ac:dyDescent="0.25">
      <c r="A5118" s="68" t="s">
        <v>834</v>
      </c>
      <c r="B5118" s="68" t="s">
        <v>834</v>
      </c>
      <c r="C5118" s="14">
        <v>37160</v>
      </c>
      <c r="D5118" s="14"/>
      <c r="E5118" s="14"/>
      <c r="F5118" s="15"/>
      <c r="G5118" s="40">
        <v>4.2028824887406104</v>
      </c>
      <c r="H5118" s="40"/>
      <c r="I5118" s="40"/>
      <c r="J5118" s="40"/>
      <c r="K5118" s="40"/>
      <c r="L5118" s="40"/>
      <c r="M5118" s="40"/>
      <c r="N5118" s="40"/>
      <c r="O5118" s="40"/>
      <c r="P5118" s="40"/>
      <c r="Q5118" s="40"/>
      <c r="R5118" s="40"/>
      <c r="S5118" s="40"/>
      <c r="T5118" s="40"/>
      <c r="U5118" s="40"/>
      <c r="V5118" s="40"/>
      <c r="W5118" s="40"/>
      <c r="X5118" s="40"/>
      <c r="Z5118" s="40"/>
      <c r="AA5118" s="40"/>
      <c r="AB5118" s="40"/>
      <c r="AC5118" s="40"/>
      <c r="AD5118" s="40"/>
      <c r="AE5118" s="40"/>
      <c r="AF5118" s="40"/>
      <c r="AG5118" s="40"/>
      <c r="AH5118" s="40"/>
      <c r="AI5118" s="40"/>
      <c r="AJ5118" s="40"/>
      <c r="AK5118" s="40"/>
      <c r="AL5118" s="40"/>
      <c r="AM5118" s="40"/>
      <c r="AN5118" s="40"/>
      <c r="AO5118" s="40"/>
      <c r="AP5118" s="40"/>
      <c r="AQ5118" s="40"/>
      <c r="AR5118" s="40"/>
      <c r="AS5118" s="40"/>
      <c r="AT5118" s="40"/>
      <c r="AU5118" s="40"/>
      <c r="AV5118" s="40"/>
      <c r="AZ5118" s="40"/>
      <c r="BA5118" s="40"/>
      <c r="BB5118" s="40"/>
      <c r="BC5118" s="40"/>
      <c r="BD5118" s="40"/>
      <c r="BE5118" s="40"/>
      <c r="BF5118" s="40"/>
      <c r="BG5118" s="40"/>
      <c r="BH5118" s="40"/>
      <c r="BI5118" s="40"/>
      <c r="BJ5118" s="40"/>
      <c r="BK5118" s="40"/>
      <c r="BL5118" s="40"/>
      <c r="BM5118" s="40"/>
      <c r="BN5118" s="40"/>
      <c r="BO5118" s="40"/>
      <c r="BP5118" s="40"/>
      <c r="BQ5118" s="40"/>
      <c r="BR5118" s="40"/>
      <c r="BS5118" s="40"/>
      <c r="BT5118" s="40"/>
      <c r="BU5118" s="40"/>
      <c r="BV5118" s="40"/>
      <c r="BW5118" s="40"/>
      <c r="BX5118" s="40"/>
      <c r="BY5118" s="40"/>
      <c r="BZ5118" s="40"/>
      <c r="CA5118" s="40"/>
      <c r="CB5118" s="40"/>
      <c r="CC5118" s="40"/>
      <c r="CD5118" s="40"/>
      <c r="CE5118" s="40"/>
    </row>
    <row r="5119" spans="1:83" x14ac:dyDescent="0.25">
      <c r="A5119" s="68" t="s">
        <v>834</v>
      </c>
      <c r="B5119" s="68" t="s">
        <v>834</v>
      </c>
      <c r="C5119" s="14">
        <v>37161</v>
      </c>
      <c r="D5119" s="14"/>
      <c r="E5119" s="14"/>
      <c r="F5119" s="15"/>
      <c r="G5119" s="40">
        <v>4.7231995393102402</v>
      </c>
      <c r="H5119" s="40"/>
      <c r="I5119" s="40"/>
      <c r="J5119" s="40"/>
      <c r="K5119" s="40"/>
      <c r="L5119" s="40"/>
      <c r="M5119" s="40"/>
      <c r="N5119" s="40"/>
      <c r="O5119" s="40"/>
      <c r="P5119" s="40"/>
      <c r="Q5119" s="40"/>
      <c r="R5119" s="40"/>
      <c r="S5119" s="40"/>
      <c r="T5119" s="40"/>
      <c r="U5119" s="40"/>
      <c r="V5119" s="40"/>
      <c r="W5119" s="40"/>
      <c r="X5119" s="40"/>
      <c r="Z5119" s="40"/>
      <c r="AA5119" s="40"/>
      <c r="AB5119" s="40"/>
      <c r="AC5119" s="40"/>
      <c r="AD5119" s="40"/>
      <c r="AE5119" s="40"/>
      <c r="AF5119" s="40"/>
      <c r="AG5119" s="40"/>
      <c r="AH5119" s="40"/>
      <c r="AI5119" s="40"/>
      <c r="AJ5119" s="40"/>
      <c r="AK5119" s="40"/>
      <c r="AL5119" s="40"/>
      <c r="AM5119" s="40"/>
      <c r="AN5119" s="40"/>
      <c r="AO5119" s="40"/>
      <c r="AP5119" s="40"/>
      <c r="AQ5119" s="40"/>
      <c r="AR5119" s="40"/>
      <c r="AS5119" s="40"/>
      <c r="AT5119" s="40"/>
      <c r="AU5119" s="40"/>
      <c r="AV5119" s="40"/>
      <c r="AZ5119" s="40"/>
      <c r="BA5119" s="40"/>
      <c r="BB5119" s="40"/>
      <c r="BC5119" s="40"/>
      <c r="BD5119" s="40"/>
      <c r="BE5119" s="40"/>
      <c r="BF5119" s="40"/>
      <c r="BG5119" s="40"/>
      <c r="BH5119" s="40"/>
      <c r="BI5119" s="40"/>
      <c r="BJ5119" s="40"/>
      <c r="BK5119" s="40"/>
      <c r="BL5119" s="40"/>
      <c r="BM5119" s="40"/>
      <c r="BN5119" s="40"/>
      <c r="BO5119" s="40"/>
      <c r="BP5119" s="40"/>
      <c r="BQ5119" s="40"/>
      <c r="BR5119" s="40"/>
      <c r="BS5119" s="40"/>
      <c r="BT5119" s="40"/>
      <c r="BU5119" s="40"/>
      <c r="BV5119" s="40"/>
      <c r="BW5119" s="40"/>
      <c r="BX5119" s="40"/>
      <c r="BY5119" s="40"/>
      <c r="BZ5119" s="40"/>
      <c r="CA5119" s="40"/>
      <c r="CB5119" s="40"/>
      <c r="CC5119" s="40"/>
      <c r="CD5119" s="40"/>
      <c r="CE5119" s="40"/>
    </row>
    <row r="5120" spans="1:83" x14ac:dyDescent="0.25">
      <c r="A5120" s="68" t="s">
        <v>834</v>
      </c>
      <c r="B5120" s="68" t="s">
        <v>834</v>
      </c>
      <c r="C5120" s="14">
        <v>37162</v>
      </c>
      <c r="D5120" s="14"/>
      <c r="E5120" s="14"/>
      <c r="F5120" s="15"/>
      <c r="G5120" s="40">
        <v>4.76230095322952</v>
      </c>
      <c r="H5120" s="40"/>
      <c r="I5120" s="40"/>
      <c r="J5120" s="40"/>
      <c r="K5120" s="40"/>
      <c r="L5120" s="40"/>
      <c r="M5120" s="40"/>
      <c r="N5120" s="40"/>
      <c r="O5120" s="40"/>
      <c r="P5120" s="40"/>
      <c r="Q5120" s="40"/>
      <c r="R5120" s="40"/>
      <c r="S5120" s="40"/>
      <c r="T5120" s="40"/>
      <c r="U5120" s="40"/>
      <c r="V5120" s="40"/>
      <c r="W5120" s="40"/>
      <c r="X5120" s="40"/>
      <c r="Z5120" s="40"/>
      <c r="AA5120" s="40"/>
      <c r="AB5120" s="40"/>
      <c r="AC5120" s="40"/>
      <c r="AD5120" s="40"/>
      <c r="AE5120" s="40"/>
      <c r="AF5120" s="40"/>
      <c r="AG5120" s="40"/>
      <c r="AH5120" s="40"/>
      <c r="AI5120" s="40"/>
      <c r="AJ5120" s="40"/>
      <c r="AK5120" s="40"/>
      <c r="AL5120" s="40"/>
      <c r="AM5120" s="40"/>
      <c r="AN5120" s="40"/>
      <c r="AO5120" s="40"/>
      <c r="AP5120" s="40"/>
      <c r="AQ5120" s="40"/>
      <c r="AR5120" s="40"/>
      <c r="AS5120" s="40"/>
      <c r="AT5120" s="40"/>
      <c r="AU5120" s="40"/>
      <c r="AV5120" s="40"/>
      <c r="AZ5120" s="40"/>
      <c r="BA5120" s="40"/>
      <c r="BB5120" s="40"/>
      <c r="BC5120" s="40"/>
      <c r="BD5120" s="40"/>
      <c r="BE5120" s="40"/>
      <c r="BF5120" s="40"/>
      <c r="BG5120" s="40"/>
      <c r="BH5120" s="40"/>
      <c r="BI5120" s="40"/>
      <c r="BJ5120" s="40"/>
      <c r="BK5120" s="40"/>
      <c r="BL5120" s="40"/>
      <c r="BM5120" s="40"/>
      <c r="BN5120" s="40"/>
      <c r="BO5120" s="40"/>
      <c r="BP5120" s="40"/>
      <c r="BQ5120" s="40"/>
      <c r="BR5120" s="40"/>
      <c r="BS5120" s="40"/>
      <c r="BT5120" s="40"/>
      <c r="BU5120" s="40"/>
      <c r="BV5120" s="40"/>
      <c r="BW5120" s="40"/>
      <c r="BX5120" s="40"/>
      <c r="BY5120" s="40"/>
      <c r="BZ5120" s="40"/>
      <c r="CA5120" s="40"/>
      <c r="CB5120" s="40"/>
      <c r="CC5120" s="40"/>
      <c r="CD5120" s="40"/>
      <c r="CE5120" s="40"/>
    </row>
    <row r="5121" spans="1:83" x14ac:dyDescent="0.25">
      <c r="A5121" s="68" t="s">
        <v>834</v>
      </c>
      <c r="B5121" s="68" t="s">
        <v>834</v>
      </c>
      <c r="C5121" s="14">
        <v>37163</v>
      </c>
      <c r="D5121" s="14"/>
      <c r="E5121" s="14"/>
      <c r="F5121" s="15"/>
      <c r="G5121" s="40">
        <v>4.8671582089148497</v>
      </c>
      <c r="H5121" s="40"/>
      <c r="I5121" s="40"/>
      <c r="J5121" s="40"/>
      <c r="K5121" s="40"/>
      <c r="L5121" s="40"/>
      <c r="M5121" s="40"/>
      <c r="N5121" s="40"/>
      <c r="O5121" s="40"/>
      <c r="P5121" s="40"/>
      <c r="Q5121" s="40"/>
      <c r="R5121" s="40"/>
      <c r="S5121" s="40"/>
      <c r="T5121" s="40"/>
      <c r="U5121" s="40"/>
      <c r="V5121" s="40"/>
      <c r="W5121" s="40"/>
      <c r="X5121" s="40"/>
      <c r="Z5121" s="40"/>
      <c r="AA5121" s="40"/>
      <c r="AB5121" s="40"/>
      <c r="AC5121" s="40"/>
      <c r="AD5121" s="40"/>
      <c r="AE5121" s="40"/>
      <c r="AF5121" s="40"/>
      <c r="AG5121" s="40"/>
      <c r="AH5121" s="40"/>
      <c r="AI5121" s="40"/>
      <c r="AJ5121" s="40"/>
      <c r="AK5121" s="40"/>
      <c r="AL5121" s="40"/>
      <c r="AM5121" s="40"/>
      <c r="AN5121" s="40"/>
      <c r="AO5121" s="40"/>
      <c r="AP5121" s="40"/>
      <c r="AQ5121" s="40"/>
      <c r="AR5121" s="40"/>
      <c r="AS5121" s="40"/>
      <c r="AT5121" s="40"/>
      <c r="AU5121" s="40"/>
      <c r="AV5121" s="40"/>
      <c r="AZ5121" s="40"/>
      <c r="BA5121" s="40"/>
      <c r="BB5121" s="40"/>
      <c r="BC5121" s="40"/>
      <c r="BD5121" s="40"/>
      <c r="BE5121" s="40"/>
      <c r="BF5121" s="40"/>
      <c r="BG5121" s="40"/>
      <c r="BH5121" s="40"/>
      <c r="BI5121" s="40"/>
      <c r="BJ5121" s="40"/>
      <c r="BK5121" s="40"/>
      <c r="BL5121" s="40"/>
      <c r="BM5121" s="40"/>
      <c r="BN5121" s="40"/>
      <c r="BO5121" s="40"/>
      <c r="BP5121" s="40"/>
      <c r="BQ5121" s="40"/>
      <c r="BR5121" s="40"/>
      <c r="BS5121" s="40"/>
      <c r="BT5121" s="40"/>
      <c r="BU5121" s="40"/>
      <c r="BV5121" s="40"/>
      <c r="BW5121" s="40"/>
      <c r="BX5121" s="40"/>
      <c r="BY5121" s="40"/>
      <c r="BZ5121" s="40"/>
      <c r="CA5121" s="40"/>
      <c r="CB5121" s="40"/>
      <c r="CC5121" s="40"/>
      <c r="CD5121" s="40"/>
      <c r="CE5121" s="40"/>
    </row>
    <row r="5122" spans="1:83" x14ac:dyDescent="0.25">
      <c r="A5122" s="68" t="s">
        <v>834</v>
      </c>
      <c r="B5122" s="68" t="s">
        <v>834</v>
      </c>
      <c r="C5122" s="14">
        <v>37164</v>
      </c>
      <c r="D5122" s="14"/>
      <c r="E5122" s="14"/>
      <c r="F5122" s="15"/>
      <c r="G5122" s="40">
        <v>5.5331295650111301</v>
      </c>
      <c r="H5122" s="40"/>
      <c r="I5122" s="40"/>
      <c r="J5122" s="40"/>
      <c r="K5122" s="40"/>
      <c r="L5122" s="40"/>
      <c r="M5122" s="40"/>
      <c r="N5122" s="40"/>
      <c r="O5122" s="40"/>
      <c r="P5122" s="40"/>
      <c r="Q5122" s="40"/>
      <c r="R5122" s="40"/>
      <c r="S5122" s="40"/>
      <c r="T5122" s="40"/>
      <c r="U5122" s="40"/>
      <c r="V5122" s="40"/>
      <c r="W5122" s="40"/>
      <c r="X5122" s="40"/>
      <c r="Z5122" s="40"/>
      <c r="AA5122" s="40"/>
      <c r="AB5122" s="40"/>
      <c r="AC5122" s="40"/>
      <c r="AD5122" s="40"/>
      <c r="AE5122" s="40"/>
      <c r="AF5122" s="40"/>
      <c r="AG5122" s="40"/>
      <c r="AH5122" s="40"/>
      <c r="AI5122" s="40"/>
      <c r="AJ5122" s="40"/>
      <c r="AK5122" s="40"/>
      <c r="AL5122" s="40"/>
      <c r="AM5122" s="40"/>
      <c r="AN5122" s="40"/>
      <c r="AO5122" s="40"/>
      <c r="AP5122" s="40"/>
      <c r="AQ5122" s="40"/>
      <c r="AR5122" s="40"/>
      <c r="AS5122" s="40"/>
      <c r="AT5122" s="40"/>
      <c r="AU5122" s="40"/>
      <c r="AV5122" s="40"/>
      <c r="AZ5122" s="40"/>
      <c r="BA5122" s="40"/>
      <c r="BB5122" s="40"/>
      <c r="BC5122" s="40"/>
      <c r="BD5122" s="40"/>
      <c r="BE5122" s="40"/>
      <c r="BF5122" s="40"/>
      <c r="BG5122" s="40"/>
      <c r="BH5122" s="40"/>
      <c r="BI5122" s="40"/>
      <c r="BJ5122" s="40"/>
      <c r="BK5122" s="40"/>
      <c r="BL5122" s="40"/>
      <c r="BM5122" s="40"/>
      <c r="BN5122" s="40"/>
      <c r="BO5122" s="40"/>
      <c r="BP5122" s="40"/>
      <c r="BQ5122" s="40"/>
      <c r="BR5122" s="40"/>
      <c r="BS5122" s="40"/>
      <c r="BT5122" s="40"/>
      <c r="BU5122" s="40"/>
      <c r="BV5122" s="40"/>
      <c r="BW5122" s="40"/>
      <c r="BX5122" s="40"/>
      <c r="BY5122" s="40"/>
      <c r="BZ5122" s="40"/>
      <c r="CA5122" s="40"/>
      <c r="CB5122" s="40"/>
      <c r="CC5122" s="40"/>
      <c r="CD5122" s="40"/>
      <c r="CE5122" s="40"/>
    </row>
    <row r="5123" spans="1:83" x14ac:dyDescent="0.25">
      <c r="A5123" s="68" t="s">
        <v>834</v>
      </c>
      <c r="B5123" s="68" t="s">
        <v>834</v>
      </c>
      <c r="C5123" s="14">
        <v>37165</v>
      </c>
      <c r="D5123" s="14"/>
      <c r="E5123" s="14"/>
      <c r="F5123" s="15"/>
      <c r="G5123" s="40">
        <v>4.9700742407771799</v>
      </c>
      <c r="H5123" s="40"/>
      <c r="I5123" s="40"/>
      <c r="J5123" s="40"/>
      <c r="K5123" s="40"/>
      <c r="L5123" s="40"/>
      <c r="M5123" s="40"/>
      <c r="N5123" s="40"/>
      <c r="O5123" s="40"/>
      <c r="P5123" s="40"/>
      <c r="Q5123" s="40"/>
      <c r="R5123" s="40"/>
      <c r="S5123" s="40"/>
      <c r="T5123" s="40"/>
      <c r="U5123" s="40"/>
      <c r="V5123" s="40"/>
      <c r="W5123" s="40"/>
      <c r="X5123" s="40"/>
      <c r="Z5123" s="40"/>
      <c r="AA5123" s="40"/>
      <c r="AB5123" s="40"/>
      <c r="AC5123" s="40"/>
      <c r="AD5123" s="40"/>
      <c r="AE5123" s="40"/>
      <c r="AF5123" s="40"/>
      <c r="AG5123" s="40"/>
      <c r="AH5123" s="40"/>
      <c r="AI5123" s="40"/>
      <c r="AJ5123" s="40"/>
      <c r="AK5123" s="40"/>
      <c r="AL5123" s="40"/>
      <c r="AM5123" s="40"/>
      <c r="AN5123" s="40"/>
      <c r="AO5123" s="40"/>
      <c r="AP5123" s="40"/>
      <c r="AQ5123" s="40"/>
      <c r="AR5123" s="40"/>
      <c r="AS5123" s="40"/>
      <c r="AT5123" s="40"/>
      <c r="AU5123" s="40"/>
      <c r="AV5123" s="40"/>
      <c r="AZ5123" s="40"/>
      <c r="BA5123" s="40"/>
      <c r="BB5123" s="40"/>
      <c r="BC5123" s="40"/>
      <c r="BD5123" s="40"/>
      <c r="BE5123" s="40"/>
      <c r="BF5123" s="40"/>
      <c r="BG5123" s="40"/>
      <c r="BH5123" s="40"/>
      <c r="BI5123" s="40"/>
      <c r="BJ5123" s="40"/>
      <c r="BK5123" s="40"/>
      <c r="BL5123" s="40"/>
      <c r="BM5123" s="40"/>
      <c r="BN5123" s="40"/>
      <c r="BO5123" s="40"/>
      <c r="BP5123" s="40"/>
      <c r="BQ5123" s="40"/>
      <c r="BR5123" s="40"/>
      <c r="BS5123" s="40"/>
      <c r="BT5123" s="40"/>
      <c r="BU5123" s="40"/>
      <c r="BV5123" s="40"/>
      <c r="BW5123" s="40"/>
      <c r="BX5123" s="40"/>
      <c r="BY5123" s="40"/>
      <c r="BZ5123" s="40"/>
      <c r="CA5123" s="40"/>
      <c r="CB5123" s="40"/>
      <c r="CC5123" s="40"/>
      <c r="CD5123" s="40"/>
      <c r="CE5123" s="40"/>
    </row>
    <row r="5124" spans="1:83" x14ac:dyDescent="0.25">
      <c r="A5124" s="68" t="s">
        <v>834</v>
      </c>
      <c r="B5124" s="68" t="s">
        <v>834</v>
      </c>
      <c r="C5124" s="14">
        <v>37166</v>
      </c>
      <c r="D5124" s="14"/>
      <c r="E5124" s="14"/>
      <c r="F5124" s="15"/>
      <c r="G5124" s="40">
        <v>3.9117315750168502</v>
      </c>
      <c r="H5124" s="40">
        <v>781.24223856149899</v>
      </c>
      <c r="I5124" s="40"/>
      <c r="J5124" s="40">
        <v>0.34382444998586298</v>
      </c>
      <c r="K5124" s="40">
        <v>0.37584514094051202</v>
      </c>
      <c r="L5124" s="40">
        <v>0.42134658847522399</v>
      </c>
      <c r="M5124" s="40">
        <v>0.43958124768398699</v>
      </c>
      <c r="N5124" s="40">
        <v>0.46439152101895298</v>
      </c>
      <c r="O5124" s="40">
        <v>0.51203355913485604</v>
      </c>
      <c r="P5124" s="40">
        <v>0.473761748466976</v>
      </c>
      <c r="Q5124" s="40">
        <v>0.45440500422598201</v>
      </c>
      <c r="R5124" s="40">
        <v>0.42102193287514</v>
      </c>
      <c r="S5124" s="40"/>
      <c r="T5124" s="40"/>
      <c r="U5124" s="40">
        <v>608.66319444444503</v>
      </c>
      <c r="V5124" s="40"/>
      <c r="W5124" s="40"/>
      <c r="X5124" s="40"/>
      <c r="Z5124" s="40"/>
      <c r="AA5124" s="40"/>
      <c r="AB5124" s="40"/>
      <c r="AC5124" s="40"/>
      <c r="AD5124" s="40"/>
      <c r="AE5124" s="40"/>
      <c r="AF5124" s="40"/>
      <c r="AG5124" s="40"/>
      <c r="AH5124" s="40"/>
      <c r="AI5124" s="40"/>
      <c r="AJ5124" s="40"/>
      <c r="AK5124" s="40"/>
      <c r="AL5124" s="40"/>
      <c r="AM5124" s="40">
        <v>5.6411081976358597</v>
      </c>
      <c r="AN5124" s="40"/>
      <c r="AO5124" s="40"/>
      <c r="AP5124" s="40"/>
      <c r="AQ5124" s="40"/>
      <c r="AR5124" s="40"/>
      <c r="AS5124" s="40"/>
      <c r="AT5124" s="40"/>
      <c r="AU5124" s="40"/>
      <c r="AV5124" s="40"/>
      <c r="AZ5124" s="40"/>
      <c r="BA5124" s="40">
        <v>49</v>
      </c>
      <c r="BB5124" s="40"/>
      <c r="BC5124" s="40"/>
      <c r="BD5124" s="40"/>
      <c r="BE5124" s="40"/>
      <c r="BF5124" s="40"/>
      <c r="BG5124" s="40"/>
      <c r="BH5124" s="40"/>
      <c r="BI5124" s="40"/>
      <c r="BJ5124" s="40"/>
      <c r="BK5124" s="40"/>
      <c r="BL5124" s="40"/>
      <c r="BM5124" s="40"/>
      <c r="BN5124" s="40"/>
      <c r="BO5124" s="40"/>
      <c r="BP5124" s="40"/>
      <c r="BQ5124" s="40"/>
      <c r="BR5124" s="40"/>
      <c r="BS5124" s="40"/>
      <c r="BT5124" s="40"/>
      <c r="BU5124" s="40"/>
      <c r="BV5124" s="40"/>
      <c r="BW5124" s="40"/>
      <c r="BX5124" s="40"/>
      <c r="BY5124" s="40"/>
      <c r="BZ5124" s="40"/>
      <c r="CA5124" s="40"/>
      <c r="CB5124" s="40"/>
      <c r="CC5124" s="40"/>
      <c r="CD5124" s="40"/>
      <c r="CE5124" s="40"/>
    </row>
    <row r="5125" spans="1:83" x14ac:dyDescent="0.25">
      <c r="A5125" s="68" t="s">
        <v>834</v>
      </c>
      <c r="B5125" s="68" t="s">
        <v>834</v>
      </c>
      <c r="C5125" s="14">
        <v>37167</v>
      </c>
      <c r="D5125" s="14"/>
      <c r="E5125" s="14"/>
      <c r="F5125" s="15"/>
      <c r="G5125" s="40">
        <v>4.7292463977840198</v>
      </c>
      <c r="H5125" s="40"/>
      <c r="I5125" s="40"/>
      <c r="J5125" s="40"/>
      <c r="K5125" s="40"/>
      <c r="L5125" s="40"/>
      <c r="M5125" s="40"/>
      <c r="N5125" s="40"/>
      <c r="O5125" s="40"/>
      <c r="P5125" s="40"/>
      <c r="Q5125" s="40"/>
      <c r="R5125" s="40"/>
      <c r="S5125" s="40"/>
      <c r="T5125" s="40"/>
      <c r="U5125" s="40"/>
      <c r="V5125" s="40"/>
      <c r="W5125" s="40"/>
      <c r="X5125" s="40"/>
      <c r="Z5125" s="40"/>
      <c r="AA5125" s="40"/>
      <c r="AB5125" s="40"/>
      <c r="AC5125" s="40"/>
      <c r="AD5125" s="40"/>
      <c r="AE5125" s="40"/>
      <c r="AF5125" s="40"/>
      <c r="AG5125" s="40"/>
      <c r="AH5125" s="40"/>
      <c r="AI5125" s="40"/>
      <c r="AJ5125" s="40"/>
      <c r="AK5125" s="40"/>
      <c r="AL5125" s="40"/>
      <c r="AM5125" s="40"/>
      <c r="AN5125" s="40"/>
      <c r="AO5125" s="40"/>
      <c r="AP5125" s="40"/>
      <c r="AQ5125" s="40"/>
      <c r="AR5125" s="40"/>
      <c r="AS5125" s="40"/>
      <c r="AT5125" s="40"/>
      <c r="AU5125" s="40"/>
      <c r="AV5125" s="40"/>
      <c r="AZ5125" s="40"/>
      <c r="BA5125" s="40"/>
      <c r="BB5125" s="40"/>
      <c r="BC5125" s="40"/>
      <c r="BD5125" s="40"/>
      <c r="BE5125" s="40"/>
      <c r="BF5125" s="40"/>
      <c r="BG5125" s="40"/>
      <c r="BH5125" s="40"/>
      <c r="BI5125" s="40"/>
      <c r="BJ5125" s="40"/>
      <c r="BK5125" s="40"/>
      <c r="BL5125" s="40"/>
      <c r="BM5125" s="40"/>
      <c r="BN5125" s="40"/>
      <c r="BO5125" s="40"/>
      <c r="BP5125" s="40"/>
      <c r="BQ5125" s="40"/>
      <c r="BR5125" s="40"/>
      <c r="BS5125" s="40"/>
      <c r="BT5125" s="40"/>
      <c r="BU5125" s="40"/>
      <c r="BV5125" s="40"/>
      <c r="BW5125" s="40"/>
      <c r="BX5125" s="40"/>
      <c r="BY5125" s="40"/>
      <c r="BZ5125" s="40"/>
      <c r="CA5125" s="40"/>
      <c r="CB5125" s="40"/>
      <c r="CC5125" s="40"/>
      <c r="CD5125" s="40"/>
      <c r="CE5125" s="40"/>
    </row>
    <row r="5126" spans="1:83" x14ac:dyDescent="0.25">
      <c r="A5126" s="68" t="s">
        <v>834</v>
      </c>
      <c r="B5126" s="68" t="s">
        <v>834</v>
      </c>
      <c r="C5126" s="14">
        <v>37168</v>
      </c>
      <c r="D5126" s="14"/>
      <c r="E5126" s="14"/>
      <c r="F5126" s="15"/>
      <c r="G5126" s="40">
        <v>5.3700764090767201</v>
      </c>
      <c r="H5126" s="40"/>
      <c r="I5126" s="40"/>
      <c r="J5126" s="40"/>
      <c r="K5126" s="40"/>
      <c r="L5126" s="40"/>
      <c r="M5126" s="40"/>
      <c r="N5126" s="40"/>
      <c r="O5126" s="40"/>
      <c r="P5126" s="40"/>
      <c r="Q5126" s="40"/>
      <c r="R5126" s="40"/>
      <c r="S5126" s="40"/>
      <c r="T5126" s="40"/>
      <c r="U5126" s="40"/>
      <c r="V5126" s="40"/>
      <c r="W5126" s="40"/>
      <c r="X5126" s="40"/>
      <c r="Z5126" s="40"/>
      <c r="AA5126" s="40"/>
      <c r="AB5126" s="40"/>
      <c r="AC5126" s="40"/>
      <c r="AD5126" s="40"/>
      <c r="AE5126" s="40"/>
      <c r="AF5126" s="40"/>
      <c r="AG5126" s="40"/>
      <c r="AH5126" s="40"/>
      <c r="AI5126" s="40"/>
      <c r="AJ5126" s="40"/>
      <c r="AK5126" s="40"/>
      <c r="AL5126" s="40"/>
      <c r="AM5126" s="40"/>
      <c r="AN5126" s="40"/>
      <c r="AO5126" s="40"/>
      <c r="AP5126" s="40"/>
      <c r="AQ5126" s="40"/>
      <c r="AR5126" s="40"/>
      <c r="AS5126" s="40"/>
      <c r="AT5126" s="40"/>
      <c r="AU5126" s="40"/>
      <c r="AV5126" s="40"/>
      <c r="AZ5126" s="40"/>
      <c r="BA5126" s="40"/>
      <c r="BB5126" s="40"/>
      <c r="BC5126" s="40"/>
      <c r="BD5126" s="40"/>
      <c r="BE5126" s="40"/>
      <c r="BF5126" s="40"/>
      <c r="BG5126" s="40"/>
      <c r="BH5126" s="40"/>
      <c r="BI5126" s="40"/>
      <c r="BJ5126" s="40"/>
      <c r="BK5126" s="40"/>
      <c r="BL5126" s="40"/>
      <c r="BM5126" s="40"/>
      <c r="BN5126" s="40"/>
      <c r="BO5126" s="40"/>
      <c r="BP5126" s="40"/>
      <c r="BQ5126" s="40"/>
      <c r="BR5126" s="40"/>
      <c r="BS5126" s="40"/>
      <c r="BT5126" s="40"/>
      <c r="BU5126" s="40"/>
      <c r="BV5126" s="40"/>
      <c r="BW5126" s="40"/>
      <c r="BX5126" s="40"/>
      <c r="BY5126" s="40"/>
      <c r="BZ5126" s="40"/>
      <c r="CA5126" s="40"/>
      <c r="CB5126" s="40"/>
      <c r="CC5126" s="40"/>
      <c r="CD5126" s="40"/>
      <c r="CE5126" s="40"/>
    </row>
    <row r="5127" spans="1:83" x14ac:dyDescent="0.25">
      <c r="A5127" s="68" t="s">
        <v>834</v>
      </c>
      <c r="B5127" s="68" t="s">
        <v>834</v>
      </c>
      <c r="C5127" s="14">
        <v>37169</v>
      </c>
      <c r="D5127" s="14"/>
      <c r="E5127" s="14"/>
      <c r="F5127" s="15"/>
      <c r="G5127" s="40">
        <v>5.2839891795619804</v>
      </c>
      <c r="H5127" s="40"/>
      <c r="I5127" s="40"/>
      <c r="J5127" s="40"/>
      <c r="K5127" s="40"/>
      <c r="L5127" s="40"/>
      <c r="M5127" s="40"/>
      <c r="N5127" s="40"/>
      <c r="O5127" s="40"/>
      <c r="P5127" s="40"/>
      <c r="Q5127" s="40"/>
      <c r="R5127" s="40"/>
      <c r="S5127" s="40"/>
      <c r="T5127" s="40"/>
      <c r="U5127" s="40"/>
      <c r="V5127" s="40"/>
      <c r="W5127" s="40"/>
      <c r="X5127" s="40"/>
      <c r="Z5127" s="40"/>
      <c r="AA5127" s="40"/>
      <c r="AB5127" s="40"/>
      <c r="AC5127" s="40"/>
      <c r="AD5127" s="40"/>
      <c r="AE5127" s="40"/>
      <c r="AF5127" s="40"/>
      <c r="AG5127" s="40"/>
      <c r="AH5127" s="40"/>
      <c r="AI5127" s="40"/>
      <c r="AJ5127" s="40"/>
      <c r="AK5127" s="40"/>
      <c r="AL5127" s="40"/>
      <c r="AM5127" s="40"/>
      <c r="AN5127" s="40"/>
      <c r="AO5127" s="40"/>
      <c r="AP5127" s="40"/>
      <c r="AQ5127" s="40"/>
      <c r="AR5127" s="40"/>
      <c r="AS5127" s="40"/>
      <c r="AT5127" s="40"/>
      <c r="AU5127" s="40"/>
      <c r="AV5127" s="40"/>
      <c r="AZ5127" s="40"/>
      <c r="BA5127" s="40"/>
      <c r="BB5127" s="40"/>
      <c r="BC5127" s="40"/>
      <c r="BD5127" s="40"/>
      <c r="BE5127" s="40"/>
      <c r="BF5127" s="40"/>
      <c r="BG5127" s="40"/>
      <c r="BH5127" s="40"/>
      <c r="BI5127" s="40"/>
      <c r="BJ5127" s="40"/>
      <c r="BK5127" s="40"/>
      <c r="BL5127" s="40"/>
      <c r="BM5127" s="40"/>
      <c r="BN5127" s="40"/>
      <c r="BO5127" s="40"/>
      <c r="BP5127" s="40"/>
      <c r="BQ5127" s="40"/>
      <c r="BR5127" s="40"/>
      <c r="BS5127" s="40"/>
      <c r="BT5127" s="40"/>
      <c r="BU5127" s="40"/>
      <c r="BV5127" s="40"/>
      <c r="BW5127" s="40"/>
      <c r="BX5127" s="40"/>
      <c r="BY5127" s="40"/>
      <c r="BZ5127" s="40"/>
      <c r="CA5127" s="40"/>
      <c r="CB5127" s="40"/>
      <c r="CC5127" s="40"/>
      <c r="CD5127" s="40"/>
      <c r="CE5127" s="40"/>
    </row>
    <row r="5128" spans="1:83" x14ac:dyDescent="0.25">
      <c r="A5128" s="68" t="s">
        <v>834</v>
      </c>
      <c r="B5128" s="68" t="s">
        <v>834</v>
      </c>
      <c r="C5128" s="14">
        <v>37170</v>
      </c>
      <c r="D5128" s="14"/>
      <c r="E5128" s="14"/>
      <c r="F5128" s="15"/>
      <c r="G5128" s="40">
        <v>6.1227761769600502</v>
      </c>
      <c r="H5128" s="40"/>
      <c r="I5128" s="40"/>
      <c r="J5128" s="40"/>
      <c r="K5128" s="40"/>
      <c r="L5128" s="40"/>
      <c r="M5128" s="40"/>
      <c r="N5128" s="40"/>
      <c r="O5128" s="40"/>
      <c r="P5128" s="40"/>
      <c r="Q5128" s="40"/>
      <c r="R5128" s="40"/>
      <c r="S5128" s="40"/>
      <c r="T5128" s="40"/>
      <c r="U5128" s="40"/>
      <c r="V5128" s="40"/>
      <c r="W5128" s="40"/>
      <c r="X5128" s="40"/>
      <c r="Z5128" s="40"/>
      <c r="AA5128" s="40"/>
      <c r="AB5128" s="40"/>
      <c r="AC5128" s="40"/>
      <c r="AD5128" s="40"/>
      <c r="AE5128" s="40"/>
      <c r="AF5128" s="40"/>
      <c r="AG5128" s="40"/>
      <c r="AH5128" s="40"/>
      <c r="AI5128" s="40"/>
      <c r="AJ5128" s="40"/>
      <c r="AK5128" s="40"/>
      <c r="AL5128" s="40"/>
      <c r="AM5128" s="40"/>
      <c r="AN5128" s="40"/>
      <c r="AO5128" s="40"/>
      <c r="AP5128" s="40"/>
      <c r="AQ5128" s="40"/>
      <c r="AR5128" s="40"/>
      <c r="AS5128" s="40"/>
      <c r="AT5128" s="40"/>
      <c r="AU5128" s="40"/>
      <c r="AV5128" s="40"/>
      <c r="AZ5128" s="40"/>
      <c r="BA5128" s="40"/>
      <c r="BB5128" s="40"/>
      <c r="BC5128" s="40"/>
      <c r="BD5128" s="40"/>
      <c r="BE5128" s="40"/>
      <c r="BF5128" s="40"/>
      <c r="BG5128" s="40"/>
      <c r="BH5128" s="40"/>
      <c r="BI5128" s="40"/>
      <c r="BJ5128" s="40"/>
      <c r="BK5128" s="40"/>
      <c r="BL5128" s="40"/>
      <c r="BM5128" s="40"/>
      <c r="BN5128" s="40"/>
      <c r="BO5128" s="40"/>
      <c r="BP5128" s="40"/>
      <c r="BQ5128" s="40"/>
      <c r="BR5128" s="40"/>
      <c r="BS5128" s="40"/>
      <c r="BT5128" s="40"/>
      <c r="BU5128" s="40"/>
      <c r="BV5128" s="40"/>
      <c r="BW5128" s="40"/>
      <c r="BX5128" s="40"/>
      <c r="BY5128" s="40"/>
      <c r="BZ5128" s="40"/>
      <c r="CA5128" s="40"/>
      <c r="CB5128" s="40"/>
      <c r="CC5128" s="40"/>
      <c r="CD5128" s="40"/>
      <c r="CE5128" s="40"/>
    </row>
    <row r="5129" spans="1:83" x14ac:dyDescent="0.25">
      <c r="A5129" s="68" t="s">
        <v>834</v>
      </c>
      <c r="B5129" s="68" t="s">
        <v>834</v>
      </c>
      <c r="C5129" s="14">
        <v>37171</v>
      </c>
      <c r="D5129" s="14"/>
      <c r="E5129" s="14"/>
      <c r="F5129" s="15"/>
      <c r="G5129" s="40">
        <v>4.9929489396676603</v>
      </c>
      <c r="H5129" s="40"/>
      <c r="I5129" s="40"/>
      <c r="J5129" s="40"/>
      <c r="K5129" s="40"/>
      <c r="L5129" s="40"/>
      <c r="M5129" s="40"/>
      <c r="N5129" s="40"/>
      <c r="O5129" s="40"/>
      <c r="P5129" s="40"/>
      <c r="Q5129" s="40"/>
      <c r="R5129" s="40"/>
      <c r="S5129" s="40"/>
      <c r="T5129" s="40"/>
      <c r="U5129" s="40"/>
      <c r="V5129" s="40"/>
      <c r="W5129" s="40"/>
      <c r="X5129" s="40"/>
      <c r="Z5129" s="40"/>
      <c r="AA5129" s="40"/>
      <c r="AB5129" s="40"/>
      <c r="AC5129" s="40"/>
      <c r="AD5129" s="40"/>
      <c r="AE5129" s="40"/>
      <c r="AF5129" s="40"/>
      <c r="AG5129" s="40"/>
      <c r="AH5129" s="40"/>
      <c r="AI5129" s="40"/>
      <c r="AJ5129" s="40"/>
      <c r="AK5129" s="40"/>
      <c r="AL5129" s="40"/>
      <c r="AM5129" s="40"/>
      <c r="AN5129" s="40"/>
      <c r="AO5129" s="40"/>
      <c r="AP5129" s="40"/>
      <c r="AQ5129" s="40"/>
      <c r="AR5129" s="40"/>
      <c r="AS5129" s="40"/>
      <c r="AT5129" s="40"/>
      <c r="AU5129" s="40"/>
      <c r="AV5129" s="40"/>
      <c r="AZ5129" s="40"/>
      <c r="BA5129" s="40"/>
      <c r="BB5129" s="40"/>
      <c r="BC5129" s="40"/>
      <c r="BD5129" s="40"/>
      <c r="BE5129" s="40"/>
      <c r="BF5129" s="40"/>
      <c r="BG5129" s="40"/>
      <c r="BH5129" s="40"/>
      <c r="BI5129" s="40"/>
      <c r="BJ5129" s="40"/>
      <c r="BK5129" s="40"/>
      <c r="BL5129" s="40"/>
      <c r="BM5129" s="40"/>
      <c r="BN5129" s="40"/>
      <c r="BO5129" s="40"/>
      <c r="BP5129" s="40"/>
      <c r="BQ5129" s="40"/>
      <c r="BR5129" s="40"/>
      <c r="BS5129" s="40"/>
      <c r="BT5129" s="40"/>
      <c r="BU5129" s="40"/>
      <c r="BV5129" s="40"/>
      <c r="BW5129" s="40"/>
      <c r="BX5129" s="40"/>
      <c r="BY5129" s="40"/>
      <c r="BZ5129" s="40"/>
      <c r="CA5129" s="40"/>
      <c r="CB5129" s="40"/>
      <c r="CC5129" s="40"/>
      <c r="CD5129" s="40"/>
      <c r="CE5129" s="40"/>
    </row>
    <row r="5130" spans="1:83" x14ac:dyDescent="0.25">
      <c r="A5130" s="68" t="s">
        <v>834</v>
      </c>
      <c r="B5130" s="68" t="s">
        <v>834</v>
      </c>
      <c r="C5130" s="14">
        <v>37172</v>
      </c>
      <c r="D5130" s="14"/>
      <c r="E5130" s="14"/>
      <c r="F5130" s="15"/>
      <c r="G5130" s="40">
        <v>4.8010890287344399</v>
      </c>
      <c r="H5130" s="40"/>
      <c r="I5130" s="40"/>
      <c r="J5130" s="40"/>
      <c r="K5130" s="40"/>
      <c r="L5130" s="40"/>
      <c r="M5130" s="40"/>
      <c r="N5130" s="40"/>
      <c r="O5130" s="40"/>
      <c r="P5130" s="40"/>
      <c r="Q5130" s="40"/>
      <c r="R5130" s="40"/>
      <c r="S5130" s="40"/>
      <c r="T5130" s="40"/>
      <c r="U5130" s="40"/>
      <c r="V5130" s="40"/>
      <c r="W5130" s="40"/>
      <c r="X5130" s="40"/>
      <c r="Z5130" s="40"/>
      <c r="AA5130" s="40"/>
      <c r="AB5130" s="40"/>
      <c r="AC5130" s="40"/>
      <c r="AD5130" s="40"/>
      <c r="AE5130" s="40"/>
      <c r="AF5130" s="40"/>
      <c r="AG5130" s="40"/>
      <c r="AH5130" s="40"/>
      <c r="AI5130" s="40"/>
      <c r="AJ5130" s="40"/>
      <c r="AK5130" s="40"/>
      <c r="AL5130" s="40"/>
      <c r="AM5130" s="40"/>
      <c r="AN5130" s="40"/>
      <c r="AO5130" s="40"/>
      <c r="AP5130" s="40"/>
      <c r="AQ5130" s="40"/>
      <c r="AR5130" s="40"/>
      <c r="AS5130" s="40"/>
      <c r="AT5130" s="40"/>
      <c r="AU5130" s="40"/>
      <c r="AV5130" s="40"/>
      <c r="AZ5130" s="40"/>
      <c r="BA5130" s="40"/>
      <c r="BB5130" s="40"/>
      <c r="BC5130" s="40"/>
      <c r="BD5130" s="40"/>
      <c r="BE5130" s="40"/>
      <c r="BF5130" s="40"/>
      <c r="BG5130" s="40"/>
      <c r="BH5130" s="40"/>
      <c r="BI5130" s="40"/>
      <c r="BJ5130" s="40"/>
      <c r="BK5130" s="40"/>
      <c r="BL5130" s="40"/>
      <c r="BM5130" s="40"/>
      <c r="BN5130" s="40"/>
      <c r="BO5130" s="40"/>
      <c r="BP5130" s="40"/>
      <c r="BQ5130" s="40"/>
      <c r="BR5130" s="40"/>
      <c r="BS5130" s="40"/>
      <c r="BT5130" s="40"/>
      <c r="BU5130" s="40"/>
      <c r="BV5130" s="40"/>
      <c r="BW5130" s="40"/>
      <c r="BX5130" s="40"/>
      <c r="BY5130" s="40"/>
      <c r="BZ5130" s="40"/>
      <c r="CA5130" s="40"/>
      <c r="CB5130" s="40"/>
      <c r="CC5130" s="40"/>
      <c r="CD5130" s="40"/>
      <c r="CE5130" s="40"/>
    </row>
    <row r="5131" spans="1:83" x14ac:dyDescent="0.25">
      <c r="A5131" s="68" t="s">
        <v>834</v>
      </c>
      <c r="B5131" s="68" t="s">
        <v>834</v>
      </c>
      <c r="C5131" s="14">
        <v>37173</v>
      </c>
      <c r="D5131" s="14"/>
      <c r="E5131" s="14"/>
      <c r="F5131" s="15"/>
      <c r="G5131" s="40">
        <v>4.9086933092250602</v>
      </c>
      <c r="H5131" s="40"/>
      <c r="I5131" s="40"/>
      <c r="J5131" s="40"/>
      <c r="K5131" s="40"/>
      <c r="L5131" s="40"/>
      <c r="M5131" s="40"/>
      <c r="N5131" s="40"/>
      <c r="O5131" s="40"/>
      <c r="P5131" s="40"/>
      <c r="Q5131" s="40"/>
      <c r="R5131" s="40"/>
      <c r="S5131" s="40"/>
      <c r="T5131" s="40"/>
      <c r="U5131" s="40"/>
      <c r="V5131" s="40"/>
      <c r="W5131" s="40"/>
      <c r="X5131" s="40"/>
      <c r="Z5131" s="40"/>
      <c r="AA5131" s="40"/>
      <c r="AB5131" s="40"/>
      <c r="AC5131" s="40"/>
      <c r="AD5131" s="40"/>
      <c r="AE5131" s="40"/>
      <c r="AF5131" s="40"/>
      <c r="AG5131" s="40"/>
      <c r="AH5131" s="40"/>
      <c r="AI5131" s="40"/>
      <c r="AJ5131" s="40"/>
      <c r="AK5131" s="40"/>
      <c r="AL5131" s="40"/>
      <c r="AM5131" s="40"/>
      <c r="AN5131" s="40"/>
      <c r="AO5131" s="40"/>
      <c r="AP5131" s="40"/>
      <c r="AQ5131" s="40"/>
      <c r="AR5131" s="40"/>
      <c r="AS5131" s="40"/>
      <c r="AT5131" s="40"/>
      <c r="AU5131" s="40"/>
      <c r="AV5131" s="40"/>
      <c r="AZ5131" s="40"/>
      <c r="BA5131" s="40"/>
      <c r="BB5131" s="40"/>
      <c r="BC5131" s="40"/>
      <c r="BD5131" s="40"/>
      <c r="BE5131" s="40"/>
      <c r="BF5131" s="40"/>
      <c r="BG5131" s="40"/>
      <c r="BH5131" s="40"/>
      <c r="BI5131" s="40"/>
      <c r="BJ5131" s="40"/>
      <c r="BK5131" s="40"/>
      <c r="BL5131" s="40"/>
      <c r="BM5131" s="40"/>
      <c r="BN5131" s="40"/>
      <c r="BO5131" s="40"/>
      <c r="BP5131" s="40"/>
      <c r="BQ5131" s="40"/>
      <c r="BR5131" s="40"/>
      <c r="BS5131" s="40"/>
      <c r="BT5131" s="40"/>
      <c r="BU5131" s="40"/>
      <c r="BV5131" s="40"/>
      <c r="BW5131" s="40"/>
      <c r="BX5131" s="40"/>
      <c r="BY5131" s="40"/>
      <c r="BZ5131" s="40"/>
      <c r="CA5131" s="40"/>
      <c r="CB5131" s="40"/>
      <c r="CC5131" s="40"/>
      <c r="CD5131" s="40"/>
      <c r="CE5131" s="40"/>
    </row>
    <row r="5132" spans="1:83" x14ac:dyDescent="0.25">
      <c r="A5132" s="68" t="s">
        <v>834</v>
      </c>
      <c r="B5132" s="68" t="s">
        <v>834</v>
      </c>
      <c r="C5132" s="14">
        <v>37174</v>
      </c>
      <c r="D5132" s="14"/>
      <c r="E5132" s="14"/>
      <c r="F5132" s="15"/>
      <c r="G5132" s="40">
        <v>4.6242454715352102</v>
      </c>
      <c r="H5132" s="40">
        <v>760.95883640208899</v>
      </c>
      <c r="I5132" s="40"/>
      <c r="J5132" s="40">
        <v>0.33764096723288201</v>
      </c>
      <c r="K5132" s="40">
        <v>0.35624176126266299</v>
      </c>
      <c r="L5132" s="40">
        <v>0.39474561362548399</v>
      </c>
      <c r="M5132" s="40">
        <v>0.41791669295525202</v>
      </c>
      <c r="N5132" s="40">
        <v>0.44869264649829299</v>
      </c>
      <c r="O5132" s="40">
        <v>0.50706232309325305</v>
      </c>
      <c r="P5132" s="40">
        <v>0.47096823033137603</v>
      </c>
      <c r="Q5132" s="40">
        <v>0.449906703801701</v>
      </c>
      <c r="R5132" s="40">
        <v>0.42161924320953897</v>
      </c>
      <c r="S5132" s="40"/>
      <c r="T5132" s="40"/>
      <c r="U5132" s="40">
        <v>809.05478395061698</v>
      </c>
      <c r="V5132" s="40"/>
      <c r="W5132" s="40"/>
      <c r="X5132" s="40"/>
      <c r="Z5132" s="40"/>
      <c r="AA5132" s="40"/>
      <c r="AB5132" s="40"/>
      <c r="AC5132" s="40"/>
      <c r="AD5132" s="40"/>
      <c r="AE5132" s="40"/>
      <c r="AF5132" s="40"/>
      <c r="AG5132" s="40"/>
      <c r="AH5132" s="40"/>
      <c r="AI5132" s="40"/>
      <c r="AJ5132" s="40"/>
      <c r="AK5132" s="40"/>
      <c r="AL5132" s="40"/>
      <c r="AM5132" s="40">
        <v>5.0373054346986104</v>
      </c>
      <c r="AN5132" s="40"/>
      <c r="AO5132" s="40"/>
      <c r="AP5132" s="40"/>
      <c r="AQ5132" s="40"/>
      <c r="AR5132" s="40"/>
      <c r="AS5132" s="40"/>
      <c r="AT5132" s="40"/>
      <c r="AU5132" s="40"/>
      <c r="AV5132" s="40"/>
      <c r="AZ5132" s="40"/>
      <c r="BA5132" s="40">
        <v>60</v>
      </c>
      <c r="BB5132" s="40"/>
      <c r="BC5132" s="40"/>
      <c r="BD5132" s="40"/>
      <c r="BE5132" s="40"/>
      <c r="BF5132" s="40"/>
      <c r="BG5132" s="40"/>
      <c r="BH5132" s="40"/>
      <c r="BI5132" s="40"/>
      <c r="BJ5132" s="40"/>
      <c r="BK5132" s="40"/>
      <c r="BL5132" s="40"/>
      <c r="BM5132" s="40"/>
      <c r="BN5132" s="40"/>
      <c r="BO5132" s="40"/>
      <c r="BP5132" s="40"/>
      <c r="BQ5132" s="40"/>
      <c r="BR5132" s="40"/>
      <c r="BS5132" s="40"/>
      <c r="BT5132" s="40"/>
      <c r="BU5132" s="40"/>
      <c r="BV5132" s="40"/>
      <c r="BW5132" s="40"/>
      <c r="BX5132" s="40"/>
      <c r="BY5132" s="40"/>
      <c r="BZ5132" s="40"/>
      <c r="CA5132" s="40"/>
      <c r="CB5132" s="40"/>
      <c r="CC5132" s="40"/>
      <c r="CD5132" s="40"/>
      <c r="CE5132" s="40"/>
    </row>
    <row r="5133" spans="1:83" x14ac:dyDescent="0.25">
      <c r="A5133" s="68" t="s">
        <v>834</v>
      </c>
      <c r="B5133" s="68" t="s">
        <v>834</v>
      </c>
      <c r="C5133" s="14">
        <v>37175</v>
      </c>
      <c r="D5133" s="14"/>
      <c r="E5133" s="14"/>
      <c r="F5133" s="15"/>
      <c r="G5133" s="40">
        <v>0.65535460649241595</v>
      </c>
      <c r="H5133" s="40"/>
      <c r="I5133" s="40"/>
      <c r="J5133" s="40"/>
      <c r="K5133" s="40"/>
      <c r="L5133" s="40"/>
      <c r="M5133" s="40"/>
      <c r="N5133" s="40"/>
      <c r="O5133" s="40"/>
      <c r="P5133" s="40"/>
      <c r="Q5133" s="40"/>
      <c r="R5133" s="40"/>
      <c r="S5133" s="40"/>
      <c r="T5133" s="40"/>
      <c r="U5133" s="40"/>
      <c r="V5133" s="40"/>
      <c r="W5133" s="40"/>
      <c r="X5133" s="40"/>
      <c r="Z5133" s="40"/>
      <c r="AA5133" s="40"/>
      <c r="AB5133" s="40"/>
      <c r="AC5133" s="40"/>
      <c r="AD5133" s="40"/>
      <c r="AE5133" s="40"/>
      <c r="AF5133" s="40"/>
      <c r="AG5133" s="40"/>
      <c r="AH5133" s="40"/>
      <c r="AI5133" s="40"/>
      <c r="AJ5133" s="40"/>
      <c r="AK5133" s="40"/>
      <c r="AL5133" s="40"/>
      <c r="AM5133" s="40"/>
      <c r="AN5133" s="40"/>
      <c r="AO5133" s="40"/>
      <c r="AP5133" s="40"/>
      <c r="AQ5133" s="40"/>
      <c r="AR5133" s="40"/>
      <c r="AS5133" s="40"/>
      <c r="AT5133" s="40"/>
      <c r="AU5133" s="40"/>
      <c r="AV5133" s="40"/>
      <c r="AZ5133" s="40"/>
      <c r="BA5133" s="40"/>
      <c r="BB5133" s="40"/>
      <c r="BC5133" s="40"/>
      <c r="BD5133" s="40"/>
      <c r="BE5133" s="40"/>
      <c r="BF5133" s="40"/>
      <c r="BG5133" s="40"/>
      <c r="BH5133" s="40"/>
      <c r="BI5133" s="40"/>
      <c r="BJ5133" s="40"/>
      <c r="BK5133" s="40"/>
      <c r="BL5133" s="40"/>
      <c r="BM5133" s="40"/>
      <c r="BN5133" s="40"/>
      <c r="BO5133" s="40"/>
      <c r="BP5133" s="40"/>
      <c r="BQ5133" s="40"/>
      <c r="BR5133" s="40"/>
      <c r="BS5133" s="40"/>
      <c r="BT5133" s="40"/>
      <c r="BU5133" s="40"/>
      <c r="BV5133" s="40"/>
      <c r="BW5133" s="40"/>
      <c r="BX5133" s="40"/>
      <c r="BY5133" s="40"/>
      <c r="BZ5133" s="40"/>
      <c r="CA5133" s="40"/>
      <c r="CB5133" s="40"/>
      <c r="CC5133" s="40"/>
      <c r="CD5133" s="40"/>
      <c r="CE5133" s="40"/>
    </row>
    <row r="5134" spans="1:83" x14ac:dyDescent="0.25">
      <c r="A5134" s="68" t="s">
        <v>834</v>
      </c>
      <c r="B5134" s="68" t="s">
        <v>834</v>
      </c>
      <c r="C5134" s="14">
        <v>37176</v>
      </c>
      <c r="D5134" s="14"/>
      <c r="E5134" s="14"/>
      <c r="F5134" s="15"/>
      <c r="G5134" s="40">
        <v>5.6335351539497696</v>
      </c>
      <c r="H5134" s="40"/>
      <c r="I5134" s="40"/>
      <c r="J5134" s="40"/>
      <c r="K5134" s="40"/>
      <c r="L5134" s="40"/>
      <c r="M5134" s="40"/>
      <c r="N5134" s="40"/>
      <c r="O5134" s="40"/>
      <c r="P5134" s="40"/>
      <c r="Q5134" s="40"/>
      <c r="R5134" s="40"/>
      <c r="S5134" s="40"/>
      <c r="T5134" s="40"/>
      <c r="U5134" s="40"/>
      <c r="V5134" s="40"/>
      <c r="W5134" s="40"/>
      <c r="X5134" s="40"/>
      <c r="Z5134" s="40"/>
      <c r="AA5134" s="40"/>
      <c r="AB5134" s="40"/>
      <c r="AC5134" s="40"/>
      <c r="AD5134" s="40"/>
      <c r="AE5134" s="40"/>
      <c r="AF5134" s="40"/>
      <c r="AG5134" s="40"/>
      <c r="AH5134" s="40"/>
      <c r="AI5134" s="40"/>
      <c r="AJ5134" s="40"/>
      <c r="AK5134" s="40"/>
      <c r="AL5134" s="40"/>
      <c r="AM5134" s="40"/>
      <c r="AN5134" s="40"/>
      <c r="AO5134" s="40"/>
      <c r="AP5134" s="40"/>
      <c r="AQ5134" s="40"/>
      <c r="AR5134" s="40"/>
      <c r="AS5134" s="40"/>
      <c r="AT5134" s="40"/>
      <c r="AU5134" s="40"/>
      <c r="AV5134" s="40"/>
      <c r="AZ5134" s="40"/>
      <c r="BA5134" s="40"/>
      <c r="BB5134" s="40"/>
      <c r="BC5134" s="40"/>
      <c r="BD5134" s="40"/>
      <c r="BE5134" s="40"/>
      <c r="BF5134" s="40"/>
      <c r="BG5134" s="40"/>
      <c r="BH5134" s="40"/>
      <c r="BI5134" s="40"/>
      <c r="BJ5134" s="40"/>
      <c r="BK5134" s="40"/>
      <c r="BL5134" s="40"/>
      <c r="BM5134" s="40"/>
      <c r="BN5134" s="40"/>
      <c r="BO5134" s="40"/>
      <c r="BP5134" s="40"/>
      <c r="BQ5134" s="40"/>
      <c r="BR5134" s="40"/>
      <c r="BS5134" s="40"/>
      <c r="BT5134" s="40"/>
      <c r="BU5134" s="40"/>
      <c r="BV5134" s="40"/>
      <c r="BW5134" s="40"/>
      <c r="BX5134" s="40"/>
      <c r="BY5134" s="40"/>
      <c r="BZ5134" s="40"/>
      <c r="CA5134" s="40"/>
      <c r="CB5134" s="40"/>
      <c r="CC5134" s="40"/>
      <c r="CD5134" s="40"/>
      <c r="CE5134" s="40"/>
    </row>
    <row r="5135" spans="1:83" x14ac:dyDescent="0.25">
      <c r="A5135" s="68" t="s">
        <v>834</v>
      </c>
      <c r="B5135" s="68" t="s">
        <v>834</v>
      </c>
      <c r="C5135" s="14">
        <v>37177</v>
      </c>
      <c r="D5135" s="14"/>
      <c r="E5135" s="14"/>
      <c r="F5135" s="15"/>
      <c r="G5135" s="40">
        <v>5.3645668782640596</v>
      </c>
      <c r="H5135" s="40"/>
      <c r="I5135" s="40"/>
      <c r="J5135" s="40"/>
      <c r="K5135" s="40"/>
      <c r="L5135" s="40"/>
      <c r="M5135" s="40"/>
      <c r="N5135" s="40"/>
      <c r="O5135" s="40"/>
      <c r="P5135" s="40"/>
      <c r="Q5135" s="40"/>
      <c r="R5135" s="40"/>
      <c r="S5135" s="40"/>
      <c r="T5135" s="40"/>
      <c r="U5135" s="40"/>
      <c r="V5135" s="40"/>
      <c r="W5135" s="40"/>
      <c r="X5135" s="40"/>
      <c r="Z5135" s="40"/>
      <c r="AA5135" s="40"/>
      <c r="AB5135" s="40"/>
      <c r="AC5135" s="40"/>
      <c r="AD5135" s="40"/>
      <c r="AE5135" s="40"/>
      <c r="AF5135" s="40"/>
      <c r="AG5135" s="40"/>
      <c r="AH5135" s="40"/>
      <c r="AI5135" s="40"/>
      <c r="AJ5135" s="40"/>
      <c r="AK5135" s="40"/>
      <c r="AL5135" s="40"/>
      <c r="AM5135" s="40"/>
      <c r="AN5135" s="40"/>
      <c r="AO5135" s="40"/>
      <c r="AP5135" s="40"/>
      <c r="AQ5135" s="40"/>
      <c r="AR5135" s="40"/>
      <c r="AS5135" s="40"/>
      <c r="AT5135" s="40"/>
      <c r="AU5135" s="40"/>
      <c r="AV5135" s="40"/>
      <c r="AZ5135" s="40"/>
      <c r="BA5135" s="40"/>
      <c r="BB5135" s="40"/>
      <c r="BC5135" s="40"/>
      <c r="BD5135" s="40"/>
      <c r="BE5135" s="40"/>
      <c r="BF5135" s="40"/>
      <c r="BG5135" s="40"/>
      <c r="BH5135" s="40"/>
      <c r="BI5135" s="40"/>
      <c r="BJ5135" s="40"/>
      <c r="BK5135" s="40"/>
      <c r="BL5135" s="40"/>
      <c r="BM5135" s="40"/>
      <c r="BN5135" s="40"/>
      <c r="BO5135" s="40"/>
      <c r="BP5135" s="40"/>
      <c r="BQ5135" s="40"/>
      <c r="BR5135" s="40"/>
      <c r="BS5135" s="40"/>
      <c r="BT5135" s="40"/>
      <c r="BU5135" s="40"/>
      <c r="BV5135" s="40"/>
      <c r="BW5135" s="40"/>
      <c r="BX5135" s="40"/>
      <c r="BY5135" s="40"/>
      <c r="BZ5135" s="40"/>
      <c r="CA5135" s="40"/>
      <c r="CB5135" s="40"/>
      <c r="CC5135" s="40"/>
      <c r="CD5135" s="40"/>
      <c r="CE5135" s="40"/>
    </row>
    <row r="5136" spans="1:83" x14ac:dyDescent="0.25">
      <c r="A5136" s="68" t="s">
        <v>834</v>
      </c>
      <c r="B5136" s="68" t="s">
        <v>834</v>
      </c>
      <c r="C5136" s="14">
        <v>37178</v>
      </c>
      <c r="D5136" s="14"/>
      <c r="E5136" s="14"/>
      <c r="F5136" s="15"/>
      <c r="G5136" s="40">
        <v>3.09542763403004</v>
      </c>
      <c r="H5136" s="40"/>
      <c r="I5136" s="40"/>
      <c r="J5136" s="40"/>
      <c r="K5136" s="40"/>
      <c r="L5136" s="40"/>
      <c r="M5136" s="40"/>
      <c r="N5136" s="40"/>
      <c r="O5136" s="40"/>
      <c r="P5136" s="40"/>
      <c r="Q5136" s="40"/>
      <c r="R5136" s="40"/>
      <c r="S5136" s="40"/>
      <c r="T5136" s="40"/>
      <c r="U5136" s="40"/>
      <c r="V5136" s="40"/>
      <c r="W5136" s="40"/>
      <c r="X5136" s="40"/>
      <c r="Z5136" s="40"/>
      <c r="AA5136" s="40"/>
      <c r="AB5136" s="40"/>
      <c r="AC5136" s="40"/>
      <c r="AD5136" s="40"/>
      <c r="AE5136" s="40"/>
      <c r="AF5136" s="40"/>
      <c r="AG5136" s="40"/>
      <c r="AH5136" s="40"/>
      <c r="AI5136" s="40"/>
      <c r="AJ5136" s="40"/>
      <c r="AK5136" s="40"/>
      <c r="AL5136" s="40"/>
      <c r="AM5136" s="40"/>
      <c r="AN5136" s="40"/>
      <c r="AO5136" s="40"/>
      <c r="AP5136" s="40"/>
      <c r="AQ5136" s="40"/>
      <c r="AR5136" s="40"/>
      <c r="AS5136" s="40"/>
      <c r="AT5136" s="40"/>
      <c r="AU5136" s="40"/>
      <c r="AV5136" s="40"/>
      <c r="AZ5136" s="40"/>
      <c r="BA5136" s="40"/>
      <c r="BB5136" s="40"/>
      <c r="BC5136" s="40"/>
      <c r="BD5136" s="40"/>
      <c r="BE5136" s="40"/>
      <c r="BF5136" s="40"/>
      <c r="BG5136" s="40"/>
      <c r="BH5136" s="40"/>
      <c r="BI5136" s="40"/>
      <c r="BJ5136" s="40"/>
      <c r="BK5136" s="40"/>
      <c r="BL5136" s="40"/>
      <c r="BM5136" s="40"/>
      <c r="BN5136" s="40"/>
      <c r="BO5136" s="40"/>
      <c r="BP5136" s="40"/>
      <c r="BQ5136" s="40"/>
      <c r="BR5136" s="40"/>
      <c r="BS5136" s="40"/>
      <c r="BT5136" s="40"/>
      <c r="BU5136" s="40"/>
      <c r="BV5136" s="40"/>
      <c r="BW5136" s="40"/>
      <c r="BX5136" s="40"/>
      <c r="BY5136" s="40"/>
      <c r="BZ5136" s="40"/>
      <c r="CA5136" s="40"/>
      <c r="CB5136" s="40"/>
      <c r="CC5136" s="40"/>
      <c r="CD5136" s="40"/>
      <c r="CE5136" s="40"/>
    </row>
    <row r="5137" spans="1:83" x14ac:dyDescent="0.25">
      <c r="A5137" s="68" t="s">
        <v>834</v>
      </c>
      <c r="B5137" s="68" t="s">
        <v>834</v>
      </c>
      <c r="C5137" s="14">
        <v>37179</v>
      </c>
      <c r="D5137" s="14"/>
      <c r="E5137" s="14"/>
      <c r="F5137" s="15"/>
      <c r="G5137" s="40">
        <v>5.2583698405856802</v>
      </c>
      <c r="H5137" s="40"/>
      <c r="I5137" s="40"/>
      <c r="J5137" s="40"/>
      <c r="K5137" s="40"/>
      <c r="L5137" s="40"/>
      <c r="M5137" s="40"/>
      <c r="N5137" s="40"/>
      <c r="O5137" s="40"/>
      <c r="P5137" s="40"/>
      <c r="Q5137" s="40"/>
      <c r="R5137" s="40"/>
      <c r="S5137" s="40"/>
      <c r="T5137" s="40"/>
      <c r="U5137" s="40"/>
      <c r="V5137" s="40"/>
      <c r="W5137" s="40"/>
      <c r="X5137" s="40"/>
      <c r="Z5137" s="40"/>
      <c r="AA5137" s="40"/>
      <c r="AB5137" s="40"/>
      <c r="AC5137" s="40"/>
      <c r="AD5137" s="40"/>
      <c r="AE5137" s="40"/>
      <c r="AF5137" s="40"/>
      <c r="AG5137" s="40"/>
      <c r="AH5137" s="40"/>
      <c r="AI5137" s="40"/>
      <c r="AJ5137" s="40"/>
      <c r="AK5137" s="40"/>
      <c r="AL5137" s="40"/>
      <c r="AM5137" s="40"/>
      <c r="AN5137" s="40"/>
      <c r="AO5137" s="40"/>
      <c r="AP5137" s="40"/>
      <c r="AQ5137" s="40"/>
      <c r="AR5137" s="40"/>
      <c r="AS5137" s="40"/>
      <c r="AT5137" s="40"/>
      <c r="AU5137" s="40"/>
      <c r="AV5137" s="40"/>
      <c r="AZ5137" s="40"/>
      <c r="BA5137" s="40"/>
      <c r="BB5137" s="40"/>
      <c r="BC5137" s="40"/>
      <c r="BD5137" s="40"/>
      <c r="BE5137" s="40"/>
      <c r="BF5137" s="40"/>
      <c r="BG5137" s="40"/>
      <c r="BH5137" s="40"/>
      <c r="BI5137" s="40"/>
      <c r="BJ5137" s="40"/>
      <c r="BK5137" s="40"/>
      <c r="BL5137" s="40"/>
      <c r="BM5137" s="40"/>
      <c r="BN5137" s="40"/>
      <c r="BO5137" s="40"/>
      <c r="BP5137" s="40"/>
      <c r="BQ5137" s="40"/>
      <c r="BR5137" s="40"/>
      <c r="BS5137" s="40"/>
      <c r="BT5137" s="40"/>
      <c r="BU5137" s="40"/>
      <c r="BV5137" s="40"/>
      <c r="BW5137" s="40"/>
      <c r="BX5137" s="40"/>
      <c r="BY5137" s="40"/>
      <c r="BZ5137" s="40"/>
      <c r="CA5137" s="40"/>
      <c r="CB5137" s="40"/>
      <c r="CC5137" s="40"/>
      <c r="CD5137" s="40"/>
      <c r="CE5137" s="40"/>
    </row>
    <row r="5138" spans="1:83" x14ac:dyDescent="0.25">
      <c r="A5138" s="68" t="s">
        <v>834</v>
      </c>
      <c r="B5138" s="68" t="s">
        <v>834</v>
      </c>
      <c r="C5138" s="14">
        <v>37180</v>
      </c>
      <c r="D5138" s="14"/>
      <c r="E5138" s="14"/>
      <c r="F5138" s="15"/>
      <c r="G5138" s="40">
        <v>4.9889788166546696</v>
      </c>
      <c r="H5138" s="40"/>
      <c r="I5138" s="40"/>
      <c r="J5138" s="40"/>
      <c r="K5138" s="40"/>
      <c r="L5138" s="40"/>
      <c r="M5138" s="40"/>
      <c r="N5138" s="40"/>
      <c r="O5138" s="40"/>
      <c r="P5138" s="40"/>
      <c r="Q5138" s="40"/>
      <c r="R5138" s="40"/>
      <c r="S5138" s="40"/>
      <c r="T5138" s="40"/>
      <c r="U5138" s="40"/>
      <c r="V5138" s="40"/>
      <c r="W5138" s="40"/>
      <c r="X5138" s="40"/>
      <c r="Z5138" s="40"/>
      <c r="AA5138" s="40"/>
      <c r="AB5138" s="40"/>
      <c r="AC5138" s="40"/>
      <c r="AD5138" s="40"/>
      <c r="AE5138" s="40"/>
      <c r="AF5138" s="40"/>
      <c r="AG5138" s="40"/>
      <c r="AH5138" s="40"/>
      <c r="AI5138" s="40"/>
      <c r="AJ5138" s="40"/>
      <c r="AK5138" s="40"/>
      <c r="AL5138" s="40"/>
      <c r="AM5138" s="40"/>
      <c r="AN5138" s="40"/>
      <c r="AO5138" s="40"/>
      <c r="AP5138" s="40"/>
      <c r="AQ5138" s="40"/>
      <c r="AR5138" s="40"/>
      <c r="AS5138" s="40"/>
      <c r="AT5138" s="40"/>
      <c r="AU5138" s="40"/>
      <c r="AV5138" s="40"/>
      <c r="AZ5138" s="40"/>
      <c r="BA5138" s="40"/>
      <c r="BB5138" s="40"/>
      <c r="BC5138" s="40"/>
      <c r="BD5138" s="40"/>
      <c r="BE5138" s="40"/>
      <c r="BF5138" s="40"/>
      <c r="BG5138" s="40"/>
      <c r="BH5138" s="40"/>
      <c r="BI5138" s="40"/>
      <c r="BJ5138" s="40"/>
      <c r="BK5138" s="40"/>
      <c r="BL5138" s="40"/>
      <c r="BM5138" s="40"/>
      <c r="BN5138" s="40"/>
      <c r="BO5138" s="40"/>
      <c r="BP5138" s="40"/>
      <c r="BQ5138" s="40"/>
      <c r="BR5138" s="40"/>
      <c r="BS5138" s="40"/>
      <c r="BT5138" s="40"/>
      <c r="BU5138" s="40"/>
      <c r="BV5138" s="40"/>
      <c r="BW5138" s="40"/>
      <c r="BX5138" s="40"/>
      <c r="BY5138" s="40"/>
      <c r="BZ5138" s="40"/>
      <c r="CA5138" s="40"/>
      <c r="CB5138" s="40"/>
      <c r="CC5138" s="40"/>
      <c r="CD5138" s="40"/>
      <c r="CE5138" s="40"/>
    </row>
    <row r="5139" spans="1:83" x14ac:dyDescent="0.25">
      <c r="A5139" s="68" t="s">
        <v>834</v>
      </c>
      <c r="B5139" s="68" t="s">
        <v>834</v>
      </c>
      <c r="C5139" s="14">
        <v>37181</v>
      </c>
      <c r="D5139" s="14"/>
      <c r="E5139" s="14"/>
      <c r="F5139" s="15"/>
      <c r="G5139" s="40">
        <v>4.7492333726332996</v>
      </c>
      <c r="H5139" s="40"/>
      <c r="I5139" s="40"/>
      <c r="J5139" s="40"/>
      <c r="K5139" s="40"/>
      <c r="L5139" s="40"/>
      <c r="M5139" s="40"/>
      <c r="N5139" s="40"/>
      <c r="O5139" s="40"/>
      <c r="P5139" s="40"/>
      <c r="Q5139" s="40"/>
      <c r="R5139" s="40"/>
      <c r="S5139" s="40"/>
      <c r="T5139" s="40"/>
      <c r="U5139" s="40"/>
      <c r="V5139" s="40"/>
      <c r="W5139" s="40"/>
      <c r="X5139" s="40"/>
      <c r="Z5139" s="40"/>
      <c r="AA5139" s="40"/>
      <c r="AB5139" s="40"/>
      <c r="AC5139" s="40"/>
      <c r="AD5139" s="40"/>
      <c r="AE5139" s="40"/>
      <c r="AF5139" s="40"/>
      <c r="AG5139" s="40"/>
      <c r="AH5139" s="40"/>
      <c r="AI5139" s="40"/>
      <c r="AJ5139" s="40"/>
      <c r="AK5139" s="40"/>
      <c r="AL5139" s="40"/>
      <c r="AM5139" s="40"/>
      <c r="AN5139" s="40"/>
      <c r="AO5139" s="40"/>
      <c r="AP5139" s="40"/>
      <c r="AQ5139" s="40"/>
      <c r="AR5139" s="40"/>
      <c r="AS5139" s="40"/>
      <c r="AT5139" s="40"/>
      <c r="AU5139" s="40"/>
      <c r="AV5139" s="40"/>
      <c r="AZ5139" s="40"/>
      <c r="BA5139" s="40"/>
      <c r="BB5139" s="40"/>
      <c r="BC5139" s="40"/>
      <c r="BD5139" s="40"/>
      <c r="BE5139" s="40"/>
      <c r="BF5139" s="40"/>
      <c r="BG5139" s="40"/>
      <c r="BH5139" s="40"/>
      <c r="BI5139" s="40"/>
      <c r="BJ5139" s="40"/>
      <c r="BK5139" s="40"/>
      <c r="BL5139" s="40"/>
      <c r="BM5139" s="40"/>
      <c r="BN5139" s="40"/>
      <c r="BO5139" s="40"/>
      <c r="BP5139" s="40"/>
      <c r="BQ5139" s="40"/>
      <c r="BR5139" s="40"/>
      <c r="BS5139" s="40"/>
      <c r="BT5139" s="40"/>
      <c r="BU5139" s="40"/>
      <c r="BV5139" s="40"/>
      <c r="BW5139" s="40"/>
      <c r="BX5139" s="40"/>
      <c r="BY5139" s="40"/>
      <c r="BZ5139" s="40"/>
      <c r="CA5139" s="40"/>
      <c r="CB5139" s="40"/>
      <c r="CC5139" s="40"/>
      <c r="CD5139" s="40"/>
      <c r="CE5139" s="40"/>
    </row>
    <row r="5140" spans="1:83" x14ac:dyDescent="0.25">
      <c r="A5140" s="68" t="s">
        <v>834</v>
      </c>
      <c r="B5140" s="68" t="s">
        <v>834</v>
      </c>
      <c r="C5140" s="14">
        <v>37182</v>
      </c>
      <c r="D5140" s="14"/>
      <c r="E5140" s="14"/>
      <c r="F5140" s="15"/>
      <c r="G5140" s="40">
        <v>4.9392232099936599</v>
      </c>
      <c r="H5140" s="40"/>
      <c r="I5140" s="40"/>
      <c r="J5140" s="40"/>
      <c r="K5140" s="40"/>
      <c r="L5140" s="40"/>
      <c r="M5140" s="40"/>
      <c r="N5140" s="40"/>
      <c r="O5140" s="40"/>
      <c r="P5140" s="40"/>
      <c r="Q5140" s="40"/>
      <c r="R5140" s="40"/>
      <c r="S5140" s="40"/>
      <c r="T5140" s="40"/>
      <c r="U5140" s="40"/>
      <c r="V5140" s="40"/>
      <c r="W5140" s="40"/>
      <c r="X5140" s="40"/>
      <c r="Z5140" s="40"/>
      <c r="AA5140" s="40"/>
      <c r="AB5140" s="40"/>
      <c r="AC5140" s="40"/>
      <c r="AD5140" s="40"/>
      <c r="AE5140" s="40"/>
      <c r="AF5140" s="40"/>
      <c r="AG5140" s="40"/>
      <c r="AH5140" s="40"/>
      <c r="AI5140" s="40"/>
      <c r="AJ5140" s="40"/>
      <c r="AK5140" s="40"/>
      <c r="AL5140" s="40"/>
      <c r="AM5140" s="40"/>
      <c r="AN5140" s="40"/>
      <c r="AO5140" s="40"/>
      <c r="AP5140" s="40"/>
      <c r="AQ5140" s="40"/>
      <c r="AR5140" s="40"/>
      <c r="AS5140" s="40"/>
      <c r="AT5140" s="40"/>
      <c r="AU5140" s="40"/>
      <c r="AV5140" s="40"/>
      <c r="AZ5140" s="40"/>
      <c r="BA5140" s="40"/>
      <c r="BB5140" s="40"/>
      <c r="BC5140" s="40"/>
      <c r="BD5140" s="40"/>
      <c r="BE5140" s="40"/>
      <c r="BF5140" s="40"/>
      <c r="BG5140" s="40"/>
      <c r="BH5140" s="40"/>
      <c r="BI5140" s="40"/>
      <c r="BJ5140" s="40"/>
      <c r="BK5140" s="40"/>
      <c r="BL5140" s="40"/>
      <c r="BM5140" s="40"/>
      <c r="BN5140" s="40"/>
      <c r="BO5140" s="40"/>
      <c r="BP5140" s="40"/>
      <c r="BQ5140" s="40"/>
      <c r="BR5140" s="40"/>
      <c r="BS5140" s="40"/>
      <c r="BT5140" s="40"/>
      <c r="BU5140" s="40"/>
      <c r="BV5140" s="40"/>
      <c r="BW5140" s="40"/>
      <c r="BX5140" s="40"/>
      <c r="BY5140" s="40"/>
      <c r="BZ5140" s="40"/>
      <c r="CA5140" s="40"/>
      <c r="CB5140" s="40"/>
      <c r="CC5140" s="40"/>
      <c r="CD5140" s="40"/>
      <c r="CE5140" s="40"/>
    </row>
    <row r="5141" spans="1:83" x14ac:dyDescent="0.25">
      <c r="A5141" s="68" t="s">
        <v>834</v>
      </c>
      <c r="B5141" s="68" t="s">
        <v>834</v>
      </c>
      <c r="C5141" s="14">
        <v>37183</v>
      </c>
      <c r="D5141" s="14"/>
      <c r="E5141" s="14"/>
      <c r="F5141" s="15"/>
      <c r="G5141" s="40">
        <v>4.9073716488642898</v>
      </c>
      <c r="H5141" s="40"/>
      <c r="I5141" s="40"/>
      <c r="J5141" s="40"/>
      <c r="K5141" s="40"/>
      <c r="L5141" s="40"/>
      <c r="M5141" s="40"/>
      <c r="N5141" s="40"/>
      <c r="O5141" s="40"/>
      <c r="P5141" s="40"/>
      <c r="Q5141" s="40"/>
      <c r="R5141" s="40"/>
      <c r="S5141" s="40"/>
      <c r="T5141" s="40"/>
      <c r="U5141" s="40"/>
      <c r="V5141" s="40"/>
      <c r="W5141" s="40"/>
      <c r="X5141" s="40"/>
      <c r="Z5141" s="40"/>
      <c r="AA5141" s="40"/>
      <c r="AB5141" s="40"/>
      <c r="AC5141" s="40"/>
      <c r="AD5141" s="40"/>
      <c r="AE5141" s="40"/>
      <c r="AF5141" s="40"/>
      <c r="AG5141" s="40"/>
      <c r="AH5141" s="40"/>
      <c r="AI5141" s="40"/>
      <c r="AJ5141" s="40"/>
      <c r="AK5141" s="40"/>
      <c r="AL5141" s="40"/>
      <c r="AM5141" s="40"/>
      <c r="AN5141" s="40"/>
      <c r="AO5141" s="40"/>
      <c r="AP5141" s="40"/>
      <c r="AQ5141" s="40"/>
      <c r="AR5141" s="40"/>
      <c r="AS5141" s="40"/>
      <c r="AT5141" s="40"/>
      <c r="AU5141" s="40"/>
      <c r="AV5141" s="40"/>
      <c r="AZ5141" s="40"/>
      <c r="BA5141" s="40"/>
      <c r="BB5141" s="40"/>
      <c r="BC5141" s="40"/>
      <c r="BD5141" s="40"/>
      <c r="BE5141" s="40"/>
      <c r="BF5141" s="40"/>
      <c r="BG5141" s="40"/>
      <c r="BH5141" s="40"/>
      <c r="BI5141" s="40"/>
      <c r="BJ5141" s="40"/>
      <c r="BK5141" s="40"/>
      <c r="BL5141" s="40"/>
      <c r="BM5141" s="40"/>
      <c r="BN5141" s="40"/>
      <c r="BO5141" s="40"/>
      <c r="BP5141" s="40"/>
      <c r="BQ5141" s="40"/>
      <c r="BR5141" s="40"/>
      <c r="BS5141" s="40"/>
      <c r="BT5141" s="40"/>
      <c r="BU5141" s="40"/>
      <c r="BV5141" s="40"/>
      <c r="BW5141" s="40"/>
      <c r="BX5141" s="40"/>
      <c r="BY5141" s="40"/>
      <c r="BZ5141" s="40"/>
      <c r="CA5141" s="40"/>
      <c r="CB5141" s="40"/>
      <c r="CC5141" s="40"/>
      <c r="CD5141" s="40"/>
      <c r="CE5141" s="40"/>
    </row>
    <row r="5142" spans="1:83" x14ac:dyDescent="0.25">
      <c r="A5142" s="68" t="s">
        <v>834</v>
      </c>
      <c r="B5142" s="68" t="s">
        <v>834</v>
      </c>
      <c r="C5142" s="14">
        <v>37184</v>
      </c>
      <c r="D5142" s="14"/>
      <c r="E5142" s="14"/>
      <c r="F5142" s="15"/>
      <c r="G5142" s="40">
        <v>4.6431264699206602</v>
      </c>
      <c r="H5142" s="40"/>
      <c r="I5142" s="40"/>
      <c r="J5142" s="40"/>
      <c r="K5142" s="40"/>
      <c r="L5142" s="40"/>
      <c r="M5142" s="40"/>
      <c r="N5142" s="40"/>
      <c r="O5142" s="40"/>
      <c r="P5142" s="40"/>
      <c r="Q5142" s="40"/>
      <c r="R5142" s="40"/>
      <c r="S5142" s="40"/>
      <c r="T5142" s="40"/>
      <c r="U5142" s="40"/>
      <c r="V5142" s="40"/>
      <c r="W5142" s="40"/>
      <c r="X5142" s="40"/>
      <c r="Z5142" s="40"/>
      <c r="AA5142" s="40"/>
      <c r="AB5142" s="40"/>
      <c r="AC5142" s="40"/>
      <c r="AD5142" s="40"/>
      <c r="AE5142" s="40"/>
      <c r="AF5142" s="40"/>
      <c r="AG5142" s="40"/>
      <c r="AH5142" s="40"/>
      <c r="AI5142" s="40"/>
      <c r="AJ5142" s="40"/>
      <c r="AK5142" s="40"/>
      <c r="AL5142" s="40"/>
      <c r="AM5142" s="40"/>
      <c r="AN5142" s="40"/>
      <c r="AO5142" s="40"/>
      <c r="AP5142" s="40"/>
      <c r="AQ5142" s="40"/>
      <c r="AR5142" s="40"/>
      <c r="AS5142" s="40"/>
      <c r="AT5142" s="40"/>
      <c r="AU5142" s="40"/>
      <c r="AV5142" s="40"/>
      <c r="AZ5142" s="40"/>
      <c r="BA5142" s="40"/>
      <c r="BB5142" s="40"/>
      <c r="BC5142" s="40"/>
      <c r="BD5142" s="40"/>
      <c r="BE5142" s="40"/>
      <c r="BF5142" s="40"/>
      <c r="BG5142" s="40"/>
      <c r="BH5142" s="40"/>
      <c r="BI5142" s="40"/>
      <c r="BJ5142" s="40"/>
      <c r="BK5142" s="40"/>
      <c r="BL5142" s="40"/>
      <c r="BM5142" s="40"/>
      <c r="BN5142" s="40"/>
      <c r="BO5142" s="40"/>
      <c r="BP5142" s="40"/>
      <c r="BQ5142" s="40"/>
      <c r="BR5142" s="40"/>
      <c r="BS5142" s="40"/>
      <c r="BT5142" s="40"/>
      <c r="BU5142" s="40"/>
      <c r="BV5142" s="40"/>
      <c r="BW5142" s="40"/>
      <c r="BX5142" s="40"/>
      <c r="BY5142" s="40"/>
      <c r="BZ5142" s="40"/>
      <c r="CA5142" s="40"/>
      <c r="CB5142" s="40"/>
      <c r="CC5142" s="40"/>
      <c r="CD5142" s="40"/>
      <c r="CE5142" s="40"/>
    </row>
    <row r="5143" spans="1:83" x14ac:dyDescent="0.25">
      <c r="A5143" s="68" t="s">
        <v>834</v>
      </c>
      <c r="B5143" s="68" t="s">
        <v>834</v>
      </c>
      <c r="C5143" s="14">
        <v>37185</v>
      </c>
      <c r="D5143" s="14"/>
      <c r="E5143" s="14"/>
      <c r="F5143" s="15"/>
      <c r="G5143" s="40">
        <v>4.8584557475729797</v>
      </c>
      <c r="H5143" s="40"/>
      <c r="I5143" s="40"/>
      <c r="J5143" s="40"/>
      <c r="K5143" s="40"/>
      <c r="L5143" s="40"/>
      <c r="M5143" s="40"/>
      <c r="N5143" s="40"/>
      <c r="O5143" s="40"/>
      <c r="P5143" s="40"/>
      <c r="Q5143" s="40"/>
      <c r="R5143" s="40"/>
      <c r="S5143" s="40"/>
      <c r="T5143" s="40"/>
      <c r="U5143" s="40"/>
      <c r="V5143" s="40"/>
      <c r="W5143" s="40"/>
      <c r="X5143" s="40"/>
      <c r="Z5143" s="40"/>
      <c r="AA5143" s="40"/>
      <c r="AB5143" s="40"/>
      <c r="AC5143" s="40"/>
      <c r="AD5143" s="40"/>
      <c r="AE5143" s="40"/>
      <c r="AF5143" s="40"/>
      <c r="AG5143" s="40"/>
      <c r="AH5143" s="40"/>
      <c r="AI5143" s="40"/>
      <c r="AJ5143" s="40"/>
      <c r="AK5143" s="40"/>
      <c r="AL5143" s="40"/>
      <c r="AM5143" s="40"/>
      <c r="AN5143" s="40"/>
      <c r="AO5143" s="40"/>
      <c r="AP5143" s="40"/>
      <c r="AQ5143" s="40"/>
      <c r="AR5143" s="40"/>
      <c r="AS5143" s="40"/>
      <c r="AT5143" s="40"/>
      <c r="AU5143" s="40"/>
      <c r="AV5143" s="40"/>
      <c r="AZ5143" s="40"/>
      <c r="BA5143" s="40"/>
      <c r="BB5143" s="40"/>
      <c r="BC5143" s="40"/>
      <c r="BD5143" s="40"/>
      <c r="BE5143" s="40"/>
      <c r="BF5143" s="40"/>
      <c r="BG5143" s="40"/>
      <c r="BH5143" s="40"/>
      <c r="BI5143" s="40"/>
      <c r="BJ5143" s="40"/>
      <c r="BK5143" s="40"/>
      <c r="BL5143" s="40"/>
      <c r="BM5143" s="40"/>
      <c r="BN5143" s="40"/>
      <c r="BO5143" s="40"/>
      <c r="BP5143" s="40"/>
      <c r="BQ5143" s="40"/>
      <c r="BR5143" s="40"/>
      <c r="BS5143" s="40"/>
      <c r="BT5143" s="40"/>
      <c r="BU5143" s="40"/>
      <c r="BV5143" s="40"/>
      <c r="BW5143" s="40"/>
      <c r="BX5143" s="40"/>
      <c r="BY5143" s="40"/>
      <c r="BZ5143" s="40"/>
      <c r="CA5143" s="40"/>
      <c r="CB5143" s="40"/>
      <c r="CC5143" s="40"/>
      <c r="CD5143" s="40"/>
      <c r="CE5143" s="40"/>
    </row>
    <row r="5144" spans="1:83" x14ac:dyDescent="0.25">
      <c r="A5144" s="68" t="s">
        <v>834</v>
      </c>
      <c r="B5144" s="68" t="s">
        <v>834</v>
      </c>
      <c r="C5144" s="14">
        <v>37186</v>
      </c>
      <c r="D5144" s="14"/>
      <c r="E5144" s="14"/>
      <c r="F5144" s="15"/>
      <c r="G5144" s="40">
        <v>5.2673792469271401</v>
      </c>
      <c r="H5144" s="40"/>
      <c r="I5144" s="40"/>
      <c r="J5144" s="40"/>
      <c r="K5144" s="40"/>
      <c r="L5144" s="40"/>
      <c r="M5144" s="40"/>
      <c r="N5144" s="40"/>
      <c r="O5144" s="40"/>
      <c r="P5144" s="40"/>
      <c r="Q5144" s="40"/>
      <c r="R5144" s="40"/>
      <c r="S5144" s="40"/>
      <c r="T5144" s="40"/>
      <c r="U5144" s="40"/>
      <c r="V5144" s="40"/>
      <c r="W5144" s="40"/>
      <c r="X5144" s="40"/>
      <c r="Z5144" s="40"/>
      <c r="AA5144" s="40"/>
      <c r="AB5144" s="40"/>
      <c r="AC5144" s="40"/>
      <c r="AD5144" s="40"/>
      <c r="AE5144" s="40"/>
      <c r="AF5144" s="40"/>
      <c r="AG5144" s="40"/>
      <c r="AH5144" s="40"/>
      <c r="AI5144" s="40"/>
      <c r="AJ5144" s="40"/>
      <c r="AK5144" s="40"/>
      <c r="AL5144" s="40"/>
      <c r="AM5144" s="40"/>
      <c r="AN5144" s="40"/>
      <c r="AO5144" s="40"/>
      <c r="AP5144" s="40"/>
      <c r="AQ5144" s="40"/>
      <c r="AR5144" s="40"/>
      <c r="AS5144" s="40"/>
      <c r="AT5144" s="40"/>
      <c r="AU5144" s="40"/>
      <c r="AV5144" s="40"/>
      <c r="AZ5144" s="40"/>
      <c r="BA5144" s="40"/>
      <c r="BB5144" s="40"/>
      <c r="BC5144" s="40"/>
      <c r="BD5144" s="40"/>
      <c r="BE5144" s="40"/>
      <c r="BF5144" s="40"/>
      <c r="BG5144" s="40"/>
      <c r="BH5144" s="40"/>
      <c r="BI5144" s="40"/>
      <c r="BJ5144" s="40"/>
      <c r="BK5144" s="40"/>
      <c r="BL5144" s="40"/>
      <c r="BM5144" s="40"/>
      <c r="BN5144" s="40"/>
      <c r="BO5144" s="40"/>
      <c r="BP5144" s="40"/>
      <c r="BQ5144" s="40"/>
      <c r="BR5144" s="40"/>
      <c r="BS5144" s="40"/>
      <c r="BT5144" s="40"/>
      <c r="BU5144" s="40"/>
      <c r="BV5144" s="40"/>
      <c r="BW5144" s="40"/>
      <c r="BX5144" s="40"/>
      <c r="BY5144" s="40"/>
      <c r="BZ5144" s="40"/>
      <c r="CA5144" s="40"/>
      <c r="CB5144" s="40"/>
      <c r="CC5144" s="40"/>
      <c r="CD5144" s="40"/>
      <c r="CE5144" s="40"/>
    </row>
    <row r="5145" spans="1:83" x14ac:dyDescent="0.25">
      <c r="A5145" s="68" t="s">
        <v>834</v>
      </c>
      <c r="B5145" s="68" t="s">
        <v>834</v>
      </c>
      <c r="C5145" s="14">
        <v>37187</v>
      </c>
      <c r="D5145" s="14"/>
      <c r="E5145" s="14"/>
      <c r="F5145" s="15"/>
      <c r="G5145" s="40">
        <v>5.5291826333913097</v>
      </c>
      <c r="H5145" s="40"/>
      <c r="I5145" s="40"/>
      <c r="J5145" s="40"/>
      <c r="K5145" s="40"/>
      <c r="L5145" s="40"/>
      <c r="M5145" s="40"/>
      <c r="N5145" s="40"/>
      <c r="O5145" s="40"/>
      <c r="P5145" s="40"/>
      <c r="Q5145" s="40"/>
      <c r="R5145" s="40"/>
      <c r="S5145" s="40"/>
      <c r="T5145" s="40"/>
      <c r="U5145" s="40"/>
      <c r="V5145" s="40"/>
      <c r="W5145" s="40"/>
      <c r="X5145" s="40"/>
      <c r="Z5145" s="40"/>
      <c r="AA5145" s="40"/>
      <c r="AB5145" s="40"/>
      <c r="AC5145" s="40"/>
      <c r="AD5145" s="40"/>
      <c r="AE5145" s="40"/>
      <c r="AF5145" s="40"/>
      <c r="AG5145" s="40"/>
      <c r="AH5145" s="40"/>
      <c r="AI5145" s="40"/>
      <c r="AJ5145" s="40"/>
      <c r="AK5145" s="40"/>
      <c r="AL5145" s="40"/>
      <c r="AM5145" s="40"/>
      <c r="AN5145" s="40"/>
      <c r="AO5145" s="40"/>
      <c r="AP5145" s="40"/>
      <c r="AQ5145" s="40"/>
      <c r="AR5145" s="40"/>
      <c r="AS5145" s="40"/>
      <c r="AT5145" s="40"/>
      <c r="AU5145" s="40"/>
      <c r="AV5145" s="40"/>
      <c r="AZ5145" s="40"/>
      <c r="BA5145" s="40"/>
      <c r="BB5145" s="40"/>
      <c r="BC5145" s="40"/>
      <c r="BD5145" s="40"/>
      <c r="BE5145" s="40"/>
      <c r="BF5145" s="40"/>
      <c r="BG5145" s="40"/>
      <c r="BH5145" s="40"/>
      <c r="BI5145" s="40"/>
      <c r="BJ5145" s="40"/>
      <c r="BK5145" s="40"/>
      <c r="BL5145" s="40"/>
      <c r="BM5145" s="40"/>
      <c r="BN5145" s="40"/>
      <c r="BO5145" s="40"/>
      <c r="BP5145" s="40"/>
      <c r="BQ5145" s="40"/>
      <c r="BR5145" s="40"/>
      <c r="BS5145" s="40"/>
      <c r="BT5145" s="40"/>
      <c r="BU5145" s="40"/>
      <c r="BV5145" s="40"/>
      <c r="BW5145" s="40"/>
      <c r="BX5145" s="40"/>
      <c r="BY5145" s="40"/>
      <c r="BZ5145" s="40"/>
      <c r="CA5145" s="40"/>
      <c r="CB5145" s="40"/>
      <c r="CC5145" s="40"/>
      <c r="CD5145" s="40"/>
      <c r="CE5145" s="40"/>
    </row>
    <row r="5146" spans="1:83" x14ac:dyDescent="0.25">
      <c r="A5146" s="68" t="s">
        <v>834</v>
      </c>
      <c r="B5146" s="68" t="s">
        <v>834</v>
      </c>
      <c r="C5146" s="14">
        <v>37188</v>
      </c>
      <c r="D5146" s="14"/>
      <c r="E5146" s="14"/>
      <c r="F5146" s="15"/>
      <c r="G5146" s="40">
        <v>1.1818226198749799</v>
      </c>
      <c r="H5146" s="40"/>
      <c r="I5146" s="40"/>
      <c r="J5146" s="40"/>
      <c r="K5146" s="40"/>
      <c r="L5146" s="40"/>
      <c r="M5146" s="40"/>
      <c r="N5146" s="40"/>
      <c r="O5146" s="40"/>
      <c r="P5146" s="40"/>
      <c r="Q5146" s="40"/>
      <c r="R5146" s="40"/>
      <c r="S5146" s="40"/>
      <c r="T5146" s="40"/>
      <c r="U5146" s="40"/>
      <c r="V5146" s="40"/>
      <c r="W5146" s="40"/>
      <c r="X5146" s="40"/>
      <c r="Z5146" s="40"/>
      <c r="AA5146" s="40"/>
      <c r="AB5146" s="40"/>
      <c r="AC5146" s="40"/>
      <c r="AD5146" s="40"/>
      <c r="AE5146" s="40"/>
      <c r="AF5146" s="40"/>
      <c r="AG5146" s="40"/>
      <c r="AH5146" s="40"/>
      <c r="AI5146" s="40"/>
      <c r="AJ5146" s="40"/>
      <c r="AK5146" s="40"/>
      <c r="AL5146" s="40"/>
      <c r="AM5146" s="40"/>
      <c r="AN5146" s="40"/>
      <c r="AO5146" s="40"/>
      <c r="AP5146" s="40"/>
      <c r="AQ5146" s="40"/>
      <c r="AR5146" s="40"/>
      <c r="AS5146" s="40"/>
      <c r="AT5146" s="40"/>
      <c r="AU5146" s="40"/>
      <c r="AV5146" s="40"/>
      <c r="AZ5146" s="40"/>
      <c r="BA5146" s="40"/>
      <c r="BB5146" s="40"/>
      <c r="BC5146" s="40"/>
      <c r="BD5146" s="40"/>
      <c r="BE5146" s="40"/>
      <c r="BF5146" s="40"/>
      <c r="BG5146" s="40"/>
      <c r="BH5146" s="40"/>
      <c r="BI5146" s="40"/>
      <c r="BJ5146" s="40"/>
      <c r="BK5146" s="40"/>
      <c r="BL5146" s="40"/>
      <c r="BM5146" s="40"/>
      <c r="BN5146" s="40"/>
      <c r="BO5146" s="40"/>
      <c r="BP5146" s="40"/>
      <c r="BQ5146" s="40"/>
      <c r="BR5146" s="40"/>
      <c r="BS5146" s="40"/>
      <c r="BT5146" s="40"/>
      <c r="BU5146" s="40"/>
      <c r="BV5146" s="40"/>
      <c r="BW5146" s="40"/>
      <c r="BX5146" s="40"/>
      <c r="BY5146" s="40"/>
      <c r="BZ5146" s="40"/>
      <c r="CA5146" s="40"/>
      <c r="CB5146" s="40"/>
      <c r="CC5146" s="40"/>
      <c r="CD5146" s="40"/>
      <c r="CE5146" s="40"/>
    </row>
    <row r="5147" spans="1:83" x14ac:dyDescent="0.25">
      <c r="A5147" s="68" t="s">
        <v>834</v>
      </c>
      <c r="B5147" s="68" t="s">
        <v>834</v>
      </c>
      <c r="C5147" s="14">
        <v>37189</v>
      </c>
      <c r="D5147" s="14"/>
      <c r="E5147" s="14"/>
      <c r="F5147" s="15"/>
      <c r="G5147" s="40">
        <v>4.2739168816878701</v>
      </c>
      <c r="H5147" s="40"/>
      <c r="I5147" s="40"/>
      <c r="J5147" s="40"/>
      <c r="K5147" s="40"/>
      <c r="L5147" s="40"/>
      <c r="M5147" s="40"/>
      <c r="N5147" s="40"/>
      <c r="O5147" s="40"/>
      <c r="P5147" s="40"/>
      <c r="Q5147" s="40"/>
      <c r="R5147" s="40"/>
      <c r="S5147" s="40"/>
      <c r="T5147" s="40"/>
      <c r="U5147" s="40"/>
      <c r="V5147" s="40"/>
      <c r="W5147" s="40"/>
      <c r="X5147" s="40"/>
      <c r="Z5147" s="40"/>
      <c r="AA5147" s="40"/>
      <c r="AB5147" s="40"/>
      <c r="AC5147" s="40"/>
      <c r="AD5147" s="40"/>
      <c r="AE5147" s="40"/>
      <c r="AF5147" s="40"/>
      <c r="AG5147" s="40"/>
      <c r="AH5147" s="40"/>
      <c r="AI5147" s="40"/>
      <c r="AJ5147" s="40"/>
      <c r="AK5147" s="40"/>
      <c r="AL5147" s="40"/>
      <c r="AM5147" s="40"/>
      <c r="AN5147" s="40"/>
      <c r="AO5147" s="40"/>
      <c r="AP5147" s="40"/>
      <c r="AQ5147" s="40"/>
      <c r="AR5147" s="40"/>
      <c r="AS5147" s="40"/>
      <c r="AT5147" s="40"/>
      <c r="AU5147" s="40"/>
      <c r="AV5147" s="40"/>
      <c r="AZ5147" s="40"/>
      <c r="BA5147" s="40"/>
      <c r="BB5147" s="40"/>
      <c r="BC5147" s="40"/>
      <c r="BD5147" s="40"/>
      <c r="BE5147" s="40"/>
      <c r="BF5147" s="40"/>
      <c r="BG5147" s="40"/>
      <c r="BH5147" s="40"/>
      <c r="BI5147" s="40"/>
      <c r="BJ5147" s="40"/>
      <c r="BK5147" s="40"/>
      <c r="BL5147" s="40"/>
      <c r="BM5147" s="40"/>
      <c r="BN5147" s="40"/>
      <c r="BO5147" s="40"/>
      <c r="BP5147" s="40"/>
      <c r="BQ5147" s="40"/>
      <c r="BR5147" s="40"/>
      <c r="BS5147" s="40"/>
      <c r="BT5147" s="40"/>
      <c r="BU5147" s="40"/>
      <c r="BV5147" s="40"/>
      <c r="BW5147" s="40"/>
      <c r="BX5147" s="40"/>
      <c r="BY5147" s="40"/>
      <c r="BZ5147" s="40"/>
      <c r="CA5147" s="40"/>
      <c r="CB5147" s="40"/>
      <c r="CC5147" s="40"/>
      <c r="CD5147" s="40"/>
      <c r="CE5147" s="40"/>
    </row>
    <row r="5148" spans="1:83" x14ac:dyDescent="0.25">
      <c r="A5148" s="68" t="s">
        <v>834</v>
      </c>
      <c r="B5148" s="68" t="s">
        <v>834</v>
      </c>
      <c r="C5148" s="14">
        <v>37190</v>
      </c>
      <c r="D5148" s="14"/>
      <c r="E5148" s="14"/>
      <c r="F5148" s="15"/>
      <c r="G5148" s="40">
        <v>3.3486918179720999</v>
      </c>
      <c r="H5148" s="40"/>
      <c r="I5148" s="40"/>
      <c r="J5148" s="40"/>
      <c r="K5148" s="40"/>
      <c r="L5148" s="40"/>
      <c r="M5148" s="40"/>
      <c r="N5148" s="40"/>
      <c r="O5148" s="40"/>
      <c r="P5148" s="40"/>
      <c r="Q5148" s="40"/>
      <c r="R5148" s="40"/>
      <c r="S5148" s="40"/>
      <c r="T5148" s="40"/>
      <c r="U5148" s="40"/>
      <c r="V5148" s="40"/>
      <c r="W5148" s="40"/>
      <c r="X5148" s="40"/>
      <c r="Z5148" s="40"/>
      <c r="AA5148" s="40"/>
      <c r="AB5148" s="40"/>
      <c r="AC5148" s="40"/>
      <c r="AD5148" s="40"/>
      <c r="AE5148" s="40"/>
      <c r="AF5148" s="40"/>
      <c r="AG5148" s="40"/>
      <c r="AH5148" s="40"/>
      <c r="AI5148" s="40"/>
      <c r="AJ5148" s="40"/>
      <c r="AK5148" s="40"/>
      <c r="AL5148" s="40"/>
      <c r="AM5148" s="40"/>
      <c r="AN5148" s="40"/>
      <c r="AO5148" s="40"/>
      <c r="AP5148" s="40"/>
      <c r="AQ5148" s="40"/>
      <c r="AR5148" s="40"/>
      <c r="AS5148" s="40"/>
      <c r="AT5148" s="40"/>
      <c r="AU5148" s="40"/>
      <c r="AV5148" s="40"/>
      <c r="AZ5148" s="40"/>
      <c r="BA5148" s="40"/>
      <c r="BB5148" s="40"/>
      <c r="BC5148" s="40"/>
      <c r="BD5148" s="40"/>
      <c r="BE5148" s="40"/>
      <c r="BF5148" s="40"/>
      <c r="BG5148" s="40"/>
      <c r="BH5148" s="40"/>
      <c r="BI5148" s="40"/>
      <c r="BJ5148" s="40"/>
      <c r="BK5148" s="40"/>
      <c r="BL5148" s="40"/>
      <c r="BM5148" s="40"/>
      <c r="BN5148" s="40"/>
      <c r="BO5148" s="40"/>
      <c r="BP5148" s="40"/>
      <c r="BQ5148" s="40"/>
      <c r="BR5148" s="40"/>
      <c r="BS5148" s="40"/>
      <c r="BT5148" s="40"/>
      <c r="BU5148" s="40"/>
      <c r="BV5148" s="40"/>
      <c r="BW5148" s="40"/>
      <c r="BX5148" s="40"/>
      <c r="BY5148" s="40"/>
      <c r="BZ5148" s="40"/>
      <c r="CA5148" s="40"/>
      <c r="CB5148" s="40"/>
      <c r="CC5148" s="40"/>
      <c r="CD5148" s="40"/>
      <c r="CE5148" s="40"/>
    </row>
    <row r="5149" spans="1:83" x14ac:dyDescent="0.25">
      <c r="A5149" s="68" t="s">
        <v>834</v>
      </c>
      <c r="B5149" s="68" t="s">
        <v>834</v>
      </c>
      <c r="C5149" s="14">
        <v>37191</v>
      </c>
      <c r="D5149" s="14"/>
      <c r="E5149" s="14"/>
      <c r="F5149" s="15"/>
      <c r="G5149" s="40">
        <v>4.83722667769797</v>
      </c>
      <c r="H5149" s="40"/>
      <c r="I5149" s="40"/>
      <c r="J5149" s="40"/>
      <c r="K5149" s="40"/>
      <c r="L5149" s="40"/>
      <c r="M5149" s="40"/>
      <c r="N5149" s="40"/>
      <c r="O5149" s="40"/>
      <c r="P5149" s="40"/>
      <c r="Q5149" s="40"/>
      <c r="R5149" s="40"/>
      <c r="S5149" s="40"/>
      <c r="T5149" s="40"/>
      <c r="U5149" s="40"/>
      <c r="V5149" s="40"/>
      <c r="W5149" s="40"/>
      <c r="X5149" s="40"/>
      <c r="Z5149" s="40"/>
      <c r="AA5149" s="40"/>
      <c r="AB5149" s="40"/>
      <c r="AC5149" s="40"/>
      <c r="AD5149" s="40"/>
      <c r="AE5149" s="40"/>
      <c r="AF5149" s="40"/>
      <c r="AG5149" s="40"/>
      <c r="AH5149" s="40"/>
      <c r="AI5149" s="40"/>
      <c r="AJ5149" s="40"/>
      <c r="AK5149" s="40"/>
      <c r="AL5149" s="40"/>
      <c r="AM5149" s="40"/>
      <c r="AN5149" s="40"/>
      <c r="AO5149" s="40"/>
      <c r="AP5149" s="40"/>
      <c r="AQ5149" s="40"/>
      <c r="AR5149" s="40"/>
      <c r="AS5149" s="40"/>
      <c r="AT5149" s="40"/>
      <c r="AU5149" s="40"/>
      <c r="AV5149" s="40"/>
      <c r="AZ5149" s="40"/>
      <c r="BA5149" s="40"/>
      <c r="BB5149" s="40"/>
      <c r="BC5149" s="40"/>
      <c r="BD5149" s="40"/>
      <c r="BE5149" s="40"/>
      <c r="BF5149" s="40"/>
      <c r="BG5149" s="40"/>
      <c r="BH5149" s="40"/>
      <c r="BI5149" s="40"/>
      <c r="BJ5149" s="40"/>
      <c r="BK5149" s="40"/>
      <c r="BL5149" s="40"/>
      <c r="BM5149" s="40"/>
      <c r="BN5149" s="40"/>
      <c r="BO5149" s="40"/>
      <c r="BP5149" s="40"/>
      <c r="BQ5149" s="40"/>
      <c r="BR5149" s="40"/>
      <c r="BS5149" s="40"/>
      <c r="BT5149" s="40"/>
      <c r="BU5149" s="40"/>
      <c r="BV5149" s="40"/>
      <c r="BW5149" s="40"/>
      <c r="BX5149" s="40"/>
      <c r="BY5149" s="40"/>
      <c r="BZ5149" s="40"/>
      <c r="CA5149" s="40"/>
      <c r="CB5149" s="40"/>
      <c r="CC5149" s="40"/>
      <c r="CD5149" s="40"/>
      <c r="CE5149" s="40"/>
    </row>
    <row r="5150" spans="1:83" x14ac:dyDescent="0.25">
      <c r="A5150" s="68" t="s">
        <v>834</v>
      </c>
      <c r="B5150" s="68" t="s">
        <v>834</v>
      </c>
      <c r="C5150" s="14">
        <v>37192</v>
      </c>
      <c r="D5150" s="14"/>
      <c r="E5150" s="14"/>
      <c r="F5150" s="15"/>
      <c r="G5150" s="40">
        <v>5.5894745627217803</v>
      </c>
      <c r="H5150" s="40"/>
      <c r="I5150" s="40"/>
      <c r="J5150" s="40"/>
      <c r="K5150" s="40"/>
      <c r="L5150" s="40"/>
      <c r="M5150" s="40"/>
      <c r="N5150" s="40"/>
      <c r="O5150" s="40"/>
      <c r="P5150" s="40"/>
      <c r="Q5150" s="40"/>
      <c r="R5150" s="40"/>
      <c r="S5150" s="40"/>
      <c r="T5150" s="40"/>
      <c r="U5150" s="40"/>
      <c r="V5150" s="40"/>
      <c r="W5150" s="40"/>
      <c r="X5150" s="40"/>
      <c r="Z5150" s="40"/>
      <c r="AA5150" s="40"/>
      <c r="AB5150" s="40"/>
      <c r="AC5150" s="40"/>
      <c r="AD5150" s="40"/>
      <c r="AE5150" s="40"/>
      <c r="AF5150" s="40"/>
      <c r="AG5150" s="40"/>
      <c r="AH5150" s="40"/>
      <c r="AI5150" s="40"/>
      <c r="AJ5150" s="40"/>
      <c r="AK5150" s="40"/>
      <c r="AL5150" s="40"/>
      <c r="AM5150" s="40"/>
      <c r="AN5150" s="40"/>
      <c r="AO5150" s="40"/>
      <c r="AP5150" s="40"/>
      <c r="AQ5150" s="40"/>
      <c r="AR5150" s="40"/>
      <c r="AS5150" s="40"/>
      <c r="AT5150" s="40"/>
      <c r="AU5150" s="40"/>
      <c r="AV5150" s="40"/>
      <c r="AZ5150" s="40"/>
      <c r="BA5150" s="40"/>
      <c r="BB5150" s="40"/>
      <c r="BC5150" s="40"/>
      <c r="BD5150" s="40"/>
      <c r="BE5150" s="40"/>
      <c r="BF5150" s="40"/>
      <c r="BG5150" s="40"/>
      <c r="BH5150" s="40"/>
      <c r="BI5150" s="40"/>
      <c r="BJ5150" s="40"/>
      <c r="BK5150" s="40"/>
      <c r="BL5150" s="40"/>
      <c r="BM5150" s="40"/>
      <c r="BN5150" s="40"/>
      <c r="BO5150" s="40"/>
      <c r="BP5150" s="40"/>
      <c r="BQ5150" s="40"/>
      <c r="BR5150" s="40"/>
      <c r="BS5150" s="40"/>
      <c r="BT5150" s="40"/>
      <c r="BU5150" s="40"/>
      <c r="BV5150" s="40"/>
      <c r="BW5150" s="40"/>
      <c r="BX5150" s="40"/>
      <c r="BY5150" s="40"/>
      <c r="BZ5150" s="40"/>
      <c r="CA5150" s="40"/>
      <c r="CB5150" s="40"/>
      <c r="CC5150" s="40"/>
      <c r="CD5150" s="40"/>
      <c r="CE5150" s="40"/>
    </row>
    <row r="5151" spans="1:83" x14ac:dyDescent="0.25">
      <c r="A5151" s="68" t="s">
        <v>834</v>
      </c>
      <c r="B5151" s="68" t="s">
        <v>834</v>
      </c>
      <c r="C5151" s="14">
        <v>37193</v>
      </c>
      <c r="D5151" s="14"/>
      <c r="E5151" s="14"/>
      <c r="F5151" s="15"/>
      <c r="G5151" s="40">
        <v>5.7764282149802098</v>
      </c>
      <c r="H5151" s="40"/>
      <c r="I5151" s="40"/>
      <c r="J5151" s="40"/>
      <c r="K5151" s="40"/>
      <c r="L5151" s="40"/>
      <c r="M5151" s="40"/>
      <c r="N5151" s="40"/>
      <c r="O5151" s="40"/>
      <c r="P5151" s="40"/>
      <c r="Q5151" s="40"/>
      <c r="R5151" s="40"/>
      <c r="S5151" s="40"/>
      <c r="T5151" s="40"/>
      <c r="U5151" s="40"/>
      <c r="V5151" s="40"/>
      <c r="W5151" s="40"/>
      <c r="X5151" s="40"/>
      <c r="Z5151" s="40"/>
      <c r="AA5151" s="40"/>
      <c r="AB5151" s="40"/>
      <c r="AC5151" s="40"/>
      <c r="AD5151" s="40"/>
      <c r="AE5151" s="40"/>
      <c r="AF5151" s="40"/>
      <c r="AG5151" s="40"/>
      <c r="AH5151" s="40"/>
      <c r="AI5151" s="40"/>
      <c r="AJ5151" s="40"/>
      <c r="AK5151" s="40"/>
      <c r="AL5151" s="40"/>
      <c r="AM5151" s="40"/>
      <c r="AN5151" s="40"/>
      <c r="AO5151" s="40"/>
      <c r="AP5151" s="40"/>
      <c r="AQ5151" s="40"/>
      <c r="AR5151" s="40"/>
      <c r="AS5151" s="40"/>
      <c r="AT5151" s="40"/>
      <c r="AU5151" s="40"/>
      <c r="AV5151" s="40"/>
      <c r="AZ5151" s="40"/>
      <c r="BA5151" s="40"/>
      <c r="BB5151" s="40"/>
      <c r="BC5151" s="40"/>
      <c r="BD5151" s="40"/>
      <c r="BE5151" s="40"/>
      <c r="BF5151" s="40"/>
      <c r="BG5151" s="40"/>
      <c r="BH5151" s="40"/>
      <c r="BI5151" s="40"/>
      <c r="BJ5151" s="40"/>
      <c r="BK5151" s="40"/>
      <c r="BL5151" s="40"/>
      <c r="BM5151" s="40"/>
      <c r="BN5151" s="40"/>
      <c r="BO5151" s="40"/>
      <c r="BP5151" s="40"/>
      <c r="BQ5151" s="40"/>
      <c r="BR5151" s="40"/>
      <c r="BS5151" s="40"/>
      <c r="BT5151" s="40"/>
      <c r="BU5151" s="40"/>
      <c r="BV5151" s="40"/>
      <c r="BW5151" s="40"/>
      <c r="BX5151" s="40"/>
      <c r="BY5151" s="40"/>
      <c r="BZ5151" s="40"/>
      <c r="CA5151" s="40"/>
      <c r="CB5151" s="40"/>
      <c r="CC5151" s="40"/>
      <c r="CD5151" s="40"/>
      <c r="CE5151" s="40"/>
    </row>
    <row r="5152" spans="1:83" x14ac:dyDescent="0.25">
      <c r="A5152" s="68" t="s">
        <v>834</v>
      </c>
      <c r="B5152" s="68" t="s">
        <v>834</v>
      </c>
      <c r="C5152" s="14">
        <v>37194</v>
      </c>
      <c r="D5152" s="14"/>
      <c r="E5152" s="14"/>
      <c r="F5152" s="15"/>
      <c r="G5152" s="40">
        <v>5.3468617643403604</v>
      </c>
      <c r="H5152" s="40"/>
      <c r="I5152" s="40"/>
      <c r="J5152" s="40"/>
      <c r="K5152" s="40"/>
      <c r="L5152" s="40"/>
      <c r="M5152" s="40"/>
      <c r="N5152" s="40"/>
      <c r="O5152" s="40"/>
      <c r="P5152" s="40"/>
      <c r="Q5152" s="40"/>
      <c r="R5152" s="40"/>
      <c r="S5152" s="40"/>
      <c r="T5152" s="40"/>
      <c r="U5152" s="40"/>
      <c r="V5152" s="40"/>
      <c r="W5152" s="40"/>
      <c r="X5152" s="40"/>
      <c r="Z5152" s="40"/>
      <c r="AA5152" s="40"/>
      <c r="AB5152" s="40"/>
      <c r="AC5152" s="40"/>
      <c r="AD5152" s="40"/>
      <c r="AE5152" s="40"/>
      <c r="AF5152" s="40"/>
      <c r="AG5152" s="40"/>
      <c r="AH5152" s="40"/>
      <c r="AI5152" s="40"/>
      <c r="AJ5152" s="40"/>
      <c r="AK5152" s="40"/>
      <c r="AL5152" s="40"/>
      <c r="AM5152" s="40"/>
      <c r="AN5152" s="40"/>
      <c r="AO5152" s="40"/>
      <c r="AP5152" s="40"/>
      <c r="AQ5152" s="40"/>
      <c r="AR5152" s="40"/>
      <c r="AS5152" s="40"/>
      <c r="AT5152" s="40"/>
      <c r="AU5152" s="40"/>
      <c r="AV5152" s="40"/>
      <c r="AZ5152" s="40"/>
      <c r="BA5152" s="40"/>
      <c r="BB5152" s="40"/>
      <c r="BC5152" s="40"/>
      <c r="BD5152" s="40"/>
      <c r="BE5152" s="40"/>
      <c r="BF5152" s="40"/>
      <c r="BG5152" s="40"/>
      <c r="BH5152" s="40"/>
      <c r="BI5152" s="40"/>
      <c r="BJ5152" s="40"/>
      <c r="BK5152" s="40"/>
      <c r="BL5152" s="40"/>
      <c r="BM5152" s="40"/>
      <c r="BN5152" s="40"/>
      <c r="BO5152" s="40"/>
      <c r="BP5152" s="40"/>
      <c r="BQ5152" s="40"/>
      <c r="BR5152" s="40"/>
      <c r="BS5152" s="40"/>
      <c r="BT5152" s="40"/>
      <c r="BU5152" s="40"/>
      <c r="BV5152" s="40"/>
      <c r="BW5152" s="40"/>
      <c r="BX5152" s="40"/>
      <c r="BY5152" s="40"/>
      <c r="BZ5152" s="40"/>
      <c r="CA5152" s="40"/>
      <c r="CB5152" s="40"/>
      <c r="CC5152" s="40"/>
      <c r="CD5152" s="40"/>
      <c r="CE5152" s="40"/>
    </row>
    <row r="5153" spans="1:83" x14ac:dyDescent="0.25">
      <c r="A5153" s="68" t="s">
        <v>834</v>
      </c>
      <c r="B5153" s="68" t="s">
        <v>834</v>
      </c>
      <c r="C5153" s="14">
        <v>37195</v>
      </c>
      <c r="D5153" s="14"/>
      <c r="E5153" s="14"/>
      <c r="F5153" s="15"/>
      <c r="G5153" s="40">
        <v>5.0192323461903499</v>
      </c>
      <c r="H5153" s="40"/>
      <c r="I5153" s="40"/>
      <c r="J5153" s="40"/>
      <c r="K5153" s="40"/>
      <c r="L5153" s="40"/>
      <c r="M5153" s="40"/>
      <c r="N5153" s="40"/>
      <c r="O5153" s="40"/>
      <c r="P5153" s="40"/>
      <c r="Q5153" s="40"/>
      <c r="R5153" s="40"/>
      <c r="S5153" s="40"/>
      <c r="T5153" s="40"/>
      <c r="U5153" s="40"/>
      <c r="V5153" s="40"/>
      <c r="W5153" s="40"/>
      <c r="X5153" s="40"/>
      <c r="Z5153" s="40"/>
      <c r="AA5153" s="40"/>
      <c r="AB5153" s="40"/>
      <c r="AC5153" s="40"/>
      <c r="AD5153" s="40"/>
      <c r="AE5153" s="40"/>
      <c r="AF5153" s="40"/>
      <c r="AG5153" s="40"/>
      <c r="AH5153" s="40"/>
      <c r="AI5153" s="40"/>
      <c r="AJ5153" s="40"/>
      <c r="AK5153" s="40"/>
      <c r="AL5153" s="40"/>
      <c r="AM5153" s="40"/>
      <c r="AN5153" s="40"/>
      <c r="AO5153" s="40"/>
      <c r="AP5153" s="40"/>
      <c r="AQ5153" s="40"/>
      <c r="AR5153" s="40"/>
      <c r="AS5153" s="40"/>
      <c r="AT5153" s="40"/>
      <c r="AU5153" s="40"/>
      <c r="AV5153" s="40"/>
      <c r="AZ5153" s="40"/>
      <c r="BA5153" s="40"/>
      <c r="BB5153" s="40"/>
      <c r="BC5153" s="40"/>
      <c r="BD5153" s="40"/>
      <c r="BE5153" s="40"/>
      <c r="BF5153" s="40"/>
      <c r="BG5153" s="40"/>
      <c r="BH5153" s="40"/>
      <c r="BI5153" s="40"/>
      <c r="BJ5153" s="40"/>
      <c r="BK5153" s="40"/>
      <c r="BL5153" s="40"/>
      <c r="BM5153" s="40"/>
      <c r="BN5153" s="40"/>
      <c r="BO5153" s="40"/>
      <c r="BP5153" s="40"/>
      <c r="BQ5153" s="40"/>
      <c r="BR5153" s="40"/>
      <c r="BS5153" s="40"/>
      <c r="BT5153" s="40"/>
      <c r="BU5153" s="40"/>
      <c r="BV5153" s="40"/>
      <c r="BW5153" s="40"/>
      <c r="BX5153" s="40"/>
      <c r="BY5153" s="40"/>
      <c r="BZ5153" s="40"/>
      <c r="CA5153" s="40"/>
      <c r="CB5153" s="40"/>
      <c r="CC5153" s="40"/>
      <c r="CD5153" s="40"/>
      <c r="CE5153" s="40"/>
    </row>
    <row r="5154" spans="1:83" x14ac:dyDescent="0.25">
      <c r="A5154" s="68" t="s">
        <v>834</v>
      </c>
      <c r="B5154" s="68" t="s">
        <v>834</v>
      </c>
      <c r="C5154" s="14">
        <v>37196</v>
      </c>
      <c r="D5154" s="14"/>
      <c r="E5154" s="14"/>
      <c r="F5154" s="15"/>
      <c r="G5154" s="40">
        <v>5.0566908502672696</v>
      </c>
      <c r="H5154" s="40"/>
      <c r="I5154" s="40"/>
      <c r="J5154" s="40"/>
      <c r="K5154" s="40"/>
      <c r="L5154" s="40"/>
      <c r="M5154" s="40"/>
      <c r="N5154" s="40"/>
      <c r="O5154" s="40"/>
      <c r="P5154" s="40"/>
      <c r="Q5154" s="40"/>
      <c r="R5154" s="40"/>
      <c r="S5154" s="40"/>
      <c r="T5154" s="40"/>
      <c r="U5154" s="40"/>
      <c r="V5154" s="40"/>
      <c r="W5154" s="40"/>
      <c r="X5154" s="40"/>
      <c r="Z5154" s="40"/>
      <c r="AA5154" s="40"/>
      <c r="AB5154" s="40"/>
      <c r="AC5154" s="40"/>
      <c r="AD5154" s="40"/>
      <c r="AE5154" s="40"/>
      <c r="AF5154" s="40"/>
      <c r="AG5154" s="40"/>
      <c r="AH5154" s="40"/>
      <c r="AI5154" s="40"/>
      <c r="AJ5154" s="40"/>
      <c r="AK5154" s="40"/>
      <c r="AL5154" s="40"/>
      <c r="AM5154" s="40"/>
      <c r="AN5154" s="40"/>
      <c r="AO5154" s="40"/>
      <c r="AP5154" s="40"/>
      <c r="AQ5154" s="40"/>
      <c r="AR5154" s="40"/>
      <c r="AS5154" s="40"/>
      <c r="AT5154" s="40"/>
      <c r="AU5154" s="40"/>
      <c r="AV5154" s="40"/>
      <c r="AZ5154" s="40"/>
      <c r="BA5154" s="40"/>
      <c r="BB5154" s="40"/>
      <c r="BC5154" s="40"/>
      <c r="BD5154" s="40"/>
      <c r="BE5154" s="40"/>
      <c r="BF5154" s="40"/>
      <c r="BG5154" s="40"/>
      <c r="BH5154" s="40"/>
      <c r="BI5154" s="40"/>
      <c r="BJ5154" s="40"/>
      <c r="BK5154" s="40"/>
      <c r="BL5154" s="40"/>
      <c r="BM5154" s="40"/>
      <c r="BN5154" s="40"/>
      <c r="BO5154" s="40"/>
      <c r="BP5154" s="40"/>
      <c r="BQ5154" s="40"/>
      <c r="BR5154" s="40"/>
      <c r="BS5154" s="40"/>
      <c r="BT5154" s="40"/>
      <c r="BU5154" s="40"/>
      <c r="BV5154" s="40"/>
      <c r="BW5154" s="40"/>
      <c r="BX5154" s="40"/>
      <c r="BY5154" s="40"/>
      <c r="BZ5154" s="40"/>
      <c r="CA5154" s="40"/>
      <c r="CB5154" s="40"/>
      <c r="CC5154" s="40"/>
      <c r="CD5154" s="40"/>
      <c r="CE5154" s="40"/>
    </row>
    <row r="5155" spans="1:83" x14ac:dyDescent="0.25">
      <c r="A5155" s="68" t="s">
        <v>834</v>
      </c>
      <c r="B5155" s="68" t="s">
        <v>834</v>
      </c>
      <c r="C5155" s="14">
        <v>37197</v>
      </c>
      <c r="D5155" s="14"/>
      <c r="E5155" s="14"/>
      <c r="F5155" s="15"/>
      <c r="G5155" s="40">
        <v>5.9165780336421001</v>
      </c>
      <c r="H5155" s="40"/>
      <c r="I5155" s="40"/>
      <c r="J5155" s="40"/>
      <c r="K5155" s="40"/>
      <c r="L5155" s="40"/>
      <c r="M5155" s="40"/>
      <c r="N5155" s="40"/>
      <c r="O5155" s="40"/>
      <c r="P5155" s="40"/>
      <c r="Q5155" s="40"/>
      <c r="R5155" s="40"/>
      <c r="S5155" s="40"/>
      <c r="T5155" s="40"/>
      <c r="U5155" s="40"/>
      <c r="V5155" s="40"/>
      <c r="W5155" s="40"/>
      <c r="X5155" s="40"/>
      <c r="Z5155" s="40"/>
      <c r="AA5155" s="40"/>
      <c r="AB5155" s="40"/>
      <c r="AC5155" s="40"/>
      <c r="AD5155" s="40"/>
      <c r="AE5155" s="40"/>
      <c r="AF5155" s="40"/>
      <c r="AG5155" s="40"/>
      <c r="AH5155" s="40"/>
      <c r="AI5155" s="40"/>
      <c r="AJ5155" s="40"/>
      <c r="AK5155" s="40"/>
      <c r="AL5155" s="40"/>
      <c r="AM5155" s="40"/>
      <c r="AN5155" s="40"/>
      <c r="AO5155" s="40"/>
      <c r="AP5155" s="40"/>
      <c r="AQ5155" s="40"/>
      <c r="AR5155" s="40"/>
      <c r="AS5155" s="40"/>
      <c r="AT5155" s="40"/>
      <c r="AU5155" s="40"/>
      <c r="AV5155" s="40"/>
      <c r="AZ5155" s="40"/>
      <c r="BA5155" s="40"/>
      <c r="BB5155" s="40"/>
      <c r="BC5155" s="40"/>
      <c r="BD5155" s="40"/>
      <c r="BE5155" s="40"/>
      <c r="BF5155" s="40"/>
      <c r="BG5155" s="40"/>
      <c r="BH5155" s="40"/>
      <c r="BI5155" s="40"/>
      <c r="BJ5155" s="40"/>
      <c r="BK5155" s="40"/>
      <c r="BL5155" s="40"/>
      <c r="BM5155" s="40"/>
      <c r="BN5155" s="40"/>
      <c r="BO5155" s="40"/>
      <c r="BP5155" s="40"/>
      <c r="BQ5155" s="40"/>
      <c r="BR5155" s="40"/>
      <c r="BS5155" s="40"/>
      <c r="BT5155" s="40"/>
      <c r="BU5155" s="40"/>
      <c r="BV5155" s="40"/>
      <c r="BW5155" s="40"/>
      <c r="BX5155" s="40"/>
      <c r="BY5155" s="40"/>
      <c r="BZ5155" s="40"/>
      <c r="CA5155" s="40"/>
      <c r="CB5155" s="40"/>
      <c r="CC5155" s="40"/>
      <c r="CD5155" s="40"/>
      <c r="CE5155" s="40"/>
    </row>
    <row r="5156" spans="1:83" x14ac:dyDescent="0.25">
      <c r="A5156" s="68" t="s">
        <v>834</v>
      </c>
      <c r="B5156" s="68" t="s">
        <v>834</v>
      </c>
      <c r="C5156" s="14">
        <v>37198</v>
      </c>
      <c r="D5156" s="14"/>
      <c r="E5156" s="14"/>
      <c r="F5156" s="15"/>
      <c r="G5156" s="40">
        <v>4.91950719659068</v>
      </c>
      <c r="H5156" s="40"/>
      <c r="I5156" s="40"/>
      <c r="J5156" s="40"/>
      <c r="K5156" s="40"/>
      <c r="L5156" s="40"/>
      <c r="M5156" s="40"/>
      <c r="N5156" s="40"/>
      <c r="O5156" s="40"/>
      <c r="P5156" s="40"/>
      <c r="Q5156" s="40"/>
      <c r="R5156" s="40"/>
      <c r="S5156" s="40"/>
      <c r="T5156" s="40"/>
      <c r="U5156" s="40"/>
      <c r="V5156" s="40"/>
      <c r="W5156" s="40"/>
      <c r="X5156" s="40"/>
      <c r="Z5156" s="40"/>
      <c r="AA5156" s="40"/>
      <c r="AB5156" s="40"/>
      <c r="AC5156" s="40"/>
      <c r="AD5156" s="40"/>
      <c r="AE5156" s="40"/>
      <c r="AF5156" s="40"/>
      <c r="AG5156" s="40"/>
      <c r="AH5156" s="40"/>
      <c r="AI5156" s="40"/>
      <c r="AJ5156" s="40"/>
      <c r="AK5156" s="40"/>
      <c r="AL5156" s="40"/>
      <c r="AM5156" s="40"/>
      <c r="AN5156" s="40"/>
      <c r="AO5156" s="40"/>
      <c r="AP5156" s="40"/>
      <c r="AQ5156" s="40"/>
      <c r="AR5156" s="40"/>
      <c r="AS5156" s="40"/>
      <c r="AT5156" s="40"/>
      <c r="AU5156" s="40"/>
      <c r="AV5156" s="40"/>
      <c r="AZ5156" s="40"/>
      <c r="BA5156" s="40"/>
      <c r="BB5156" s="40"/>
      <c r="BC5156" s="40"/>
      <c r="BD5156" s="40"/>
      <c r="BE5156" s="40"/>
      <c r="BF5156" s="40"/>
      <c r="BG5156" s="40"/>
      <c r="BH5156" s="40"/>
      <c r="BI5156" s="40"/>
      <c r="BJ5156" s="40"/>
      <c r="BK5156" s="40"/>
      <c r="BL5156" s="40"/>
      <c r="BM5156" s="40"/>
      <c r="BN5156" s="40"/>
      <c r="BO5156" s="40"/>
      <c r="BP5156" s="40"/>
      <c r="BQ5156" s="40"/>
      <c r="BR5156" s="40"/>
      <c r="BS5156" s="40"/>
      <c r="BT5156" s="40"/>
      <c r="BU5156" s="40"/>
      <c r="BV5156" s="40"/>
      <c r="BW5156" s="40"/>
      <c r="BX5156" s="40"/>
      <c r="BY5156" s="40"/>
      <c r="BZ5156" s="40"/>
      <c r="CA5156" s="40"/>
      <c r="CB5156" s="40"/>
      <c r="CC5156" s="40"/>
      <c r="CD5156" s="40"/>
      <c r="CE5156" s="40"/>
    </row>
    <row r="5157" spans="1:83" x14ac:dyDescent="0.25">
      <c r="A5157" s="68" t="s">
        <v>834</v>
      </c>
      <c r="B5157" s="68" t="s">
        <v>834</v>
      </c>
      <c r="C5157" s="14">
        <v>37199</v>
      </c>
      <c r="D5157" s="14"/>
      <c r="E5157" s="14"/>
      <c r="F5157" s="15"/>
      <c r="G5157" s="40">
        <v>5.0780584105475404</v>
      </c>
      <c r="H5157" s="40"/>
      <c r="I5157" s="40"/>
      <c r="J5157" s="40"/>
      <c r="K5157" s="40"/>
      <c r="L5157" s="40"/>
      <c r="M5157" s="40"/>
      <c r="N5157" s="40"/>
      <c r="O5157" s="40"/>
      <c r="P5157" s="40"/>
      <c r="Q5157" s="40"/>
      <c r="R5157" s="40"/>
      <c r="S5157" s="40"/>
      <c r="T5157" s="40"/>
      <c r="U5157" s="40"/>
      <c r="V5157" s="40"/>
      <c r="W5157" s="40"/>
      <c r="X5157" s="40"/>
      <c r="Z5157" s="40"/>
      <c r="AA5157" s="40"/>
      <c r="AB5157" s="40"/>
      <c r="AC5157" s="40"/>
      <c r="AD5157" s="40"/>
      <c r="AE5157" s="40"/>
      <c r="AF5157" s="40"/>
      <c r="AG5157" s="40"/>
      <c r="AH5157" s="40"/>
      <c r="AI5157" s="40"/>
      <c r="AJ5157" s="40"/>
      <c r="AK5157" s="40"/>
      <c r="AL5157" s="40"/>
      <c r="AM5157" s="40"/>
      <c r="AN5157" s="40"/>
      <c r="AO5157" s="40"/>
      <c r="AP5157" s="40"/>
      <c r="AQ5157" s="40"/>
      <c r="AR5157" s="40"/>
      <c r="AS5157" s="40"/>
      <c r="AT5157" s="40"/>
      <c r="AU5157" s="40"/>
      <c r="AV5157" s="40"/>
      <c r="AZ5157" s="40"/>
      <c r="BA5157" s="40"/>
      <c r="BB5157" s="40"/>
      <c r="BC5157" s="40"/>
      <c r="BD5157" s="40"/>
      <c r="BE5157" s="40"/>
      <c r="BF5157" s="40"/>
      <c r="BG5157" s="40"/>
      <c r="BH5157" s="40"/>
      <c r="BI5157" s="40"/>
      <c r="BJ5157" s="40"/>
      <c r="BK5157" s="40"/>
      <c r="BL5157" s="40"/>
      <c r="BM5157" s="40"/>
      <c r="BN5157" s="40"/>
      <c r="BO5157" s="40"/>
      <c r="BP5157" s="40"/>
      <c r="BQ5157" s="40"/>
      <c r="BR5157" s="40"/>
      <c r="BS5157" s="40"/>
      <c r="BT5157" s="40"/>
      <c r="BU5157" s="40"/>
      <c r="BV5157" s="40"/>
      <c r="BW5157" s="40"/>
      <c r="BX5157" s="40"/>
      <c r="BY5157" s="40"/>
      <c r="BZ5157" s="40"/>
      <c r="CA5157" s="40"/>
      <c r="CB5157" s="40"/>
      <c r="CC5157" s="40"/>
      <c r="CD5157" s="40"/>
      <c r="CE5157" s="40"/>
    </row>
    <row r="5158" spans="1:83" x14ac:dyDescent="0.25">
      <c r="A5158" s="68" t="s">
        <v>834</v>
      </c>
      <c r="B5158" s="68" t="s">
        <v>834</v>
      </c>
      <c r="C5158" s="14">
        <v>37200</v>
      </c>
      <c r="D5158" s="14"/>
      <c r="E5158" s="14"/>
      <c r="F5158" s="15"/>
      <c r="G5158" s="40">
        <v>4.7547340060910104</v>
      </c>
      <c r="H5158" s="40">
        <v>672.26132498316497</v>
      </c>
      <c r="I5158" s="40"/>
      <c r="J5158" s="40">
        <v>0.27391534189002797</v>
      </c>
      <c r="K5158" s="40">
        <v>0.29179351070458698</v>
      </c>
      <c r="L5158" s="40">
        <v>0.32172120887333</v>
      </c>
      <c r="M5158" s="40">
        <v>0.34464302424277399</v>
      </c>
      <c r="N5158" s="40">
        <v>0.381217062177231</v>
      </c>
      <c r="O5158" s="40">
        <v>0.44286482501949997</v>
      </c>
      <c r="P5158" s="40">
        <v>0.43931877262460101</v>
      </c>
      <c r="Q5158" s="40">
        <v>0.44232547651572401</v>
      </c>
      <c r="R5158" s="40">
        <v>0.423507402868052</v>
      </c>
      <c r="S5158" s="40"/>
      <c r="T5158" s="40"/>
      <c r="U5158" s="40"/>
      <c r="V5158" s="40"/>
      <c r="W5158" s="40"/>
      <c r="X5158" s="40"/>
      <c r="Z5158" s="40"/>
      <c r="AA5158" s="40"/>
      <c r="AB5158" s="40"/>
      <c r="AC5158" s="40"/>
      <c r="AD5158" s="40"/>
      <c r="AE5158" s="40"/>
      <c r="AF5158" s="40"/>
      <c r="AG5158" s="40"/>
      <c r="AH5158" s="40"/>
      <c r="AI5158" s="40"/>
      <c r="AJ5158" s="40"/>
      <c r="AK5158" s="40"/>
      <c r="AL5158" s="40"/>
      <c r="AM5158" s="40"/>
      <c r="AN5158" s="40"/>
      <c r="AO5158" s="40"/>
      <c r="AP5158" s="40"/>
      <c r="AQ5158" s="40"/>
      <c r="AR5158" s="40"/>
      <c r="AS5158" s="40"/>
      <c r="AT5158" s="40"/>
      <c r="AU5158" s="40"/>
      <c r="AV5158" s="40"/>
      <c r="AZ5158" s="40"/>
      <c r="BA5158" s="40"/>
      <c r="BB5158" s="40"/>
      <c r="BC5158" s="40"/>
      <c r="BD5158" s="40"/>
      <c r="BE5158" s="40"/>
      <c r="BF5158" s="40"/>
      <c r="BG5158" s="40"/>
      <c r="BH5158" s="40"/>
      <c r="BI5158" s="40"/>
      <c r="BJ5158" s="40"/>
      <c r="BK5158" s="40"/>
      <c r="BL5158" s="40"/>
      <c r="BM5158" s="40"/>
      <c r="BN5158" s="40"/>
      <c r="BO5158" s="40"/>
      <c r="BP5158" s="40"/>
      <c r="BQ5158" s="40"/>
      <c r="BR5158" s="40"/>
      <c r="BS5158" s="40"/>
      <c r="BT5158" s="40"/>
      <c r="BU5158" s="40"/>
      <c r="BV5158" s="40"/>
      <c r="BW5158" s="40"/>
      <c r="BX5158" s="40"/>
      <c r="BY5158" s="40"/>
      <c r="BZ5158" s="40"/>
      <c r="CA5158" s="40"/>
      <c r="CB5158" s="40"/>
      <c r="CC5158" s="40"/>
      <c r="CD5158" s="40"/>
      <c r="CE5158" s="40"/>
    </row>
    <row r="5159" spans="1:83" x14ac:dyDescent="0.25">
      <c r="A5159" s="68" t="s">
        <v>834</v>
      </c>
      <c r="B5159" s="68" t="s">
        <v>834</v>
      </c>
      <c r="C5159" s="14">
        <v>37201</v>
      </c>
      <c r="D5159" s="14"/>
      <c r="E5159" s="14"/>
      <c r="F5159" s="15"/>
      <c r="G5159" s="40">
        <v>4.1029807195916899</v>
      </c>
      <c r="H5159" s="40"/>
      <c r="I5159" s="40"/>
      <c r="J5159" s="40"/>
      <c r="K5159" s="40"/>
      <c r="L5159" s="40"/>
      <c r="M5159" s="40"/>
      <c r="N5159" s="40"/>
      <c r="O5159" s="40"/>
      <c r="P5159" s="40"/>
      <c r="Q5159" s="40"/>
      <c r="R5159" s="40"/>
      <c r="S5159" s="40"/>
      <c r="T5159" s="40"/>
      <c r="U5159" s="40"/>
      <c r="V5159" s="40"/>
      <c r="W5159" s="40"/>
      <c r="X5159" s="40"/>
      <c r="Z5159" s="40"/>
      <c r="AA5159" s="40"/>
      <c r="AB5159" s="40"/>
      <c r="AC5159" s="40"/>
      <c r="AD5159" s="40"/>
      <c r="AE5159" s="40"/>
      <c r="AF5159" s="40"/>
      <c r="AG5159" s="40"/>
      <c r="AH5159" s="40"/>
      <c r="AI5159" s="40"/>
      <c r="AJ5159" s="40"/>
      <c r="AK5159" s="40"/>
      <c r="AL5159" s="40"/>
      <c r="AM5159" s="40"/>
      <c r="AN5159" s="40"/>
      <c r="AO5159" s="40"/>
      <c r="AP5159" s="40"/>
      <c r="AQ5159" s="40"/>
      <c r="AR5159" s="40"/>
      <c r="AS5159" s="40"/>
      <c r="AT5159" s="40"/>
      <c r="AU5159" s="40"/>
      <c r="AV5159" s="40"/>
      <c r="AZ5159" s="40"/>
      <c r="BA5159" s="40"/>
      <c r="BB5159" s="40"/>
      <c r="BC5159" s="40"/>
      <c r="BD5159" s="40"/>
      <c r="BE5159" s="40"/>
      <c r="BF5159" s="40"/>
      <c r="BG5159" s="40"/>
      <c r="BH5159" s="40"/>
      <c r="BI5159" s="40"/>
      <c r="BJ5159" s="40"/>
      <c r="BK5159" s="40"/>
      <c r="BL5159" s="40"/>
      <c r="BM5159" s="40"/>
      <c r="BN5159" s="40"/>
      <c r="BO5159" s="40"/>
      <c r="BP5159" s="40"/>
      <c r="BQ5159" s="40"/>
      <c r="BR5159" s="40"/>
      <c r="BS5159" s="40"/>
      <c r="BT5159" s="40"/>
      <c r="BU5159" s="40"/>
      <c r="BV5159" s="40"/>
      <c r="BW5159" s="40"/>
      <c r="BX5159" s="40"/>
      <c r="BY5159" s="40"/>
      <c r="BZ5159" s="40"/>
      <c r="CA5159" s="40"/>
      <c r="CB5159" s="40"/>
      <c r="CC5159" s="40"/>
      <c r="CD5159" s="40"/>
      <c r="CE5159" s="40"/>
    </row>
    <row r="5160" spans="1:83" x14ac:dyDescent="0.25">
      <c r="A5160" s="68" t="s">
        <v>834</v>
      </c>
      <c r="B5160" s="68" t="s">
        <v>834</v>
      </c>
      <c r="C5160" s="14">
        <v>37202</v>
      </c>
      <c r="D5160" s="14"/>
      <c r="E5160" s="14"/>
      <c r="F5160" s="15"/>
      <c r="G5160" s="40">
        <v>4.0042559811026903</v>
      </c>
      <c r="H5160" s="40"/>
      <c r="I5160" s="40"/>
      <c r="J5160" s="40"/>
      <c r="K5160" s="40"/>
      <c r="L5160" s="40"/>
      <c r="M5160" s="40"/>
      <c r="N5160" s="40"/>
      <c r="O5160" s="40"/>
      <c r="P5160" s="40"/>
      <c r="Q5160" s="40"/>
      <c r="R5160" s="40"/>
      <c r="S5160" s="40"/>
      <c r="T5160" s="40"/>
      <c r="U5160" s="40"/>
      <c r="V5160" s="40"/>
      <c r="W5160" s="40"/>
      <c r="X5160" s="40"/>
      <c r="Z5160" s="40"/>
      <c r="AA5160" s="40"/>
      <c r="AB5160" s="40"/>
      <c r="AC5160" s="40"/>
      <c r="AD5160" s="40"/>
      <c r="AE5160" s="40"/>
      <c r="AF5160" s="40"/>
      <c r="AG5160" s="40"/>
      <c r="AH5160" s="40"/>
      <c r="AI5160" s="40"/>
      <c r="AJ5160" s="40"/>
      <c r="AK5160" s="40"/>
      <c r="AL5160" s="40"/>
      <c r="AM5160" s="40"/>
      <c r="AN5160" s="40"/>
      <c r="AO5160" s="40"/>
      <c r="AP5160" s="40"/>
      <c r="AQ5160" s="40"/>
      <c r="AR5160" s="40"/>
      <c r="AS5160" s="40"/>
      <c r="AT5160" s="40"/>
      <c r="AU5160" s="40"/>
      <c r="AV5160" s="40"/>
      <c r="AZ5160" s="40"/>
      <c r="BA5160" s="40"/>
      <c r="BB5160" s="40"/>
      <c r="BC5160" s="40"/>
      <c r="BD5160" s="40"/>
      <c r="BE5160" s="40"/>
      <c r="BF5160" s="40"/>
      <c r="BG5160" s="40"/>
      <c r="BH5160" s="40"/>
      <c r="BI5160" s="40"/>
      <c r="BJ5160" s="40"/>
      <c r="BK5160" s="40"/>
      <c r="BL5160" s="40"/>
      <c r="BM5160" s="40"/>
      <c r="BN5160" s="40"/>
      <c r="BO5160" s="40"/>
      <c r="BP5160" s="40"/>
      <c r="BQ5160" s="40"/>
      <c r="BR5160" s="40"/>
      <c r="BS5160" s="40"/>
      <c r="BT5160" s="40"/>
      <c r="BU5160" s="40"/>
      <c r="BV5160" s="40"/>
      <c r="BW5160" s="40"/>
      <c r="BX5160" s="40"/>
      <c r="BY5160" s="40"/>
      <c r="BZ5160" s="40"/>
      <c r="CA5160" s="40"/>
      <c r="CB5160" s="40"/>
      <c r="CC5160" s="40"/>
      <c r="CD5160" s="40"/>
      <c r="CE5160" s="40"/>
    </row>
    <row r="5161" spans="1:83" x14ac:dyDescent="0.25">
      <c r="A5161" s="68" t="s">
        <v>834</v>
      </c>
      <c r="B5161" s="68" t="s">
        <v>834</v>
      </c>
      <c r="C5161" s="14">
        <v>37203</v>
      </c>
      <c r="D5161" s="14"/>
      <c r="E5161" s="14"/>
      <c r="F5161" s="15"/>
      <c r="G5161" s="40">
        <v>4.7268732853947899</v>
      </c>
      <c r="H5161" s="40"/>
      <c r="I5161" s="40"/>
      <c r="J5161" s="40"/>
      <c r="K5161" s="40"/>
      <c r="L5161" s="40"/>
      <c r="M5161" s="40"/>
      <c r="N5161" s="40"/>
      <c r="O5161" s="40"/>
      <c r="P5161" s="40"/>
      <c r="Q5161" s="40"/>
      <c r="R5161" s="40"/>
      <c r="S5161" s="40"/>
      <c r="T5161" s="40"/>
      <c r="U5161" s="40"/>
      <c r="V5161" s="40"/>
      <c r="W5161" s="40"/>
      <c r="X5161" s="40"/>
      <c r="Z5161" s="40"/>
      <c r="AA5161" s="40"/>
      <c r="AB5161" s="40"/>
      <c r="AC5161" s="40"/>
      <c r="AD5161" s="40"/>
      <c r="AE5161" s="40"/>
      <c r="AF5161" s="40"/>
      <c r="AG5161" s="40"/>
      <c r="AH5161" s="40"/>
      <c r="AI5161" s="40"/>
      <c r="AJ5161" s="40"/>
      <c r="AK5161" s="40"/>
      <c r="AL5161" s="40"/>
      <c r="AM5161" s="40"/>
      <c r="AN5161" s="40"/>
      <c r="AO5161" s="40"/>
      <c r="AP5161" s="40"/>
      <c r="AQ5161" s="40"/>
      <c r="AR5161" s="40"/>
      <c r="AS5161" s="40"/>
      <c r="AT5161" s="40"/>
      <c r="AU5161" s="40"/>
      <c r="AV5161" s="40"/>
      <c r="AZ5161" s="40"/>
      <c r="BA5161" s="40"/>
      <c r="BB5161" s="40"/>
      <c r="BC5161" s="40"/>
      <c r="BD5161" s="40"/>
      <c r="BE5161" s="40"/>
      <c r="BF5161" s="40"/>
      <c r="BG5161" s="40"/>
      <c r="BH5161" s="40"/>
      <c r="BI5161" s="40"/>
      <c r="BJ5161" s="40"/>
      <c r="BK5161" s="40"/>
      <c r="BL5161" s="40"/>
      <c r="BM5161" s="40"/>
      <c r="BN5161" s="40"/>
      <c r="BO5161" s="40"/>
      <c r="BP5161" s="40"/>
      <c r="BQ5161" s="40"/>
      <c r="BR5161" s="40"/>
      <c r="BS5161" s="40"/>
      <c r="BT5161" s="40"/>
      <c r="BU5161" s="40"/>
      <c r="BV5161" s="40"/>
      <c r="BW5161" s="40"/>
      <c r="BX5161" s="40"/>
      <c r="BY5161" s="40"/>
      <c r="BZ5161" s="40"/>
      <c r="CA5161" s="40"/>
      <c r="CB5161" s="40"/>
      <c r="CC5161" s="40"/>
      <c r="CD5161" s="40"/>
      <c r="CE5161" s="40"/>
    </row>
    <row r="5162" spans="1:83" x14ac:dyDescent="0.25">
      <c r="A5162" s="68" t="s">
        <v>834</v>
      </c>
      <c r="B5162" s="68" t="s">
        <v>834</v>
      </c>
      <c r="C5162" s="14">
        <v>37204</v>
      </c>
      <c r="D5162" s="14"/>
      <c r="E5162" s="14"/>
      <c r="F5162" s="15"/>
      <c r="G5162" s="40">
        <v>1.49445520849305</v>
      </c>
      <c r="H5162" s="40"/>
      <c r="I5162" s="40"/>
      <c r="J5162" s="40"/>
      <c r="K5162" s="40"/>
      <c r="L5162" s="40"/>
      <c r="M5162" s="40"/>
      <c r="N5162" s="40"/>
      <c r="O5162" s="40"/>
      <c r="P5162" s="40"/>
      <c r="Q5162" s="40"/>
      <c r="R5162" s="40"/>
      <c r="S5162" s="40"/>
      <c r="T5162" s="40"/>
      <c r="U5162" s="40"/>
      <c r="V5162" s="40"/>
      <c r="W5162" s="40"/>
      <c r="X5162" s="40"/>
      <c r="Z5162" s="40"/>
      <c r="AA5162" s="40"/>
      <c r="AB5162" s="40"/>
      <c r="AC5162" s="40"/>
      <c r="AD5162" s="40"/>
      <c r="AE5162" s="40"/>
      <c r="AF5162" s="40"/>
      <c r="AG5162" s="40"/>
      <c r="AH5162" s="40"/>
      <c r="AI5162" s="40"/>
      <c r="AJ5162" s="40"/>
      <c r="AK5162" s="40"/>
      <c r="AL5162" s="40"/>
      <c r="AM5162" s="40"/>
      <c r="AN5162" s="40"/>
      <c r="AO5162" s="40"/>
      <c r="AP5162" s="40"/>
      <c r="AQ5162" s="40"/>
      <c r="AR5162" s="40"/>
      <c r="AS5162" s="40"/>
      <c r="AT5162" s="40"/>
      <c r="AU5162" s="40"/>
      <c r="AV5162" s="40"/>
      <c r="AZ5162" s="40"/>
      <c r="BA5162" s="40"/>
      <c r="BB5162" s="40"/>
      <c r="BC5162" s="40"/>
      <c r="BD5162" s="40"/>
      <c r="BE5162" s="40"/>
      <c r="BF5162" s="40"/>
      <c r="BG5162" s="40"/>
      <c r="BH5162" s="40"/>
      <c r="BI5162" s="40"/>
      <c r="BJ5162" s="40"/>
      <c r="BK5162" s="40"/>
      <c r="BL5162" s="40"/>
      <c r="BM5162" s="40"/>
      <c r="BN5162" s="40"/>
      <c r="BO5162" s="40"/>
      <c r="BP5162" s="40"/>
      <c r="BQ5162" s="40"/>
      <c r="BR5162" s="40"/>
      <c r="BS5162" s="40"/>
      <c r="BT5162" s="40"/>
      <c r="BU5162" s="40"/>
      <c r="BV5162" s="40"/>
      <c r="BW5162" s="40"/>
      <c r="BX5162" s="40"/>
      <c r="BY5162" s="40"/>
      <c r="BZ5162" s="40"/>
      <c r="CA5162" s="40"/>
      <c r="CB5162" s="40"/>
      <c r="CC5162" s="40"/>
      <c r="CD5162" s="40"/>
      <c r="CE5162" s="40"/>
    </row>
    <row r="5163" spans="1:83" x14ac:dyDescent="0.25">
      <c r="A5163" s="68" t="s">
        <v>834</v>
      </c>
      <c r="B5163" s="68" t="s">
        <v>834</v>
      </c>
      <c r="C5163" s="14">
        <v>37205</v>
      </c>
      <c r="D5163" s="14"/>
      <c r="E5163" s="14"/>
      <c r="F5163" s="15"/>
      <c r="G5163" s="40">
        <v>5.4214635564543903</v>
      </c>
      <c r="H5163" s="40"/>
      <c r="I5163" s="40"/>
      <c r="J5163" s="40"/>
      <c r="K5163" s="40"/>
      <c r="L5163" s="40"/>
      <c r="M5163" s="40"/>
      <c r="N5163" s="40"/>
      <c r="O5163" s="40"/>
      <c r="P5163" s="40"/>
      <c r="Q5163" s="40"/>
      <c r="R5163" s="40"/>
      <c r="S5163" s="40"/>
      <c r="T5163" s="40"/>
      <c r="U5163" s="40"/>
      <c r="V5163" s="40"/>
      <c r="W5163" s="40"/>
      <c r="X5163" s="40"/>
      <c r="Z5163" s="40"/>
      <c r="AA5163" s="40"/>
      <c r="AB5163" s="40"/>
      <c r="AC5163" s="40"/>
      <c r="AD5163" s="40"/>
      <c r="AE5163" s="40"/>
      <c r="AF5163" s="40"/>
      <c r="AG5163" s="40"/>
      <c r="AH5163" s="40"/>
      <c r="AI5163" s="40"/>
      <c r="AJ5163" s="40"/>
      <c r="AK5163" s="40"/>
      <c r="AL5163" s="40"/>
      <c r="AM5163" s="40"/>
      <c r="AN5163" s="40"/>
      <c r="AO5163" s="40"/>
      <c r="AP5163" s="40"/>
      <c r="AQ5163" s="40"/>
      <c r="AR5163" s="40"/>
      <c r="AS5163" s="40"/>
      <c r="AT5163" s="40"/>
      <c r="AU5163" s="40"/>
      <c r="AV5163" s="40"/>
      <c r="AZ5163" s="40"/>
      <c r="BA5163" s="40"/>
      <c r="BB5163" s="40"/>
      <c r="BC5163" s="40"/>
      <c r="BD5163" s="40"/>
      <c r="BE5163" s="40"/>
      <c r="BF5163" s="40"/>
      <c r="BG5163" s="40"/>
      <c r="BH5163" s="40"/>
      <c r="BI5163" s="40"/>
      <c r="BJ5163" s="40"/>
      <c r="BK5163" s="40"/>
      <c r="BL5163" s="40"/>
      <c r="BM5163" s="40"/>
      <c r="BN5163" s="40"/>
      <c r="BO5163" s="40"/>
      <c r="BP5163" s="40"/>
      <c r="BQ5163" s="40"/>
      <c r="BR5163" s="40"/>
      <c r="BS5163" s="40"/>
      <c r="BT5163" s="40"/>
      <c r="BU5163" s="40"/>
      <c r="BV5163" s="40"/>
      <c r="BW5163" s="40"/>
      <c r="BX5163" s="40"/>
      <c r="BY5163" s="40"/>
      <c r="BZ5163" s="40"/>
      <c r="CA5163" s="40"/>
      <c r="CB5163" s="40"/>
      <c r="CC5163" s="40"/>
      <c r="CD5163" s="40"/>
      <c r="CE5163" s="40"/>
    </row>
    <row r="5164" spans="1:83" x14ac:dyDescent="0.25">
      <c r="A5164" s="68" t="s">
        <v>834</v>
      </c>
      <c r="B5164" s="68" t="s">
        <v>834</v>
      </c>
      <c r="C5164" s="14">
        <v>37206</v>
      </c>
      <c r="D5164" s="14"/>
      <c r="E5164" s="14"/>
      <c r="F5164" s="15"/>
      <c r="G5164" s="40">
        <v>3.7072926844625802</v>
      </c>
      <c r="H5164" s="40"/>
      <c r="I5164" s="40"/>
      <c r="J5164" s="40"/>
      <c r="K5164" s="40"/>
      <c r="L5164" s="40"/>
      <c r="M5164" s="40"/>
      <c r="N5164" s="40"/>
      <c r="O5164" s="40"/>
      <c r="P5164" s="40"/>
      <c r="Q5164" s="40"/>
      <c r="R5164" s="40"/>
      <c r="S5164" s="40"/>
      <c r="T5164" s="40"/>
      <c r="U5164" s="40"/>
      <c r="V5164" s="40"/>
      <c r="W5164" s="40"/>
      <c r="X5164" s="40"/>
      <c r="Z5164" s="40"/>
      <c r="AA5164" s="40"/>
      <c r="AB5164" s="40"/>
      <c r="AC5164" s="40"/>
      <c r="AD5164" s="40"/>
      <c r="AE5164" s="40"/>
      <c r="AF5164" s="40"/>
      <c r="AG5164" s="40"/>
      <c r="AH5164" s="40"/>
      <c r="AI5164" s="40"/>
      <c r="AJ5164" s="40"/>
      <c r="AK5164" s="40"/>
      <c r="AL5164" s="40"/>
      <c r="AM5164" s="40"/>
      <c r="AN5164" s="40"/>
      <c r="AO5164" s="40"/>
      <c r="AP5164" s="40"/>
      <c r="AQ5164" s="40"/>
      <c r="AR5164" s="40"/>
      <c r="AS5164" s="40"/>
      <c r="AT5164" s="40"/>
      <c r="AU5164" s="40"/>
      <c r="AV5164" s="40"/>
      <c r="AZ5164" s="40"/>
      <c r="BA5164" s="40"/>
      <c r="BB5164" s="40"/>
      <c r="BC5164" s="40"/>
      <c r="BD5164" s="40"/>
      <c r="BE5164" s="40"/>
      <c r="BF5164" s="40"/>
      <c r="BG5164" s="40"/>
      <c r="BH5164" s="40"/>
      <c r="BI5164" s="40"/>
      <c r="BJ5164" s="40"/>
      <c r="BK5164" s="40"/>
      <c r="BL5164" s="40"/>
      <c r="BM5164" s="40"/>
      <c r="BN5164" s="40"/>
      <c r="BO5164" s="40"/>
      <c r="BP5164" s="40"/>
      <c r="BQ5164" s="40"/>
      <c r="BR5164" s="40"/>
      <c r="BS5164" s="40"/>
      <c r="BT5164" s="40"/>
      <c r="BU5164" s="40"/>
      <c r="BV5164" s="40"/>
      <c r="BW5164" s="40"/>
      <c r="BX5164" s="40"/>
      <c r="BY5164" s="40"/>
      <c r="BZ5164" s="40"/>
      <c r="CA5164" s="40"/>
      <c r="CB5164" s="40"/>
      <c r="CC5164" s="40"/>
      <c r="CD5164" s="40"/>
      <c r="CE5164" s="40"/>
    </row>
    <row r="5165" spans="1:83" x14ac:dyDescent="0.25">
      <c r="A5165" s="68" t="s">
        <v>834</v>
      </c>
      <c r="B5165" s="68" t="s">
        <v>834</v>
      </c>
      <c r="C5165" s="14">
        <v>37207</v>
      </c>
      <c r="D5165" s="14"/>
      <c r="E5165" s="14"/>
      <c r="F5165" s="15"/>
      <c r="G5165" s="40">
        <v>4.9976405377161601</v>
      </c>
      <c r="H5165" s="40"/>
      <c r="I5165" s="40"/>
      <c r="J5165" s="40"/>
      <c r="K5165" s="40"/>
      <c r="L5165" s="40"/>
      <c r="M5165" s="40"/>
      <c r="N5165" s="40"/>
      <c r="O5165" s="40"/>
      <c r="P5165" s="40"/>
      <c r="Q5165" s="40"/>
      <c r="R5165" s="40"/>
      <c r="S5165" s="40"/>
      <c r="T5165" s="40"/>
      <c r="U5165" s="40"/>
      <c r="V5165" s="40"/>
      <c r="W5165" s="40"/>
      <c r="X5165" s="40"/>
      <c r="Z5165" s="40"/>
      <c r="AA5165" s="40"/>
      <c r="AB5165" s="40"/>
      <c r="AC5165" s="40"/>
      <c r="AD5165" s="40"/>
      <c r="AE5165" s="40"/>
      <c r="AF5165" s="40"/>
      <c r="AG5165" s="40"/>
      <c r="AH5165" s="40"/>
      <c r="AI5165" s="40"/>
      <c r="AJ5165" s="40"/>
      <c r="AK5165" s="40"/>
      <c r="AL5165" s="40"/>
      <c r="AM5165" s="40"/>
      <c r="AN5165" s="40"/>
      <c r="AO5165" s="40"/>
      <c r="AP5165" s="40"/>
      <c r="AQ5165" s="40"/>
      <c r="AR5165" s="40"/>
      <c r="AS5165" s="40"/>
      <c r="AT5165" s="40"/>
      <c r="AU5165" s="40"/>
      <c r="AV5165" s="40"/>
      <c r="AZ5165" s="40"/>
      <c r="BA5165" s="40"/>
      <c r="BB5165" s="40"/>
      <c r="BC5165" s="40"/>
      <c r="BD5165" s="40"/>
      <c r="BE5165" s="40"/>
      <c r="BF5165" s="40"/>
      <c r="BG5165" s="40"/>
      <c r="BH5165" s="40"/>
      <c r="BI5165" s="40"/>
      <c r="BJ5165" s="40"/>
      <c r="BK5165" s="40"/>
      <c r="BL5165" s="40"/>
      <c r="BM5165" s="40"/>
      <c r="BN5165" s="40"/>
      <c r="BO5165" s="40"/>
      <c r="BP5165" s="40"/>
      <c r="BQ5165" s="40"/>
      <c r="BR5165" s="40"/>
      <c r="BS5165" s="40"/>
      <c r="BT5165" s="40"/>
      <c r="BU5165" s="40"/>
      <c r="BV5165" s="40"/>
      <c r="BW5165" s="40"/>
      <c r="BX5165" s="40"/>
      <c r="BY5165" s="40"/>
      <c r="BZ5165" s="40"/>
      <c r="CA5165" s="40"/>
      <c r="CB5165" s="40"/>
      <c r="CC5165" s="40"/>
      <c r="CD5165" s="40"/>
      <c r="CE5165" s="40"/>
    </row>
    <row r="5166" spans="1:83" x14ac:dyDescent="0.25">
      <c r="A5166" s="68" t="s">
        <v>834</v>
      </c>
      <c r="B5166" s="68" t="s">
        <v>834</v>
      </c>
      <c r="C5166" s="14">
        <v>37208</v>
      </c>
      <c r="D5166" s="14"/>
      <c r="E5166" s="14"/>
      <c r="F5166" s="15"/>
      <c r="G5166" s="40">
        <v>4.1851789034118703</v>
      </c>
      <c r="H5166" s="40"/>
      <c r="I5166" s="40"/>
      <c r="J5166" s="40"/>
      <c r="K5166" s="40"/>
      <c r="L5166" s="40"/>
      <c r="M5166" s="40"/>
      <c r="N5166" s="40"/>
      <c r="O5166" s="40"/>
      <c r="P5166" s="40"/>
      <c r="Q5166" s="40"/>
      <c r="R5166" s="40"/>
      <c r="S5166" s="40"/>
      <c r="T5166" s="40"/>
      <c r="U5166" s="40"/>
      <c r="V5166" s="40"/>
      <c r="W5166" s="40"/>
      <c r="X5166" s="40"/>
      <c r="Z5166" s="40"/>
      <c r="AA5166" s="40"/>
      <c r="AB5166" s="40"/>
      <c r="AC5166" s="40"/>
      <c r="AD5166" s="40"/>
      <c r="AE5166" s="40"/>
      <c r="AF5166" s="40"/>
      <c r="AG5166" s="40"/>
      <c r="AH5166" s="40"/>
      <c r="AI5166" s="40"/>
      <c r="AJ5166" s="40"/>
      <c r="AK5166" s="40"/>
      <c r="AL5166" s="40"/>
      <c r="AM5166" s="40"/>
      <c r="AN5166" s="40"/>
      <c r="AO5166" s="40"/>
      <c r="AP5166" s="40"/>
      <c r="AQ5166" s="40"/>
      <c r="AR5166" s="40"/>
      <c r="AS5166" s="40"/>
      <c r="AT5166" s="40"/>
      <c r="AU5166" s="40"/>
      <c r="AV5166" s="40"/>
      <c r="AZ5166" s="40"/>
      <c r="BA5166" s="40"/>
      <c r="BB5166" s="40"/>
      <c r="BC5166" s="40"/>
      <c r="BD5166" s="40"/>
      <c r="BE5166" s="40"/>
      <c r="BF5166" s="40"/>
      <c r="BG5166" s="40"/>
      <c r="BH5166" s="40"/>
      <c r="BI5166" s="40"/>
      <c r="BJ5166" s="40"/>
      <c r="BK5166" s="40"/>
      <c r="BL5166" s="40"/>
      <c r="BM5166" s="40"/>
      <c r="BN5166" s="40"/>
      <c r="BO5166" s="40"/>
      <c r="BP5166" s="40"/>
      <c r="BQ5166" s="40"/>
      <c r="BR5166" s="40"/>
      <c r="BS5166" s="40"/>
      <c r="BT5166" s="40"/>
      <c r="BU5166" s="40"/>
      <c r="BV5166" s="40"/>
      <c r="BW5166" s="40"/>
      <c r="BX5166" s="40"/>
      <c r="BY5166" s="40"/>
      <c r="BZ5166" s="40"/>
      <c r="CA5166" s="40"/>
      <c r="CB5166" s="40"/>
      <c r="CC5166" s="40"/>
      <c r="CD5166" s="40"/>
      <c r="CE5166" s="40"/>
    </row>
    <row r="5167" spans="1:83" x14ac:dyDescent="0.25">
      <c r="A5167" s="68" t="s">
        <v>834</v>
      </c>
      <c r="B5167" s="68" t="s">
        <v>834</v>
      </c>
      <c r="C5167" s="14">
        <v>37209</v>
      </c>
      <c r="D5167" s="14"/>
      <c r="E5167" s="14"/>
      <c r="F5167" s="15"/>
      <c r="G5167" s="40">
        <v>5.8206170833082602</v>
      </c>
      <c r="H5167" s="40"/>
      <c r="I5167" s="40"/>
      <c r="J5167" s="40"/>
      <c r="K5167" s="40"/>
      <c r="L5167" s="40"/>
      <c r="M5167" s="40"/>
      <c r="N5167" s="40"/>
      <c r="O5167" s="40"/>
      <c r="P5167" s="40"/>
      <c r="Q5167" s="40"/>
      <c r="R5167" s="40"/>
      <c r="S5167" s="40"/>
      <c r="T5167" s="40"/>
      <c r="U5167" s="40"/>
      <c r="V5167" s="40"/>
      <c r="W5167" s="40"/>
      <c r="X5167" s="40"/>
      <c r="Z5167" s="40"/>
      <c r="AA5167" s="40"/>
      <c r="AB5167" s="40"/>
      <c r="AC5167" s="40"/>
      <c r="AD5167" s="40"/>
      <c r="AE5167" s="40"/>
      <c r="AF5167" s="40"/>
      <c r="AG5167" s="40"/>
      <c r="AH5167" s="40"/>
      <c r="AI5167" s="40"/>
      <c r="AJ5167" s="40"/>
      <c r="AK5167" s="40"/>
      <c r="AL5167" s="40"/>
      <c r="AM5167" s="40"/>
      <c r="AN5167" s="40"/>
      <c r="AO5167" s="40"/>
      <c r="AP5167" s="40"/>
      <c r="AQ5167" s="40"/>
      <c r="AR5167" s="40"/>
      <c r="AS5167" s="40"/>
      <c r="AT5167" s="40"/>
      <c r="AU5167" s="40"/>
      <c r="AV5167" s="40"/>
      <c r="AZ5167" s="40"/>
      <c r="BA5167" s="40"/>
      <c r="BB5167" s="40"/>
      <c r="BC5167" s="40"/>
      <c r="BD5167" s="40"/>
      <c r="BE5167" s="40"/>
      <c r="BF5167" s="40"/>
      <c r="BG5167" s="40"/>
      <c r="BH5167" s="40"/>
      <c r="BI5167" s="40"/>
      <c r="BJ5167" s="40"/>
      <c r="BK5167" s="40"/>
      <c r="BL5167" s="40"/>
      <c r="BM5167" s="40"/>
      <c r="BN5167" s="40"/>
      <c r="BO5167" s="40"/>
      <c r="BP5167" s="40"/>
      <c r="BQ5167" s="40"/>
      <c r="BR5167" s="40"/>
      <c r="BS5167" s="40"/>
      <c r="BT5167" s="40"/>
      <c r="BU5167" s="40"/>
      <c r="BV5167" s="40"/>
      <c r="BW5167" s="40"/>
      <c r="BX5167" s="40"/>
      <c r="BY5167" s="40"/>
      <c r="BZ5167" s="40"/>
      <c r="CA5167" s="40"/>
      <c r="CB5167" s="40"/>
      <c r="CC5167" s="40"/>
      <c r="CD5167" s="40"/>
      <c r="CE5167" s="40"/>
    </row>
    <row r="5168" spans="1:83" x14ac:dyDescent="0.25">
      <c r="A5168" s="68" t="s">
        <v>834</v>
      </c>
      <c r="B5168" s="68" t="s">
        <v>834</v>
      </c>
      <c r="C5168" s="14">
        <v>37210</v>
      </c>
      <c r="D5168" s="14"/>
      <c r="E5168" s="14"/>
      <c r="F5168" s="15"/>
      <c r="G5168" s="40">
        <v>1.7558846720005901</v>
      </c>
      <c r="H5168" s="40"/>
      <c r="I5168" s="40"/>
      <c r="J5168" s="40"/>
      <c r="K5168" s="40"/>
      <c r="L5168" s="40"/>
      <c r="M5168" s="40"/>
      <c r="N5168" s="40"/>
      <c r="O5168" s="40"/>
      <c r="P5168" s="40"/>
      <c r="Q5168" s="40"/>
      <c r="R5168" s="40"/>
      <c r="S5168" s="40"/>
      <c r="T5168" s="40"/>
      <c r="U5168" s="40"/>
      <c r="V5168" s="40"/>
      <c r="W5168" s="40"/>
      <c r="X5168" s="40"/>
      <c r="Z5168" s="40"/>
      <c r="AA5168" s="40"/>
      <c r="AB5168" s="40"/>
      <c r="AC5168" s="40"/>
      <c r="AD5168" s="40"/>
      <c r="AE5168" s="40"/>
      <c r="AF5168" s="40"/>
      <c r="AG5168" s="40"/>
      <c r="AH5168" s="40"/>
      <c r="AI5168" s="40"/>
      <c r="AJ5168" s="40"/>
      <c r="AK5168" s="40"/>
      <c r="AL5168" s="40"/>
      <c r="AM5168" s="40"/>
      <c r="AN5168" s="40"/>
      <c r="AO5168" s="40"/>
      <c r="AP5168" s="40"/>
      <c r="AQ5168" s="40"/>
      <c r="AR5168" s="40"/>
      <c r="AS5168" s="40"/>
      <c r="AT5168" s="40"/>
      <c r="AU5168" s="40"/>
      <c r="AV5168" s="40"/>
      <c r="AZ5168" s="40"/>
      <c r="BA5168" s="40"/>
      <c r="BB5168" s="40"/>
      <c r="BC5168" s="40"/>
      <c r="BD5168" s="40"/>
      <c r="BE5168" s="40"/>
      <c r="BF5168" s="40"/>
      <c r="BG5168" s="40"/>
      <c r="BH5168" s="40"/>
      <c r="BI5168" s="40"/>
      <c r="BJ5168" s="40"/>
      <c r="BK5168" s="40"/>
      <c r="BL5168" s="40"/>
      <c r="BM5168" s="40"/>
      <c r="BN5168" s="40"/>
      <c r="BO5168" s="40"/>
      <c r="BP5168" s="40"/>
      <c r="BQ5168" s="40"/>
      <c r="BR5168" s="40"/>
      <c r="BS5168" s="40"/>
      <c r="BT5168" s="40"/>
      <c r="BU5168" s="40"/>
      <c r="BV5168" s="40"/>
      <c r="BW5168" s="40"/>
      <c r="BX5168" s="40"/>
      <c r="BY5168" s="40"/>
      <c r="BZ5168" s="40"/>
      <c r="CA5168" s="40"/>
      <c r="CB5168" s="40"/>
      <c r="CC5168" s="40"/>
      <c r="CD5168" s="40"/>
      <c r="CE5168" s="40"/>
    </row>
    <row r="5169" spans="1:83" x14ac:dyDescent="0.25">
      <c r="A5169" s="68" t="s">
        <v>834</v>
      </c>
      <c r="B5169" s="68" t="s">
        <v>834</v>
      </c>
      <c r="C5169" s="14">
        <v>37211</v>
      </c>
      <c r="D5169" s="14"/>
      <c r="E5169" s="14"/>
      <c r="F5169" s="15"/>
      <c r="G5169" s="40">
        <v>5.30456441780888</v>
      </c>
      <c r="H5169" s="40"/>
      <c r="I5169" s="40"/>
      <c r="J5169" s="40"/>
      <c r="K5169" s="40"/>
      <c r="L5169" s="40"/>
      <c r="M5169" s="40"/>
      <c r="N5169" s="40"/>
      <c r="O5169" s="40"/>
      <c r="P5169" s="40"/>
      <c r="Q5169" s="40"/>
      <c r="R5169" s="40"/>
      <c r="S5169" s="40"/>
      <c r="T5169" s="40"/>
      <c r="U5169" s="40"/>
      <c r="V5169" s="40"/>
      <c r="W5169" s="40"/>
      <c r="X5169" s="40"/>
      <c r="Z5169" s="40"/>
      <c r="AA5169" s="40"/>
      <c r="AB5169" s="40"/>
      <c r="AC5169" s="40"/>
      <c r="AD5169" s="40"/>
      <c r="AE5169" s="40"/>
      <c r="AF5169" s="40"/>
      <c r="AG5169" s="40"/>
      <c r="AH5169" s="40"/>
      <c r="AI5169" s="40"/>
      <c r="AJ5169" s="40"/>
      <c r="AK5169" s="40"/>
      <c r="AL5169" s="40"/>
      <c r="AM5169" s="40"/>
      <c r="AN5169" s="40"/>
      <c r="AO5169" s="40"/>
      <c r="AP5169" s="40"/>
      <c r="AQ5169" s="40"/>
      <c r="AR5169" s="40"/>
      <c r="AS5169" s="40"/>
      <c r="AT5169" s="40"/>
      <c r="AU5169" s="40"/>
      <c r="AV5169" s="40"/>
      <c r="AZ5169" s="40"/>
      <c r="BA5169" s="40"/>
      <c r="BB5169" s="40"/>
      <c r="BC5169" s="40"/>
      <c r="BD5169" s="40"/>
      <c r="BE5169" s="40"/>
      <c r="BF5169" s="40"/>
      <c r="BG5169" s="40"/>
      <c r="BH5169" s="40"/>
      <c r="BI5169" s="40"/>
      <c r="BJ5169" s="40"/>
      <c r="BK5169" s="40"/>
      <c r="BL5169" s="40"/>
      <c r="BM5169" s="40"/>
      <c r="BN5169" s="40"/>
      <c r="BO5169" s="40"/>
      <c r="BP5169" s="40"/>
      <c r="BQ5169" s="40"/>
      <c r="BR5169" s="40"/>
      <c r="BS5169" s="40"/>
      <c r="BT5169" s="40"/>
      <c r="BU5169" s="40"/>
      <c r="BV5169" s="40"/>
      <c r="BW5169" s="40"/>
      <c r="BX5169" s="40"/>
      <c r="BY5169" s="40"/>
      <c r="BZ5169" s="40"/>
      <c r="CA5169" s="40"/>
      <c r="CB5169" s="40"/>
      <c r="CC5169" s="40"/>
      <c r="CD5169" s="40"/>
      <c r="CE5169" s="40"/>
    </row>
    <row r="5170" spans="1:83" x14ac:dyDescent="0.25">
      <c r="A5170" s="68" t="s">
        <v>834</v>
      </c>
      <c r="B5170" s="68" t="s">
        <v>834</v>
      </c>
      <c r="C5170" s="14">
        <v>37212</v>
      </c>
      <c r="D5170" s="14"/>
      <c r="E5170" s="14"/>
      <c r="F5170" s="15"/>
      <c r="G5170" s="40">
        <v>5.2865995190472503</v>
      </c>
      <c r="H5170" s="40"/>
      <c r="I5170" s="40"/>
      <c r="J5170" s="40"/>
      <c r="K5170" s="40"/>
      <c r="L5170" s="40"/>
      <c r="M5170" s="40"/>
      <c r="N5170" s="40"/>
      <c r="O5170" s="40"/>
      <c r="P5170" s="40"/>
      <c r="Q5170" s="40"/>
      <c r="R5170" s="40"/>
      <c r="S5170" s="40"/>
      <c r="T5170" s="40"/>
      <c r="U5170" s="40"/>
      <c r="V5170" s="40"/>
      <c r="W5170" s="40"/>
      <c r="X5170" s="40"/>
      <c r="Z5170" s="40"/>
      <c r="AA5170" s="40"/>
      <c r="AB5170" s="40"/>
      <c r="AC5170" s="40"/>
      <c r="AD5170" s="40"/>
      <c r="AE5170" s="40"/>
      <c r="AF5170" s="40"/>
      <c r="AG5170" s="40"/>
      <c r="AH5170" s="40"/>
      <c r="AI5170" s="40"/>
      <c r="AJ5170" s="40"/>
      <c r="AK5170" s="40"/>
      <c r="AL5170" s="40"/>
      <c r="AM5170" s="40"/>
      <c r="AN5170" s="40"/>
      <c r="AO5170" s="40"/>
      <c r="AP5170" s="40"/>
      <c r="AQ5170" s="40"/>
      <c r="AR5170" s="40"/>
      <c r="AS5170" s="40"/>
      <c r="AT5170" s="40"/>
      <c r="AU5170" s="40"/>
      <c r="AV5170" s="40"/>
      <c r="AZ5170" s="40"/>
      <c r="BA5170" s="40"/>
      <c r="BB5170" s="40"/>
      <c r="BC5170" s="40"/>
      <c r="BD5170" s="40"/>
      <c r="BE5170" s="40"/>
      <c r="BF5170" s="40"/>
      <c r="BG5170" s="40"/>
      <c r="BH5170" s="40"/>
      <c r="BI5170" s="40"/>
      <c r="BJ5170" s="40"/>
      <c r="BK5170" s="40"/>
      <c r="BL5170" s="40"/>
      <c r="BM5170" s="40"/>
      <c r="BN5170" s="40"/>
      <c r="BO5170" s="40"/>
      <c r="BP5170" s="40"/>
      <c r="BQ5170" s="40"/>
      <c r="BR5170" s="40"/>
      <c r="BS5170" s="40"/>
      <c r="BT5170" s="40"/>
      <c r="BU5170" s="40"/>
      <c r="BV5170" s="40"/>
      <c r="BW5170" s="40"/>
      <c r="BX5170" s="40"/>
      <c r="BY5170" s="40"/>
      <c r="BZ5170" s="40"/>
      <c r="CA5170" s="40"/>
      <c r="CB5170" s="40"/>
      <c r="CC5170" s="40"/>
      <c r="CD5170" s="40"/>
      <c r="CE5170" s="40"/>
    </row>
    <row r="5171" spans="1:83" x14ac:dyDescent="0.25">
      <c r="A5171" s="68" t="s">
        <v>834</v>
      </c>
      <c r="B5171" s="68" t="s">
        <v>834</v>
      </c>
      <c r="C5171" s="14">
        <v>37213</v>
      </c>
      <c r="D5171" s="14"/>
      <c r="E5171" s="14"/>
      <c r="F5171" s="15"/>
      <c r="G5171" s="40">
        <v>3.7355451985035102</v>
      </c>
      <c r="H5171" s="40"/>
      <c r="I5171" s="40"/>
      <c r="J5171" s="40"/>
      <c r="K5171" s="40"/>
      <c r="L5171" s="40"/>
      <c r="M5171" s="40"/>
      <c r="N5171" s="40"/>
      <c r="O5171" s="40"/>
      <c r="P5171" s="40"/>
      <c r="Q5171" s="40"/>
      <c r="R5171" s="40"/>
      <c r="S5171" s="40"/>
      <c r="T5171" s="40"/>
      <c r="U5171" s="40"/>
      <c r="V5171" s="40"/>
      <c r="W5171" s="40"/>
      <c r="X5171" s="40"/>
      <c r="Z5171" s="40"/>
      <c r="AA5171" s="40"/>
      <c r="AB5171" s="40"/>
      <c r="AC5171" s="40"/>
      <c r="AD5171" s="40"/>
      <c r="AE5171" s="40"/>
      <c r="AF5171" s="40"/>
      <c r="AG5171" s="40"/>
      <c r="AH5171" s="40"/>
      <c r="AI5171" s="40"/>
      <c r="AJ5171" s="40"/>
      <c r="AK5171" s="40"/>
      <c r="AL5171" s="40"/>
      <c r="AM5171" s="40"/>
      <c r="AN5171" s="40"/>
      <c r="AO5171" s="40"/>
      <c r="AP5171" s="40"/>
      <c r="AQ5171" s="40"/>
      <c r="AR5171" s="40"/>
      <c r="AS5171" s="40"/>
      <c r="AT5171" s="40"/>
      <c r="AU5171" s="40"/>
      <c r="AV5171" s="40"/>
      <c r="AZ5171" s="40"/>
      <c r="BA5171" s="40"/>
      <c r="BB5171" s="40"/>
      <c r="BC5171" s="40"/>
      <c r="BD5171" s="40"/>
      <c r="BE5171" s="40"/>
      <c r="BF5171" s="40"/>
      <c r="BG5171" s="40"/>
      <c r="BH5171" s="40"/>
      <c r="BI5171" s="40"/>
      <c r="BJ5171" s="40"/>
      <c r="BK5171" s="40"/>
      <c r="BL5171" s="40"/>
      <c r="BM5171" s="40"/>
      <c r="BN5171" s="40"/>
      <c r="BO5171" s="40"/>
      <c r="BP5171" s="40"/>
      <c r="BQ5171" s="40"/>
      <c r="BR5171" s="40"/>
      <c r="BS5171" s="40"/>
      <c r="BT5171" s="40"/>
      <c r="BU5171" s="40"/>
      <c r="BV5171" s="40"/>
      <c r="BW5171" s="40"/>
      <c r="BX5171" s="40"/>
      <c r="BY5171" s="40"/>
      <c r="BZ5171" s="40"/>
      <c r="CA5171" s="40"/>
      <c r="CB5171" s="40"/>
      <c r="CC5171" s="40"/>
      <c r="CD5171" s="40"/>
      <c r="CE5171" s="40"/>
    </row>
    <row r="5172" spans="1:83" x14ac:dyDescent="0.25">
      <c r="A5172" s="68" t="s">
        <v>834</v>
      </c>
      <c r="B5172" s="68" t="s">
        <v>834</v>
      </c>
      <c r="C5172" s="14">
        <v>37214</v>
      </c>
      <c r="D5172" s="14"/>
      <c r="E5172" s="14"/>
      <c r="F5172" s="15"/>
      <c r="G5172" s="40">
        <v>2.57345781903765</v>
      </c>
      <c r="H5172" s="40"/>
      <c r="I5172" s="40"/>
      <c r="J5172" s="40"/>
      <c r="K5172" s="40"/>
      <c r="L5172" s="40"/>
      <c r="M5172" s="40"/>
      <c r="N5172" s="40"/>
      <c r="O5172" s="40"/>
      <c r="P5172" s="40"/>
      <c r="Q5172" s="40"/>
      <c r="R5172" s="40"/>
      <c r="S5172" s="40"/>
      <c r="T5172" s="40"/>
      <c r="U5172" s="40"/>
      <c r="V5172" s="40"/>
      <c r="W5172" s="40"/>
      <c r="X5172" s="40"/>
      <c r="Z5172" s="40"/>
      <c r="AA5172" s="40"/>
      <c r="AB5172" s="40"/>
      <c r="AC5172" s="40"/>
      <c r="AD5172" s="40"/>
      <c r="AE5172" s="40"/>
      <c r="AF5172" s="40"/>
      <c r="AG5172" s="40"/>
      <c r="AH5172" s="40"/>
      <c r="AI5172" s="40"/>
      <c r="AJ5172" s="40"/>
      <c r="AK5172" s="40"/>
      <c r="AL5172" s="40"/>
      <c r="AM5172" s="40"/>
      <c r="AN5172" s="40"/>
      <c r="AO5172" s="40"/>
      <c r="AP5172" s="40"/>
      <c r="AQ5172" s="40"/>
      <c r="AR5172" s="40"/>
      <c r="AS5172" s="40"/>
      <c r="AT5172" s="40"/>
      <c r="AU5172" s="40"/>
      <c r="AV5172" s="40"/>
      <c r="AZ5172" s="40"/>
      <c r="BA5172" s="40"/>
      <c r="BB5172" s="40"/>
      <c r="BC5172" s="40"/>
      <c r="BD5172" s="40"/>
      <c r="BE5172" s="40"/>
      <c r="BF5172" s="40"/>
      <c r="BG5172" s="40"/>
      <c r="BH5172" s="40"/>
      <c r="BI5172" s="40"/>
      <c r="BJ5172" s="40"/>
      <c r="BK5172" s="40"/>
      <c r="BL5172" s="40"/>
      <c r="BM5172" s="40"/>
      <c r="BN5172" s="40"/>
      <c r="BO5172" s="40"/>
      <c r="BP5172" s="40"/>
      <c r="BQ5172" s="40"/>
      <c r="BR5172" s="40"/>
      <c r="BS5172" s="40"/>
      <c r="BT5172" s="40"/>
      <c r="BU5172" s="40"/>
      <c r="BV5172" s="40"/>
      <c r="BW5172" s="40"/>
      <c r="BX5172" s="40"/>
      <c r="BY5172" s="40"/>
      <c r="BZ5172" s="40"/>
      <c r="CA5172" s="40"/>
      <c r="CB5172" s="40"/>
      <c r="CC5172" s="40"/>
      <c r="CD5172" s="40"/>
      <c r="CE5172" s="40"/>
    </row>
    <row r="5173" spans="1:83" x14ac:dyDescent="0.25">
      <c r="A5173" s="68" t="s">
        <v>834</v>
      </c>
      <c r="B5173" s="68" t="s">
        <v>834</v>
      </c>
      <c r="C5173" s="14">
        <v>37215</v>
      </c>
      <c r="D5173" s="14"/>
      <c r="E5173" s="14"/>
      <c r="F5173" s="15"/>
      <c r="G5173" s="40">
        <v>2.55526953371692</v>
      </c>
      <c r="H5173" s="40"/>
      <c r="I5173" s="40"/>
      <c r="J5173" s="40"/>
      <c r="K5173" s="40"/>
      <c r="L5173" s="40"/>
      <c r="M5173" s="40"/>
      <c r="N5173" s="40"/>
      <c r="O5173" s="40"/>
      <c r="P5173" s="40"/>
      <c r="Q5173" s="40"/>
      <c r="R5173" s="40"/>
      <c r="S5173" s="40"/>
      <c r="T5173" s="40"/>
      <c r="U5173" s="40"/>
      <c r="V5173" s="40"/>
      <c r="W5173" s="40"/>
      <c r="X5173" s="40"/>
      <c r="Z5173" s="40"/>
      <c r="AA5173" s="40"/>
      <c r="AB5173" s="40"/>
      <c r="AC5173" s="40"/>
      <c r="AD5173" s="40"/>
      <c r="AE5173" s="40"/>
      <c r="AF5173" s="40"/>
      <c r="AG5173" s="40"/>
      <c r="AH5173" s="40"/>
      <c r="AI5173" s="40"/>
      <c r="AJ5173" s="40"/>
      <c r="AK5173" s="40"/>
      <c r="AL5173" s="40"/>
      <c r="AM5173" s="40"/>
      <c r="AN5173" s="40"/>
      <c r="AO5173" s="40"/>
      <c r="AP5173" s="40"/>
      <c r="AQ5173" s="40"/>
      <c r="AR5173" s="40"/>
      <c r="AS5173" s="40"/>
      <c r="AT5173" s="40"/>
      <c r="AU5173" s="40"/>
      <c r="AV5173" s="40"/>
      <c r="AZ5173" s="40"/>
      <c r="BA5173" s="40"/>
      <c r="BB5173" s="40"/>
      <c r="BC5173" s="40"/>
      <c r="BD5173" s="40"/>
      <c r="BE5173" s="40"/>
      <c r="BF5173" s="40"/>
      <c r="BG5173" s="40"/>
      <c r="BH5173" s="40"/>
      <c r="BI5173" s="40"/>
      <c r="BJ5173" s="40"/>
      <c r="BK5173" s="40"/>
      <c r="BL5173" s="40"/>
      <c r="BM5173" s="40"/>
      <c r="BN5173" s="40"/>
      <c r="BO5173" s="40"/>
      <c r="BP5173" s="40"/>
      <c r="BQ5173" s="40"/>
      <c r="BR5173" s="40"/>
      <c r="BS5173" s="40"/>
      <c r="BT5173" s="40"/>
      <c r="BU5173" s="40"/>
      <c r="BV5173" s="40"/>
      <c r="BW5173" s="40"/>
      <c r="BX5173" s="40"/>
      <c r="BY5173" s="40"/>
      <c r="BZ5173" s="40"/>
      <c r="CA5173" s="40"/>
      <c r="CB5173" s="40"/>
      <c r="CC5173" s="40"/>
      <c r="CD5173" s="40"/>
      <c r="CE5173" s="40"/>
    </row>
    <row r="5174" spans="1:83" x14ac:dyDescent="0.25">
      <c r="A5174" s="68" t="s">
        <v>834</v>
      </c>
      <c r="B5174" s="68" t="s">
        <v>834</v>
      </c>
      <c r="C5174" s="14">
        <v>37216</v>
      </c>
      <c r="D5174" s="14"/>
      <c r="E5174" s="14"/>
      <c r="F5174" s="15"/>
      <c r="G5174" s="40">
        <v>3.2516344635922398</v>
      </c>
      <c r="H5174" s="40">
        <v>687.68728594656204</v>
      </c>
      <c r="I5174" s="40"/>
      <c r="J5174" s="40">
        <v>0.341877498984483</v>
      </c>
      <c r="K5174" s="40">
        <v>0.307417672714701</v>
      </c>
      <c r="L5174" s="40">
        <v>0.32245484202390301</v>
      </c>
      <c r="M5174" s="40">
        <v>0.34060554711649099</v>
      </c>
      <c r="N5174" s="40">
        <v>0.37865568982417802</v>
      </c>
      <c r="O5174" s="40">
        <v>0.439023494453126</v>
      </c>
      <c r="P5174" s="40">
        <v>0.43520393076437602</v>
      </c>
      <c r="Q5174" s="40">
        <v>0.44342822444943802</v>
      </c>
      <c r="R5174" s="40">
        <v>0.42976952940211399</v>
      </c>
      <c r="S5174" s="40"/>
      <c r="T5174" s="40"/>
      <c r="U5174" s="40"/>
      <c r="V5174" s="40"/>
      <c r="W5174" s="40"/>
      <c r="X5174" s="40"/>
      <c r="Z5174" s="40"/>
      <c r="AA5174" s="40"/>
      <c r="AB5174" s="40"/>
      <c r="AC5174" s="40"/>
      <c r="AD5174" s="40"/>
      <c r="AE5174" s="40"/>
      <c r="AF5174" s="40"/>
      <c r="AG5174" s="40"/>
      <c r="AH5174" s="40"/>
      <c r="AI5174" s="40"/>
      <c r="AJ5174" s="40"/>
      <c r="AK5174" s="40"/>
      <c r="AL5174" s="40"/>
      <c r="AM5174" s="40"/>
      <c r="AN5174" s="40"/>
      <c r="AO5174" s="40"/>
      <c r="AP5174" s="40"/>
      <c r="AQ5174" s="40"/>
      <c r="AR5174" s="40"/>
      <c r="AS5174" s="40"/>
      <c r="AT5174" s="40"/>
      <c r="AU5174" s="40"/>
      <c r="AV5174" s="40"/>
      <c r="AZ5174" s="40"/>
      <c r="BA5174" s="40"/>
      <c r="BB5174" s="40"/>
      <c r="BC5174" s="40"/>
      <c r="BD5174" s="40"/>
      <c r="BE5174" s="40"/>
      <c r="BF5174" s="40"/>
      <c r="BG5174" s="40"/>
      <c r="BH5174" s="40"/>
      <c r="BI5174" s="40"/>
      <c r="BJ5174" s="40"/>
      <c r="BK5174" s="40"/>
      <c r="BL5174" s="40"/>
      <c r="BM5174" s="40"/>
      <c r="BN5174" s="40"/>
      <c r="BO5174" s="40"/>
      <c r="BP5174" s="40"/>
      <c r="BQ5174" s="40"/>
      <c r="BR5174" s="40"/>
      <c r="BS5174" s="40"/>
      <c r="BT5174" s="40"/>
      <c r="BU5174" s="40"/>
      <c r="BV5174" s="40"/>
      <c r="BW5174" s="40"/>
      <c r="BX5174" s="40"/>
      <c r="BY5174" s="40"/>
      <c r="BZ5174" s="40"/>
      <c r="CA5174" s="40"/>
      <c r="CB5174" s="40"/>
      <c r="CC5174" s="40"/>
      <c r="CD5174" s="40"/>
      <c r="CE5174" s="40"/>
    </row>
    <row r="5175" spans="1:83" x14ac:dyDescent="0.25">
      <c r="A5175" s="68" t="s">
        <v>834</v>
      </c>
      <c r="B5175" s="68" t="s">
        <v>834</v>
      </c>
      <c r="C5175" s="14">
        <v>37217</v>
      </c>
      <c r="D5175" s="14"/>
      <c r="E5175" s="14"/>
      <c r="F5175" s="15"/>
      <c r="G5175" s="40">
        <v>3.72791079905975</v>
      </c>
      <c r="H5175" s="40"/>
      <c r="I5175" s="40"/>
      <c r="J5175" s="40"/>
      <c r="K5175" s="40"/>
      <c r="L5175" s="40"/>
      <c r="M5175" s="40"/>
      <c r="N5175" s="40"/>
      <c r="O5175" s="40"/>
      <c r="P5175" s="40"/>
      <c r="Q5175" s="40"/>
      <c r="R5175" s="40"/>
      <c r="S5175" s="40"/>
      <c r="T5175" s="40"/>
      <c r="U5175" s="40"/>
      <c r="V5175" s="40"/>
      <c r="W5175" s="40"/>
      <c r="X5175" s="40"/>
      <c r="Z5175" s="40"/>
      <c r="AA5175" s="40"/>
      <c r="AB5175" s="40"/>
      <c r="AC5175" s="40"/>
      <c r="AD5175" s="40"/>
      <c r="AE5175" s="40"/>
      <c r="AF5175" s="40"/>
      <c r="AG5175" s="40"/>
      <c r="AH5175" s="40"/>
      <c r="AI5175" s="40"/>
      <c r="AJ5175" s="40"/>
      <c r="AK5175" s="40"/>
      <c r="AL5175" s="40"/>
      <c r="AM5175" s="40"/>
      <c r="AN5175" s="40"/>
      <c r="AO5175" s="40"/>
      <c r="AP5175" s="40"/>
      <c r="AQ5175" s="40"/>
      <c r="AR5175" s="40"/>
      <c r="AS5175" s="40"/>
      <c r="AT5175" s="40"/>
      <c r="AU5175" s="40"/>
      <c r="AV5175" s="40"/>
      <c r="AZ5175" s="40"/>
      <c r="BA5175" s="40"/>
      <c r="BB5175" s="40"/>
      <c r="BC5175" s="40"/>
      <c r="BD5175" s="40"/>
      <c r="BE5175" s="40"/>
      <c r="BF5175" s="40"/>
      <c r="BG5175" s="40"/>
      <c r="BH5175" s="40"/>
      <c r="BI5175" s="40"/>
      <c r="BJ5175" s="40"/>
      <c r="BK5175" s="40"/>
      <c r="BL5175" s="40"/>
      <c r="BM5175" s="40"/>
      <c r="BN5175" s="40"/>
      <c r="BO5175" s="40"/>
      <c r="BP5175" s="40"/>
      <c r="BQ5175" s="40"/>
      <c r="BR5175" s="40"/>
      <c r="BS5175" s="40"/>
      <c r="BT5175" s="40"/>
      <c r="BU5175" s="40"/>
      <c r="BV5175" s="40"/>
      <c r="BW5175" s="40"/>
      <c r="BX5175" s="40"/>
      <c r="BY5175" s="40"/>
      <c r="BZ5175" s="40"/>
      <c r="CA5175" s="40"/>
      <c r="CB5175" s="40"/>
      <c r="CC5175" s="40"/>
      <c r="CD5175" s="40"/>
      <c r="CE5175" s="40"/>
    </row>
    <row r="5176" spans="1:83" x14ac:dyDescent="0.25">
      <c r="A5176" s="68" t="s">
        <v>834</v>
      </c>
      <c r="B5176" s="68" t="s">
        <v>834</v>
      </c>
      <c r="C5176" s="14">
        <v>37218</v>
      </c>
      <c r="D5176" s="14"/>
      <c r="E5176" s="14"/>
      <c r="F5176" s="15"/>
      <c r="G5176" s="40">
        <v>3.3259424892734999</v>
      </c>
      <c r="H5176" s="40"/>
      <c r="I5176" s="40"/>
      <c r="J5176" s="40"/>
      <c r="K5176" s="40"/>
      <c r="L5176" s="40"/>
      <c r="M5176" s="40"/>
      <c r="N5176" s="40"/>
      <c r="O5176" s="40"/>
      <c r="P5176" s="40"/>
      <c r="Q5176" s="40"/>
      <c r="R5176" s="40"/>
      <c r="S5176" s="40"/>
      <c r="T5176" s="40"/>
      <c r="U5176" s="40"/>
      <c r="V5176" s="40"/>
      <c r="W5176" s="40"/>
      <c r="X5176" s="40"/>
      <c r="Z5176" s="40"/>
      <c r="AA5176" s="40"/>
      <c r="AB5176" s="40"/>
      <c r="AC5176" s="40"/>
      <c r="AD5176" s="40"/>
      <c r="AE5176" s="40"/>
      <c r="AF5176" s="40"/>
      <c r="AG5176" s="40"/>
      <c r="AH5176" s="40"/>
      <c r="AI5176" s="40"/>
      <c r="AJ5176" s="40"/>
      <c r="AK5176" s="40"/>
      <c r="AL5176" s="40"/>
      <c r="AM5176" s="40"/>
      <c r="AN5176" s="40"/>
      <c r="AO5176" s="40"/>
      <c r="AP5176" s="40"/>
      <c r="AQ5176" s="40"/>
      <c r="AR5176" s="40"/>
      <c r="AS5176" s="40"/>
      <c r="AT5176" s="40"/>
      <c r="AU5176" s="40"/>
      <c r="AV5176" s="40"/>
      <c r="AZ5176" s="40"/>
      <c r="BA5176" s="40"/>
      <c r="BB5176" s="40"/>
      <c r="BC5176" s="40"/>
      <c r="BD5176" s="40"/>
      <c r="BE5176" s="40"/>
      <c r="BF5176" s="40"/>
      <c r="BG5176" s="40"/>
      <c r="BH5176" s="40"/>
      <c r="BI5176" s="40"/>
      <c r="BJ5176" s="40"/>
      <c r="BK5176" s="40"/>
      <c r="BL5176" s="40"/>
      <c r="BM5176" s="40"/>
      <c r="BN5176" s="40"/>
      <c r="BO5176" s="40"/>
      <c r="BP5176" s="40"/>
      <c r="BQ5176" s="40"/>
      <c r="BR5176" s="40"/>
      <c r="BS5176" s="40"/>
      <c r="BT5176" s="40"/>
      <c r="BU5176" s="40"/>
      <c r="BV5176" s="40"/>
      <c r="BW5176" s="40"/>
      <c r="BX5176" s="40"/>
      <c r="BY5176" s="40"/>
      <c r="BZ5176" s="40"/>
      <c r="CA5176" s="40"/>
      <c r="CB5176" s="40"/>
      <c r="CC5176" s="40"/>
      <c r="CD5176" s="40"/>
      <c r="CE5176" s="40"/>
    </row>
    <row r="5177" spans="1:83" x14ac:dyDescent="0.25">
      <c r="A5177" s="68" t="s">
        <v>834</v>
      </c>
      <c r="B5177" s="68" t="s">
        <v>834</v>
      </c>
      <c r="C5177" s="14">
        <v>37219</v>
      </c>
      <c r="D5177" s="14"/>
      <c r="E5177" s="14"/>
      <c r="F5177" s="15"/>
      <c r="G5177" s="40">
        <v>3.45445169202985</v>
      </c>
      <c r="H5177" s="40"/>
      <c r="I5177" s="40"/>
      <c r="J5177" s="40"/>
      <c r="K5177" s="40"/>
      <c r="L5177" s="40"/>
      <c r="M5177" s="40"/>
      <c r="N5177" s="40"/>
      <c r="O5177" s="40"/>
      <c r="P5177" s="40"/>
      <c r="Q5177" s="40"/>
      <c r="R5177" s="40"/>
      <c r="S5177" s="40"/>
      <c r="T5177" s="40"/>
      <c r="U5177" s="40"/>
      <c r="V5177" s="40"/>
      <c r="W5177" s="40"/>
      <c r="X5177" s="40"/>
      <c r="Z5177" s="40"/>
      <c r="AA5177" s="40"/>
      <c r="AB5177" s="40"/>
      <c r="AC5177" s="40"/>
      <c r="AD5177" s="40"/>
      <c r="AE5177" s="40"/>
      <c r="AF5177" s="40"/>
      <c r="AG5177" s="40"/>
      <c r="AH5177" s="40"/>
      <c r="AI5177" s="40"/>
      <c r="AJ5177" s="40"/>
      <c r="AK5177" s="40"/>
      <c r="AL5177" s="40"/>
      <c r="AM5177" s="40"/>
      <c r="AN5177" s="40"/>
      <c r="AO5177" s="40"/>
      <c r="AP5177" s="40"/>
      <c r="AQ5177" s="40"/>
      <c r="AR5177" s="40"/>
      <c r="AS5177" s="40"/>
      <c r="AT5177" s="40"/>
      <c r="AU5177" s="40"/>
      <c r="AV5177" s="40"/>
      <c r="AZ5177" s="40"/>
      <c r="BA5177" s="40"/>
      <c r="BB5177" s="40"/>
      <c r="BC5177" s="40"/>
      <c r="BD5177" s="40"/>
      <c r="BE5177" s="40"/>
      <c r="BF5177" s="40"/>
      <c r="BG5177" s="40"/>
      <c r="BH5177" s="40"/>
      <c r="BI5177" s="40"/>
      <c r="BJ5177" s="40"/>
      <c r="BK5177" s="40"/>
      <c r="BL5177" s="40"/>
      <c r="BM5177" s="40"/>
      <c r="BN5177" s="40"/>
      <c r="BO5177" s="40"/>
      <c r="BP5177" s="40"/>
      <c r="BQ5177" s="40"/>
      <c r="BR5177" s="40"/>
      <c r="BS5177" s="40"/>
      <c r="BT5177" s="40"/>
      <c r="BU5177" s="40"/>
      <c r="BV5177" s="40"/>
      <c r="BW5177" s="40"/>
      <c r="BX5177" s="40"/>
      <c r="BY5177" s="40"/>
      <c r="BZ5177" s="40"/>
      <c r="CA5177" s="40"/>
      <c r="CB5177" s="40"/>
      <c r="CC5177" s="40"/>
      <c r="CD5177" s="40"/>
      <c r="CE5177" s="40"/>
    </row>
    <row r="5178" spans="1:83" x14ac:dyDescent="0.25">
      <c r="A5178" s="68" t="s">
        <v>834</v>
      </c>
      <c r="B5178" s="68" t="s">
        <v>834</v>
      </c>
      <c r="C5178" s="14">
        <v>37220</v>
      </c>
      <c r="D5178" s="14"/>
      <c r="E5178" s="14"/>
      <c r="F5178" s="15"/>
      <c r="G5178" s="40">
        <v>1.83567502446577</v>
      </c>
      <c r="H5178" s="40"/>
      <c r="I5178" s="40"/>
      <c r="J5178" s="40"/>
      <c r="K5178" s="40"/>
      <c r="L5178" s="40"/>
      <c r="M5178" s="40"/>
      <c r="N5178" s="40"/>
      <c r="O5178" s="40"/>
      <c r="P5178" s="40"/>
      <c r="Q5178" s="40"/>
      <c r="R5178" s="40"/>
      <c r="S5178" s="40"/>
      <c r="T5178" s="40"/>
      <c r="U5178" s="40"/>
      <c r="V5178" s="40"/>
      <c r="W5178" s="40"/>
      <c r="X5178" s="40"/>
      <c r="Z5178" s="40"/>
      <c r="AA5178" s="40"/>
      <c r="AB5178" s="40"/>
      <c r="AC5178" s="40"/>
      <c r="AD5178" s="40"/>
      <c r="AE5178" s="40"/>
      <c r="AF5178" s="40"/>
      <c r="AG5178" s="40"/>
      <c r="AH5178" s="40"/>
      <c r="AI5178" s="40"/>
      <c r="AJ5178" s="40"/>
      <c r="AK5178" s="40"/>
      <c r="AL5178" s="40"/>
      <c r="AM5178" s="40"/>
      <c r="AN5178" s="40"/>
      <c r="AO5178" s="40"/>
      <c r="AP5178" s="40"/>
      <c r="AQ5178" s="40"/>
      <c r="AR5178" s="40"/>
      <c r="AS5178" s="40"/>
      <c r="AT5178" s="40"/>
      <c r="AU5178" s="40"/>
      <c r="AV5178" s="40"/>
      <c r="AZ5178" s="40"/>
      <c r="BA5178" s="40"/>
      <c r="BB5178" s="40"/>
      <c r="BC5178" s="40"/>
      <c r="BD5178" s="40"/>
      <c r="BE5178" s="40"/>
      <c r="BF5178" s="40"/>
      <c r="BG5178" s="40"/>
      <c r="BH5178" s="40"/>
      <c r="BI5178" s="40"/>
      <c r="BJ5178" s="40"/>
      <c r="BK5178" s="40"/>
      <c r="BL5178" s="40"/>
      <c r="BM5178" s="40"/>
      <c r="BN5178" s="40"/>
      <c r="BO5178" s="40"/>
      <c r="BP5178" s="40"/>
      <c r="BQ5178" s="40"/>
      <c r="BR5178" s="40"/>
      <c r="BS5178" s="40"/>
      <c r="BT5178" s="40"/>
      <c r="BU5178" s="40"/>
      <c r="BV5178" s="40"/>
      <c r="BW5178" s="40"/>
      <c r="BX5178" s="40"/>
      <c r="BY5178" s="40"/>
      <c r="BZ5178" s="40"/>
      <c r="CA5178" s="40"/>
      <c r="CB5178" s="40"/>
      <c r="CC5178" s="40"/>
      <c r="CD5178" s="40"/>
      <c r="CE5178" s="40"/>
    </row>
    <row r="5179" spans="1:83" x14ac:dyDescent="0.25">
      <c r="A5179" s="68" t="s">
        <v>834</v>
      </c>
      <c r="B5179" s="68" t="s">
        <v>834</v>
      </c>
      <c r="C5179" s="14">
        <v>37221</v>
      </c>
      <c r="D5179" s="14"/>
      <c r="E5179" s="14"/>
      <c r="F5179" s="15"/>
      <c r="G5179" s="40">
        <v>1.2172382285402099</v>
      </c>
      <c r="H5179" s="40"/>
      <c r="I5179" s="40"/>
      <c r="J5179" s="40"/>
      <c r="K5179" s="40"/>
      <c r="L5179" s="40"/>
      <c r="M5179" s="40"/>
      <c r="N5179" s="40"/>
      <c r="O5179" s="40"/>
      <c r="P5179" s="40"/>
      <c r="Q5179" s="40"/>
      <c r="R5179" s="40"/>
      <c r="S5179" s="40"/>
      <c r="T5179" s="40"/>
      <c r="U5179" s="40"/>
      <c r="V5179" s="40"/>
      <c r="W5179" s="40"/>
      <c r="X5179" s="40"/>
      <c r="Z5179" s="40"/>
      <c r="AA5179" s="40"/>
      <c r="AB5179" s="40"/>
      <c r="AC5179" s="40"/>
      <c r="AD5179" s="40"/>
      <c r="AE5179" s="40"/>
      <c r="AF5179" s="40"/>
      <c r="AG5179" s="40"/>
      <c r="AH5179" s="40"/>
      <c r="AI5179" s="40"/>
      <c r="AJ5179" s="40"/>
      <c r="AK5179" s="40"/>
      <c r="AL5179" s="40"/>
      <c r="AM5179" s="40"/>
      <c r="AN5179" s="40"/>
      <c r="AO5179" s="40"/>
      <c r="AP5179" s="40"/>
      <c r="AQ5179" s="40"/>
      <c r="AR5179" s="40"/>
      <c r="AS5179" s="40"/>
      <c r="AT5179" s="40"/>
      <c r="AU5179" s="40"/>
      <c r="AV5179" s="40"/>
      <c r="AZ5179" s="40"/>
      <c r="BA5179" s="40"/>
      <c r="BB5179" s="40"/>
      <c r="BC5179" s="40"/>
      <c r="BD5179" s="40"/>
      <c r="BE5179" s="40"/>
      <c r="BF5179" s="40"/>
      <c r="BG5179" s="40"/>
      <c r="BH5179" s="40"/>
      <c r="BI5179" s="40"/>
      <c r="BJ5179" s="40"/>
      <c r="BK5179" s="40"/>
      <c r="BL5179" s="40"/>
      <c r="BM5179" s="40"/>
      <c r="BN5179" s="40"/>
      <c r="BO5179" s="40"/>
      <c r="BP5179" s="40"/>
      <c r="BQ5179" s="40"/>
      <c r="BR5179" s="40"/>
      <c r="BS5179" s="40"/>
      <c r="BT5179" s="40"/>
      <c r="BU5179" s="40"/>
      <c r="BV5179" s="40"/>
      <c r="BW5179" s="40"/>
      <c r="BX5179" s="40"/>
      <c r="BY5179" s="40"/>
      <c r="BZ5179" s="40"/>
      <c r="CA5179" s="40"/>
      <c r="CB5179" s="40"/>
      <c r="CC5179" s="40"/>
      <c r="CD5179" s="40"/>
      <c r="CE5179" s="40"/>
    </row>
    <row r="5180" spans="1:83" x14ac:dyDescent="0.25">
      <c r="A5180" s="68" t="s">
        <v>834</v>
      </c>
      <c r="B5180" s="68" t="s">
        <v>834</v>
      </c>
      <c r="C5180" s="14">
        <v>37222</v>
      </c>
      <c r="D5180" s="14"/>
      <c r="E5180" s="14"/>
      <c r="F5180" s="15"/>
      <c r="G5180" s="40">
        <v>2.5890187901638599</v>
      </c>
      <c r="H5180" s="40"/>
      <c r="I5180" s="40"/>
      <c r="J5180" s="40"/>
      <c r="K5180" s="40"/>
      <c r="L5180" s="40"/>
      <c r="M5180" s="40"/>
      <c r="N5180" s="40"/>
      <c r="O5180" s="40"/>
      <c r="P5180" s="40"/>
      <c r="Q5180" s="40"/>
      <c r="R5180" s="40"/>
      <c r="S5180" s="40"/>
      <c r="T5180" s="40"/>
      <c r="U5180" s="40"/>
      <c r="V5180" s="40"/>
      <c r="W5180" s="40"/>
      <c r="X5180" s="40"/>
      <c r="Z5180" s="40"/>
      <c r="AA5180" s="40"/>
      <c r="AB5180" s="40"/>
      <c r="AC5180" s="40"/>
      <c r="AD5180" s="40"/>
      <c r="AE5180" s="40"/>
      <c r="AF5180" s="40"/>
      <c r="AG5180" s="40"/>
      <c r="AH5180" s="40"/>
      <c r="AI5180" s="40"/>
      <c r="AJ5180" s="40"/>
      <c r="AK5180" s="40"/>
      <c r="AL5180" s="40"/>
      <c r="AM5180" s="40"/>
      <c r="AN5180" s="40"/>
      <c r="AO5180" s="40"/>
      <c r="AP5180" s="40"/>
      <c r="AQ5180" s="40"/>
      <c r="AR5180" s="40"/>
      <c r="AS5180" s="40"/>
      <c r="AT5180" s="40"/>
      <c r="AU5180" s="40"/>
      <c r="AV5180" s="40"/>
      <c r="AZ5180" s="40"/>
      <c r="BA5180" s="40"/>
      <c r="BB5180" s="40"/>
      <c r="BC5180" s="40"/>
      <c r="BD5180" s="40"/>
      <c r="BE5180" s="40"/>
      <c r="BF5180" s="40"/>
      <c r="BG5180" s="40"/>
      <c r="BH5180" s="40"/>
      <c r="BI5180" s="40"/>
      <c r="BJ5180" s="40"/>
      <c r="BK5180" s="40"/>
      <c r="BL5180" s="40"/>
      <c r="BM5180" s="40"/>
      <c r="BN5180" s="40"/>
      <c r="BO5180" s="40"/>
      <c r="BP5180" s="40"/>
      <c r="BQ5180" s="40"/>
      <c r="BR5180" s="40"/>
      <c r="BS5180" s="40"/>
      <c r="BT5180" s="40"/>
      <c r="BU5180" s="40"/>
      <c r="BV5180" s="40"/>
      <c r="BW5180" s="40"/>
      <c r="BX5180" s="40"/>
      <c r="BY5180" s="40"/>
      <c r="BZ5180" s="40"/>
      <c r="CA5180" s="40"/>
      <c r="CB5180" s="40"/>
      <c r="CC5180" s="40"/>
      <c r="CD5180" s="40"/>
      <c r="CE5180" s="40"/>
    </row>
    <row r="5181" spans="1:83" x14ac:dyDescent="0.25">
      <c r="A5181" s="68" t="s">
        <v>834</v>
      </c>
      <c r="B5181" s="68" t="s">
        <v>834</v>
      </c>
      <c r="C5181" s="14">
        <v>37223</v>
      </c>
      <c r="D5181" s="14"/>
      <c r="E5181" s="14"/>
      <c r="F5181" s="15"/>
      <c r="G5181" s="40">
        <v>4.2770652789024597</v>
      </c>
      <c r="H5181" s="40"/>
      <c r="I5181" s="40"/>
      <c r="J5181" s="40"/>
      <c r="K5181" s="40"/>
      <c r="L5181" s="40"/>
      <c r="M5181" s="40"/>
      <c r="N5181" s="40"/>
      <c r="O5181" s="40"/>
      <c r="P5181" s="40"/>
      <c r="Q5181" s="40"/>
      <c r="R5181" s="40"/>
      <c r="S5181" s="40"/>
      <c r="T5181" s="40"/>
      <c r="U5181" s="40"/>
      <c r="V5181" s="40"/>
      <c r="W5181" s="40"/>
      <c r="X5181" s="40"/>
      <c r="Z5181" s="40"/>
      <c r="AA5181" s="40"/>
      <c r="AB5181" s="40"/>
      <c r="AC5181" s="40"/>
      <c r="AD5181" s="40"/>
      <c r="AE5181" s="40"/>
      <c r="AF5181" s="40"/>
      <c r="AG5181" s="40"/>
      <c r="AH5181" s="40"/>
      <c r="AI5181" s="40"/>
      <c r="AJ5181" s="40"/>
      <c r="AK5181" s="40"/>
      <c r="AL5181" s="40"/>
      <c r="AM5181" s="40"/>
      <c r="AN5181" s="40"/>
      <c r="AO5181" s="40"/>
      <c r="AP5181" s="40"/>
      <c r="AQ5181" s="40"/>
      <c r="AR5181" s="40"/>
      <c r="AS5181" s="40"/>
      <c r="AT5181" s="40"/>
      <c r="AU5181" s="40"/>
      <c r="AV5181" s="40"/>
      <c r="AZ5181" s="40"/>
      <c r="BA5181" s="40"/>
      <c r="BB5181" s="40"/>
      <c r="BC5181" s="40"/>
      <c r="BD5181" s="40"/>
      <c r="BE5181" s="40"/>
      <c r="BF5181" s="40"/>
      <c r="BG5181" s="40"/>
      <c r="BH5181" s="40"/>
      <c r="BI5181" s="40"/>
      <c r="BJ5181" s="40"/>
      <c r="BK5181" s="40"/>
      <c r="BL5181" s="40"/>
      <c r="BM5181" s="40"/>
      <c r="BN5181" s="40"/>
      <c r="BO5181" s="40"/>
      <c r="BP5181" s="40"/>
      <c r="BQ5181" s="40"/>
      <c r="BR5181" s="40"/>
      <c r="BS5181" s="40"/>
      <c r="BT5181" s="40"/>
      <c r="BU5181" s="40"/>
      <c r="BV5181" s="40"/>
      <c r="BW5181" s="40"/>
      <c r="BX5181" s="40"/>
      <c r="BY5181" s="40"/>
      <c r="BZ5181" s="40"/>
      <c r="CA5181" s="40"/>
      <c r="CB5181" s="40"/>
      <c r="CC5181" s="40"/>
      <c r="CD5181" s="40"/>
      <c r="CE5181" s="40"/>
    </row>
    <row r="5182" spans="1:83" x14ac:dyDescent="0.25">
      <c r="A5182" s="68" t="s">
        <v>834</v>
      </c>
      <c r="B5182" s="68" t="s">
        <v>834</v>
      </c>
      <c r="C5182" s="14">
        <v>37224</v>
      </c>
      <c r="D5182" s="14"/>
      <c r="E5182" s="14"/>
      <c r="F5182" s="15"/>
      <c r="G5182" s="40">
        <v>3.49681112952914</v>
      </c>
      <c r="H5182" s="40"/>
      <c r="I5182" s="40"/>
      <c r="J5182" s="40"/>
      <c r="K5182" s="40"/>
      <c r="L5182" s="40"/>
      <c r="M5182" s="40"/>
      <c r="N5182" s="40"/>
      <c r="O5182" s="40"/>
      <c r="P5182" s="40"/>
      <c r="Q5182" s="40"/>
      <c r="R5182" s="40"/>
      <c r="S5182" s="40"/>
      <c r="T5182" s="40"/>
      <c r="U5182" s="40"/>
      <c r="V5182" s="40"/>
      <c r="W5182" s="40"/>
      <c r="X5182" s="40"/>
      <c r="Z5182" s="40"/>
      <c r="AA5182" s="40"/>
      <c r="AB5182" s="40"/>
      <c r="AC5182" s="40"/>
      <c r="AD5182" s="40"/>
      <c r="AE5182" s="40"/>
      <c r="AF5182" s="40"/>
      <c r="AG5182" s="40"/>
      <c r="AH5182" s="40"/>
      <c r="AI5182" s="40"/>
      <c r="AJ5182" s="40"/>
      <c r="AK5182" s="40"/>
      <c r="AL5182" s="40"/>
      <c r="AM5182" s="40"/>
      <c r="AN5182" s="40"/>
      <c r="AO5182" s="40"/>
      <c r="AP5182" s="40"/>
      <c r="AQ5182" s="40"/>
      <c r="AR5182" s="40"/>
      <c r="AS5182" s="40"/>
      <c r="AT5182" s="40"/>
      <c r="AU5182" s="40"/>
      <c r="AV5182" s="40"/>
      <c r="AZ5182" s="40"/>
      <c r="BA5182" s="40"/>
      <c r="BB5182" s="40"/>
      <c r="BC5182" s="40"/>
      <c r="BD5182" s="40"/>
      <c r="BE5182" s="40"/>
      <c r="BF5182" s="40"/>
      <c r="BG5182" s="40"/>
      <c r="BH5182" s="40"/>
      <c r="BI5182" s="40"/>
      <c r="BJ5182" s="40"/>
      <c r="BK5182" s="40"/>
      <c r="BL5182" s="40"/>
      <c r="BM5182" s="40"/>
      <c r="BN5182" s="40"/>
      <c r="BO5182" s="40"/>
      <c r="BP5182" s="40"/>
      <c r="BQ5182" s="40"/>
      <c r="BR5182" s="40"/>
      <c r="BS5182" s="40"/>
      <c r="BT5182" s="40"/>
      <c r="BU5182" s="40"/>
      <c r="BV5182" s="40"/>
      <c r="BW5182" s="40"/>
      <c r="BX5182" s="40"/>
      <c r="BY5182" s="40"/>
      <c r="BZ5182" s="40"/>
      <c r="CA5182" s="40"/>
      <c r="CB5182" s="40"/>
      <c r="CC5182" s="40"/>
      <c r="CD5182" s="40"/>
      <c r="CE5182" s="40"/>
    </row>
    <row r="5183" spans="1:83" x14ac:dyDescent="0.25">
      <c r="A5183" s="68" t="s">
        <v>834</v>
      </c>
      <c r="B5183" s="68" t="s">
        <v>834</v>
      </c>
      <c r="C5183" s="14">
        <v>37225</v>
      </c>
      <c r="D5183" s="14"/>
      <c r="E5183" s="14"/>
      <c r="F5183" s="15"/>
      <c r="G5183" s="40">
        <v>4.1637312196171203</v>
      </c>
      <c r="H5183" s="40"/>
      <c r="I5183" s="40"/>
      <c r="J5183" s="40"/>
      <c r="K5183" s="40"/>
      <c r="L5183" s="40"/>
      <c r="M5183" s="40"/>
      <c r="N5183" s="40"/>
      <c r="O5183" s="40"/>
      <c r="P5183" s="40"/>
      <c r="Q5183" s="40"/>
      <c r="R5183" s="40"/>
      <c r="S5183" s="40"/>
      <c r="T5183" s="40"/>
      <c r="U5183" s="40"/>
      <c r="V5183" s="40"/>
      <c r="W5183" s="40"/>
      <c r="X5183" s="40"/>
      <c r="Z5183" s="40"/>
      <c r="AA5183" s="40"/>
      <c r="AB5183" s="40"/>
      <c r="AC5183" s="40"/>
      <c r="AD5183" s="40"/>
      <c r="AE5183" s="40"/>
      <c r="AF5183" s="40"/>
      <c r="AG5183" s="40"/>
      <c r="AH5183" s="40"/>
      <c r="AI5183" s="40"/>
      <c r="AJ5183" s="40"/>
      <c r="AK5183" s="40"/>
      <c r="AL5183" s="40"/>
      <c r="AM5183" s="40"/>
      <c r="AN5183" s="40"/>
      <c r="AO5183" s="40"/>
      <c r="AP5183" s="40"/>
      <c r="AQ5183" s="40"/>
      <c r="AR5183" s="40"/>
      <c r="AS5183" s="40"/>
      <c r="AT5183" s="40"/>
      <c r="AU5183" s="40"/>
      <c r="AV5183" s="40"/>
      <c r="AZ5183" s="40"/>
      <c r="BA5183" s="40"/>
      <c r="BB5183" s="40"/>
      <c r="BC5183" s="40"/>
      <c r="BD5183" s="40"/>
      <c r="BE5183" s="40"/>
      <c r="BF5183" s="40"/>
      <c r="BG5183" s="40"/>
      <c r="BH5183" s="40"/>
      <c r="BI5183" s="40"/>
      <c r="BJ5183" s="40"/>
      <c r="BK5183" s="40"/>
      <c r="BL5183" s="40"/>
      <c r="BM5183" s="40"/>
      <c r="BN5183" s="40"/>
      <c r="BO5183" s="40"/>
      <c r="BP5183" s="40"/>
      <c r="BQ5183" s="40"/>
      <c r="BR5183" s="40"/>
      <c r="BS5183" s="40"/>
      <c r="BT5183" s="40"/>
      <c r="BU5183" s="40"/>
      <c r="BV5183" s="40"/>
      <c r="BW5183" s="40"/>
      <c r="BX5183" s="40"/>
      <c r="BY5183" s="40"/>
      <c r="BZ5183" s="40"/>
      <c r="CA5183" s="40"/>
      <c r="CB5183" s="40"/>
      <c r="CC5183" s="40"/>
      <c r="CD5183" s="40"/>
      <c r="CE5183" s="40"/>
    </row>
    <row r="5184" spans="1:83" x14ac:dyDescent="0.25">
      <c r="A5184" s="68" t="s">
        <v>834</v>
      </c>
      <c r="B5184" s="68" t="s">
        <v>834</v>
      </c>
      <c r="C5184" s="14">
        <v>37226</v>
      </c>
      <c r="D5184" s="14"/>
      <c r="E5184" s="14"/>
      <c r="F5184" s="15"/>
      <c r="G5184" s="40">
        <v>4.7442173822931801</v>
      </c>
      <c r="H5184" s="40"/>
      <c r="I5184" s="40"/>
      <c r="J5184" s="40"/>
      <c r="K5184" s="40"/>
      <c r="L5184" s="40"/>
      <c r="M5184" s="40"/>
      <c r="N5184" s="40"/>
      <c r="O5184" s="40"/>
      <c r="P5184" s="40"/>
      <c r="Q5184" s="40"/>
      <c r="R5184" s="40"/>
      <c r="S5184" s="40"/>
      <c r="T5184" s="40"/>
      <c r="U5184" s="40"/>
      <c r="V5184" s="40"/>
      <c r="W5184" s="40"/>
      <c r="X5184" s="40"/>
      <c r="Z5184" s="40"/>
      <c r="AA5184" s="40"/>
      <c r="AB5184" s="40"/>
      <c r="AC5184" s="40"/>
      <c r="AD5184" s="40"/>
      <c r="AE5184" s="40"/>
      <c r="AF5184" s="40"/>
      <c r="AG5184" s="40"/>
      <c r="AH5184" s="40"/>
      <c r="AI5184" s="40"/>
      <c r="AJ5184" s="40"/>
      <c r="AK5184" s="40"/>
      <c r="AL5184" s="40"/>
      <c r="AM5184" s="40"/>
      <c r="AN5184" s="40"/>
      <c r="AO5184" s="40"/>
      <c r="AP5184" s="40"/>
      <c r="AQ5184" s="40"/>
      <c r="AR5184" s="40"/>
      <c r="AS5184" s="40"/>
      <c r="AT5184" s="40"/>
      <c r="AU5184" s="40"/>
      <c r="AV5184" s="40"/>
      <c r="AZ5184" s="40"/>
      <c r="BA5184" s="40"/>
      <c r="BB5184" s="40"/>
      <c r="BC5184" s="40"/>
      <c r="BD5184" s="40"/>
      <c r="BE5184" s="40"/>
      <c r="BF5184" s="40"/>
      <c r="BG5184" s="40"/>
      <c r="BH5184" s="40"/>
      <c r="BI5184" s="40"/>
      <c r="BJ5184" s="40"/>
      <c r="BK5184" s="40"/>
      <c r="BL5184" s="40"/>
      <c r="BM5184" s="40"/>
      <c r="BN5184" s="40"/>
      <c r="BO5184" s="40"/>
      <c r="BP5184" s="40"/>
      <c r="BQ5184" s="40"/>
      <c r="BR5184" s="40"/>
      <c r="BS5184" s="40"/>
      <c r="BT5184" s="40"/>
      <c r="BU5184" s="40"/>
      <c r="BV5184" s="40"/>
      <c r="BW5184" s="40"/>
      <c r="BX5184" s="40"/>
      <c r="BY5184" s="40"/>
      <c r="BZ5184" s="40"/>
      <c r="CA5184" s="40"/>
      <c r="CB5184" s="40"/>
      <c r="CC5184" s="40"/>
      <c r="CD5184" s="40"/>
      <c r="CE5184" s="40"/>
    </row>
    <row r="5185" spans="1:83" x14ac:dyDescent="0.25">
      <c r="A5185" s="68" t="s">
        <v>834</v>
      </c>
      <c r="B5185" s="68" t="s">
        <v>834</v>
      </c>
      <c r="C5185" s="14">
        <v>37227</v>
      </c>
      <c r="D5185" s="14"/>
      <c r="E5185" s="14"/>
      <c r="F5185" s="15"/>
      <c r="G5185" s="40">
        <v>3.72767430514038</v>
      </c>
      <c r="H5185" s="40"/>
      <c r="I5185" s="40"/>
      <c r="J5185" s="40"/>
      <c r="K5185" s="40"/>
      <c r="L5185" s="40"/>
      <c r="M5185" s="40"/>
      <c r="N5185" s="40"/>
      <c r="O5185" s="40"/>
      <c r="P5185" s="40"/>
      <c r="Q5185" s="40"/>
      <c r="R5185" s="40"/>
      <c r="S5185" s="40"/>
      <c r="T5185" s="40"/>
      <c r="U5185" s="40"/>
      <c r="V5185" s="40"/>
      <c r="W5185" s="40"/>
      <c r="X5185" s="40"/>
      <c r="Z5185" s="40"/>
      <c r="AA5185" s="40"/>
      <c r="AB5185" s="40"/>
      <c r="AC5185" s="40"/>
      <c r="AD5185" s="40"/>
      <c r="AE5185" s="40"/>
      <c r="AF5185" s="40"/>
      <c r="AG5185" s="40"/>
      <c r="AH5185" s="40"/>
      <c r="AI5185" s="40"/>
      <c r="AJ5185" s="40"/>
      <c r="AK5185" s="40"/>
      <c r="AL5185" s="40"/>
      <c r="AM5185" s="40"/>
      <c r="AN5185" s="40"/>
      <c r="AO5185" s="40"/>
      <c r="AP5185" s="40"/>
      <c r="AQ5185" s="40"/>
      <c r="AR5185" s="40"/>
      <c r="AS5185" s="40"/>
      <c r="AT5185" s="40"/>
      <c r="AU5185" s="40"/>
      <c r="AV5185" s="40"/>
      <c r="AZ5185" s="40"/>
      <c r="BA5185" s="40"/>
      <c r="BB5185" s="40"/>
      <c r="BC5185" s="40"/>
      <c r="BD5185" s="40"/>
      <c r="BE5185" s="40"/>
      <c r="BF5185" s="40"/>
      <c r="BG5185" s="40"/>
      <c r="BH5185" s="40"/>
      <c r="BI5185" s="40"/>
      <c r="BJ5185" s="40"/>
      <c r="BK5185" s="40"/>
      <c r="BL5185" s="40"/>
      <c r="BM5185" s="40"/>
      <c r="BN5185" s="40"/>
      <c r="BO5185" s="40"/>
      <c r="BP5185" s="40"/>
      <c r="BQ5185" s="40"/>
      <c r="BR5185" s="40"/>
      <c r="BS5185" s="40"/>
      <c r="BT5185" s="40"/>
      <c r="BU5185" s="40"/>
      <c r="BV5185" s="40"/>
      <c r="BW5185" s="40"/>
      <c r="BX5185" s="40"/>
      <c r="BY5185" s="40"/>
      <c r="BZ5185" s="40"/>
      <c r="CA5185" s="40"/>
      <c r="CB5185" s="40"/>
      <c r="CC5185" s="40"/>
      <c r="CD5185" s="40"/>
      <c r="CE5185" s="40"/>
    </row>
    <row r="5186" spans="1:83" x14ac:dyDescent="0.25">
      <c r="A5186" s="68" t="s">
        <v>834</v>
      </c>
      <c r="B5186" s="68" t="s">
        <v>834</v>
      </c>
      <c r="C5186" s="14">
        <v>37228</v>
      </c>
      <c r="D5186" s="14"/>
      <c r="E5186" s="14"/>
      <c r="F5186" s="15"/>
      <c r="G5186" s="40">
        <v>4.0677862870066903</v>
      </c>
      <c r="H5186" s="40"/>
      <c r="I5186" s="40"/>
      <c r="J5186" s="40"/>
      <c r="K5186" s="40"/>
      <c r="L5186" s="40"/>
      <c r="M5186" s="40"/>
      <c r="N5186" s="40"/>
      <c r="O5186" s="40"/>
      <c r="P5186" s="40"/>
      <c r="Q5186" s="40"/>
      <c r="R5186" s="40"/>
      <c r="S5186" s="40"/>
      <c r="T5186" s="40"/>
      <c r="U5186" s="40"/>
      <c r="V5186" s="40"/>
      <c r="W5186" s="40"/>
      <c r="X5186" s="40"/>
      <c r="Z5186" s="40"/>
      <c r="AA5186" s="40"/>
      <c r="AB5186" s="40"/>
      <c r="AC5186" s="40"/>
      <c r="AD5186" s="40"/>
      <c r="AE5186" s="40"/>
      <c r="AF5186" s="40"/>
      <c r="AG5186" s="40"/>
      <c r="AH5186" s="40"/>
      <c r="AI5186" s="40"/>
      <c r="AJ5186" s="40"/>
      <c r="AK5186" s="40"/>
      <c r="AL5186" s="40"/>
      <c r="AM5186" s="40"/>
      <c r="AN5186" s="40"/>
      <c r="AO5186" s="40"/>
      <c r="AP5186" s="40"/>
      <c r="AQ5186" s="40"/>
      <c r="AR5186" s="40"/>
      <c r="AS5186" s="40"/>
      <c r="AT5186" s="40"/>
      <c r="AU5186" s="40"/>
      <c r="AV5186" s="40"/>
      <c r="AZ5186" s="40"/>
      <c r="BA5186" s="40"/>
      <c r="BB5186" s="40"/>
      <c r="BC5186" s="40"/>
      <c r="BD5186" s="40"/>
      <c r="BE5186" s="40"/>
      <c r="BF5186" s="40"/>
      <c r="BG5186" s="40"/>
      <c r="BH5186" s="40"/>
      <c r="BI5186" s="40"/>
      <c r="BJ5186" s="40"/>
      <c r="BK5186" s="40"/>
      <c r="BL5186" s="40"/>
      <c r="BM5186" s="40"/>
      <c r="BN5186" s="40"/>
      <c r="BO5186" s="40"/>
      <c r="BP5186" s="40"/>
      <c r="BQ5186" s="40"/>
      <c r="BR5186" s="40"/>
      <c r="BS5186" s="40"/>
      <c r="BT5186" s="40"/>
      <c r="BU5186" s="40"/>
      <c r="BV5186" s="40"/>
      <c r="BW5186" s="40"/>
      <c r="BX5186" s="40"/>
      <c r="BY5186" s="40"/>
      <c r="BZ5186" s="40"/>
      <c r="CA5186" s="40"/>
      <c r="CB5186" s="40"/>
      <c r="CC5186" s="40"/>
      <c r="CD5186" s="40"/>
      <c r="CE5186" s="40"/>
    </row>
    <row r="5187" spans="1:83" x14ac:dyDescent="0.25">
      <c r="A5187" s="68" t="s">
        <v>834</v>
      </c>
      <c r="B5187" s="68" t="s">
        <v>834</v>
      </c>
      <c r="C5187" s="14">
        <v>37229</v>
      </c>
      <c r="D5187" s="14"/>
      <c r="E5187" s="14"/>
      <c r="F5187" s="15"/>
      <c r="G5187" s="40">
        <v>5.3014063520062997</v>
      </c>
      <c r="H5187" s="40"/>
      <c r="I5187" s="40"/>
      <c r="J5187" s="40"/>
      <c r="K5187" s="40"/>
      <c r="L5187" s="40"/>
      <c r="M5187" s="40"/>
      <c r="N5187" s="40"/>
      <c r="O5187" s="40"/>
      <c r="P5187" s="40"/>
      <c r="Q5187" s="40"/>
      <c r="R5187" s="40"/>
      <c r="S5187" s="40"/>
      <c r="T5187" s="40"/>
      <c r="U5187" s="40">
        <v>1469.52932098765</v>
      </c>
      <c r="V5187" s="40"/>
      <c r="W5187" s="40"/>
      <c r="X5187" s="40"/>
      <c r="Z5187" s="40">
        <v>3.8199999999999998E-2</v>
      </c>
      <c r="AA5187" s="40"/>
      <c r="AB5187" s="40">
        <f>AD5187/(Z5187)</f>
        <v>18869.109947643978</v>
      </c>
      <c r="AC5187" s="40"/>
      <c r="AD5187" s="40">
        <v>720.8</v>
      </c>
      <c r="AE5187" s="40"/>
      <c r="AF5187" s="40"/>
      <c r="AG5187" s="40"/>
      <c r="AH5187" s="40"/>
      <c r="AI5187" s="40"/>
      <c r="AJ5187" s="40"/>
      <c r="AK5187" s="40"/>
      <c r="AL5187" s="40"/>
      <c r="AM5187" s="40"/>
      <c r="AN5187" s="40"/>
      <c r="AO5187" s="40"/>
      <c r="AP5187" s="40"/>
      <c r="AQ5187" s="40"/>
      <c r="AR5187" s="40"/>
      <c r="AS5187" s="40"/>
      <c r="AT5187" s="40" t="s">
        <v>74</v>
      </c>
      <c r="AU5187" s="40"/>
      <c r="AV5187" s="40"/>
      <c r="AZ5187" s="40"/>
      <c r="BA5187" s="40">
        <v>90</v>
      </c>
      <c r="BB5187" s="40"/>
      <c r="BC5187" s="40"/>
      <c r="BD5187" s="40"/>
      <c r="BE5187" s="40"/>
      <c r="BF5187" s="40"/>
      <c r="BG5187" s="40"/>
      <c r="BH5187" s="40"/>
      <c r="BI5187" s="40"/>
      <c r="BJ5187" s="40"/>
      <c r="BK5187" s="40"/>
      <c r="BL5187" s="40"/>
      <c r="BM5187" s="40"/>
      <c r="BN5187" s="40"/>
      <c r="BO5187" s="40"/>
      <c r="BP5187" s="40"/>
      <c r="BQ5187" s="40"/>
      <c r="BR5187" s="40"/>
      <c r="BS5187" s="40"/>
      <c r="BT5187" s="40"/>
      <c r="BU5187" s="40"/>
      <c r="BV5187" s="40"/>
      <c r="BW5187" s="40"/>
      <c r="BX5187" s="40"/>
      <c r="BY5187" s="40"/>
      <c r="BZ5187" s="40"/>
      <c r="CA5187" s="40"/>
      <c r="CB5187" s="40"/>
      <c r="CC5187" s="40"/>
      <c r="CD5187" s="40"/>
      <c r="CE5187" s="40"/>
    </row>
    <row r="5188" spans="1:83" x14ac:dyDescent="0.25">
      <c r="A5188" s="68" t="s">
        <v>834</v>
      </c>
      <c r="B5188" s="68" t="s">
        <v>834</v>
      </c>
      <c r="C5188" s="14">
        <v>37230</v>
      </c>
      <c r="D5188" s="14"/>
      <c r="E5188" s="14"/>
      <c r="F5188" s="15"/>
      <c r="G5188" s="40"/>
      <c r="H5188" s="40">
        <v>724.00029456307595</v>
      </c>
      <c r="I5188" s="40"/>
      <c r="J5188" s="40">
        <v>0.43116573657706098</v>
      </c>
      <c r="K5188" s="40">
        <v>0.36661783595799602</v>
      </c>
      <c r="L5188" s="40">
        <v>0.34921838875901701</v>
      </c>
      <c r="M5188" s="40">
        <v>0.35659408138284898</v>
      </c>
      <c r="N5188" s="40">
        <v>0.38457441496299799</v>
      </c>
      <c r="O5188" s="40">
        <v>0.44137710614422598</v>
      </c>
      <c r="P5188" s="40">
        <v>0.43300305927935301</v>
      </c>
      <c r="Q5188" s="40">
        <v>0.43591572858981598</v>
      </c>
      <c r="R5188" s="40">
        <v>0.42153512116206499</v>
      </c>
      <c r="S5188" s="40"/>
      <c r="T5188" s="40"/>
      <c r="U5188" s="40"/>
      <c r="V5188" s="40"/>
      <c r="W5188" s="40"/>
      <c r="X5188" s="40"/>
      <c r="Z5188" s="40"/>
      <c r="AA5188" s="40"/>
      <c r="AB5188" s="40"/>
      <c r="AC5188" s="40"/>
      <c r="AD5188" s="40"/>
      <c r="AE5188" s="40"/>
      <c r="AF5188" s="40"/>
      <c r="AG5188" s="40"/>
      <c r="AH5188" s="40"/>
      <c r="AI5188" s="40"/>
      <c r="AJ5188" s="40"/>
      <c r="AK5188" s="40"/>
      <c r="AL5188" s="40"/>
      <c r="AM5188" s="40"/>
      <c r="AN5188" s="40"/>
      <c r="AO5188" s="40"/>
      <c r="AP5188" s="40"/>
      <c r="AQ5188" s="40"/>
      <c r="AR5188" s="40"/>
      <c r="AS5188" s="40"/>
      <c r="AT5188" s="40"/>
      <c r="AU5188" s="40"/>
      <c r="AV5188" s="40"/>
      <c r="AZ5188" s="40"/>
      <c r="BA5188" s="40"/>
      <c r="BB5188" s="40"/>
      <c r="BC5188" s="40"/>
      <c r="BD5188" s="40"/>
      <c r="BE5188" s="40"/>
      <c r="BF5188" s="40"/>
      <c r="BG5188" s="40"/>
      <c r="BH5188" s="40"/>
      <c r="BI5188" s="40"/>
      <c r="BJ5188" s="40"/>
      <c r="BK5188" s="40"/>
      <c r="BL5188" s="40"/>
      <c r="BM5188" s="40"/>
      <c r="BN5188" s="40"/>
      <c r="BO5188" s="40"/>
      <c r="BP5188" s="40"/>
      <c r="BQ5188" s="40"/>
      <c r="BR5188" s="40"/>
      <c r="BS5188" s="40"/>
      <c r="BT5188" s="40"/>
      <c r="BU5188" s="40"/>
      <c r="BV5188" s="40"/>
      <c r="BW5188" s="40"/>
      <c r="BX5188" s="40"/>
      <c r="BY5188" s="40"/>
      <c r="BZ5188" s="40"/>
      <c r="CA5188" s="40"/>
      <c r="CB5188" s="40"/>
      <c r="CC5188" s="40"/>
      <c r="CD5188" s="40"/>
      <c r="CE5188" s="40"/>
    </row>
    <row r="5189" spans="1:83" x14ac:dyDescent="0.25">
      <c r="A5189" s="68" t="s">
        <v>835</v>
      </c>
      <c r="B5189" s="68" t="s">
        <v>835</v>
      </c>
      <c r="C5189" s="14">
        <v>37625</v>
      </c>
      <c r="D5189" s="14"/>
      <c r="E5189" s="14"/>
      <c r="F5189" s="15"/>
      <c r="G5189" s="40"/>
      <c r="H5189" s="40">
        <v>474.12</v>
      </c>
      <c r="I5189" s="40"/>
      <c r="J5189" s="40"/>
      <c r="K5189" s="40"/>
      <c r="L5189" s="40"/>
      <c r="M5189" s="40"/>
      <c r="N5189" s="40"/>
      <c r="O5189" s="40"/>
      <c r="P5189" s="40"/>
      <c r="Q5189" s="40"/>
      <c r="R5189" s="40"/>
      <c r="S5189" s="40"/>
      <c r="T5189" s="40"/>
      <c r="U5189" s="40"/>
      <c r="V5189" s="40"/>
      <c r="W5189" s="40"/>
      <c r="X5189" s="40"/>
      <c r="Z5189" s="40"/>
      <c r="AA5189" s="40"/>
      <c r="AB5189" s="40"/>
      <c r="AC5189" s="40"/>
      <c r="AD5189" s="40"/>
      <c r="AE5189" s="40"/>
      <c r="AF5189" s="40"/>
      <c r="AG5189" s="40"/>
      <c r="AH5189" s="40"/>
      <c r="AI5189" s="40"/>
      <c r="AJ5189" s="40"/>
      <c r="AK5189" s="40"/>
      <c r="AL5189" s="40"/>
      <c r="AM5189" s="40"/>
      <c r="AN5189" s="40"/>
      <c r="AO5189" s="40"/>
      <c r="AP5189" s="40"/>
      <c r="AQ5189" s="40"/>
      <c r="AR5189" s="40"/>
      <c r="AS5189" s="40"/>
      <c r="AT5189" s="40"/>
      <c r="AU5189" s="40"/>
      <c r="AV5189" s="40"/>
      <c r="AZ5189" s="40"/>
      <c r="BA5189" s="40"/>
      <c r="BB5189" s="40"/>
      <c r="BC5189" s="40"/>
      <c r="BD5189" s="40"/>
      <c r="BE5189" s="40"/>
      <c r="BF5189" s="40"/>
      <c r="BG5189" s="40"/>
      <c r="BH5189" s="40"/>
      <c r="BI5189" s="40"/>
      <c r="BJ5189" s="40"/>
      <c r="BK5189" s="40"/>
      <c r="BL5189" s="40"/>
      <c r="BM5189" s="40"/>
      <c r="BN5189" s="40"/>
      <c r="BO5189" s="40"/>
      <c r="BP5189" s="40"/>
      <c r="BQ5189" s="40"/>
      <c r="BR5189" s="40"/>
      <c r="BS5189" s="40"/>
      <c r="BT5189" s="40"/>
      <c r="BU5189" s="40"/>
      <c r="BV5189" s="40"/>
      <c r="BW5189" s="40"/>
      <c r="BX5189" s="40"/>
      <c r="BY5189" s="40"/>
      <c r="BZ5189" s="40"/>
      <c r="CA5189" s="40"/>
      <c r="CB5189" s="40"/>
      <c r="CC5189" s="40"/>
      <c r="CD5189" s="40"/>
      <c r="CE5189" s="40"/>
    </row>
    <row r="5190" spans="1:83" x14ac:dyDescent="0.25">
      <c r="A5190" s="68" t="s">
        <v>835</v>
      </c>
      <c r="B5190" s="68" t="s">
        <v>835</v>
      </c>
      <c r="C5190" s="14">
        <v>37635</v>
      </c>
      <c r="D5190" s="14"/>
      <c r="E5190" s="14"/>
      <c r="F5190" s="15"/>
      <c r="G5190" s="40"/>
      <c r="H5190" s="40">
        <v>515.21</v>
      </c>
      <c r="I5190" s="40"/>
      <c r="J5190" s="40"/>
      <c r="K5190" s="40"/>
      <c r="L5190" s="40"/>
      <c r="M5190" s="40"/>
      <c r="N5190" s="40"/>
      <c r="O5190" s="40"/>
      <c r="P5190" s="40"/>
      <c r="Q5190" s="40"/>
      <c r="R5190" s="40"/>
      <c r="S5190" s="40"/>
      <c r="T5190" s="40"/>
      <c r="U5190" s="40"/>
      <c r="V5190" s="40"/>
      <c r="W5190" s="40"/>
      <c r="X5190" s="40"/>
      <c r="Z5190" s="40"/>
      <c r="AA5190" s="40"/>
      <c r="AB5190" s="40"/>
      <c r="AC5190" s="40"/>
      <c r="AD5190" s="40"/>
      <c r="AE5190" s="40"/>
      <c r="AF5190" s="40"/>
      <c r="AG5190" s="40"/>
      <c r="AH5190" s="40"/>
      <c r="AI5190" s="40"/>
      <c r="AJ5190" s="40"/>
      <c r="AK5190" s="40"/>
      <c r="AL5190" s="40"/>
      <c r="AM5190" s="40"/>
      <c r="AN5190" s="40"/>
      <c r="AO5190" s="40"/>
      <c r="AP5190" s="40"/>
      <c r="AQ5190" s="40"/>
      <c r="AR5190" s="40"/>
      <c r="AS5190" s="40"/>
      <c r="AT5190" s="40"/>
      <c r="AU5190" s="40"/>
      <c r="AV5190" s="40"/>
      <c r="AZ5190" s="40"/>
      <c r="BA5190" s="40"/>
      <c r="BB5190" s="40"/>
      <c r="BC5190" s="40"/>
      <c r="BD5190" s="40"/>
      <c r="BE5190" s="40"/>
      <c r="BF5190" s="40"/>
      <c r="BG5190" s="40"/>
      <c r="BH5190" s="40"/>
      <c r="BI5190" s="40"/>
      <c r="BJ5190" s="40"/>
      <c r="BK5190" s="40"/>
      <c r="BL5190" s="40"/>
      <c r="BM5190" s="40"/>
      <c r="BN5190" s="40"/>
      <c r="BO5190" s="40"/>
      <c r="BP5190" s="40"/>
      <c r="BQ5190" s="40"/>
      <c r="BR5190" s="40"/>
      <c r="BS5190" s="40"/>
      <c r="BT5190" s="40"/>
      <c r="BU5190" s="40"/>
      <c r="BV5190" s="40"/>
      <c r="BW5190" s="40"/>
      <c r="BX5190" s="40"/>
      <c r="BY5190" s="40"/>
      <c r="BZ5190" s="40"/>
      <c r="CA5190" s="40"/>
      <c r="CB5190" s="40"/>
      <c r="CC5190" s="40"/>
      <c r="CD5190" s="40"/>
      <c r="CE5190" s="40"/>
    </row>
    <row r="5191" spans="1:83" x14ac:dyDescent="0.25">
      <c r="A5191" s="68" t="s">
        <v>835</v>
      </c>
      <c r="B5191" s="68" t="s">
        <v>835</v>
      </c>
      <c r="C5191" s="14">
        <v>37644</v>
      </c>
      <c r="D5191" s="14"/>
      <c r="E5191" s="14"/>
      <c r="F5191" s="15"/>
      <c r="G5191" s="40"/>
      <c r="H5191" s="40">
        <v>490.88</v>
      </c>
      <c r="I5191" s="40"/>
      <c r="J5191" s="40"/>
      <c r="K5191" s="40"/>
      <c r="L5191" s="40"/>
      <c r="M5191" s="40"/>
      <c r="N5191" s="40"/>
      <c r="O5191" s="40"/>
      <c r="P5191" s="40"/>
      <c r="Q5191" s="40"/>
      <c r="R5191" s="40"/>
      <c r="S5191" s="40"/>
      <c r="T5191" s="40"/>
      <c r="U5191" s="40"/>
      <c r="V5191" s="40"/>
      <c r="W5191" s="40"/>
      <c r="X5191" s="40"/>
      <c r="Z5191" s="40"/>
      <c r="AA5191" s="40"/>
      <c r="AB5191" s="40"/>
      <c r="AC5191" s="40"/>
      <c r="AD5191" s="40"/>
      <c r="AE5191" s="40"/>
      <c r="AF5191" s="40"/>
      <c r="AG5191" s="40"/>
      <c r="AH5191" s="40"/>
      <c r="AI5191" s="40"/>
      <c r="AJ5191" s="40"/>
      <c r="AK5191" s="40"/>
      <c r="AL5191" s="40"/>
      <c r="AM5191" s="40"/>
      <c r="AN5191" s="40"/>
      <c r="AO5191" s="40"/>
      <c r="AP5191" s="40"/>
      <c r="AQ5191" s="40"/>
      <c r="AR5191" s="40"/>
      <c r="AS5191" s="40"/>
      <c r="AT5191" s="40"/>
      <c r="AU5191" s="40"/>
      <c r="AV5191" s="40"/>
      <c r="AZ5191" s="40"/>
      <c r="BA5191" s="40"/>
      <c r="BB5191" s="40"/>
      <c r="BC5191" s="40"/>
      <c r="BD5191" s="40"/>
      <c r="BE5191" s="40"/>
      <c r="BF5191" s="40"/>
      <c r="BG5191" s="40"/>
      <c r="BH5191" s="40"/>
      <c r="BI5191" s="40"/>
      <c r="BJ5191" s="40"/>
      <c r="BK5191" s="40"/>
      <c r="BL5191" s="40"/>
      <c r="BM5191" s="40"/>
      <c r="BN5191" s="40"/>
      <c r="BO5191" s="40"/>
      <c r="BP5191" s="40"/>
      <c r="BQ5191" s="40"/>
      <c r="BR5191" s="40"/>
      <c r="BS5191" s="40"/>
      <c r="BT5191" s="40"/>
      <c r="BU5191" s="40"/>
      <c r="BV5191" s="40"/>
      <c r="BW5191" s="40"/>
      <c r="BX5191" s="40"/>
      <c r="BY5191" s="40"/>
      <c r="BZ5191" s="40"/>
      <c r="CA5191" s="40"/>
      <c r="CB5191" s="40"/>
      <c r="CC5191" s="40"/>
      <c r="CD5191" s="40"/>
      <c r="CE5191" s="40"/>
    </row>
    <row r="5192" spans="1:83" x14ac:dyDescent="0.25">
      <c r="A5192" s="68" t="s">
        <v>835</v>
      </c>
      <c r="B5192" s="68" t="s">
        <v>835</v>
      </c>
      <c r="C5192" s="14">
        <v>37656</v>
      </c>
      <c r="D5192" s="14"/>
      <c r="E5192" s="14"/>
      <c r="F5192" s="15"/>
      <c r="G5192" s="40"/>
      <c r="H5192" s="40">
        <v>474.12</v>
      </c>
      <c r="I5192" s="40"/>
      <c r="J5192" s="40"/>
      <c r="K5192" s="40"/>
      <c r="L5192" s="40"/>
      <c r="M5192" s="40"/>
      <c r="N5192" s="40"/>
      <c r="O5192" s="40"/>
      <c r="P5192" s="40"/>
      <c r="Q5192" s="40"/>
      <c r="R5192" s="40"/>
      <c r="S5192" s="40"/>
      <c r="T5192" s="40"/>
      <c r="U5192" s="40"/>
      <c r="V5192" s="40"/>
      <c r="W5192" s="40"/>
      <c r="X5192" s="40"/>
      <c r="Z5192" s="40"/>
      <c r="AA5192" s="40"/>
      <c r="AB5192" s="40"/>
      <c r="AC5192" s="40"/>
      <c r="AD5192" s="40"/>
      <c r="AE5192" s="40"/>
      <c r="AF5192" s="40"/>
      <c r="AG5192" s="40"/>
      <c r="AH5192" s="40"/>
      <c r="AI5192" s="40"/>
      <c r="AJ5192" s="40"/>
      <c r="AK5192" s="40"/>
      <c r="AL5192" s="40"/>
      <c r="AM5192" s="40"/>
      <c r="AN5192" s="40"/>
      <c r="AO5192" s="40"/>
      <c r="AP5192" s="40"/>
      <c r="AQ5192" s="40"/>
      <c r="AR5192" s="40"/>
      <c r="AS5192" s="40"/>
      <c r="AT5192" s="40"/>
      <c r="AU5192" s="40"/>
      <c r="AV5192" s="40"/>
      <c r="AZ5192" s="40"/>
      <c r="BA5192" s="40"/>
      <c r="BB5192" s="40"/>
      <c r="BC5192" s="40"/>
      <c r="BD5192" s="40"/>
      <c r="BE5192" s="40"/>
      <c r="BF5192" s="40"/>
      <c r="BG5192" s="40"/>
      <c r="BH5192" s="40"/>
      <c r="BI5192" s="40"/>
      <c r="BJ5192" s="40"/>
      <c r="BK5192" s="40"/>
      <c r="BL5192" s="40"/>
      <c r="BM5192" s="40"/>
      <c r="BN5192" s="40"/>
      <c r="BO5192" s="40"/>
      <c r="BP5192" s="40"/>
      <c r="BQ5192" s="40"/>
      <c r="BR5192" s="40"/>
      <c r="BS5192" s="40"/>
      <c r="BT5192" s="40"/>
      <c r="BU5192" s="40"/>
      <c r="BV5192" s="40"/>
      <c r="BW5192" s="40"/>
      <c r="BX5192" s="40"/>
      <c r="BY5192" s="40"/>
      <c r="BZ5192" s="40"/>
      <c r="CA5192" s="40"/>
      <c r="CB5192" s="40"/>
      <c r="CC5192" s="40"/>
      <c r="CD5192" s="40"/>
      <c r="CE5192" s="40"/>
    </row>
    <row r="5193" spans="1:83" x14ac:dyDescent="0.25">
      <c r="A5193" s="68" t="s">
        <v>835</v>
      </c>
      <c r="B5193" s="68" t="s">
        <v>835</v>
      </c>
      <c r="C5193" s="14">
        <v>37676</v>
      </c>
      <c r="D5193" s="14"/>
      <c r="E5193" s="14"/>
      <c r="F5193" s="15"/>
      <c r="G5193" s="40"/>
      <c r="H5193" s="40">
        <v>442.51</v>
      </c>
      <c r="I5193" s="40"/>
      <c r="J5193" s="40"/>
      <c r="K5193" s="40"/>
      <c r="L5193" s="40"/>
      <c r="M5193" s="40"/>
      <c r="N5193" s="40"/>
      <c r="O5193" s="40"/>
      <c r="P5193" s="40"/>
      <c r="Q5193" s="40"/>
      <c r="R5193" s="40"/>
      <c r="S5193" s="40"/>
      <c r="T5193" s="40"/>
      <c r="U5193" s="40"/>
      <c r="V5193" s="40"/>
      <c r="W5193" s="40"/>
      <c r="X5193" s="40"/>
      <c r="Z5193" s="40"/>
      <c r="AA5193" s="40"/>
      <c r="AB5193" s="40"/>
      <c r="AC5193" s="40"/>
      <c r="AD5193" s="40"/>
      <c r="AE5193" s="40"/>
      <c r="AF5193" s="40"/>
      <c r="AG5193" s="40"/>
      <c r="AH5193" s="40"/>
      <c r="AI5193" s="40"/>
      <c r="AJ5193" s="40"/>
      <c r="AK5193" s="40"/>
      <c r="AL5193" s="40"/>
      <c r="AM5193" s="40"/>
      <c r="AN5193" s="40"/>
      <c r="AO5193" s="40"/>
      <c r="AP5193" s="40"/>
      <c r="AQ5193" s="40"/>
      <c r="AR5193" s="40"/>
      <c r="AS5193" s="40"/>
      <c r="AT5193" s="40"/>
      <c r="AU5193" s="40"/>
      <c r="AV5193" s="40"/>
      <c r="AZ5193" s="40"/>
      <c r="BA5193" s="40"/>
      <c r="BB5193" s="40"/>
      <c r="BC5193" s="40"/>
      <c r="BD5193" s="40"/>
      <c r="BE5193" s="40"/>
      <c r="BF5193" s="40"/>
      <c r="BG5193" s="40"/>
      <c r="BH5193" s="40"/>
      <c r="BI5193" s="40"/>
      <c r="BJ5193" s="40"/>
      <c r="BK5193" s="40"/>
      <c r="BL5193" s="40"/>
      <c r="BM5193" s="40"/>
      <c r="BN5193" s="40"/>
      <c r="BO5193" s="40"/>
      <c r="BP5193" s="40"/>
      <c r="BQ5193" s="40"/>
      <c r="BR5193" s="40"/>
      <c r="BS5193" s="40"/>
      <c r="BT5193" s="40"/>
      <c r="BU5193" s="40"/>
      <c r="BV5193" s="40"/>
      <c r="BW5193" s="40"/>
      <c r="BX5193" s="40"/>
      <c r="BY5193" s="40"/>
      <c r="BZ5193" s="40"/>
      <c r="CA5193" s="40"/>
      <c r="CB5193" s="40"/>
      <c r="CC5193" s="40"/>
      <c r="CD5193" s="40"/>
      <c r="CE5193" s="40"/>
    </row>
    <row r="5194" spans="1:83" x14ac:dyDescent="0.25">
      <c r="A5194" s="68" t="s">
        <v>835</v>
      </c>
      <c r="B5194" s="68" t="s">
        <v>835</v>
      </c>
      <c r="C5194" s="14">
        <v>37686</v>
      </c>
      <c r="D5194" s="14"/>
      <c r="E5194" s="14"/>
      <c r="F5194" s="15"/>
      <c r="G5194" s="40"/>
      <c r="H5194" s="40">
        <v>421.52</v>
      </c>
      <c r="I5194" s="40"/>
      <c r="J5194" s="40"/>
      <c r="K5194" s="40"/>
      <c r="L5194" s="40"/>
      <c r="M5194" s="40"/>
      <c r="N5194" s="40"/>
      <c r="O5194" s="40"/>
      <c r="P5194" s="40"/>
      <c r="Q5194" s="40"/>
      <c r="R5194" s="40"/>
      <c r="S5194" s="40"/>
      <c r="T5194" s="40"/>
      <c r="U5194" s="40"/>
      <c r="V5194" s="40"/>
      <c r="W5194" s="40"/>
      <c r="X5194" s="40"/>
      <c r="Z5194" s="40"/>
      <c r="AA5194" s="40"/>
      <c r="AB5194" s="40"/>
      <c r="AC5194" s="40"/>
      <c r="AD5194" s="40"/>
      <c r="AE5194" s="40"/>
      <c r="AF5194" s="40"/>
      <c r="AG5194" s="40"/>
      <c r="AH5194" s="40"/>
      <c r="AI5194" s="40"/>
      <c r="AJ5194" s="40"/>
      <c r="AK5194" s="40"/>
      <c r="AL5194" s="40"/>
      <c r="AM5194" s="40"/>
      <c r="AN5194" s="40"/>
      <c r="AO5194" s="40"/>
      <c r="AP5194" s="40"/>
      <c r="AQ5194" s="40"/>
      <c r="AR5194" s="40"/>
      <c r="AS5194" s="40"/>
      <c r="AT5194" s="40"/>
      <c r="AU5194" s="40"/>
      <c r="AV5194" s="40"/>
      <c r="AZ5194" s="40"/>
      <c r="BA5194" s="40"/>
      <c r="BB5194" s="40"/>
      <c r="BC5194" s="40"/>
      <c r="BD5194" s="40"/>
      <c r="BE5194" s="40"/>
      <c r="BF5194" s="40"/>
      <c r="BG5194" s="40"/>
      <c r="BH5194" s="40"/>
      <c r="BI5194" s="40"/>
      <c r="BJ5194" s="40"/>
      <c r="BK5194" s="40"/>
      <c r="BL5194" s="40"/>
      <c r="BM5194" s="40"/>
      <c r="BN5194" s="40"/>
      <c r="BO5194" s="40"/>
      <c r="BP5194" s="40"/>
      <c r="BQ5194" s="40"/>
      <c r="BR5194" s="40"/>
      <c r="BS5194" s="40"/>
      <c r="BT5194" s="40"/>
      <c r="BU5194" s="40"/>
      <c r="BV5194" s="40"/>
      <c r="BW5194" s="40"/>
      <c r="BX5194" s="40"/>
      <c r="BY5194" s="40"/>
      <c r="BZ5194" s="40"/>
      <c r="CA5194" s="40"/>
      <c r="CB5194" s="40"/>
      <c r="CC5194" s="40"/>
      <c r="CD5194" s="40"/>
      <c r="CE5194" s="40"/>
    </row>
    <row r="5195" spans="1:83" x14ac:dyDescent="0.25">
      <c r="A5195" s="68" t="s">
        <v>835</v>
      </c>
      <c r="B5195" s="68" t="s">
        <v>835</v>
      </c>
      <c r="C5195" s="14">
        <v>37691</v>
      </c>
      <c r="D5195" s="14"/>
      <c r="E5195" s="14"/>
      <c r="F5195" s="15"/>
      <c r="G5195" s="40"/>
      <c r="H5195" s="40">
        <v>427.99</v>
      </c>
      <c r="I5195" s="40"/>
      <c r="J5195" s="40"/>
      <c r="K5195" s="40"/>
      <c r="L5195" s="40"/>
      <c r="M5195" s="40"/>
      <c r="N5195" s="40"/>
      <c r="O5195" s="40"/>
      <c r="P5195" s="40"/>
      <c r="Q5195" s="40"/>
      <c r="R5195" s="40"/>
      <c r="S5195" s="40"/>
      <c r="T5195" s="40"/>
      <c r="U5195" s="40"/>
      <c r="V5195" s="40"/>
      <c r="W5195" s="40"/>
      <c r="X5195" s="40"/>
      <c r="Z5195" s="40"/>
      <c r="AA5195" s="40"/>
      <c r="AB5195" s="40"/>
      <c r="AC5195" s="40"/>
      <c r="AD5195" s="40"/>
      <c r="AE5195" s="40"/>
      <c r="AF5195" s="40"/>
      <c r="AG5195" s="40"/>
      <c r="AH5195" s="40"/>
      <c r="AI5195" s="40"/>
      <c r="AJ5195" s="40"/>
      <c r="AK5195" s="40"/>
      <c r="AL5195" s="40"/>
      <c r="AM5195" s="40"/>
      <c r="AN5195" s="40"/>
      <c r="AO5195" s="40"/>
      <c r="AP5195" s="40"/>
      <c r="AQ5195" s="40"/>
      <c r="AR5195" s="40"/>
      <c r="AS5195" s="40"/>
      <c r="AT5195" s="40"/>
      <c r="AU5195" s="40"/>
      <c r="AV5195" s="40"/>
      <c r="AZ5195" s="40"/>
      <c r="BA5195" s="40"/>
      <c r="BB5195" s="40"/>
      <c r="BC5195" s="40"/>
      <c r="BD5195" s="40"/>
      <c r="BE5195" s="40"/>
      <c r="BF5195" s="40"/>
      <c r="BG5195" s="40"/>
      <c r="BH5195" s="40"/>
      <c r="BI5195" s="40"/>
      <c r="BJ5195" s="40"/>
      <c r="BK5195" s="40"/>
      <c r="BL5195" s="40"/>
      <c r="BM5195" s="40"/>
      <c r="BN5195" s="40"/>
      <c r="BO5195" s="40"/>
      <c r="BP5195" s="40"/>
      <c r="BQ5195" s="40"/>
      <c r="BR5195" s="40"/>
      <c r="BS5195" s="40"/>
      <c r="BT5195" s="40"/>
      <c r="BU5195" s="40"/>
      <c r="BV5195" s="40"/>
      <c r="BW5195" s="40"/>
      <c r="BX5195" s="40"/>
      <c r="BY5195" s="40"/>
      <c r="BZ5195" s="40"/>
      <c r="CA5195" s="40"/>
      <c r="CB5195" s="40"/>
      <c r="CC5195" s="40"/>
      <c r="CD5195" s="40"/>
      <c r="CE5195" s="40"/>
    </row>
    <row r="5196" spans="1:83" x14ac:dyDescent="0.25">
      <c r="A5196" s="68" t="s">
        <v>835</v>
      </c>
      <c r="B5196" s="68" t="s">
        <v>835</v>
      </c>
      <c r="C5196" s="14">
        <v>37696</v>
      </c>
      <c r="D5196" s="14"/>
      <c r="E5196" s="14"/>
      <c r="F5196" s="15"/>
      <c r="G5196" s="40"/>
      <c r="H5196" s="40">
        <v>429.14</v>
      </c>
      <c r="I5196" s="40"/>
      <c r="J5196" s="40"/>
      <c r="K5196" s="40"/>
      <c r="L5196" s="40"/>
      <c r="M5196" s="40"/>
      <c r="N5196" s="40"/>
      <c r="O5196" s="40"/>
      <c r="P5196" s="40"/>
      <c r="Q5196" s="40"/>
      <c r="R5196" s="40"/>
      <c r="S5196" s="40"/>
      <c r="T5196" s="40"/>
      <c r="U5196" s="40"/>
      <c r="V5196" s="40"/>
      <c r="W5196" s="40"/>
      <c r="X5196" s="40"/>
      <c r="Z5196" s="40"/>
      <c r="AA5196" s="40"/>
      <c r="AB5196" s="40"/>
      <c r="AC5196" s="40"/>
      <c r="AD5196" s="40"/>
      <c r="AE5196" s="40"/>
      <c r="AF5196" s="40"/>
      <c r="AG5196" s="40"/>
      <c r="AH5196" s="40"/>
      <c r="AI5196" s="40"/>
      <c r="AJ5196" s="40"/>
      <c r="AK5196" s="40"/>
      <c r="AL5196" s="40"/>
      <c r="AM5196" s="40"/>
      <c r="AN5196" s="40"/>
      <c r="AO5196" s="40"/>
      <c r="AP5196" s="40"/>
      <c r="AQ5196" s="40"/>
      <c r="AR5196" s="40"/>
      <c r="AS5196" s="40"/>
      <c r="AT5196" s="40"/>
      <c r="AU5196" s="40"/>
      <c r="AV5196" s="40"/>
      <c r="AZ5196" s="40"/>
      <c r="BA5196" s="40"/>
      <c r="BB5196" s="40"/>
      <c r="BC5196" s="40"/>
      <c r="BD5196" s="40"/>
      <c r="BE5196" s="40"/>
      <c r="BF5196" s="40"/>
      <c r="BG5196" s="40"/>
      <c r="BH5196" s="40"/>
      <c r="BI5196" s="40"/>
      <c r="BJ5196" s="40"/>
      <c r="BK5196" s="40"/>
      <c r="BL5196" s="40"/>
      <c r="BM5196" s="40"/>
      <c r="BN5196" s="40"/>
      <c r="BO5196" s="40"/>
      <c r="BP5196" s="40"/>
      <c r="BQ5196" s="40"/>
      <c r="BR5196" s="40"/>
      <c r="BS5196" s="40"/>
      <c r="BT5196" s="40"/>
      <c r="BU5196" s="40"/>
      <c r="BV5196" s="40"/>
      <c r="BW5196" s="40"/>
      <c r="BX5196" s="40"/>
      <c r="BY5196" s="40"/>
      <c r="BZ5196" s="40"/>
      <c r="CA5196" s="40"/>
      <c r="CB5196" s="40"/>
      <c r="CC5196" s="40"/>
      <c r="CD5196" s="40"/>
      <c r="CE5196" s="40"/>
    </row>
    <row r="5197" spans="1:83" x14ac:dyDescent="0.25">
      <c r="A5197" s="68" t="s">
        <v>835</v>
      </c>
      <c r="B5197" s="68" t="s">
        <v>835</v>
      </c>
      <c r="C5197" s="14">
        <v>37699</v>
      </c>
      <c r="D5197" s="14"/>
      <c r="E5197" s="14"/>
      <c r="F5197" s="15"/>
      <c r="G5197" s="40"/>
      <c r="H5197" s="40"/>
      <c r="I5197" s="40"/>
      <c r="J5197" s="40"/>
      <c r="K5197" s="40"/>
      <c r="L5197" s="40"/>
      <c r="M5197" s="40"/>
      <c r="N5197" s="40"/>
      <c r="O5197" s="40"/>
      <c r="P5197" s="40"/>
      <c r="Q5197" s="40"/>
      <c r="R5197" s="40"/>
      <c r="S5197" s="40"/>
      <c r="T5197" s="40"/>
      <c r="U5197" s="40">
        <v>57.62</v>
      </c>
      <c r="V5197" s="40"/>
      <c r="W5197" s="40"/>
      <c r="X5197" s="40"/>
      <c r="Z5197" s="40"/>
      <c r="AA5197" s="40"/>
      <c r="AB5197" s="40"/>
      <c r="AC5197" s="40"/>
      <c r="AD5197" s="40"/>
      <c r="AE5197" s="40"/>
      <c r="AF5197" s="40"/>
      <c r="AG5197" s="40"/>
      <c r="AH5197" s="40"/>
      <c r="AI5197" s="40"/>
      <c r="AJ5197" s="40"/>
      <c r="AK5197" s="40"/>
      <c r="AL5197" s="40"/>
      <c r="AM5197" s="40">
        <v>0.34</v>
      </c>
      <c r="AN5197" s="40"/>
      <c r="AO5197" s="40"/>
      <c r="AP5197" s="40"/>
      <c r="AQ5197" s="40"/>
      <c r="AR5197" s="40"/>
      <c r="AS5197" s="40"/>
      <c r="AT5197" s="40"/>
      <c r="AU5197" s="40"/>
      <c r="AV5197" s="40"/>
      <c r="AZ5197" s="40"/>
      <c r="BA5197" s="40"/>
      <c r="BB5197" s="40"/>
      <c r="BC5197" s="40"/>
      <c r="BD5197" s="40"/>
      <c r="BE5197" s="40"/>
      <c r="BF5197" s="40"/>
      <c r="BG5197" s="40"/>
      <c r="BH5197" s="40"/>
      <c r="BI5197" s="40"/>
      <c r="BJ5197" s="40"/>
      <c r="BK5197" s="40"/>
      <c r="BL5197" s="40"/>
      <c r="BM5197" s="40"/>
      <c r="BN5197" s="40"/>
      <c r="BO5197" s="40"/>
      <c r="BP5197" s="40"/>
      <c r="BQ5197" s="40"/>
      <c r="BR5197" s="40"/>
      <c r="BS5197" s="40"/>
      <c r="BT5197" s="40"/>
      <c r="BU5197" s="40"/>
      <c r="BV5197" s="40"/>
      <c r="BW5197" s="40"/>
      <c r="BX5197" s="40"/>
      <c r="BY5197" s="40"/>
      <c r="BZ5197" s="40"/>
      <c r="CA5197" s="40"/>
      <c r="CB5197" s="40"/>
      <c r="CC5197" s="40"/>
      <c r="CD5197" s="40"/>
      <c r="CE5197" s="40"/>
    </row>
    <row r="5198" spans="1:83" x14ac:dyDescent="0.25">
      <c r="A5198" s="68" t="s">
        <v>835</v>
      </c>
      <c r="B5198" s="68" t="s">
        <v>835</v>
      </c>
      <c r="C5198" s="14">
        <v>37701</v>
      </c>
      <c r="D5198" s="14"/>
      <c r="E5198" s="14"/>
      <c r="F5198" s="15"/>
      <c r="G5198" s="40"/>
      <c r="H5198" s="40">
        <v>432.88</v>
      </c>
      <c r="I5198" s="40"/>
      <c r="J5198" s="40"/>
      <c r="K5198" s="40"/>
      <c r="L5198" s="40"/>
      <c r="M5198" s="40"/>
      <c r="N5198" s="40"/>
      <c r="O5198" s="40"/>
      <c r="P5198" s="40"/>
      <c r="Q5198" s="40"/>
      <c r="R5198" s="40"/>
      <c r="S5198" s="40"/>
      <c r="T5198" s="40"/>
      <c r="U5198" s="40"/>
      <c r="V5198" s="40"/>
      <c r="W5198" s="40"/>
      <c r="X5198" s="40"/>
      <c r="Z5198" s="40"/>
      <c r="AA5198" s="40"/>
      <c r="AB5198" s="40"/>
      <c r="AC5198" s="40"/>
      <c r="AD5198" s="40"/>
      <c r="AE5198" s="40"/>
      <c r="AF5198" s="40"/>
      <c r="AG5198" s="40"/>
      <c r="AH5198" s="40"/>
      <c r="AI5198" s="40"/>
      <c r="AJ5198" s="40"/>
      <c r="AK5198" s="40"/>
      <c r="AL5198" s="40"/>
      <c r="AM5198" s="40"/>
      <c r="AN5198" s="40"/>
      <c r="AO5198" s="40"/>
      <c r="AP5198" s="40"/>
      <c r="AQ5198" s="40"/>
      <c r="AR5198" s="40"/>
      <c r="AS5198" s="40"/>
      <c r="AT5198" s="40"/>
      <c r="AU5198" s="40"/>
      <c r="AV5198" s="40"/>
      <c r="AZ5198" s="40"/>
      <c r="BA5198" s="40"/>
      <c r="BB5198" s="40"/>
      <c r="BC5198" s="40"/>
      <c r="BD5198" s="40"/>
      <c r="BE5198" s="40"/>
      <c r="BF5198" s="40"/>
      <c r="BG5198" s="40"/>
      <c r="BH5198" s="40"/>
      <c r="BI5198" s="40"/>
      <c r="BJ5198" s="40"/>
      <c r="BK5198" s="40"/>
      <c r="BL5198" s="40"/>
      <c r="BM5198" s="40"/>
      <c r="BN5198" s="40"/>
      <c r="BO5198" s="40"/>
      <c r="BP5198" s="40"/>
      <c r="BQ5198" s="40"/>
      <c r="BR5198" s="40"/>
      <c r="BS5198" s="40"/>
      <c r="BT5198" s="40"/>
      <c r="BU5198" s="40"/>
      <c r="BV5198" s="40"/>
      <c r="BW5198" s="40"/>
      <c r="BX5198" s="40"/>
      <c r="BY5198" s="40"/>
      <c r="BZ5198" s="40"/>
      <c r="CA5198" s="40"/>
      <c r="CB5198" s="40"/>
      <c r="CC5198" s="40"/>
      <c r="CD5198" s="40"/>
      <c r="CE5198" s="40"/>
    </row>
    <row r="5199" spans="1:83" x14ac:dyDescent="0.25">
      <c r="A5199" s="68" t="s">
        <v>835</v>
      </c>
      <c r="B5199" s="68" t="s">
        <v>835</v>
      </c>
      <c r="C5199" s="14">
        <v>37705</v>
      </c>
      <c r="D5199" s="14"/>
      <c r="E5199" s="14"/>
      <c r="F5199" s="15"/>
      <c r="G5199" s="40"/>
      <c r="H5199" s="40"/>
      <c r="I5199" s="40"/>
      <c r="J5199" s="40"/>
      <c r="K5199" s="40"/>
      <c r="L5199" s="40"/>
      <c r="M5199" s="40"/>
      <c r="N5199" s="40"/>
      <c r="O5199" s="40"/>
      <c r="P5199" s="40"/>
      <c r="Q5199" s="40"/>
      <c r="R5199" s="40"/>
      <c r="S5199" s="40"/>
      <c r="T5199" s="40"/>
      <c r="U5199" s="40"/>
      <c r="V5199" s="40"/>
      <c r="W5199" s="40"/>
      <c r="X5199" s="40"/>
      <c r="Z5199" s="40"/>
      <c r="AA5199" s="40"/>
      <c r="AB5199" s="40"/>
      <c r="AC5199" s="40"/>
      <c r="AD5199" s="40"/>
      <c r="AE5199" s="40"/>
      <c r="AF5199" s="40"/>
      <c r="AG5199" s="40"/>
      <c r="AH5199" s="40"/>
      <c r="AI5199" s="40"/>
      <c r="AJ5199" s="40"/>
      <c r="AK5199" s="40"/>
      <c r="AL5199" s="40"/>
      <c r="AM5199" s="40"/>
      <c r="AN5199" s="40"/>
      <c r="AO5199" s="40"/>
      <c r="AP5199" s="40"/>
      <c r="AQ5199" s="40"/>
      <c r="AR5199" s="40"/>
      <c r="AS5199" s="40"/>
      <c r="AT5199" s="40"/>
      <c r="AU5199" s="40"/>
      <c r="AV5199" s="40"/>
      <c r="AZ5199" s="40"/>
      <c r="BA5199" s="40">
        <v>31</v>
      </c>
      <c r="BB5199" s="40"/>
      <c r="BC5199" s="40"/>
      <c r="BD5199" s="40"/>
      <c r="BE5199" s="40"/>
      <c r="BF5199" s="40"/>
      <c r="BG5199" s="40"/>
      <c r="BH5199" s="40"/>
      <c r="BI5199" s="40"/>
      <c r="BJ5199" s="40"/>
      <c r="BK5199" s="40"/>
      <c r="BL5199" s="40"/>
      <c r="BM5199" s="40"/>
      <c r="BN5199" s="40"/>
      <c r="BO5199" s="40"/>
      <c r="BP5199" s="40"/>
      <c r="BQ5199" s="40"/>
      <c r="BR5199" s="40"/>
      <c r="BS5199" s="40"/>
      <c r="BT5199" s="40"/>
      <c r="BU5199" s="40"/>
      <c r="BV5199" s="40"/>
      <c r="BW5199" s="40"/>
      <c r="BX5199" s="40"/>
      <c r="BY5199" s="40"/>
      <c r="BZ5199" s="40"/>
      <c r="CA5199" s="40"/>
      <c r="CB5199" s="40"/>
      <c r="CC5199" s="40"/>
      <c r="CD5199" s="40"/>
      <c r="CE5199" s="40"/>
    </row>
    <row r="5200" spans="1:83" x14ac:dyDescent="0.25">
      <c r="A5200" s="68" t="s">
        <v>835</v>
      </c>
      <c r="B5200" s="68" t="s">
        <v>835</v>
      </c>
      <c r="C5200" s="14">
        <v>37706</v>
      </c>
      <c r="D5200" s="14"/>
      <c r="E5200" s="14"/>
      <c r="F5200" s="15"/>
      <c r="G5200" s="40"/>
      <c r="H5200" s="40">
        <v>392.26</v>
      </c>
      <c r="I5200" s="40"/>
      <c r="J5200" s="40"/>
      <c r="K5200" s="40"/>
      <c r="L5200" s="40"/>
      <c r="M5200" s="40"/>
      <c r="N5200" s="40"/>
      <c r="O5200" s="40"/>
      <c r="P5200" s="40"/>
      <c r="Q5200" s="40"/>
      <c r="R5200" s="40"/>
      <c r="S5200" s="40"/>
      <c r="T5200" s="40"/>
      <c r="U5200" s="40"/>
      <c r="V5200" s="40"/>
      <c r="W5200" s="40"/>
      <c r="X5200" s="40"/>
      <c r="Z5200" s="40"/>
      <c r="AA5200" s="40"/>
      <c r="AB5200" s="40"/>
      <c r="AC5200" s="40"/>
      <c r="AD5200" s="40"/>
      <c r="AE5200" s="40"/>
      <c r="AF5200" s="40"/>
      <c r="AG5200" s="40"/>
      <c r="AH5200" s="40"/>
      <c r="AI5200" s="40"/>
      <c r="AJ5200" s="40"/>
      <c r="AK5200" s="40"/>
      <c r="AL5200" s="40"/>
      <c r="AM5200" s="40"/>
      <c r="AN5200" s="40"/>
      <c r="AO5200" s="40"/>
      <c r="AP5200" s="40"/>
      <c r="AQ5200" s="40"/>
      <c r="AR5200" s="40"/>
      <c r="AS5200" s="40"/>
      <c r="AT5200" s="40"/>
      <c r="AU5200" s="40"/>
      <c r="AV5200" s="40"/>
      <c r="AZ5200" s="40"/>
      <c r="BA5200" s="40"/>
      <c r="BB5200" s="40"/>
      <c r="BC5200" s="40"/>
      <c r="BD5200" s="40"/>
      <c r="BE5200" s="40"/>
      <c r="BF5200" s="40"/>
      <c r="BG5200" s="40"/>
      <c r="BH5200" s="40"/>
      <c r="BI5200" s="40"/>
      <c r="BJ5200" s="40"/>
      <c r="BK5200" s="40"/>
      <c r="BL5200" s="40"/>
      <c r="BM5200" s="40"/>
      <c r="BN5200" s="40"/>
      <c r="BO5200" s="40"/>
      <c r="BP5200" s="40"/>
      <c r="BQ5200" s="40"/>
      <c r="BR5200" s="40"/>
      <c r="BS5200" s="40"/>
      <c r="BT5200" s="40"/>
      <c r="BU5200" s="40"/>
      <c r="BV5200" s="40"/>
      <c r="BW5200" s="40"/>
      <c r="BX5200" s="40"/>
      <c r="BY5200" s="40"/>
      <c r="BZ5200" s="40"/>
      <c r="CA5200" s="40"/>
      <c r="CB5200" s="40"/>
      <c r="CC5200" s="40"/>
      <c r="CD5200" s="40"/>
      <c r="CE5200" s="40"/>
    </row>
    <row r="5201" spans="1:83" x14ac:dyDescent="0.25">
      <c r="A5201" s="68" t="s">
        <v>835</v>
      </c>
      <c r="B5201" s="68" t="s">
        <v>835</v>
      </c>
      <c r="C5201" s="14">
        <v>37707</v>
      </c>
      <c r="D5201" s="14"/>
      <c r="E5201" s="14"/>
      <c r="F5201" s="15"/>
      <c r="G5201" s="40"/>
      <c r="H5201" s="40"/>
      <c r="I5201" s="40"/>
      <c r="J5201" s="40"/>
      <c r="K5201" s="40"/>
      <c r="L5201" s="40"/>
      <c r="M5201" s="40"/>
      <c r="N5201" s="40"/>
      <c r="O5201" s="40"/>
      <c r="P5201" s="40"/>
      <c r="Q5201" s="40"/>
      <c r="R5201" s="40"/>
      <c r="S5201" s="40"/>
      <c r="T5201" s="40"/>
      <c r="U5201" s="40">
        <v>86.63</v>
      </c>
      <c r="V5201" s="40"/>
      <c r="W5201" s="40"/>
      <c r="X5201" s="40"/>
      <c r="Z5201" s="40"/>
      <c r="AA5201" s="40"/>
      <c r="AB5201" s="40"/>
      <c r="AC5201" s="40"/>
      <c r="AD5201" s="40"/>
      <c r="AE5201" s="40"/>
      <c r="AF5201" s="40"/>
      <c r="AG5201" s="40"/>
      <c r="AH5201" s="40"/>
      <c r="AI5201" s="40"/>
      <c r="AJ5201" s="40"/>
      <c r="AK5201" s="40"/>
      <c r="AL5201" s="40"/>
      <c r="AM5201" s="40">
        <v>0.46</v>
      </c>
      <c r="AN5201" s="40"/>
      <c r="AO5201" s="40"/>
      <c r="AP5201" s="40"/>
      <c r="AQ5201" s="40"/>
      <c r="AR5201" s="40"/>
      <c r="AS5201" s="40"/>
      <c r="AT5201" s="40"/>
      <c r="AU5201" s="40"/>
      <c r="AV5201" s="40"/>
      <c r="AZ5201" s="40"/>
      <c r="BA5201" s="40"/>
      <c r="BB5201" s="40"/>
      <c r="BC5201" s="40"/>
      <c r="BD5201" s="40"/>
      <c r="BE5201" s="40"/>
      <c r="BF5201" s="40"/>
      <c r="BG5201" s="40"/>
      <c r="BH5201" s="40"/>
      <c r="BI5201" s="40"/>
      <c r="BJ5201" s="40"/>
      <c r="BK5201" s="40"/>
      <c r="BL5201" s="40"/>
      <c r="BM5201" s="40"/>
      <c r="BN5201" s="40"/>
      <c r="BO5201" s="40"/>
      <c r="BP5201" s="40"/>
      <c r="BQ5201" s="40"/>
      <c r="BR5201" s="40"/>
      <c r="BS5201" s="40"/>
      <c r="BT5201" s="40"/>
      <c r="BU5201" s="40"/>
      <c r="BV5201" s="40"/>
      <c r="BW5201" s="40"/>
      <c r="BX5201" s="40"/>
      <c r="BY5201" s="40"/>
      <c r="BZ5201" s="40"/>
      <c r="CA5201" s="40"/>
      <c r="CB5201" s="40"/>
      <c r="CC5201" s="40"/>
      <c r="CD5201" s="40"/>
      <c r="CE5201" s="40"/>
    </row>
    <row r="5202" spans="1:83" x14ac:dyDescent="0.25">
      <c r="A5202" s="68" t="s">
        <v>835</v>
      </c>
      <c r="B5202" s="68" t="s">
        <v>835</v>
      </c>
      <c r="C5202" s="14">
        <v>37711</v>
      </c>
      <c r="D5202" s="14"/>
      <c r="E5202" s="14"/>
      <c r="F5202" s="15"/>
      <c r="G5202" s="40"/>
      <c r="H5202" s="40">
        <v>484.9</v>
      </c>
      <c r="I5202" s="40"/>
      <c r="J5202" s="40"/>
      <c r="K5202" s="40"/>
      <c r="L5202" s="40"/>
      <c r="M5202" s="40"/>
      <c r="N5202" s="40"/>
      <c r="O5202" s="40"/>
      <c r="P5202" s="40"/>
      <c r="Q5202" s="40"/>
      <c r="R5202" s="40"/>
      <c r="S5202" s="40"/>
      <c r="T5202" s="40"/>
      <c r="U5202" s="40"/>
      <c r="V5202" s="40"/>
      <c r="W5202" s="40"/>
      <c r="X5202" s="40"/>
      <c r="Z5202" s="40"/>
      <c r="AA5202" s="40"/>
      <c r="AB5202" s="40"/>
      <c r="AC5202" s="40"/>
      <c r="AD5202" s="40"/>
      <c r="AE5202" s="40"/>
      <c r="AF5202" s="40"/>
      <c r="AG5202" s="40"/>
      <c r="AH5202" s="40"/>
      <c r="AI5202" s="40"/>
      <c r="AJ5202" s="40"/>
      <c r="AK5202" s="40"/>
      <c r="AL5202" s="40"/>
      <c r="AM5202" s="40"/>
      <c r="AN5202" s="40"/>
      <c r="AO5202" s="40"/>
      <c r="AP5202" s="40"/>
      <c r="AQ5202" s="40"/>
      <c r="AR5202" s="40"/>
      <c r="AS5202" s="40"/>
      <c r="AT5202" s="40"/>
      <c r="AU5202" s="40"/>
      <c r="AV5202" s="40"/>
      <c r="AZ5202" s="40"/>
      <c r="BA5202" s="40"/>
      <c r="BB5202" s="40"/>
      <c r="BC5202" s="40"/>
      <c r="BD5202" s="40"/>
      <c r="BE5202" s="40"/>
      <c r="BF5202" s="40"/>
      <c r="BG5202" s="40"/>
      <c r="BH5202" s="40"/>
      <c r="BI5202" s="40"/>
      <c r="BJ5202" s="40"/>
      <c r="BK5202" s="40"/>
      <c r="BL5202" s="40"/>
      <c r="BM5202" s="40"/>
      <c r="BN5202" s="40"/>
      <c r="BO5202" s="40"/>
      <c r="BP5202" s="40"/>
      <c r="BQ5202" s="40"/>
      <c r="BR5202" s="40"/>
      <c r="BS5202" s="40"/>
      <c r="BT5202" s="40"/>
      <c r="BU5202" s="40"/>
      <c r="BV5202" s="40"/>
      <c r="BW5202" s="40"/>
      <c r="BX5202" s="40"/>
      <c r="BY5202" s="40"/>
      <c r="BZ5202" s="40"/>
      <c r="CA5202" s="40"/>
      <c r="CB5202" s="40"/>
      <c r="CC5202" s="40"/>
      <c r="CD5202" s="40"/>
      <c r="CE5202" s="40"/>
    </row>
    <row r="5203" spans="1:83" x14ac:dyDescent="0.25">
      <c r="A5203" s="68" t="s">
        <v>835</v>
      </c>
      <c r="B5203" s="68" t="s">
        <v>835</v>
      </c>
      <c r="C5203" s="14">
        <v>37715</v>
      </c>
      <c r="D5203" s="14"/>
      <c r="E5203" s="14"/>
      <c r="F5203" s="15"/>
      <c r="G5203" s="40"/>
      <c r="H5203" s="40"/>
      <c r="I5203" s="40"/>
      <c r="J5203" s="40"/>
      <c r="K5203" s="40"/>
      <c r="L5203" s="40"/>
      <c r="M5203" s="40"/>
      <c r="N5203" s="40"/>
      <c r="O5203" s="40"/>
      <c r="P5203" s="40"/>
      <c r="Q5203" s="40"/>
      <c r="R5203" s="40"/>
      <c r="S5203" s="40"/>
      <c r="T5203" s="40"/>
      <c r="U5203" s="40">
        <v>225.99</v>
      </c>
      <c r="V5203" s="40"/>
      <c r="W5203" s="40"/>
      <c r="X5203" s="40"/>
      <c r="Z5203" s="40"/>
      <c r="AA5203" s="40"/>
      <c r="AB5203" s="40"/>
      <c r="AC5203" s="40"/>
      <c r="AD5203" s="40"/>
      <c r="AE5203" s="40"/>
      <c r="AF5203" s="40"/>
      <c r="AG5203" s="40"/>
      <c r="AH5203" s="40"/>
      <c r="AI5203" s="40"/>
      <c r="AJ5203" s="40"/>
      <c r="AK5203" s="40"/>
      <c r="AL5203" s="40"/>
      <c r="AM5203" s="40">
        <v>0.84</v>
      </c>
      <c r="AN5203" s="40"/>
      <c r="AO5203" s="40"/>
      <c r="AP5203" s="40"/>
      <c r="AQ5203" s="40"/>
      <c r="AR5203" s="40"/>
      <c r="AS5203" s="40"/>
      <c r="AT5203" s="40"/>
      <c r="AU5203" s="40"/>
      <c r="AV5203" s="40"/>
      <c r="AZ5203" s="40"/>
      <c r="BA5203" s="40"/>
      <c r="BB5203" s="40"/>
      <c r="BC5203" s="40"/>
      <c r="BD5203" s="40"/>
      <c r="BE5203" s="40"/>
      <c r="BF5203" s="40"/>
      <c r="BG5203" s="40"/>
      <c r="BH5203" s="40"/>
      <c r="BI5203" s="40"/>
      <c r="BJ5203" s="40"/>
      <c r="BK5203" s="40"/>
      <c r="BL5203" s="40"/>
      <c r="BM5203" s="40"/>
      <c r="BN5203" s="40"/>
      <c r="BO5203" s="40"/>
      <c r="BP5203" s="40"/>
      <c r="BQ5203" s="40"/>
      <c r="BR5203" s="40"/>
      <c r="BS5203" s="40"/>
      <c r="BT5203" s="40"/>
      <c r="BU5203" s="40"/>
      <c r="BV5203" s="40"/>
      <c r="BW5203" s="40"/>
      <c r="BX5203" s="40"/>
      <c r="BY5203" s="40"/>
      <c r="BZ5203" s="40"/>
      <c r="CA5203" s="40"/>
      <c r="CB5203" s="40"/>
      <c r="CC5203" s="40"/>
      <c r="CD5203" s="40"/>
      <c r="CE5203" s="40"/>
    </row>
    <row r="5204" spans="1:83" x14ac:dyDescent="0.25">
      <c r="A5204" s="68" t="s">
        <v>835</v>
      </c>
      <c r="B5204" s="68" t="s">
        <v>835</v>
      </c>
      <c r="C5204" s="14">
        <v>37717</v>
      </c>
      <c r="D5204" s="14"/>
      <c r="E5204" s="14"/>
      <c r="F5204" s="15"/>
      <c r="G5204" s="40"/>
      <c r="H5204" s="40">
        <v>466.79</v>
      </c>
      <c r="I5204" s="40"/>
      <c r="J5204" s="40"/>
      <c r="K5204" s="40"/>
      <c r="L5204" s="40"/>
      <c r="M5204" s="40"/>
      <c r="N5204" s="40"/>
      <c r="O5204" s="40"/>
      <c r="P5204" s="40"/>
      <c r="Q5204" s="40"/>
      <c r="R5204" s="40"/>
      <c r="S5204" s="40"/>
      <c r="T5204" s="40"/>
      <c r="U5204" s="40"/>
      <c r="V5204" s="40"/>
      <c r="W5204" s="40"/>
      <c r="X5204" s="40"/>
      <c r="Z5204" s="40"/>
      <c r="AA5204" s="40"/>
      <c r="AB5204" s="40"/>
      <c r="AC5204" s="40"/>
      <c r="AD5204" s="40"/>
      <c r="AE5204" s="40"/>
      <c r="AF5204" s="40"/>
      <c r="AG5204" s="40"/>
      <c r="AH5204" s="40"/>
      <c r="AI5204" s="40"/>
      <c r="AJ5204" s="40"/>
      <c r="AK5204" s="40"/>
      <c r="AL5204" s="40"/>
      <c r="AM5204" s="40"/>
      <c r="AN5204" s="40"/>
      <c r="AO5204" s="40"/>
      <c r="AP5204" s="40"/>
      <c r="AQ5204" s="40"/>
      <c r="AR5204" s="40"/>
      <c r="AS5204" s="40"/>
      <c r="AT5204" s="40"/>
      <c r="AU5204" s="40"/>
      <c r="AV5204" s="40"/>
      <c r="AZ5204" s="40"/>
      <c r="BA5204" s="40"/>
      <c r="BB5204" s="40"/>
      <c r="BC5204" s="40"/>
      <c r="BD5204" s="40"/>
      <c r="BE5204" s="40"/>
      <c r="BF5204" s="40"/>
      <c r="BG5204" s="40"/>
      <c r="BH5204" s="40"/>
      <c r="BI5204" s="40"/>
      <c r="BJ5204" s="40"/>
      <c r="BK5204" s="40"/>
      <c r="BL5204" s="40"/>
      <c r="BM5204" s="40"/>
      <c r="BN5204" s="40"/>
      <c r="BO5204" s="40"/>
      <c r="BP5204" s="40"/>
      <c r="BQ5204" s="40"/>
      <c r="BR5204" s="40"/>
      <c r="BS5204" s="40"/>
      <c r="BT5204" s="40"/>
      <c r="BU5204" s="40"/>
      <c r="BV5204" s="40"/>
      <c r="BW5204" s="40"/>
      <c r="BX5204" s="40"/>
      <c r="BY5204" s="40"/>
      <c r="BZ5204" s="40"/>
      <c r="CA5204" s="40"/>
      <c r="CB5204" s="40"/>
      <c r="CC5204" s="40"/>
      <c r="CD5204" s="40"/>
      <c r="CE5204" s="40"/>
    </row>
    <row r="5205" spans="1:83" x14ac:dyDescent="0.25">
      <c r="A5205" s="68" t="s">
        <v>835</v>
      </c>
      <c r="B5205" s="68" t="s">
        <v>835</v>
      </c>
      <c r="C5205" s="14">
        <v>37721</v>
      </c>
      <c r="D5205" s="14"/>
      <c r="E5205" s="14"/>
      <c r="F5205" s="15"/>
      <c r="G5205" s="40"/>
      <c r="H5205" s="40"/>
      <c r="I5205" s="40"/>
      <c r="J5205" s="40"/>
      <c r="K5205" s="40"/>
      <c r="L5205" s="40"/>
      <c r="M5205" s="40"/>
      <c r="N5205" s="40"/>
      <c r="O5205" s="40"/>
      <c r="P5205" s="40"/>
      <c r="Q5205" s="40"/>
      <c r="R5205" s="40"/>
      <c r="S5205" s="40"/>
      <c r="T5205" s="40"/>
      <c r="U5205" s="40">
        <v>312.01</v>
      </c>
      <c r="V5205" s="40"/>
      <c r="W5205" s="40"/>
      <c r="X5205" s="40"/>
      <c r="Z5205" s="40"/>
      <c r="AA5205" s="40"/>
      <c r="AB5205" s="40"/>
      <c r="AC5205" s="40"/>
      <c r="AD5205" s="40"/>
      <c r="AE5205" s="40"/>
      <c r="AF5205" s="40"/>
      <c r="AG5205" s="40"/>
      <c r="AH5205" s="40"/>
      <c r="AI5205" s="40"/>
      <c r="AJ5205" s="40"/>
      <c r="AK5205" s="40"/>
      <c r="AL5205" s="40"/>
      <c r="AM5205" s="40">
        <v>1.45</v>
      </c>
      <c r="AN5205" s="40"/>
      <c r="AO5205" s="40"/>
      <c r="AP5205" s="40"/>
      <c r="AQ5205" s="40"/>
      <c r="AR5205" s="40"/>
      <c r="AS5205" s="40"/>
      <c r="AT5205" s="40"/>
      <c r="AU5205" s="40"/>
      <c r="AV5205" s="40"/>
      <c r="AZ5205" s="40"/>
      <c r="BA5205" s="40"/>
      <c r="BB5205" s="40"/>
      <c r="BC5205" s="40"/>
      <c r="BD5205" s="40"/>
      <c r="BE5205" s="40"/>
      <c r="BF5205" s="40"/>
      <c r="BG5205" s="40"/>
      <c r="BH5205" s="40"/>
      <c r="BI5205" s="40"/>
      <c r="BJ5205" s="40"/>
      <c r="BK5205" s="40"/>
      <c r="BL5205" s="40"/>
      <c r="BM5205" s="40"/>
      <c r="BN5205" s="40"/>
      <c r="BO5205" s="40"/>
      <c r="BP5205" s="40"/>
      <c r="BQ5205" s="40"/>
      <c r="BR5205" s="40"/>
      <c r="BS5205" s="40"/>
      <c r="BT5205" s="40"/>
      <c r="BU5205" s="40"/>
      <c r="BV5205" s="40"/>
      <c r="BW5205" s="40"/>
      <c r="BX5205" s="40"/>
      <c r="BY5205" s="40"/>
      <c r="BZ5205" s="40"/>
      <c r="CA5205" s="40"/>
      <c r="CB5205" s="40"/>
      <c r="CC5205" s="40"/>
      <c r="CD5205" s="40"/>
      <c r="CE5205" s="40"/>
    </row>
    <row r="5206" spans="1:83" x14ac:dyDescent="0.25">
      <c r="A5206" s="68" t="s">
        <v>835</v>
      </c>
      <c r="B5206" s="68" t="s">
        <v>835</v>
      </c>
      <c r="C5206" s="14">
        <v>37722</v>
      </c>
      <c r="D5206" s="14"/>
      <c r="E5206" s="14"/>
      <c r="F5206" s="15"/>
      <c r="G5206" s="40"/>
      <c r="H5206" s="40">
        <v>454.26</v>
      </c>
      <c r="I5206" s="40"/>
      <c r="J5206" s="40"/>
      <c r="K5206" s="40"/>
      <c r="L5206" s="40"/>
      <c r="M5206" s="40"/>
      <c r="N5206" s="40"/>
      <c r="O5206" s="40"/>
      <c r="P5206" s="40"/>
      <c r="Q5206" s="40"/>
      <c r="R5206" s="40"/>
      <c r="S5206" s="40"/>
      <c r="T5206" s="40"/>
      <c r="U5206" s="40"/>
      <c r="V5206" s="40"/>
      <c r="W5206" s="40"/>
      <c r="X5206" s="40"/>
      <c r="Z5206" s="40"/>
      <c r="AA5206" s="40"/>
      <c r="AB5206" s="40"/>
      <c r="AC5206" s="40"/>
      <c r="AD5206" s="40"/>
      <c r="AE5206" s="40"/>
      <c r="AF5206" s="40"/>
      <c r="AG5206" s="40"/>
      <c r="AH5206" s="40"/>
      <c r="AI5206" s="40"/>
      <c r="AJ5206" s="40"/>
      <c r="AK5206" s="40"/>
      <c r="AL5206" s="40"/>
      <c r="AM5206" s="40"/>
      <c r="AN5206" s="40"/>
      <c r="AO5206" s="40"/>
      <c r="AP5206" s="40"/>
      <c r="AQ5206" s="40"/>
      <c r="AR5206" s="40"/>
      <c r="AS5206" s="40"/>
      <c r="AT5206" s="40"/>
      <c r="AU5206" s="40"/>
      <c r="AV5206" s="40"/>
      <c r="AZ5206" s="40"/>
      <c r="BA5206" s="40"/>
      <c r="BB5206" s="40"/>
      <c r="BC5206" s="40"/>
      <c r="BD5206" s="40"/>
      <c r="BE5206" s="40"/>
      <c r="BF5206" s="40"/>
      <c r="BG5206" s="40"/>
      <c r="BH5206" s="40"/>
      <c r="BI5206" s="40"/>
      <c r="BJ5206" s="40"/>
      <c r="BK5206" s="40"/>
      <c r="BL5206" s="40"/>
      <c r="BM5206" s="40"/>
      <c r="BN5206" s="40"/>
      <c r="BO5206" s="40"/>
      <c r="BP5206" s="40"/>
      <c r="BQ5206" s="40"/>
      <c r="BR5206" s="40"/>
      <c r="BS5206" s="40"/>
      <c r="BT5206" s="40"/>
      <c r="BU5206" s="40"/>
      <c r="BV5206" s="40"/>
      <c r="BW5206" s="40"/>
      <c r="BX5206" s="40"/>
      <c r="BY5206" s="40"/>
      <c r="BZ5206" s="40"/>
      <c r="CA5206" s="40"/>
      <c r="CB5206" s="40"/>
      <c r="CC5206" s="40"/>
      <c r="CD5206" s="40"/>
      <c r="CE5206" s="40"/>
    </row>
    <row r="5207" spans="1:83" x14ac:dyDescent="0.25">
      <c r="A5207" s="68" t="s">
        <v>835</v>
      </c>
      <c r="B5207" s="68" t="s">
        <v>835</v>
      </c>
      <c r="C5207" s="14">
        <v>37726</v>
      </c>
      <c r="D5207" s="14"/>
      <c r="E5207" s="14"/>
      <c r="F5207" s="15"/>
      <c r="G5207" s="40"/>
      <c r="H5207" s="40"/>
      <c r="I5207" s="40"/>
      <c r="J5207" s="40"/>
      <c r="K5207" s="40"/>
      <c r="L5207" s="40"/>
      <c r="M5207" s="40"/>
      <c r="N5207" s="40"/>
      <c r="O5207" s="40"/>
      <c r="P5207" s="40"/>
      <c r="Q5207" s="40"/>
      <c r="R5207" s="40"/>
      <c r="S5207" s="40"/>
      <c r="T5207" s="40"/>
      <c r="U5207" s="40">
        <v>416.98</v>
      </c>
      <c r="V5207" s="40"/>
      <c r="W5207" s="40"/>
      <c r="X5207" s="40"/>
      <c r="Z5207" s="40"/>
      <c r="AA5207" s="40"/>
      <c r="AB5207" s="40"/>
      <c r="AC5207" s="40"/>
      <c r="AD5207" s="40"/>
      <c r="AE5207" s="40"/>
      <c r="AF5207" s="40"/>
      <c r="AG5207" s="40"/>
      <c r="AH5207" s="40"/>
      <c r="AI5207" s="40"/>
      <c r="AJ5207" s="40"/>
      <c r="AK5207" s="40"/>
      <c r="AL5207" s="40"/>
      <c r="AM5207" s="40">
        <v>2.65</v>
      </c>
      <c r="AN5207" s="40"/>
      <c r="AO5207" s="40"/>
      <c r="AP5207" s="40"/>
      <c r="AQ5207" s="40"/>
      <c r="AR5207" s="40"/>
      <c r="AS5207" s="40"/>
      <c r="AT5207" s="40"/>
      <c r="AU5207" s="40"/>
      <c r="AV5207" s="40"/>
      <c r="AZ5207" s="40"/>
      <c r="BA5207" s="40"/>
      <c r="BB5207" s="40"/>
      <c r="BC5207" s="40"/>
      <c r="BD5207" s="40"/>
      <c r="BE5207" s="40"/>
      <c r="BF5207" s="40"/>
      <c r="BG5207" s="40"/>
      <c r="BH5207" s="40"/>
      <c r="BI5207" s="40"/>
      <c r="BJ5207" s="40"/>
      <c r="BK5207" s="40"/>
      <c r="BL5207" s="40"/>
      <c r="BM5207" s="40"/>
      <c r="BN5207" s="40"/>
      <c r="BO5207" s="40"/>
      <c r="BP5207" s="40"/>
      <c r="BQ5207" s="40"/>
      <c r="BR5207" s="40"/>
      <c r="BS5207" s="40"/>
      <c r="BT5207" s="40"/>
      <c r="BU5207" s="40"/>
      <c r="BV5207" s="40"/>
      <c r="BW5207" s="40"/>
      <c r="BX5207" s="40"/>
      <c r="BY5207" s="40"/>
      <c r="BZ5207" s="40"/>
      <c r="CA5207" s="40"/>
      <c r="CB5207" s="40"/>
      <c r="CC5207" s="40"/>
      <c r="CD5207" s="40"/>
      <c r="CE5207" s="40"/>
    </row>
    <row r="5208" spans="1:83" x14ac:dyDescent="0.25">
      <c r="A5208" s="68" t="s">
        <v>835</v>
      </c>
      <c r="B5208" s="68" t="s">
        <v>835</v>
      </c>
      <c r="C5208" s="14">
        <v>37727</v>
      </c>
      <c r="D5208" s="14"/>
      <c r="E5208" s="14"/>
      <c r="F5208" s="15"/>
      <c r="G5208" s="40"/>
      <c r="H5208" s="40">
        <v>444.97</v>
      </c>
      <c r="I5208" s="40"/>
      <c r="J5208" s="40"/>
      <c r="K5208" s="40"/>
      <c r="L5208" s="40"/>
      <c r="M5208" s="40"/>
      <c r="N5208" s="40"/>
      <c r="O5208" s="40"/>
      <c r="P5208" s="40"/>
      <c r="Q5208" s="40"/>
      <c r="R5208" s="40"/>
      <c r="S5208" s="40"/>
      <c r="T5208" s="40"/>
      <c r="U5208" s="40"/>
      <c r="V5208" s="40"/>
      <c r="W5208" s="40"/>
      <c r="X5208" s="40"/>
      <c r="Z5208" s="40"/>
      <c r="AA5208" s="40"/>
      <c r="AB5208" s="40"/>
      <c r="AC5208" s="40"/>
      <c r="AD5208" s="40"/>
      <c r="AE5208" s="40"/>
      <c r="AF5208" s="40"/>
      <c r="AG5208" s="40"/>
      <c r="AH5208" s="40"/>
      <c r="AI5208" s="40"/>
      <c r="AJ5208" s="40"/>
      <c r="AK5208" s="40"/>
      <c r="AL5208" s="40"/>
      <c r="AM5208" s="40"/>
      <c r="AN5208" s="40"/>
      <c r="AO5208" s="40"/>
      <c r="AP5208" s="40"/>
      <c r="AQ5208" s="40"/>
      <c r="AR5208" s="40"/>
      <c r="AS5208" s="40"/>
      <c r="AT5208" s="40"/>
      <c r="AU5208" s="40"/>
      <c r="AV5208" s="40"/>
      <c r="AZ5208" s="40"/>
      <c r="BA5208" s="40"/>
      <c r="BB5208" s="40"/>
      <c r="BC5208" s="40"/>
      <c r="BD5208" s="40"/>
      <c r="BE5208" s="40"/>
      <c r="BF5208" s="40"/>
      <c r="BG5208" s="40"/>
      <c r="BH5208" s="40"/>
      <c r="BI5208" s="40"/>
      <c r="BJ5208" s="40"/>
      <c r="BK5208" s="40"/>
      <c r="BL5208" s="40"/>
      <c r="BM5208" s="40"/>
      <c r="BN5208" s="40"/>
      <c r="BO5208" s="40"/>
      <c r="BP5208" s="40"/>
      <c r="BQ5208" s="40"/>
      <c r="BR5208" s="40"/>
      <c r="BS5208" s="40"/>
      <c r="BT5208" s="40"/>
      <c r="BU5208" s="40"/>
      <c r="BV5208" s="40"/>
      <c r="BW5208" s="40"/>
      <c r="BX5208" s="40"/>
      <c r="BY5208" s="40"/>
      <c r="BZ5208" s="40"/>
      <c r="CA5208" s="40"/>
      <c r="CB5208" s="40"/>
      <c r="CC5208" s="40"/>
      <c r="CD5208" s="40"/>
      <c r="CE5208" s="40"/>
    </row>
    <row r="5209" spans="1:83" x14ac:dyDescent="0.25">
      <c r="A5209" s="68" t="s">
        <v>835</v>
      </c>
      <c r="B5209" s="68" t="s">
        <v>835</v>
      </c>
      <c r="C5209" s="14">
        <v>37731</v>
      </c>
      <c r="D5209" s="14"/>
      <c r="E5209" s="14"/>
      <c r="F5209" s="15"/>
      <c r="G5209" s="40"/>
      <c r="H5209" s="40"/>
      <c r="I5209" s="40"/>
      <c r="J5209" s="40"/>
      <c r="K5209" s="40"/>
      <c r="L5209" s="40"/>
      <c r="M5209" s="40"/>
      <c r="N5209" s="40"/>
      <c r="O5209" s="40"/>
      <c r="P5209" s="40"/>
      <c r="Q5209" s="40"/>
      <c r="R5209" s="40"/>
      <c r="S5209" s="40"/>
      <c r="T5209" s="40"/>
      <c r="U5209" s="40"/>
      <c r="V5209" s="40"/>
      <c r="W5209" s="40"/>
      <c r="X5209" s="40"/>
      <c r="Z5209" s="40"/>
      <c r="AA5209" s="40"/>
      <c r="AB5209" s="40"/>
      <c r="AC5209" s="40"/>
      <c r="AD5209" s="40"/>
      <c r="AE5209" s="40"/>
      <c r="AF5209" s="40"/>
      <c r="AG5209" s="40"/>
      <c r="AH5209" s="40"/>
      <c r="AI5209" s="40"/>
      <c r="AJ5209" s="40"/>
      <c r="AK5209" s="40"/>
      <c r="AL5209" s="40"/>
      <c r="AM5209" s="40">
        <v>3.89</v>
      </c>
      <c r="AN5209" s="40"/>
      <c r="AO5209" s="40"/>
      <c r="AP5209" s="40"/>
      <c r="AQ5209" s="40"/>
      <c r="AR5209" s="40"/>
      <c r="AS5209" s="40"/>
      <c r="AT5209" s="40"/>
      <c r="AU5209" s="40"/>
      <c r="AV5209" s="40"/>
      <c r="AZ5209" s="40"/>
      <c r="BA5209" s="40"/>
      <c r="BB5209" s="40"/>
      <c r="BC5209" s="40"/>
      <c r="BD5209" s="40"/>
      <c r="BE5209" s="40"/>
      <c r="BF5209" s="40"/>
      <c r="BG5209" s="40"/>
      <c r="BH5209" s="40"/>
      <c r="BI5209" s="40"/>
      <c r="BJ5209" s="40"/>
      <c r="BK5209" s="40"/>
      <c r="BL5209" s="40"/>
      <c r="BM5209" s="40"/>
      <c r="BN5209" s="40"/>
      <c r="BO5209" s="40"/>
      <c r="BP5209" s="40"/>
      <c r="BQ5209" s="40"/>
      <c r="BR5209" s="40"/>
      <c r="BS5209" s="40"/>
      <c r="BT5209" s="40"/>
      <c r="BU5209" s="40"/>
      <c r="BV5209" s="40"/>
      <c r="BW5209" s="40"/>
      <c r="BX5209" s="40"/>
      <c r="BY5209" s="40"/>
      <c r="BZ5209" s="40"/>
      <c r="CA5209" s="40"/>
      <c r="CB5209" s="40"/>
      <c r="CC5209" s="40"/>
      <c r="CD5209" s="40"/>
      <c r="CE5209" s="40"/>
    </row>
    <row r="5210" spans="1:83" x14ac:dyDescent="0.25">
      <c r="A5210" s="68" t="s">
        <v>835</v>
      </c>
      <c r="B5210" s="68" t="s">
        <v>835</v>
      </c>
      <c r="C5210" s="14">
        <v>37732</v>
      </c>
      <c r="D5210" s="14"/>
      <c r="E5210" s="14"/>
      <c r="F5210" s="15"/>
      <c r="G5210" s="40"/>
      <c r="H5210" s="40">
        <v>530.32000000000005</v>
      </c>
      <c r="I5210" s="40"/>
      <c r="J5210" s="40"/>
      <c r="K5210" s="40"/>
      <c r="L5210" s="40"/>
      <c r="M5210" s="40"/>
      <c r="N5210" s="40"/>
      <c r="O5210" s="40"/>
      <c r="P5210" s="40"/>
      <c r="Q5210" s="40"/>
      <c r="R5210" s="40"/>
      <c r="S5210" s="40"/>
      <c r="T5210" s="40"/>
      <c r="U5210" s="40"/>
      <c r="V5210" s="40"/>
      <c r="W5210" s="40"/>
      <c r="X5210" s="40"/>
      <c r="Z5210" s="40"/>
      <c r="AA5210" s="40"/>
      <c r="AB5210" s="40"/>
      <c r="AC5210" s="40"/>
      <c r="AD5210" s="40"/>
      <c r="AE5210" s="40"/>
      <c r="AF5210" s="40"/>
      <c r="AG5210" s="40"/>
      <c r="AH5210" s="40"/>
      <c r="AI5210" s="40"/>
      <c r="AJ5210" s="40"/>
      <c r="AK5210" s="40"/>
      <c r="AL5210" s="40"/>
      <c r="AM5210" s="40"/>
      <c r="AN5210" s="40"/>
      <c r="AO5210" s="40"/>
      <c r="AP5210" s="40"/>
      <c r="AQ5210" s="40"/>
      <c r="AR5210" s="40"/>
      <c r="AS5210" s="40"/>
      <c r="AT5210" s="40"/>
      <c r="AU5210" s="40"/>
      <c r="AV5210" s="40"/>
      <c r="AZ5210" s="40"/>
      <c r="BA5210" s="40"/>
      <c r="BB5210" s="40"/>
      <c r="BC5210" s="40"/>
      <c r="BD5210" s="40"/>
      <c r="BE5210" s="40"/>
      <c r="BF5210" s="40"/>
      <c r="BG5210" s="40"/>
      <c r="BH5210" s="40"/>
      <c r="BI5210" s="40"/>
      <c r="BJ5210" s="40"/>
      <c r="BK5210" s="40"/>
      <c r="BL5210" s="40"/>
      <c r="BM5210" s="40"/>
      <c r="BN5210" s="40"/>
      <c r="BO5210" s="40"/>
      <c r="BP5210" s="40"/>
      <c r="BQ5210" s="40"/>
      <c r="BR5210" s="40"/>
      <c r="BS5210" s="40"/>
      <c r="BT5210" s="40"/>
      <c r="BU5210" s="40"/>
      <c r="BV5210" s="40"/>
      <c r="BW5210" s="40"/>
      <c r="BX5210" s="40"/>
      <c r="BY5210" s="40"/>
      <c r="BZ5210" s="40"/>
      <c r="CA5210" s="40"/>
      <c r="CB5210" s="40"/>
      <c r="CC5210" s="40"/>
      <c r="CD5210" s="40"/>
      <c r="CE5210" s="40"/>
    </row>
    <row r="5211" spans="1:83" x14ac:dyDescent="0.25">
      <c r="A5211" s="68" t="s">
        <v>835</v>
      </c>
      <c r="B5211" s="68" t="s">
        <v>835</v>
      </c>
      <c r="C5211" s="14">
        <v>37734</v>
      </c>
      <c r="D5211" s="14"/>
      <c r="E5211" s="14"/>
      <c r="F5211" s="15"/>
      <c r="G5211" s="40"/>
      <c r="H5211" s="40">
        <v>511.55</v>
      </c>
      <c r="I5211" s="40"/>
      <c r="J5211" s="40"/>
      <c r="K5211" s="40"/>
      <c r="L5211" s="40"/>
      <c r="M5211" s="40"/>
      <c r="N5211" s="40"/>
      <c r="O5211" s="40"/>
      <c r="P5211" s="40"/>
      <c r="Q5211" s="40"/>
      <c r="R5211" s="40"/>
      <c r="S5211" s="40"/>
      <c r="T5211" s="40"/>
      <c r="U5211" s="40"/>
      <c r="V5211" s="40"/>
      <c r="W5211" s="40"/>
      <c r="X5211" s="40"/>
      <c r="Z5211" s="40"/>
      <c r="AA5211" s="40"/>
      <c r="AB5211" s="40"/>
      <c r="AC5211" s="40"/>
      <c r="AD5211" s="40"/>
      <c r="AE5211" s="40"/>
      <c r="AF5211" s="40"/>
      <c r="AG5211" s="40"/>
      <c r="AH5211" s="40"/>
      <c r="AI5211" s="40"/>
      <c r="AJ5211" s="40"/>
      <c r="AK5211" s="40"/>
      <c r="AL5211" s="40"/>
      <c r="AM5211" s="40"/>
      <c r="AN5211" s="40"/>
      <c r="AO5211" s="40"/>
      <c r="AP5211" s="40"/>
      <c r="AQ5211" s="40"/>
      <c r="AR5211" s="40"/>
      <c r="AS5211" s="40"/>
      <c r="AT5211" s="40"/>
      <c r="AU5211" s="40"/>
      <c r="AV5211" s="40"/>
      <c r="AZ5211" s="40"/>
      <c r="BA5211" s="40"/>
      <c r="BB5211" s="40"/>
      <c r="BC5211" s="40"/>
      <c r="BD5211" s="40"/>
      <c r="BE5211" s="40"/>
      <c r="BF5211" s="40"/>
      <c r="BG5211" s="40"/>
      <c r="BH5211" s="40"/>
      <c r="BI5211" s="40"/>
      <c r="BJ5211" s="40"/>
      <c r="BK5211" s="40"/>
      <c r="BL5211" s="40"/>
      <c r="BM5211" s="40"/>
      <c r="BN5211" s="40"/>
      <c r="BO5211" s="40"/>
      <c r="BP5211" s="40"/>
      <c r="BQ5211" s="40"/>
      <c r="BR5211" s="40"/>
      <c r="BS5211" s="40"/>
      <c r="BT5211" s="40"/>
      <c r="BU5211" s="40"/>
      <c r="BV5211" s="40"/>
      <c r="BW5211" s="40"/>
      <c r="BX5211" s="40"/>
      <c r="BY5211" s="40"/>
      <c r="BZ5211" s="40"/>
      <c r="CA5211" s="40"/>
      <c r="CB5211" s="40"/>
      <c r="CC5211" s="40"/>
      <c r="CD5211" s="40"/>
      <c r="CE5211" s="40"/>
    </row>
    <row r="5212" spans="1:83" x14ac:dyDescent="0.25">
      <c r="A5212" s="68" t="s">
        <v>835</v>
      </c>
      <c r="B5212" s="68" t="s">
        <v>835</v>
      </c>
      <c r="C5212" s="14">
        <v>37736</v>
      </c>
      <c r="D5212" s="14"/>
      <c r="E5212" s="14"/>
      <c r="F5212" s="15"/>
      <c r="G5212" s="40"/>
      <c r="H5212" s="40"/>
      <c r="I5212" s="40"/>
      <c r="J5212" s="40"/>
      <c r="K5212" s="40"/>
      <c r="L5212" s="40"/>
      <c r="M5212" s="40"/>
      <c r="N5212" s="40"/>
      <c r="O5212" s="40"/>
      <c r="P5212" s="40"/>
      <c r="Q5212" s="40"/>
      <c r="R5212" s="40"/>
      <c r="S5212" s="40"/>
      <c r="T5212" s="40"/>
      <c r="U5212" s="40">
        <v>546.79</v>
      </c>
      <c r="V5212" s="40"/>
      <c r="W5212" s="40"/>
      <c r="X5212" s="40"/>
      <c r="Z5212" s="40"/>
      <c r="AA5212" s="40"/>
      <c r="AB5212" s="40"/>
      <c r="AC5212" s="40"/>
      <c r="AD5212" s="40"/>
      <c r="AE5212" s="40"/>
      <c r="AF5212" s="40"/>
      <c r="AG5212" s="40"/>
      <c r="AH5212" s="40"/>
      <c r="AI5212" s="40"/>
      <c r="AJ5212" s="40"/>
      <c r="AK5212" s="40"/>
      <c r="AL5212" s="40"/>
      <c r="AM5212" s="40">
        <v>5.21</v>
      </c>
      <c r="AN5212" s="40"/>
      <c r="AO5212" s="40"/>
      <c r="AP5212" s="40"/>
      <c r="AQ5212" s="40"/>
      <c r="AR5212" s="40"/>
      <c r="AS5212" s="40"/>
      <c r="AT5212" s="40"/>
      <c r="AU5212" s="40"/>
      <c r="AV5212" s="40"/>
      <c r="AZ5212" s="40"/>
      <c r="BA5212" s="40"/>
      <c r="BB5212" s="40"/>
      <c r="BC5212" s="40"/>
      <c r="BD5212" s="40"/>
      <c r="BE5212" s="40"/>
      <c r="BF5212" s="40"/>
      <c r="BG5212" s="40"/>
      <c r="BH5212" s="40"/>
      <c r="BI5212" s="40"/>
      <c r="BJ5212" s="40"/>
      <c r="BK5212" s="40"/>
      <c r="BL5212" s="40"/>
      <c r="BM5212" s="40"/>
      <c r="BN5212" s="40"/>
      <c r="BO5212" s="40"/>
      <c r="BP5212" s="40"/>
      <c r="BQ5212" s="40"/>
      <c r="BR5212" s="40"/>
      <c r="BS5212" s="40"/>
      <c r="BT5212" s="40"/>
      <c r="BU5212" s="40"/>
      <c r="BV5212" s="40"/>
      <c r="BW5212" s="40"/>
      <c r="BX5212" s="40"/>
      <c r="BY5212" s="40"/>
      <c r="BZ5212" s="40"/>
      <c r="CA5212" s="40"/>
      <c r="CB5212" s="40"/>
      <c r="CC5212" s="40"/>
      <c r="CD5212" s="40"/>
      <c r="CE5212" s="40"/>
    </row>
    <row r="5213" spans="1:83" x14ac:dyDescent="0.25">
      <c r="A5213" s="68" t="s">
        <v>835</v>
      </c>
      <c r="B5213" s="68" t="s">
        <v>835</v>
      </c>
      <c r="C5213" s="14">
        <v>37737</v>
      </c>
      <c r="D5213" s="14"/>
      <c r="E5213" s="14"/>
      <c r="F5213" s="15"/>
      <c r="G5213" s="40"/>
      <c r="H5213" s="40">
        <v>503.63</v>
      </c>
      <c r="I5213" s="40"/>
      <c r="J5213" s="40"/>
      <c r="K5213" s="40"/>
      <c r="L5213" s="40"/>
      <c r="M5213" s="40"/>
      <c r="N5213" s="40"/>
      <c r="O5213" s="40"/>
      <c r="P5213" s="40"/>
      <c r="Q5213" s="40"/>
      <c r="R5213" s="40"/>
      <c r="S5213" s="40"/>
      <c r="T5213" s="40"/>
      <c r="U5213" s="40"/>
      <c r="V5213" s="40"/>
      <c r="W5213" s="40"/>
      <c r="X5213" s="40"/>
      <c r="Z5213" s="40"/>
      <c r="AA5213" s="40"/>
      <c r="AB5213" s="40"/>
      <c r="AC5213" s="40"/>
      <c r="AD5213" s="40"/>
      <c r="AE5213" s="40"/>
      <c r="AF5213" s="40"/>
      <c r="AG5213" s="40"/>
      <c r="AH5213" s="40"/>
      <c r="AI5213" s="40"/>
      <c r="AJ5213" s="40"/>
      <c r="AK5213" s="40"/>
      <c r="AL5213" s="40"/>
      <c r="AM5213" s="40"/>
      <c r="AN5213" s="40"/>
      <c r="AO5213" s="40"/>
      <c r="AP5213" s="40"/>
      <c r="AQ5213" s="40"/>
      <c r="AR5213" s="40"/>
      <c r="AS5213" s="40"/>
      <c r="AT5213" s="40"/>
      <c r="AU5213" s="40"/>
      <c r="AV5213" s="40"/>
      <c r="AZ5213" s="40"/>
      <c r="BA5213" s="40"/>
      <c r="BB5213" s="40"/>
      <c r="BC5213" s="40"/>
      <c r="BD5213" s="40"/>
      <c r="BE5213" s="40"/>
      <c r="BF5213" s="40"/>
      <c r="BG5213" s="40"/>
      <c r="BH5213" s="40"/>
      <c r="BI5213" s="40"/>
      <c r="BJ5213" s="40"/>
      <c r="BK5213" s="40"/>
      <c r="BL5213" s="40"/>
      <c r="BM5213" s="40"/>
      <c r="BN5213" s="40"/>
      <c r="BO5213" s="40"/>
      <c r="BP5213" s="40"/>
      <c r="BQ5213" s="40"/>
      <c r="BR5213" s="40"/>
      <c r="BS5213" s="40"/>
      <c r="BT5213" s="40"/>
      <c r="BU5213" s="40"/>
      <c r="BV5213" s="40"/>
      <c r="BW5213" s="40"/>
      <c r="BX5213" s="40"/>
      <c r="BY5213" s="40"/>
      <c r="BZ5213" s="40"/>
      <c r="CA5213" s="40"/>
      <c r="CB5213" s="40"/>
      <c r="CC5213" s="40"/>
      <c r="CD5213" s="40"/>
      <c r="CE5213" s="40"/>
    </row>
    <row r="5214" spans="1:83" x14ac:dyDescent="0.25">
      <c r="A5214" s="68" t="s">
        <v>835</v>
      </c>
      <c r="B5214" s="68" t="s">
        <v>835</v>
      </c>
      <c r="C5214" s="14">
        <v>37739</v>
      </c>
      <c r="D5214" s="14"/>
      <c r="E5214" s="14"/>
      <c r="F5214" s="15"/>
      <c r="G5214" s="40"/>
      <c r="H5214" s="40"/>
      <c r="I5214" s="40"/>
      <c r="J5214" s="40"/>
      <c r="K5214" s="40"/>
      <c r="L5214" s="40"/>
      <c r="M5214" s="40"/>
      <c r="N5214" s="40"/>
      <c r="O5214" s="40"/>
      <c r="P5214" s="40"/>
      <c r="Q5214" s="40"/>
      <c r="R5214" s="40"/>
      <c r="S5214" s="40"/>
      <c r="T5214" s="40"/>
      <c r="U5214" s="40"/>
      <c r="V5214" s="40"/>
      <c r="W5214" s="40"/>
      <c r="X5214" s="40"/>
      <c r="Z5214" s="40"/>
      <c r="AA5214" s="40"/>
      <c r="AB5214" s="40"/>
      <c r="AC5214" s="40"/>
      <c r="AD5214" s="40"/>
      <c r="AE5214" s="40"/>
      <c r="AF5214" s="40"/>
      <c r="AG5214" s="40"/>
      <c r="AH5214" s="40"/>
      <c r="AI5214" s="40"/>
      <c r="AJ5214" s="40"/>
      <c r="AK5214" s="40"/>
      <c r="AL5214" s="40"/>
      <c r="AM5214" s="40"/>
      <c r="AN5214" s="40"/>
      <c r="AO5214" s="40"/>
      <c r="AP5214" s="40"/>
      <c r="AQ5214" s="40"/>
      <c r="AR5214" s="40"/>
      <c r="AS5214" s="40"/>
      <c r="AT5214" s="40"/>
      <c r="AU5214" s="40"/>
      <c r="AV5214" s="40"/>
      <c r="AZ5214" s="40"/>
      <c r="BA5214" s="40">
        <v>55</v>
      </c>
      <c r="BB5214" s="40"/>
      <c r="BC5214" s="40"/>
      <c r="BD5214" s="40"/>
      <c r="BE5214" s="40"/>
      <c r="BF5214" s="40"/>
      <c r="BG5214" s="40"/>
      <c r="BH5214" s="40"/>
      <c r="BI5214" s="40"/>
      <c r="BJ5214" s="40"/>
      <c r="BK5214" s="40"/>
      <c r="BL5214" s="40"/>
      <c r="BM5214" s="40"/>
      <c r="BN5214" s="40"/>
      <c r="BO5214" s="40"/>
      <c r="BP5214" s="40"/>
      <c r="BQ5214" s="40"/>
      <c r="BR5214" s="40"/>
      <c r="BS5214" s="40"/>
      <c r="BT5214" s="40"/>
      <c r="BU5214" s="40"/>
      <c r="BV5214" s="40"/>
      <c r="BW5214" s="40"/>
      <c r="BX5214" s="40"/>
      <c r="BY5214" s="40"/>
      <c r="BZ5214" s="40"/>
      <c r="CA5214" s="40"/>
      <c r="CB5214" s="40"/>
      <c r="CC5214" s="40"/>
      <c r="CD5214" s="40"/>
      <c r="CE5214" s="40"/>
    </row>
    <row r="5215" spans="1:83" x14ac:dyDescent="0.25">
      <c r="A5215" s="68" t="s">
        <v>835</v>
      </c>
      <c r="B5215" s="68" t="s">
        <v>835</v>
      </c>
      <c r="C5215" s="14">
        <v>37740</v>
      </c>
      <c r="D5215" s="14"/>
      <c r="E5215" s="14"/>
      <c r="F5215" s="15"/>
      <c r="G5215" s="40"/>
      <c r="H5215" s="40">
        <v>495.9</v>
      </c>
      <c r="I5215" s="40"/>
      <c r="J5215" s="40"/>
      <c r="K5215" s="40"/>
      <c r="L5215" s="40"/>
      <c r="M5215" s="40"/>
      <c r="N5215" s="40"/>
      <c r="O5215" s="40"/>
      <c r="P5215" s="40"/>
      <c r="Q5215" s="40"/>
      <c r="R5215" s="40"/>
      <c r="S5215" s="40"/>
      <c r="T5215" s="40"/>
      <c r="U5215" s="40"/>
      <c r="V5215" s="40"/>
      <c r="W5215" s="40"/>
      <c r="X5215" s="40"/>
      <c r="Z5215" s="40"/>
      <c r="AA5215" s="40"/>
      <c r="AB5215" s="40"/>
      <c r="AC5215" s="40"/>
      <c r="AD5215" s="40"/>
      <c r="AE5215" s="40"/>
      <c r="AF5215" s="40"/>
      <c r="AG5215" s="40"/>
      <c r="AH5215" s="40"/>
      <c r="AI5215" s="40"/>
      <c r="AJ5215" s="40"/>
      <c r="AK5215" s="40"/>
      <c r="AL5215" s="40"/>
      <c r="AM5215" s="40"/>
      <c r="AN5215" s="40"/>
      <c r="AO5215" s="40"/>
      <c r="AP5215" s="40"/>
      <c r="AQ5215" s="40"/>
      <c r="AR5215" s="40"/>
      <c r="AS5215" s="40"/>
      <c r="AT5215" s="40"/>
      <c r="AU5215" s="40"/>
      <c r="AV5215" s="40"/>
      <c r="AZ5215" s="40"/>
      <c r="BA5215" s="40"/>
      <c r="BB5215" s="40"/>
      <c r="BC5215" s="40"/>
      <c r="BD5215" s="40"/>
      <c r="BE5215" s="40"/>
      <c r="BF5215" s="40"/>
      <c r="BG5215" s="40"/>
      <c r="BH5215" s="40"/>
      <c r="BI5215" s="40"/>
      <c r="BJ5215" s="40"/>
      <c r="BK5215" s="40"/>
      <c r="BL5215" s="40"/>
      <c r="BM5215" s="40"/>
      <c r="BN5215" s="40"/>
      <c r="BO5215" s="40"/>
      <c r="BP5215" s="40"/>
      <c r="BQ5215" s="40"/>
      <c r="BR5215" s="40"/>
      <c r="BS5215" s="40"/>
      <c r="BT5215" s="40"/>
      <c r="BU5215" s="40"/>
      <c r="BV5215" s="40"/>
      <c r="BW5215" s="40"/>
      <c r="BX5215" s="40"/>
      <c r="BY5215" s="40"/>
      <c r="BZ5215" s="40"/>
      <c r="CA5215" s="40"/>
      <c r="CB5215" s="40"/>
      <c r="CC5215" s="40"/>
      <c r="CD5215" s="40"/>
      <c r="CE5215" s="40"/>
    </row>
    <row r="5216" spans="1:83" x14ac:dyDescent="0.25">
      <c r="A5216" s="68" t="s">
        <v>835</v>
      </c>
      <c r="B5216" s="68" t="s">
        <v>835</v>
      </c>
      <c r="C5216" s="14">
        <v>37741</v>
      </c>
      <c r="D5216" s="14"/>
      <c r="E5216" s="14"/>
      <c r="F5216" s="15"/>
      <c r="G5216" s="40"/>
      <c r="H5216" s="40"/>
      <c r="I5216" s="40"/>
      <c r="J5216" s="40"/>
      <c r="K5216" s="40"/>
      <c r="L5216" s="40"/>
      <c r="M5216" s="40"/>
      <c r="N5216" s="40"/>
      <c r="O5216" s="40"/>
      <c r="P5216" s="40"/>
      <c r="Q5216" s="40"/>
      <c r="R5216" s="40"/>
      <c r="S5216" s="40"/>
      <c r="T5216" s="40"/>
      <c r="U5216" s="40"/>
      <c r="V5216" s="40"/>
      <c r="W5216" s="40"/>
      <c r="X5216" s="40"/>
      <c r="Z5216" s="40"/>
      <c r="AA5216" s="40"/>
      <c r="AB5216" s="40"/>
      <c r="AC5216" s="40"/>
      <c r="AD5216" s="40"/>
      <c r="AE5216" s="40"/>
      <c r="AF5216" s="40"/>
      <c r="AG5216" s="40"/>
      <c r="AH5216" s="40"/>
      <c r="AI5216" s="40"/>
      <c r="AJ5216" s="40"/>
      <c r="AK5216" s="40"/>
      <c r="AL5216" s="40"/>
      <c r="AM5216" s="40">
        <v>5.55</v>
      </c>
      <c r="AN5216" s="40"/>
      <c r="AO5216" s="40"/>
      <c r="AP5216" s="40"/>
      <c r="AQ5216" s="40"/>
      <c r="AR5216" s="40"/>
      <c r="AS5216" s="40"/>
      <c r="AT5216" s="40"/>
      <c r="AU5216" s="40"/>
      <c r="AV5216" s="40"/>
      <c r="AZ5216" s="40"/>
      <c r="BA5216" s="40"/>
      <c r="BB5216" s="40"/>
      <c r="BC5216" s="40"/>
      <c r="BD5216" s="40"/>
      <c r="BE5216" s="40"/>
      <c r="BF5216" s="40"/>
      <c r="BG5216" s="40"/>
      <c r="BH5216" s="40"/>
      <c r="BI5216" s="40"/>
      <c r="BJ5216" s="40"/>
      <c r="BK5216" s="40"/>
      <c r="BL5216" s="40"/>
      <c r="BM5216" s="40"/>
      <c r="BN5216" s="40"/>
      <c r="BO5216" s="40"/>
      <c r="BP5216" s="40"/>
      <c r="BQ5216" s="40"/>
      <c r="BR5216" s="40"/>
      <c r="BS5216" s="40"/>
      <c r="BT5216" s="40"/>
      <c r="BU5216" s="40"/>
      <c r="BV5216" s="40"/>
      <c r="BW5216" s="40"/>
      <c r="BX5216" s="40"/>
      <c r="BY5216" s="40"/>
      <c r="BZ5216" s="40"/>
      <c r="CA5216" s="40"/>
      <c r="CB5216" s="40"/>
      <c r="CC5216" s="40"/>
      <c r="CD5216" s="40"/>
      <c r="CE5216" s="40"/>
    </row>
    <row r="5217" spans="1:83" x14ac:dyDescent="0.25">
      <c r="A5217" s="68" t="s">
        <v>835</v>
      </c>
      <c r="B5217" s="68" t="s">
        <v>835</v>
      </c>
      <c r="C5217" s="14">
        <v>37746</v>
      </c>
      <c r="D5217" s="14"/>
      <c r="E5217" s="14"/>
      <c r="F5217" s="15"/>
      <c r="G5217" s="40"/>
      <c r="H5217" s="40">
        <v>476.83</v>
      </c>
      <c r="I5217" s="40"/>
      <c r="J5217" s="40"/>
      <c r="K5217" s="40"/>
      <c r="L5217" s="40"/>
      <c r="M5217" s="40"/>
      <c r="N5217" s="40"/>
      <c r="O5217" s="40"/>
      <c r="P5217" s="40"/>
      <c r="Q5217" s="40"/>
      <c r="R5217" s="40"/>
      <c r="S5217" s="40"/>
      <c r="T5217" s="40"/>
      <c r="U5217" s="40">
        <v>797.05</v>
      </c>
      <c r="V5217" s="40"/>
      <c r="W5217" s="40"/>
      <c r="X5217" s="40"/>
      <c r="Z5217" s="40"/>
      <c r="AA5217" s="40"/>
      <c r="AB5217" s="40"/>
      <c r="AC5217" s="40"/>
      <c r="AD5217" s="40"/>
      <c r="AE5217" s="40"/>
      <c r="AF5217" s="40"/>
      <c r="AG5217" s="40"/>
      <c r="AH5217" s="40"/>
      <c r="AI5217" s="40"/>
      <c r="AJ5217" s="40"/>
      <c r="AK5217" s="40"/>
      <c r="AL5217" s="40"/>
      <c r="AM5217" s="40">
        <v>4.8899999999999997</v>
      </c>
      <c r="AN5217" s="40"/>
      <c r="AO5217" s="40"/>
      <c r="AP5217" s="40"/>
      <c r="AQ5217" s="40"/>
      <c r="AR5217" s="40"/>
      <c r="AS5217" s="40"/>
      <c r="AT5217" s="40"/>
      <c r="AU5217" s="40"/>
      <c r="AV5217" s="40"/>
      <c r="AZ5217" s="40"/>
      <c r="BA5217" s="40"/>
      <c r="BB5217" s="40"/>
      <c r="BC5217" s="40"/>
      <c r="BD5217" s="40"/>
      <c r="BE5217" s="40"/>
      <c r="BF5217" s="40"/>
      <c r="BG5217" s="40"/>
      <c r="BH5217" s="40"/>
      <c r="BI5217" s="40"/>
      <c r="BJ5217" s="40"/>
      <c r="BK5217" s="40"/>
      <c r="BL5217" s="40"/>
      <c r="BM5217" s="40"/>
      <c r="BN5217" s="40"/>
      <c r="BO5217" s="40"/>
      <c r="BP5217" s="40"/>
      <c r="BQ5217" s="40"/>
      <c r="BR5217" s="40"/>
      <c r="BS5217" s="40"/>
      <c r="BT5217" s="40"/>
      <c r="BU5217" s="40"/>
      <c r="BV5217" s="40"/>
      <c r="BW5217" s="40"/>
      <c r="BX5217" s="40"/>
      <c r="BY5217" s="40"/>
      <c r="BZ5217" s="40"/>
      <c r="CA5217" s="40"/>
      <c r="CB5217" s="40"/>
      <c r="CC5217" s="40"/>
      <c r="CD5217" s="40"/>
      <c r="CE5217" s="40"/>
    </row>
    <row r="5218" spans="1:83" x14ac:dyDescent="0.25">
      <c r="A5218" s="68" t="s">
        <v>835</v>
      </c>
      <c r="B5218" s="68" t="s">
        <v>835</v>
      </c>
      <c r="C5218" s="14">
        <v>37751</v>
      </c>
      <c r="D5218" s="14"/>
      <c r="E5218" s="14"/>
      <c r="F5218" s="15"/>
      <c r="G5218" s="40"/>
      <c r="H5218" s="40">
        <v>454.54</v>
      </c>
      <c r="I5218" s="40"/>
      <c r="J5218" s="40"/>
      <c r="K5218" s="40"/>
      <c r="L5218" s="40"/>
      <c r="M5218" s="40"/>
      <c r="N5218" s="40"/>
      <c r="O5218" s="40"/>
      <c r="P5218" s="40"/>
      <c r="Q5218" s="40"/>
      <c r="R5218" s="40"/>
      <c r="S5218" s="40"/>
      <c r="T5218" s="40"/>
      <c r="U5218" s="40"/>
      <c r="V5218" s="40"/>
      <c r="W5218" s="40"/>
      <c r="X5218" s="40"/>
      <c r="Z5218" s="40"/>
      <c r="AA5218" s="40"/>
      <c r="AB5218" s="40"/>
      <c r="AC5218" s="40"/>
      <c r="AD5218" s="40"/>
      <c r="AE5218" s="40"/>
      <c r="AF5218" s="40"/>
      <c r="AG5218" s="40"/>
      <c r="AH5218" s="40"/>
      <c r="AI5218" s="40"/>
      <c r="AJ5218" s="40"/>
      <c r="AK5218" s="40"/>
      <c r="AL5218" s="40"/>
      <c r="AM5218" s="40">
        <v>4</v>
      </c>
      <c r="AN5218" s="40"/>
      <c r="AO5218" s="40"/>
      <c r="AP5218" s="40"/>
      <c r="AQ5218" s="40"/>
      <c r="AR5218" s="40"/>
      <c r="AS5218" s="40"/>
      <c r="AT5218" s="40"/>
      <c r="AU5218" s="40"/>
      <c r="AV5218" s="40"/>
      <c r="AZ5218" s="40"/>
      <c r="BA5218" s="40"/>
      <c r="BB5218" s="40"/>
      <c r="BC5218" s="40"/>
      <c r="BD5218" s="40"/>
      <c r="BE5218" s="40"/>
      <c r="BF5218" s="40"/>
      <c r="BG5218" s="40"/>
      <c r="BH5218" s="40"/>
      <c r="BI5218" s="40"/>
      <c r="BJ5218" s="40"/>
      <c r="BK5218" s="40"/>
      <c r="BL5218" s="40"/>
      <c r="BM5218" s="40"/>
      <c r="BN5218" s="40"/>
      <c r="BO5218" s="40"/>
      <c r="BP5218" s="40"/>
      <c r="BQ5218" s="40"/>
      <c r="BR5218" s="40"/>
      <c r="BS5218" s="40"/>
      <c r="BT5218" s="40"/>
      <c r="BU5218" s="40"/>
      <c r="BV5218" s="40"/>
      <c r="BW5218" s="40"/>
      <c r="BX5218" s="40"/>
      <c r="BY5218" s="40"/>
      <c r="BZ5218" s="40"/>
      <c r="CA5218" s="40"/>
      <c r="CB5218" s="40"/>
      <c r="CC5218" s="40"/>
      <c r="CD5218" s="40"/>
      <c r="CE5218" s="40"/>
    </row>
    <row r="5219" spans="1:83" x14ac:dyDescent="0.25">
      <c r="A5219" s="68" t="s">
        <v>835</v>
      </c>
      <c r="B5219" s="68" t="s">
        <v>835</v>
      </c>
      <c r="C5219" s="14">
        <v>37756</v>
      </c>
      <c r="D5219" s="14"/>
      <c r="E5219" s="14"/>
      <c r="F5219" s="15"/>
      <c r="G5219" s="40"/>
      <c r="H5219" s="40">
        <v>452.7</v>
      </c>
      <c r="I5219" s="40"/>
      <c r="J5219" s="40"/>
      <c r="K5219" s="40"/>
      <c r="L5219" s="40"/>
      <c r="M5219" s="40"/>
      <c r="N5219" s="40"/>
      <c r="O5219" s="40"/>
      <c r="P5219" s="40"/>
      <c r="Q5219" s="40"/>
      <c r="R5219" s="40"/>
      <c r="S5219" s="40"/>
      <c r="T5219" s="40"/>
      <c r="U5219" s="40">
        <v>1128.73</v>
      </c>
      <c r="V5219" s="40"/>
      <c r="W5219" s="40"/>
      <c r="X5219" s="40"/>
      <c r="Z5219" s="40"/>
      <c r="AA5219" s="40"/>
      <c r="AB5219" s="40"/>
      <c r="AC5219" s="40"/>
      <c r="AD5219" s="40"/>
      <c r="AE5219" s="40"/>
      <c r="AF5219" s="40"/>
      <c r="AG5219" s="40"/>
      <c r="AH5219" s="40"/>
      <c r="AI5219" s="40"/>
      <c r="AJ5219" s="40"/>
      <c r="AK5219" s="40"/>
      <c r="AL5219" s="40"/>
      <c r="AM5219" s="40">
        <v>3.35</v>
      </c>
      <c r="AN5219" s="40"/>
      <c r="AO5219" s="40"/>
      <c r="AP5219" s="40"/>
      <c r="AQ5219" s="40"/>
      <c r="AR5219" s="40"/>
      <c r="AS5219" s="40"/>
      <c r="AT5219" s="40"/>
      <c r="AU5219" s="40"/>
      <c r="AV5219" s="40"/>
      <c r="AZ5219" s="40"/>
      <c r="BA5219" s="40"/>
      <c r="BB5219" s="40"/>
      <c r="BC5219" s="40"/>
      <c r="BD5219" s="40"/>
      <c r="BE5219" s="40"/>
      <c r="BF5219" s="40"/>
      <c r="BG5219" s="40"/>
      <c r="BH5219" s="40"/>
      <c r="BI5219" s="40"/>
      <c r="BJ5219" s="40"/>
      <c r="BK5219" s="40"/>
      <c r="BL5219" s="40"/>
      <c r="BM5219" s="40"/>
      <c r="BN5219" s="40"/>
      <c r="BO5219" s="40"/>
      <c r="BP5219" s="40"/>
      <c r="BQ5219" s="40"/>
      <c r="BR5219" s="40"/>
      <c r="BS5219" s="40"/>
      <c r="BT5219" s="40"/>
      <c r="BU5219" s="40"/>
      <c r="BV5219" s="40"/>
      <c r="BW5219" s="40"/>
      <c r="BX5219" s="40"/>
      <c r="BY5219" s="40"/>
      <c r="BZ5219" s="40"/>
      <c r="CA5219" s="40"/>
      <c r="CB5219" s="40"/>
      <c r="CC5219" s="40"/>
      <c r="CD5219" s="40"/>
      <c r="CE5219" s="40"/>
    </row>
    <row r="5220" spans="1:83" x14ac:dyDescent="0.25">
      <c r="A5220" s="68" t="s">
        <v>835</v>
      </c>
      <c r="B5220" s="68" t="s">
        <v>835</v>
      </c>
      <c r="C5220" s="14">
        <v>37761</v>
      </c>
      <c r="D5220" s="14"/>
      <c r="E5220" s="14"/>
      <c r="F5220" s="15"/>
      <c r="G5220" s="40"/>
      <c r="H5220" s="40">
        <v>521.9</v>
      </c>
      <c r="I5220" s="40"/>
      <c r="J5220" s="40"/>
      <c r="K5220" s="40"/>
      <c r="L5220" s="40"/>
      <c r="M5220" s="40"/>
      <c r="N5220" s="40"/>
      <c r="O5220" s="40"/>
      <c r="P5220" s="40"/>
      <c r="Q5220" s="40"/>
      <c r="R5220" s="40"/>
      <c r="S5220" s="40"/>
      <c r="T5220" s="40"/>
      <c r="U5220" s="40"/>
      <c r="V5220" s="40"/>
      <c r="W5220" s="40"/>
      <c r="X5220" s="40"/>
      <c r="Z5220" s="40"/>
      <c r="AA5220" s="40"/>
      <c r="AB5220" s="40"/>
      <c r="AC5220" s="40"/>
      <c r="AD5220" s="40"/>
      <c r="AE5220" s="40"/>
      <c r="AF5220" s="40"/>
      <c r="AG5220" s="40"/>
      <c r="AH5220" s="40"/>
      <c r="AI5220" s="40"/>
      <c r="AJ5220" s="40"/>
      <c r="AK5220" s="40"/>
      <c r="AL5220" s="40"/>
      <c r="AM5220" s="40"/>
      <c r="AN5220" s="40"/>
      <c r="AO5220" s="40"/>
      <c r="AP5220" s="40"/>
      <c r="AQ5220" s="40"/>
      <c r="AR5220" s="40"/>
      <c r="AS5220" s="40"/>
      <c r="AT5220" s="40"/>
      <c r="AU5220" s="40"/>
      <c r="AV5220" s="40"/>
      <c r="AZ5220" s="40"/>
      <c r="BA5220" s="40"/>
      <c r="BB5220" s="40"/>
      <c r="BC5220" s="40"/>
      <c r="BD5220" s="40"/>
      <c r="BE5220" s="40"/>
      <c r="BF5220" s="40"/>
      <c r="BG5220" s="40"/>
      <c r="BH5220" s="40"/>
      <c r="BI5220" s="40"/>
      <c r="BJ5220" s="40"/>
      <c r="BK5220" s="40"/>
      <c r="BL5220" s="40"/>
      <c r="BM5220" s="40"/>
      <c r="BN5220" s="40"/>
      <c r="BO5220" s="40"/>
      <c r="BP5220" s="40"/>
      <c r="BQ5220" s="40"/>
      <c r="BR5220" s="40"/>
      <c r="BS5220" s="40"/>
      <c r="BT5220" s="40"/>
      <c r="BU5220" s="40"/>
      <c r="BV5220" s="40"/>
      <c r="BW5220" s="40"/>
      <c r="BX5220" s="40"/>
      <c r="BY5220" s="40"/>
      <c r="BZ5220" s="40"/>
      <c r="CA5220" s="40"/>
      <c r="CB5220" s="40"/>
      <c r="CC5220" s="40"/>
      <c r="CD5220" s="40"/>
      <c r="CE5220" s="40"/>
    </row>
    <row r="5221" spans="1:83" x14ac:dyDescent="0.25">
      <c r="A5221" s="68" t="s">
        <v>835</v>
      </c>
      <c r="B5221" s="68" t="s">
        <v>835</v>
      </c>
      <c r="C5221" s="14">
        <v>37766</v>
      </c>
      <c r="D5221" s="14"/>
      <c r="E5221" s="14"/>
      <c r="F5221" s="15"/>
      <c r="G5221" s="40"/>
      <c r="H5221" s="40">
        <v>472.22</v>
      </c>
      <c r="I5221" s="40"/>
      <c r="J5221" s="40"/>
      <c r="K5221" s="40"/>
      <c r="L5221" s="40"/>
      <c r="M5221" s="40"/>
      <c r="N5221" s="40"/>
      <c r="O5221" s="40"/>
      <c r="P5221" s="40"/>
      <c r="Q5221" s="40"/>
      <c r="R5221" s="40"/>
      <c r="S5221" s="40"/>
      <c r="T5221" s="40"/>
      <c r="U5221" s="40">
        <v>1279.8</v>
      </c>
      <c r="V5221" s="40"/>
      <c r="W5221" s="40"/>
      <c r="X5221" s="40"/>
      <c r="Z5221" s="40"/>
      <c r="AA5221" s="40"/>
      <c r="AB5221" s="40"/>
      <c r="AC5221" s="40"/>
      <c r="AD5221" s="40"/>
      <c r="AE5221" s="40"/>
      <c r="AF5221" s="40"/>
      <c r="AG5221" s="40"/>
      <c r="AH5221" s="40"/>
      <c r="AI5221" s="40"/>
      <c r="AJ5221" s="40"/>
      <c r="AK5221" s="40"/>
      <c r="AL5221" s="40"/>
      <c r="AM5221" s="40">
        <v>2.5099999999999998</v>
      </c>
      <c r="AN5221" s="40"/>
      <c r="AO5221" s="40"/>
      <c r="AP5221" s="40"/>
      <c r="AQ5221" s="40"/>
      <c r="AR5221" s="40"/>
      <c r="AS5221" s="40"/>
      <c r="AT5221" s="40"/>
      <c r="AU5221" s="40"/>
      <c r="AV5221" s="40"/>
      <c r="AZ5221" s="40"/>
      <c r="BA5221" s="40"/>
      <c r="BB5221" s="40"/>
      <c r="BC5221" s="40"/>
      <c r="BD5221" s="40"/>
      <c r="BE5221" s="40"/>
      <c r="BF5221" s="40"/>
      <c r="BG5221" s="40"/>
      <c r="BH5221" s="40"/>
      <c r="BI5221" s="40"/>
      <c r="BJ5221" s="40"/>
      <c r="BK5221" s="40"/>
      <c r="BL5221" s="40"/>
      <c r="BM5221" s="40"/>
      <c r="BN5221" s="40"/>
      <c r="BO5221" s="40"/>
      <c r="BP5221" s="40"/>
      <c r="BQ5221" s="40"/>
      <c r="BR5221" s="40"/>
      <c r="BS5221" s="40"/>
      <c r="BT5221" s="40"/>
      <c r="BU5221" s="40"/>
      <c r="BV5221" s="40"/>
      <c r="BW5221" s="40"/>
      <c r="BX5221" s="40"/>
      <c r="BY5221" s="40"/>
      <c r="BZ5221" s="40"/>
      <c r="CA5221" s="40"/>
      <c r="CB5221" s="40"/>
      <c r="CC5221" s="40"/>
      <c r="CD5221" s="40"/>
      <c r="CE5221" s="40"/>
    </row>
    <row r="5222" spans="1:83" x14ac:dyDescent="0.25">
      <c r="A5222" s="68" t="s">
        <v>835</v>
      </c>
      <c r="B5222" s="68" t="s">
        <v>835</v>
      </c>
      <c r="C5222" s="14">
        <v>37771</v>
      </c>
      <c r="D5222" s="14"/>
      <c r="E5222" s="14"/>
      <c r="F5222" s="15"/>
      <c r="G5222" s="40"/>
      <c r="H5222" s="40">
        <v>460.45</v>
      </c>
      <c r="I5222" s="40"/>
      <c r="J5222" s="40"/>
      <c r="K5222" s="40"/>
      <c r="L5222" s="40"/>
      <c r="M5222" s="40"/>
      <c r="N5222" s="40"/>
      <c r="O5222" s="40"/>
      <c r="P5222" s="40"/>
      <c r="Q5222" s="40"/>
      <c r="R5222" s="40"/>
      <c r="S5222" s="40"/>
      <c r="T5222" s="40"/>
      <c r="U5222" s="40"/>
      <c r="V5222" s="40"/>
      <c r="W5222" s="40"/>
      <c r="X5222" s="40"/>
      <c r="Z5222" s="40"/>
      <c r="AA5222" s="40"/>
      <c r="AB5222" s="40"/>
      <c r="AC5222" s="40"/>
      <c r="AD5222" s="40"/>
      <c r="AE5222" s="40"/>
      <c r="AF5222" s="40"/>
      <c r="AG5222" s="40"/>
      <c r="AH5222" s="40"/>
      <c r="AI5222" s="40"/>
      <c r="AJ5222" s="40"/>
      <c r="AK5222" s="40"/>
      <c r="AL5222" s="40"/>
      <c r="AM5222" s="40"/>
      <c r="AN5222" s="40"/>
      <c r="AO5222" s="40"/>
      <c r="AP5222" s="40"/>
      <c r="AQ5222" s="40"/>
      <c r="AR5222" s="40"/>
      <c r="AS5222" s="40"/>
      <c r="AT5222" s="40"/>
      <c r="AU5222" s="40"/>
      <c r="AV5222" s="40"/>
      <c r="AZ5222" s="40"/>
      <c r="BA5222" s="40"/>
      <c r="BB5222" s="40"/>
      <c r="BC5222" s="40"/>
      <c r="BD5222" s="40"/>
      <c r="BE5222" s="40"/>
      <c r="BF5222" s="40"/>
      <c r="BG5222" s="40"/>
      <c r="BH5222" s="40"/>
      <c r="BI5222" s="40"/>
      <c r="BJ5222" s="40"/>
      <c r="BK5222" s="40"/>
      <c r="BL5222" s="40"/>
      <c r="BM5222" s="40"/>
      <c r="BN5222" s="40"/>
      <c r="BO5222" s="40"/>
      <c r="BP5222" s="40"/>
      <c r="BQ5222" s="40"/>
      <c r="BR5222" s="40"/>
      <c r="BS5222" s="40"/>
      <c r="BT5222" s="40"/>
      <c r="BU5222" s="40"/>
      <c r="BV5222" s="40"/>
      <c r="BW5222" s="40"/>
      <c r="BX5222" s="40"/>
      <c r="BY5222" s="40"/>
      <c r="BZ5222" s="40"/>
      <c r="CA5222" s="40"/>
      <c r="CB5222" s="40"/>
      <c r="CC5222" s="40"/>
      <c r="CD5222" s="40"/>
      <c r="CE5222" s="40"/>
    </row>
    <row r="5223" spans="1:83" x14ac:dyDescent="0.25">
      <c r="A5223" s="68" t="s">
        <v>835</v>
      </c>
      <c r="B5223" s="68" t="s">
        <v>835</v>
      </c>
      <c r="C5223" s="14">
        <v>37776</v>
      </c>
      <c r="D5223" s="14"/>
      <c r="E5223" s="14"/>
      <c r="F5223" s="15"/>
      <c r="G5223" s="40"/>
      <c r="H5223" s="40"/>
      <c r="I5223" s="40"/>
      <c r="J5223" s="40"/>
      <c r="K5223" s="40"/>
      <c r="L5223" s="40"/>
      <c r="M5223" s="40"/>
      <c r="N5223" s="40"/>
      <c r="O5223" s="40"/>
      <c r="P5223" s="40"/>
      <c r="Q5223" s="40"/>
      <c r="R5223" s="40"/>
      <c r="S5223" s="40"/>
      <c r="T5223" s="40"/>
      <c r="U5223" s="40">
        <v>922.8</v>
      </c>
      <c r="V5223" s="40"/>
      <c r="W5223" s="40"/>
      <c r="X5223" s="40"/>
      <c r="Z5223" s="40"/>
      <c r="AA5223" s="40"/>
      <c r="AB5223" s="40"/>
      <c r="AC5223" s="40"/>
      <c r="AD5223" s="40">
        <v>526.05999999999995</v>
      </c>
      <c r="AE5223" s="40"/>
      <c r="AF5223" s="40"/>
      <c r="AG5223" s="40"/>
      <c r="AH5223" s="40"/>
      <c r="AI5223" s="40"/>
      <c r="AJ5223" s="40"/>
      <c r="AK5223" s="40"/>
      <c r="AL5223" s="40"/>
      <c r="AM5223" s="40">
        <v>0.78</v>
      </c>
      <c r="AN5223" s="40"/>
      <c r="AO5223" s="40"/>
      <c r="AP5223" s="40"/>
      <c r="AQ5223" s="40"/>
      <c r="AR5223" s="40"/>
      <c r="AS5223" s="40"/>
      <c r="AT5223" s="40" t="s">
        <v>74</v>
      </c>
      <c r="AU5223" s="40"/>
      <c r="AV5223" s="40"/>
      <c r="AZ5223" s="40"/>
      <c r="BA5223" s="40">
        <v>90</v>
      </c>
      <c r="BB5223" s="40"/>
      <c r="BC5223" s="40"/>
      <c r="BD5223" s="40"/>
      <c r="BE5223" s="40"/>
      <c r="BF5223" s="40"/>
      <c r="BG5223" s="40"/>
      <c r="BH5223" s="40"/>
      <c r="BI5223" s="40"/>
      <c r="BJ5223" s="40"/>
      <c r="BK5223" s="40"/>
      <c r="BL5223" s="40"/>
      <c r="BM5223" s="40"/>
      <c r="BN5223" s="40"/>
      <c r="BO5223" s="40"/>
      <c r="BP5223" s="40"/>
      <c r="BQ5223" s="40"/>
      <c r="BR5223" s="40"/>
      <c r="BS5223" s="40"/>
      <c r="BT5223" s="40"/>
      <c r="BU5223" s="40"/>
      <c r="BV5223" s="40"/>
      <c r="BW5223" s="40"/>
      <c r="BX5223" s="40"/>
      <c r="BY5223" s="40"/>
      <c r="BZ5223" s="40"/>
      <c r="CA5223" s="40"/>
      <c r="CB5223" s="40"/>
      <c r="CC5223" s="40"/>
      <c r="CD5223" s="40"/>
      <c r="CE5223" s="40"/>
    </row>
    <row r="5224" spans="1:83" x14ac:dyDescent="0.25">
      <c r="A5224" s="68" t="s">
        <v>835</v>
      </c>
      <c r="B5224" s="68" t="s">
        <v>835</v>
      </c>
      <c r="C5224" s="14">
        <v>37777</v>
      </c>
      <c r="D5224" s="14"/>
      <c r="E5224" s="14"/>
      <c r="F5224" s="15"/>
      <c r="G5224" s="40"/>
      <c r="H5224" s="40">
        <v>417.19</v>
      </c>
      <c r="I5224" s="40"/>
      <c r="J5224" s="40"/>
      <c r="K5224" s="40"/>
      <c r="L5224" s="40"/>
      <c r="M5224" s="40"/>
      <c r="N5224" s="40"/>
      <c r="O5224" s="40"/>
      <c r="P5224" s="40"/>
      <c r="Q5224" s="40"/>
      <c r="R5224" s="40"/>
      <c r="S5224" s="40"/>
      <c r="T5224" s="40"/>
      <c r="U5224" s="40"/>
      <c r="V5224" s="40"/>
      <c r="W5224" s="40"/>
      <c r="X5224" s="40"/>
      <c r="Z5224" s="40"/>
      <c r="AA5224" s="40"/>
      <c r="AB5224" s="40"/>
      <c r="AC5224" s="40"/>
      <c r="AD5224" s="40"/>
      <c r="AE5224" s="40"/>
      <c r="AF5224" s="40"/>
      <c r="AG5224" s="40"/>
      <c r="AH5224" s="40"/>
      <c r="AI5224" s="40"/>
      <c r="AJ5224" s="40"/>
      <c r="AK5224" s="40"/>
      <c r="AL5224" s="40"/>
      <c r="AM5224" s="40"/>
      <c r="AN5224" s="40"/>
      <c r="AO5224" s="40"/>
      <c r="AP5224" s="40"/>
      <c r="AQ5224" s="40"/>
      <c r="AR5224" s="40"/>
      <c r="AS5224" s="40"/>
      <c r="AT5224" s="40"/>
      <c r="AU5224" s="40"/>
      <c r="AV5224" s="40"/>
      <c r="AZ5224" s="40"/>
      <c r="BA5224" s="40"/>
      <c r="BB5224" s="40"/>
      <c r="BC5224" s="40"/>
      <c r="BD5224" s="40"/>
      <c r="BE5224" s="40"/>
      <c r="BF5224" s="40"/>
      <c r="BG5224" s="40"/>
      <c r="BH5224" s="40"/>
      <c r="BI5224" s="40"/>
      <c r="BJ5224" s="40"/>
      <c r="BK5224" s="40"/>
      <c r="BL5224" s="40"/>
      <c r="BM5224" s="40"/>
      <c r="BN5224" s="40"/>
      <c r="BO5224" s="40"/>
      <c r="BP5224" s="40"/>
      <c r="BQ5224" s="40"/>
      <c r="BR5224" s="40"/>
      <c r="BS5224" s="40"/>
      <c r="BT5224" s="40"/>
      <c r="BU5224" s="40"/>
      <c r="BV5224" s="40"/>
      <c r="BW5224" s="40"/>
      <c r="BX5224" s="40"/>
      <c r="BY5224" s="40"/>
      <c r="BZ5224" s="40"/>
      <c r="CA5224" s="40"/>
      <c r="CB5224" s="40"/>
      <c r="CC5224" s="40"/>
      <c r="CD5224" s="40"/>
      <c r="CE5224" s="40"/>
    </row>
    <row r="5225" spans="1:83" x14ac:dyDescent="0.25">
      <c r="A5225" s="68" t="s">
        <v>835</v>
      </c>
      <c r="B5225" s="68" t="s">
        <v>835</v>
      </c>
      <c r="C5225" s="14">
        <v>37782</v>
      </c>
      <c r="D5225" s="14"/>
      <c r="E5225" s="14"/>
      <c r="F5225" s="15"/>
      <c r="G5225" s="40"/>
      <c r="H5225" s="40">
        <v>433.9</v>
      </c>
      <c r="I5225" s="40"/>
      <c r="J5225" s="40"/>
      <c r="K5225" s="40"/>
      <c r="L5225" s="40"/>
      <c r="M5225" s="40"/>
      <c r="N5225" s="40"/>
      <c r="O5225" s="40"/>
      <c r="P5225" s="40"/>
      <c r="Q5225" s="40"/>
      <c r="R5225" s="40"/>
      <c r="S5225" s="40"/>
      <c r="T5225" s="40"/>
      <c r="U5225" s="40"/>
      <c r="V5225" s="40"/>
      <c r="W5225" s="40"/>
      <c r="X5225" s="40"/>
      <c r="Z5225" s="40"/>
      <c r="AA5225" s="40"/>
      <c r="AB5225" s="40"/>
      <c r="AC5225" s="40"/>
      <c r="AD5225" s="40"/>
      <c r="AE5225" s="40"/>
      <c r="AF5225" s="40"/>
      <c r="AG5225" s="40"/>
      <c r="AH5225" s="40"/>
      <c r="AI5225" s="40"/>
      <c r="AJ5225" s="40"/>
      <c r="AK5225" s="40"/>
      <c r="AL5225" s="40"/>
      <c r="AM5225" s="40"/>
      <c r="AN5225" s="40"/>
      <c r="AO5225" s="40"/>
      <c r="AP5225" s="40"/>
      <c r="AQ5225" s="40"/>
      <c r="AR5225" s="40"/>
      <c r="AS5225" s="40"/>
      <c r="AT5225" s="40"/>
      <c r="AU5225" s="40"/>
      <c r="AV5225" s="40"/>
      <c r="AZ5225" s="40"/>
      <c r="BA5225" s="40"/>
      <c r="BB5225" s="40"/>
      <c r="BC5225" s="40"/>
      <c r="BD5225" s="40"/>
      <c r="BE5225" s="40"/>
      <c r="BF5225" s="40"/>
      <c r="BG5225" s="40"/>
      <c r="BH5225" s="40"/>
      <c r="BI5225" s="40"/>
      <c r="BJ5225" s="40"/>
      <c r="BK5225" s="40"/>
      <c r="BL5225" s="40"/>
      <c r="BM5225" s="40"/>
      <c r="BN5225" s="40"/>
      <c r="BO5225" s="40"/>
      <c r="BP5225" s="40"/>
      <c r="BQ5225" s="40"/>
      <c r="BR5225" s="40"/>
      <c r="BS5225" s="40"/>
      <c r="BT5225" s="40"/>
      <c r="BU5225" s="40"/>
      <c r="BV5225" s="40"/>
      <c r="BW5225" s="40"/>
      <c r="BX5225" s="40"/>
      <c r="BY5225" s="40"/>
      <c r="BZ5225" s="40"/>
      <c r="CA5225" s="40"/>
      <c r="CB5225" s="40"/>
      <c r="CC5225" s="40"/>
      <c r="CD5225" s="40"/>
      <c r="CE5225" s="40"/>
    </row>
    <row r="5226" spans="1:83" x14ac:dyDescent="0.25">
      <c r="A5226" s="68" t="s">
        <v>836</v>
      </c>
      <c r="B5226" s="68" t="s">
        <v>836</v>
      </c>
      <c r="C5226" s="14">
        <v>37786</v>
      </c>
      <c r="D5226" s="14"/>
      <c r="E5226" s="14"/>
      <c r="F5226" s="15"/>
      <c r="G5226" s="40"/>
      <c r="H5226" s="40">
        <v>417.64</v>
      </c>
      <c r="I5226" s="40"/>
      <c r="J5226" s="40"/>
      <c r="K5226" s="40"/>
      <c r="L5226" s="40"/>
      <c r="M5226" s="40"/>
      <c r="N5226" s="40"/>
      <c r="O5226" s="40"/>
      <c r="P5226" s="40"/>
      <c r="Q5226" s="40"/>
      <c r="R5226" s="40"/>
      <c r="S5226" s="40"/>
      <c r="T5226" s="40"/>
      <c r="U5226" s="40"/>
      <c r="V5226" s="40"/>
      <c r="W5226" s="40"/>
      <c r="X5226" s="40"/>
      <c r="Z5226" s="40"/>
      <c r="AA5226" s="40"/>
      <c r="AB5226" s="40"/>
      <c r="AC5226" s="40"/>
      <c r="AD5226" s="40"/>
      <c r="AE5226" s="40"/>
      <c r="AF5226" s="40"/>
      <c r="AG5226" s="40"/>
      <c r="AH5226" s="40"/>
      <c r="AI5226" s="40"/>
      <c r="AJ5226" s="40"/>
      <c r="AK5226" s="40"/>
      <c r="AL5226" s="40"/>
      <c r="AM5226" s="40"/>
      <c r="AN5226" s="40"/>
      <c r="AO5226" s="40"/>
      <c r="AP5226" s="40"/>
      <c r="AQ5226" s="40"/>
      <c r="AR5226" s="40"/>
      <c r="AS5226" s="40"/>
      <c r="AT5226" s="40"/>
      <c r="AU5226" s="40"/>
      <c r="AV5226" s="40"/>
      <c r="AZ5226" s="40"/>
      <c r="BA5226" s="40"/>
      <c r="BB5226" s="40"/>
      <c r="BC5226" s="40"/>
      <c r="BD5226" s="40"/>
      <c r="BE5226" s="40"/>
      <c r="BF5226" s="40"/>
      <c r="BG5226" s="40"/>
      <c r="BH5226" s="40"/>
      <c r="BI5226" s="40"/>
      <c r="BJ5226" s="40"/>
      <c r="BK5226" s="40"/>
      <c r="BL5226" s="40"/>
      <c r="BM5226" s="40"/>
      <c r="BN5226" s="40"/>
      <c r="BO5226" s="40"/>
      <c r="BP5226" s="40"/>
      <c r="BQ5226" s="40"/>
      <c r="BR5226" s="40"/>
      <c r="BS5226" s="40"/>
      <c r="BT5226" s="40"/>
      <c r="BU5226" s="40"/>
      <c r="BV5226" s="40"/>
      <c r="BW5226" s="40"/>
      <c r="BX5226" s="40"/>
      <c r="BY5226" s="40"/>
      <c r="BZ5226" s="40"/>
      <c r="CA5226" s="40"/>
      <c r="CB5226" s="40"/>
      <c r="CC5226" s="40"/>
      <c r="CD5226" s="40"/>
      <c r="CE5226" s="40"/>
    </row>
    <row r="5227" spans="1:83" x14ac:dyDescent="0.25">
      <c r="A5227" s="68" t="s">
        <v>836</v>
      </c>
      <c r="B5227" s="68" t="s">
        <v>836</v>
      </c>
      <c r="C5227" s="14">
        <v>37791</v>
      </c>
      <c r="D5227" s="14"/>
      <c r="E5227" s="14"/>
      <c r="F5227" s="15"/>
      <c r="G5227" s="40"/>
      <c r="H5227" s="40">
        <v>429.41</v>
      </c>
      <c r="I5227" s="40"/>
      <c r="J5227" s="40"/>
      <c r="K5227" s="40"/>
      <c r="L5227" s="40"/>
      <c r="M5227" s="40"/>
      <c r="N5227" s="40"/>
      <c r="O5227" s="40"/>
      <c r="P5227" s="40"/>
      <c r="Q5227" s="40"/>
      <c r="R5227" s="40"/>
      <c r="S5227" s="40"/>
      <c r="T5227" s="40"/>
      <c r="U5227" s="40"/>
      <c r="V5227" s="40"/>
      <c r="W5227" s="40"/>
      <c r="X5227" s="40"/>
      <c r="Z5227" s="40"/>
      <c r="AA5227" s="40"/>
      <c r="AB5227" s="40"/>
      <c r="AC5227" s="40"/>
      <c r="AD5227" s="40"/>
      <c r="AE5227" s="40"/>
      <c r="AF5227" s="40"/>
      <c r="AG5227" s="40"/>
      <c r="AH5227" s="40"/>
      <c r="AI5227" s="40"/>
      <c r="AJ5227" s="40"/>
      <c r="AK5227" s="40"/>
      <c r="AL5227" s="40"/>
      <c r="AM5227" s="40"/>
      <c r="AN5227" s="40"/>
      <c r="AO5227" s="40"/>
      <c r="AP5227" s="40"/>
      <c r="AQ5227" s="40"/>
      <c r="AR5227" s="40"/>
      <c r="AS5227" s="40"/>
      <c r="AT5227" s="40"/>
      <c r="AU5227" s="40"/>
      <c r="AV5227" s="40"/>
      <c r="AZ5227" s="40"/>
      <c r="BA5227" s="40"/>
      <c r="BB5227" s="40"/>
      <c r="BC5227" s="40"/>
      <c r="BD5227" s="40"/>
      <c r="BE5227" s="40"/>
      <c r="BF5227" s="40"/>
      <c r="BG5227" s="40"/>
      <c r="BH5227" s="40"/>
      <c r="BI5227" s="40"/>
      <c r="BJ5227" s="40"/>
      <c r="BK5227" s="40"/>
      <c r="BL5227" s="40"/>
      <c r="BM5227" s="40"/>
      <c r="BN5227" s="40"/>
      <c r="BO5227" s="40"/>
      <c r="BP5227" s="40"/>
      <c r="BQ5227" s="40"/>
      <c r="BR5227" s="40"/>
      <c r="BS5227" s="40"/>
      <c r="BT5227" s="40"/>
      <c r="BU5227" s="40"/>
      <c r="BV5227" s="40"/>
      <c r="BW5227" s="40"/>
      <c r="BX5227" s="40"/>
      <c r="BY5227" s="40"/>
      <c r="BZ5227" s="40"/>
      <c r="CA5227" s="40"/>
      <c r="CB5227" s="40"/>
      <c r="CC5227" s="40"/>
      <c r="CD5227" s="40"/>
      <c r="CE5227" s="40"/>
    </row>
    <row r="5228" spans="1:83" x14ac:dyDescent="0.25">
      <c r="A5228" s="68" t="s">
        <v>836</v>
      </c>
      <c r="B5228" s="68" t="s">
        <v>836</v>
      </c>
      <c r="C5228" s="14">
        <v>37796</v>
      </c>
      <c r="D5228" s="14"/>
      <c r="E5228" s="14"/>
      <c r="F5228" s="15"/>
      <c r="G5228" s="40"/>
      <c r="H5228" s="40">
        <v>426.06</v>
      </c>
      <c r="I5228" s="40"/>
      <c r="J5228" s="40"/>
      <c r="K5228" s="40"/>
      <c r="L5228" s="40"/>
      <c r="M5228" s="40"/>
      <c r="N5228" s="40"/>
      <c r="O5228" s="40"/>
      <c r="P5228" s="40"/>
      <c r="Q5228" s="40"/>
      <c r="R5228" s="40"/>
      <c r="S5228" s="40"/>
      <c r="T5228" s="40"/>
      <c r="U5228" s="40"/>
      <c r="V5228" s="40"/>
      <c r="W5228" s="40"/>
      <c r="X5228" s="40"/>
      <c r="Z5228" s="40"/>
      <c r="AA5228" s="40"/>
      <c r="AB5228" s="40"/>
      <c r="AC5228" s="40"/>
      <c r="AD5228" s="40"/>
      <c r="AE5228" s="40"/>
      <c r="AF5228" s="40"/>
      <c r="AG5228" s="40"/>
      <c r="AH5228" s="40"/>
      <c r="AI5228" s="40"/>
      <c r="AJ5228" s="40"/>
      <c r="AK5228" s="40"/>
      <c r="AL5228" s="40"/>
      <c r="AM5228" s="40"/>
      <c r="AN5228" s="40"/>
      <c r="AO5228" s="40"/>
      <c r="AP5228" s="40"/>
      <c r="AQ5228" s="40"/>
      <c r="AR5228" s="40"/>
      <c r="AS5228" s="40"/>
      <c r="AT5228" s="40"/>
      <c r="AU5228" s="40"/>
      <c r="AV5228" s="40"/>
      <c r="AZ5228" s="40"/>
      <c r="BA5228" s="40"/>
      <c r="BB5228" s="40"/>
      <c r="BC5228" s="40"/>
      <c r="BD5228" s="40"/>
      <c r="BE5228" s="40"/>
      <c r="BF5228" s="40"/>
      <c r="BG5228" s="40"/>
      <c r="BH5228" s="40"/>
      <c r="BI5228" s="40"/>
      <c r="BJ5228" s="40"/>
      <c r="BK5228" s="40"/>
      <c r="BL5228" s="40"/>
      <c r="BM5228" s="40"/>
      <c r="BN5228" s="40"/>
      <c r="BO5228" s="40"/>
      <c r="BP5228" s="40"/>
      <c r="BQ5228" s="40"/>
      <c r="BR5228" s="40"/>
      <c r="BS5228" s="40"/>
      <c r="BT5228" s="40"/>
      <c r="BU5228" s="40"/>
      <c r="BV5228" s="40"/>
      <c r="BW5228" s="40"/>
      <c r="BX5228" s="40"/>
      <c r="BY5228" s="40"/>
      <c r="BZ5228" s="40"/>
      <c r="CA5228" s="40"/>
      <c r="CB5228" s="40"/>
      <c r="CC5228" s="40"/>
      <c r="CD5228" s="40"/>
      <c r="CE5228" s="40"/>
    </row>
    <row r="5229" spans="1:83" x14ac:dyDescent="0.25">
      <c r="A5229" s="68" t="s">
        <v>836</v>
      </c>
      <c r="B5229" s="68" t="s">
        <v>836</v>
      </c>
      <c r="C5229" s="14">
        <v>37802</v>
      </c>
      <c r="D5229" s="14"/>
      <c r="E5229" s="14"/>
      <c r="F5229" s="15"/>
      <c r="G5229" s="40"/>
      <c r="H5229" s="40">
        <v>435.21</v>
      </c>
      <c r="I5229" s="40"/>
      <c r="J5229" s="40"/>
      <c r="K5229" s="40"/>
      <c r="L5229" s="40"/>
      <c r="M5229" s="40"/>
      <c r="N5229" s="40"/>
      <c r="O5229" s="40"/>
      <c r="P5229" s="40"/>
      <c r="Q5229" s="40"/>
      <c r="R5229" s="40"/>
      <c r="S5229" s="40"/>
      <c r="T5229" s="40"/>
      <c r="U5229" s="40"/>
      <c r="V5229" s="40"/>
      <c r="W5229" s="40"/>
      <c r="X5229" s="40"/>
      <c r="Z5229" s="40"/>
      <c r="AA5229" s="40"/>
      <c r="AB5229" s="40"/>
      <c r="AC5229" s="40"/>
      <c r="AD5229" s="40"/>
      <c r="AE5229" s="40"/>
      <c r="AF5229" s="40"/>
      <c r="AG5229" s="40"/>
      <c r="AH5229" s="40"/>
      <c r="AI5229" s="40"/>
      <c r="AJ5229" s="40"/>
      <c r="AK5229" s="40"/>
      <c r="AL5229" s="40"/>
      <c r="AM5229" s="40"/>
      <c r="AN5229" s="40"/>
      <c r="AO5229" s="40"/>
      <c r="AP5229" s="40"/>
      <c r="AQ5229" s="40"/>
      <c r="AR5229" s="40"/>
      <c r="AS5229" s="40"/>
      <c r="AT5229" s="40"/>
      <c r="AU5229" s="40"/>
      <c r="AV5229" s="40"/>
      <c r="AZ5229" s="40"/>
      <c r="BA5229" s="40"/>
      <c r="BB5229" s="40"/>
      <c r="BC5229" s="40"/>
      <c r="BD5229" s="40"/>
      <c r="BE5229" s="40"/>
      <c r="BF5229" s="40"/>
      <c r="BG5229" s="40"/>
      <c r="BH5229" s="40"/>
      <c r="BI5229" s="40"/>
      <c r="BJ5229" s="40"/>
      <c r="BK5229" s="40"/>
      <c r="BL5229" s="40"/>
      <c r="BM5229" s="40"/>
      <c r="BN5229" s="40"/>
      <c r="BO5229" s="40"/>
      <c r="BP5229" s="40"/>
      <c r="BQ5229" s="40"/>
      <c r="BR5229" s="40"/>
      <c r="BS5229" s="40"/>
      <c r="BT5229" s="40"/>
      <c r="BU5229" s="40"/>
      <c r="BV5229" s="40"/>
      <c r="BW5229" s="40"/>
      <c r="BX5229" s="40"/>
      <c r="BY5229" s="40"/>
      <c r="BZ5229" s="40"/>
      <c r="CA5229" s="40"/>
      <c r="CB5229" s="40"/>
      <c r="CC5229" s="40"/>
      <c r="CD5229" s="40"/>
      <c r="CE5229" s="40"/>
    </row>
    <row r="5230" spans="1:83" x14ac:dyDescent="0.25">
      <c r="A5230" s="68" t="s">
        <v>836</v>
      </c>
      <c r="B5230" s="68" t="s">
        <v>836</v>
      </c>
      <c r="C5230" s="14">
        <v>37807</v>
      </c>
      <c r="D5230" s="14"/>
      <c r="E5230" s="14"/>
      <c r="F5230" s="15"/>
      <c r="G5230" s="40"/>
      <c r="H5230" s="40">
        <v>419.34</v>
      </c>
      <c r="I5230" s="40"/>
      <c r="J5230" s="40"/>
      <c r="K5230" s="40"/>
      <c r="L5230" s="40"/>
      <c r="M5230" s="40"/>
      <c r="N5230" s="40"/>
      <c r="O5230" s="40"/>
      <c r="P5230" s="40"/>
      <c r="Q5230" s="40"/>
      <c r="R5230" s="40"/>
      <c r="S5230" s="40"/>
      <c r="T5230" s="40"/>
      <c r="U5230" s="40"/>
      <c r="V5230" s="40"/>
      <c r="W5230" s="40"/>
      <c r="X5230" s="40"/>
      <c r="Z5230" s="40"/>
      <c r="AA5230" s="40"/>
      <c r="AB5230" s="40"/>
      <c r="AC5230" s="40"/>
      <c r="AD5230" s="40"/>
      <c r="AE5230" s="40"/>
      <c r="AF5230" s="40"/>
      <c r="AG5230" s="40"/>
      <c r="AH5230" s="40"/>
      <c r="AI5230" s="40"/>
      <c r="AJ5230" s="40"/>
      <c r="AK5230" s="40"/>
      <c r="AL5230" s="40"/>
      <c r="AM5230" s="40"/>
      <c r="AN5230" s="40"/>
      <c r="AO5230" s="40"/>
      <c r="AP5230" s="40"/>
      <c r="AQ5230" s="40"/>
      <c r="AR5230" s="40"/>
      <c r="AS5230" s="40"/>
      <c r="AT5230" s="40"/>
      <c r="AU5230" s="40"/>
      <c r="AV5230" s="40"/>
      <c r="AZ5230" s="40"/>
      <c r="BA5230" s="40"/>
      <c r="BB5230" s="40"/>
      <c r="BC5230" s="40"/>
      <c r="BD5230" s="40"/>
      <c r="BE5230" s="40"/>
      <c r="BF5230" s="40"/>
      <c r="BG5230" s="40"/>
      <c r="BH5230" s="40"/>
      <c r="BI5230" s="40"/>
      <c r="BJ5230" s="40"/>
      <c r="BK5230" s="40"/>
      <c r="BL5230" s="40"/>
      <c r="BM5230" s="40"/>
      <c r="BN5230" s="40"/>
      <c r="BO5230" s="40"/>
      <c r="BP5230" s="40"/>
      <c r="BQ5230" s="40"/>
      <c r="BR5230" s="40"/>
      <c r="BS5230" s="40"/>
      <c r="BT5230" s="40"/>
      <c r="BU5230" s="40"/>
      <c r="BV5230" s="40"/>
      <c r="BW5230" s="40"/>
      <c r="BX5230" s="40"/>
      <c r="BY5230" s="40"/>
      <c r="BZ5230" s="40"/>
      <c r="CA5230" s="40"/>
      <c r="CB5230" s="40"/>
      <c r="CC5230" s="40"/>
      <c r="CD5230" s="40"/>
      <c r="CE5230" s="40"/>
    </row>
    <row r="5231" spans="1:83" x14ac:dyDescent="0.25">
      <c r="A5231" s="68" t="s">
        <v>836</v>
      </c>
      <c r="B5231" s="68" t="s">
        <v>836</v>
      </c>
      <c r="C5231" s="14">
        <v>37812</v>
      </c>
      <c r="D5231" s="14"/>
      <c r="E5231" s="14"/>
      <c r="F5231" s="15"/>
      <c r="G5231" s="40"/>
      <c r="H5231" s="40">
        <v>422.67</v>
      </c>
      <c r="I5231" s="40"/>
      <c r="J5231" s="40"/>
      <c r="K5231" s="40"/>
      <c r="L5231" s="40"/>
      <c r="M5231" s="40"/>
      <c r="N5231" s="40"/>
      <c r="O5231" s="40"/>
      <c r="P5231" s="40"/>
      <c r="Q5231" s="40"/>
      <c r="R5231" s="40"/>
      <c r="S5231" s="40"/>
      <c r="T5231" s="40"/>
      <c r="U5231" s="40"/>
      <c r="V5231" s="40"/>
      <c r="W5231" s="40"/>
      <c r="X5231" s="40"/>
      <c r="Z5231" s="40"/>
      <c r="AA5231" s="40"/>
      <c r="AB5231" s="40"/>
      <c r="AC5231" s="40"/>
      <c r="AD5231" s="40"/>
      <c r="AE5231" s="40"/>
      <c r="AF5231" s="40"/>
      <c r="AG5231" s="40"/>
      <c r="AH5231" s="40"/>
      <c r="AI5231" s="40"/>
      <c r="AJ5231" s="40"/>
      <c r="AK5231" s="40"/>
      <c r="AL5231" s="40"/>
      <c r="AM5231" s="40"/>
      <c r="AN5231" s="40"/>
      <c r="AO5231" s="40"/>
      <c r="AP5231" s="40"/>
      <c r="AQ5231" s="40"/>
      <c r="AR5231" s="40"/>
      <c r="AS5231" s="40"/>
      <c r="AT5231" s="40"/>
      <c r="AU5231" s="40"/>
      <c r="AV5231" s="40"/>
      <c r="AZ5231" s="40"/>
      <c r="BA5231" s="40"/>
      <c r="BB5231" s="40"/>
      <c r="BC5231" s="40"/>
      <c r="BD5231" s="40"/>
      <c r="BE5231" s="40"/>
      <c r="BF5231" s="40"/>
      <c r="BG5231" s="40"/>
      <c r="BH5231" s="40"/>
      <c r="BI5231" s="40"/>
      <c r="BJ5231" s="40"/>
      <c r="BK5231" s="40"/>
      <c r="BL5231" s="40"/>
      <c r="BM5231" s="40"/>
      <c r="BN5231" s="40"/>
      <c r="BO5231" s="40"/>
      <c r="BP5231" s="40"/>
      <c r="BQ5231" s="40"/>
      <c r="BR5231" s="40"/>
      <c r="BS5231" s="40"/>
      <c r="BT5231" s="40"/>
      <c r="BU5231" s="40"/>
      <c r="BV5231" s="40"/>
      <c r="BW5231" s="40"/>
      <c r="BX5231" s="40"/>
      <c r="BY5231" s="40"/>
      <c r="BZ5231" s="40"/>
      <c r="CA5231" s="40"/>
      <c r="CB5231" s="40"/>
      <c r="CC5231" s="40"/>
      <c r="CD5231" s="40"/>
      <c r="CE5231" s="40"/>
    </row>
    <row r="5232" spans="1:83" x14ac:dyDescent="0.25">
      <c r="A5232" s="68" t="s">
        <v>836</v>
      </c>
      <c r="B5232" s="68" t="s">
        <v>836</v>
      </c>
      <c r="C5232" s="14">
        <v>37817</v>
      </c>
      <c r="D5232" s="14"/>
      <c r="E5232" s="14"/>
      <c r="F5232" s="15"/>
      <c r="G5232" s="40"/>
      <c r="H5232" s="40">
        <v>432.35</v>
      </c>
      <c r="I5232" s="40"/>
      <c r="J5232" s="40"/>
      <c r="K5232" s="40"/>
      <c r="L5232" s="40"/>
      <c r="M5232" s="40"/>
      <c r="N5232" s="40"/>
      <c r="O5232" s="40"/>
      <c r="P5232" s="40"/>
      <c r="Q5232" s="40"/>
      <c r="R5232" s="40"/>
      <c r="S5232" s="40"/>
      <c r="T5232" s="40"/>
      <c r="U5232" s="40"/>
      <c r="V5232" s="40"/>
      <c r="W5232" s="40"/>
      <c r="X5232" s="40"/>
      <c r="Z5232" s="40"/>
      <c r="AA5232" s="40"/>
      <c r="AB5232" s="40"/>
      <c r="AC5232" s="40"/>
      <c r="AD5232" s="40"/>
      <c r="AE5232" s="40"/>
      <c r="AF5232" s="40"/>
      <c r="AG5232" s="40"/>
      <c r="AH5232" s="40"/>
      <c r="AI5232" s="40"/>
      <c r="AJ5232" s="40"/>
      <c r="AK5232" s="40"/>
      <c r="AL5232" s="40"/>
      <c r="AM5232" s="40"/>
      <c r="AN5232" s="40"/>
      <c r="AO5232" s="40"/>
      <c r="AP5232" s="40"/>
      <c r="AQ5232" s="40"/>
      <c r="AR5232" s="40"/>
      <c r="AS5232" s="40"/>
      <c r="AT5232" s="40"/>
      <c r="AU5232" s="40"/>
      <c r="AV5232" s="40"/>
      <c r="AZ5232" s="40"/>
      <c r="BA5232" s="40"/>
      <c r="BB5232" s="40"/>
      <c r="BC5232" s="40"/>
      <c r="BD5232" s="40"/>
      <c r="BE5232" s="40"/>
      <c r="BF5232" s="40"/>
      <c r="BG5232" s="40"/>
      <c r="BH5232" s="40"/>
      <c r="BI5232" s="40"/>
      <c r="BJ5232" s="40"/>
      <c r="BK5232" s="40"/>
      <c r="BL5232" s="40"/>
      <c r="BM5232" s="40"/>
      <c r="BN5232" s="40"/>
      <c r="BO5232" s="40"/>
      <c r="BP5232" s="40"/>
      <c r="BQ5232" s="40"/>
      <c r="BR5232" s="40"/>
      <c r="BS5232" s="40"/>
      <c r="BT5232" s="40"/>
      <c r="BU5232" s="40"/>
      <c r="BV5232" s="40"/>
      <c r="BW5232" s="40"/>
      <c r="BX5232" s="40"/>
      <c r="BY5232" s="40"/>
      <c r="BZ5232" s="40"/>
      <c r="CA5232" s="40"/>
      <c r="CB5232" s="40"/>
      <c r="CC5232" s="40"/>
      <c r="CD5232" s="40"/>
      <c r="CE5232" s="40"/>
    </row>
    <row r="5233" spans="1:83" x14ac:dyDescent="0.25">
      <c r="A5233" s="68" t="s">
        <v>836</v>
      </c>
      <c r="B5233" s="68" t="s">
        <v>836</v>
      </c>
      <c r="C5233" s="14">
        <v>37823</v>
      </c>
      <c r="D5233" s="14"/>
      <c r="E5233" s="14"/>
      <c r="F5233" s="15"/>
      <c r="G5233" s="40"/>
      <c r="H5233" s="40">
        <v>451.19</v>
      </c>
      <c r="I5233" s="40"/>
      <c r="J5233" s="40"/>
      <c r="K5233" s="40"/>
      <c r="L5233" s="40"/>
      <c r="M5233" s="40"/>
      <c r="N5233" s="40"/>
      <c r="O5233" s="40"/>
      <c r="P5233" s="40"/>
      <c r="Q5233" s="40"/>
      <c r="R5233" s="40"/>
      <c r="S5233" s="40"/>
      <c r="T5233" s="40"/>
      <c r="U5233" s="40"/>
      <c r="V5233" s="40"/>
      <c r="W5233" s="40"/>
      <c r="X5233" s="40"/>
      <c r="Z5233" s="40"/>
      <c r="AA5233" s="40"/>
      <c r="AB5233" s="40"/>
      <c r="AC5233" s="40"/>
      <c r="AD5233" s="40"/>
      <c r="AE5233" s="40"/>
      <c r="AF5233" s="40"/>
      <c r="AG5233" s="40"/>
      <c r="AH5233" s="40"/>
      <c r="AI5233" s="40"/>
      <c r="AJ5233" s="40"/>
      <c r="AK5233" s="40"/>
      <c r="AL5233" s="40"/>
      <c r="AM5233" s="40"/>
      <c r="AN5233" s="40"/>
      <c r="AO5233" s="40"/>
      <c r="AP5233" s="40"/>
      <c r="AQ5233" s="40"/>
      <c r="AR5233" s="40"/>
      <c r="AS5233" s="40"/>
      <c r="AT5233" s="40"/>
      <c r="AU5233" s="40"/>
      <c r="AV5233" s="40"/>
      <c r="AZ5233" s="40"/>
      <c r="BA5233" s="40"/>
      <c r="BB5233" s="40"/>
      <c r="BC5233" s="40"/>
      <c r="BD5233" s="40"/>
      <c r="BE5233" s="40"/>
      <c r="BF5233" s="40"/>
      <c r="BG5233" s="40"/>
      <c r="BH5233" s="40"/>
      <c r="BI5233" s="40"/>
      <c r="BJ5233" s="40"/>
      <c r="BK5233" s="40"/>
      <c r="BL5233" s="40"/>
      <c r="BM5233" s="40"/>
      <c r="BN5233" s="40"/>
      <c r="BO5233" s="40"/>
      <c r="BP5233" s="40"/>
      <c r="BQ5233" s="40"/>
      <c r="BR5233" s="40"/>
      <c r="BS5233" s="40"/>
      <c r="BT5233" s="40"/>
      <c r="BU5233" s="40"/>
      <c r="BV5233" s="40"/>
      <c r="BW5233" s="40"/>
      <c r="BX5233" s="40"/>
      <c r="BY5233" s="40"/>
      <c r="BZ5233" s="40"/>
      <c r="CA5233" s="40"/>
      <c r="CB5233" s="40"/>
      <c r="CC5233" s="40"/>
      <c r="CD5233" s="40"/>
      <c r="CE5233" s="40"/>
    </row>
    <row r="5234" spans="1:83" x14ac:dyDescent="0.25">
      <c r="A5234" s="68" t="s">
        <v>836</v>
      </c>
      <c r="B5234" s="68" t="s">
        <v>836</v>
      </c>
      <c r="C5234" s="14">
        <v>37828</v>
      </c>
      <c r="D5234" s="14"/>
      <c r="E5234" s="14"/>
      <c r="F5234" s="15"/>
      <c r="G5234" s="40"/>
      <c r="H5234" s="40">
        <v>451.98</v>
      </c>
      <c r="I5234" s="40"/>
      <c r="J5234" s="40"/>
      <c r="K5234" s="40"/>
      <c r="L5234" s="40"/>
      <c r="M5234" s="40"/>
      <c r="N5234" s="40"/>
      <c r="O5234" s="40"/>
      <c r="P5234" s="40"/>
      <c r="Q5234" s="40"/>
      <c r="R5234" s="40"/>
      <c r="S5234" s="40"/>
      <c r="T5234" s="40"/>
      <c r="U5234" s="40"/>
      <c r="V5234" s="40"/>
      <c r="W5234" s="40"/>
      <c r="X5234" s="40"/>
      <c r="Z5234" s="40"/>
      <c r="AA5234" s="40"/>
      <c r="AB5234" s="40"/>
      <c r="AC5234" s="40"/>
      <c r="AD5234" s="40"/>
      <c r="AE5234" s="40"/>
      <c r="AF5234" s="40"/>
      <c r="AG5234" s="40"/>
      <c r="AH5234" s="40"/>
      <c r="AI5234" s="40"/>
      <c r="AJ5234" s="40"/>
      <c r="AK5234" s="40"/>
      <c r="AL5234" s="40"/>
      <c r="AM5234" s="40"/>
      <c r="AN5234" s="40"/>
      <c r="AO5234" s="40"/>
      <c r="AP5234" s="40"/>
      <c r="AQ5234" s="40"/>
      <c r="AR5234" s="40"/>
      <c r="AS5234" s="40"/>
      <c r="AT5234" s="40"/>
      <c r="AU5234" s="40"/>
      <c r="AV5234" s="40"/>
      <c r="AZ5234" s="40"/>
      <c r="BA5234" s="40"/>
      <c r="BB5234" s="40"/>
      <c r="BC5234" s="40"/>
      <c r="BD5234" s="40"/>
      <c r="BE5234" s="40"/>
      <c r="BF5234" s="40"/>
      <c r="BG5234" s="40"/>
      <c r="BH5234" s="40"/>
      <c r="BI5234" s="40"/>
      <c r="BJ5234" s="40"/>
      <c r="BK5234" s="40"/>
      <c r="BL5234" s="40"/>
      <c r="BM5234" s="40"/>
      <c r="BN5234" s="40"/>
      <c r="BO5234" s="40"/>
      <c r="BP5234" s="40"/>
      <c r="BQ5234" s="40"/>
      <c r="BR5234" s="40"/>
      <c r="BS5234" s="40"/>
      <c r="BT5234" s="40"/>
      <c r="BU5234" s="40"/>
      <c r="BV5234" s="40"/>
      <c r="BW5234" s="40"/>
      <c r="BX5234" s="40"/>
      <c r="BY5234" s="40"/>
      <c r="BZ5234" s="40"/>
      <c r="CA5234" s="40"/>
      <c r="CB5234" s="40"/>
      <c r="CC5234" s="40"/>
      <c r="CD5234" s="40"/>
      <c r="CE5234" s="40"/>
    </row>
    <row r="5235" spans="1:83" x14ac:dyDescent="0.25">
      <c r="A5235" s="68" t="s">
        <v>836</v>
      </c>
      <c r="B5235" s="68" t="s">
        <v>836</v>
      </c>
      <c r="C5235" s="14">
        <v>37833</v>
      </c>
      <c r="D5235" s="14"/>
      <c r="E5235" s="14"/>
      <c r="F5235" s="15"/>
      <c r="G5235" s="40"/>
      <c r="H5235" s="40">
        <v>470.84</v>
      </c>
      <c r="I5235" s="40"/>
      <c r="J5235" s="40"/>
      <c r="K5235" s="40"/>
      <c r="L5235" s="40"/>
      <c r="M5235" s="40"/>
      <c r="N5235" s="40"/>
      <c r="O5235" s="40"/>
      <c r="P5235" s="40"/>
      <c r="Q5235" s="40"/>
      <c r="R5235" s="40"/>
      <c r="S5235" s="40"/>
      <c r="T5235" s="40"/>
      <c r="U5235" s="40"/>
      <c r="V5235" s="40"/>
      <c r="W5235" s="40"/>
      <c r="X5235" s="40"/>
      <c r="Z5235" s="40"/>
      <c r="AA5235" s="40"/>
      <c r="AB5235" s="40"/>
      <c r="AC5235" s="40"/>
      <c r="AD5235" s="40"/>
      <c r="AE5235" s="40"/>
      <c r="AF5235" s="40"/>
      <c r="AG5235" s="40"/>
      <c r="AH5235" s="40"/>
      <c r="AI5235" s="40"/>
      <c r="AJ5235" s="40"/>
      <c r="AK5235" s="40"/>
      <c r="AL5235" s="40"/>
      <c r="AM5235" s="40"/>
      <c r="AN5235" s="40"/>
      <c r="AO5235" s="40"/>
      <c r="AP5235" s="40"/>
      <c r="AQ5235" s="40"/>
      <c r="AR5235" s="40"/>
      <c r="AS5235" s="40"/>
      <c r="AT5235" s="40"/>
      <c r="AU5235" s="40"/>
      <c r="AV5235" s="40"/>
      <c r="AZ5235" s="40"/>
      <c r="BA5235" s="40"/>
      <c r="BB5235" s="40"/>
      <c r="BC5235" s="40"/>
      <c r="BD5235" s="40"/>
      <c r="BE5235" s="40"/>
      <c r="BF5235" s="40"/>
      <c r="BG5235" s="40"/>
      <c r="BH5235" s="40"/>
      <c r="BI5235" s="40"/>
      <c r="BJ5235" s="40"/>
      <c r="BK5235" s="40"/>
      <c r="BL5235" s="40"/>
      <c r="BM5235" s="40"/>
      <c r="BN5235" s="40"/>
      <c r="BO5235" s="40"/>
      <c r="BP5235" s="40"/>
      <c r="BQ5235" s="40"/>
      <c r="BR5235" s="40"/>
      <c r="BS5235" s="40"/>
      <c r="BT5235" s="40"/>
      <c r="BU5235" s="40"/>
      <c r="BV5235" s="40"/>
      <c r="BW5235" s="40"/>
      <c r="BX5235" s="40"/>
      <c r="BY5235" s="40"/>
      <c r="BZ5235" s="40"/>
      <c r="CA5235" s="40"/>
      <c r="CB5235" s="40"/>
      <c r="CC5235" s="40"/>
      <c r="CD5235" s="40"/>
      <c r="CE5235" s="40"/>
    </row>
    <row r="5236" spans="1:83" x14ac:dyDescent="0.25">
      <c r="A5236" s="68" t="s">
        <v>836</v>
      </c>
      <c r="B5236" s="68" t="s">
        <v>836</v>
      </c>
      <c r="C5236" s="14">
        <v>37838</v>
      </c>
      <c r="D5236" s="14"/>
      <c r="E5236" s="14"/>
      <c r="F5236" s="15"/>
      <c r="G5236" s="40"/>
      <c r="H5236" s="40">
        <v>467.2</v>
      </c>
      <c r="I5236" s="40"/>
      <c r="J5236" s="40"/>
      <c r="K5236" s="40"/>
      <c r="L5236" s="40"/>
      <c r="M5236" s="40"/>
      <c r="N5236" s="40"/>
      <c r="O5236" s="40"/>
      <c r="P5236" s="40"/>
      <c r="Q5236" s="40"/>
      <c r="R5236" s="40"/>
      <c r="S5236" s="40"/>
      <c r="T5236" s="40"/>
      <c r="U5236" s="40"/>
      <c r="V5236" s="40"/>
      <c r="W5236" s="40"/>
      <c r="X5236" s="40"/>
      <c r="Z5236" s="40"/>
      <c r="AA5236" s="40"/>
      <c r="AB5236" s="40"/>
      <c r="AC5236" s="40"/>
      <c r="AD5236" s="40"/>
      <c r="AE5236" s="40"/>
      <c r="AF5236" s="40"/>
      <c r="AG5236" s="40"/>
      <c r="AH5236" s="40"/>
      <c r="AI5236" s="40"/>
      <c r="AJ5236" s="40"/>
      <c r="AK5236" s="40"/>
      <c r="AL5236" s="40"/>
      <c r="AM5236" s="40"/>
      <c r="AN5236" s="40"/>
      <c r="AO5236" s="40"/>
      <c r="AP5236" s="40"/>
      <c r="AQ5236" s="40"/>
      <c r="AR5236" s="40"/>
      <c r="AS5236" s="40"/>
      <c r="AT5236" s="40"/>
      <c r="AU5236" s="40"/>
      <c r="AV5236" s="40"/>
      <c r="AZ5236" s="40"/>
      <c r="BA5236" s="40"/>
      <c r="BB5236" s="40"/>
      <c r="BC5236" s="40"/>
      <c r="BD5236" s="40"/>
      <c r="BE5236" s="40"/>
      <c r="BF5236" s="40"/>
      <c r="BG5236" s="40"/>
      <c r="BH5236" s="40"/>
      <c r="BI5236" s="40"/>
      <c r="BJ5236" s="40"/>
      <c r="BK5236" s="40"/>
      <c r="BL5236" s="40"/>
      <c r="BM5236" s="40"/>
      <c r="BN5236" s="40"/>
      <c r="BO5236" s="40"/>
      <c r="BP5236" s="40"/>
      <c r="BQ5236" s="40"/>
      <c r="BR5236" s="40"/>
      <c r="BS5236" s="40"/>
      <c r="BT5236" s="40"/>
      <c r="BU5236" s="40"/>
      <c r="BV5236" s="40"/>
      <c r="BW5236" s="40"/>
      <c r="BX5236" s="40"/>
      <c r="BY5236" s="40"/>
      <c r="BZ5236" s="40"/>
      <c r="CA5236" s="40"/>
      <c r="CB5236" s="40"/>
      <c r="CC5236" s="40"/>
      <c r="CD5236" s="40"/>
      <c r="CE5236" s="40"/>
    </row>
    <row r="5237" spans="1:83" x14ac:dyDescent="0.25">
      <c r="A5237" s="68" t="s">
        <v>836</v>
      </c>
      <c r="B5237" s="68" t="s">
        <v>836</v>
      </c>
      <c r="C5237" s="14">
        <v>37844</v>
      </c>
      <c r="D5237" s="14"/>
      <c r="E5237" s="14"/>
      <c r="F5237" s="15"/>
      <c r="G5237" s="40"/>
      <c r="H5237" s="40">
        <v>454.58</v>
      </c>
      <c r="I5237" s="40"/>
      <c r="J5237" s="40"/>
      <c r="K5237" s="40"/>
      <c r="L5237" s="40"/>
      <c r="M5237" s="40"/>
      <c r="N5237" s="40"/>
      <c r="O5237" s="40"/>
      <c r="P5237" s="40"/>
      <c r="Q5237" s="40"/>
      <c r="R5237" s="40"/>
      <c r="S5237" s="40"/>
      <c r="T5237" s="40"/>
      <c r="U5237" s="40"/>
      <c r="V5237" s="40"/>
      <c r="W5237" s="40"/>
      <c r="X5237" s="40"/>
      <c r="Z5237" s="40"/>
      <c r="AA5237" s="40"/>
      <c r="AB5237" s="40"/>
      <c r="AC5237" s="40"/>
      <c r="AD5237" s="40"/>
      <c r="AE5237" s="40"/>
      <c r="AF5237" s="40"/>
      <c r="AG5237" s="40"/>
      <c r="AH5237" s="40"/>
      <c r="AI5237" s="40"/>
      <c r="AJ5237" s="40"/>
      <c r="AK5237" s="40"/>
      <c r="AL5237" s="40"/>
      <c r="AM5237" s="40"/>
      <c r="AN5237" s="40"/>
      <c r="AO5237" s="40"/>
      <c r="AP5237" s="40"/>
      <c r="AQ5237" s="40"/>
      <c r="AR5237" s="40"/>
      <c r="AS5237" s="40"/>
      <c r="AT5237" s="40"/>
      <c r="AU5237" s="40"/>
      <c r="AV5237" s="40"/>
      <c r="AZ5237" s="40"/>
      <c r="BA5237" s="40"/>
      <c r="BB5237" s="40"/>
      <c r="BC5237" s="40"/>
      <c r="BD5237" s="40"/>
      <c r="BE5237" s="40"/>
      <c r="BF5237" s="40"/>
      <c r="BG5237" s="40"/>
      <c r="BH5237" s="40"/>
      <c r="BI5237" s="40"/>
      <c r="BJ5237" s="40"/>
      <c r="BK5237" s="40"/>
      <c r="BL5237" s="40"/>
      <c r="BM5237" s="40"/>
      <c r="BN5237" s="40"/>
      <c r="BO5237" s="40"/>
      <c r="BP5237" s="40"/>
      <c r="BQ5237" s="40"/>
      <c r="BR5237" s="40"/>
      <c r="BS5237" s="40"/>
      <c r="BT5237" s="40"/>
      <c r="BU5237" s="40"/>
      <c r="BV5237" s="40"/>
      <c r="BW5237" s="40"/>
      <c r="BX5237" s="40"/>
      <c r="BY5237" s="40"/>
      <c r="BZ5237" s="40"/>
      <c r="CA5237" s="40"/>
      <c r="CB5237" s="40"/>
      <c r="CC5237" s="40"/>
      <c r="CD5237" s="40"/>
      <c r="CE5237" s="40"/>
    </row>
    <row r="5238" spans="1:83" x14ac:dyDescent="0.25">
      <c r="A5238" s="68" t="s">
        <v>836</v>
      </c>
      <c r="B5238" s="68" t="s">
        <v>836</v>
      </c>
      <c r="C5238" s="14">
        <v>37851</v>
      </c>
      <c r="D5238" s="14"/>
      <c r="E5238" s="14"/>
      <c r="F5238" s="15"/>
      <c r="G5238" s="40"/>
      <c r="H5238" s="40">
        <v>433.17</v>
      </c>
      <c r="I5238" s="40"/>
      <c r="J5238" s="40"/>
      <c r="K5238" s="40"/>
      <c r="L5238" s="40"/>
      <c r="M5238" s="40"/>
      <c r="N5238" s="40"/>
      <c r="O5238" s="40"/>
      <c r="P5238" s="40"/>
      <c r="Q5238" s="40"/>
      <c r="R5238" s="40"/>
      <c r="S5238" s="40"/>
      <c r="T5238" s="40"/>
      <c r="U5238" s="40"/>
      <c r="V5238" s="40"/>
      <c r="W5238" s="40"/>
      <c r="X5238" s="40"/>
      <c r="Z5238" s="40"/>
      <c r="AA5238" s="40"/>
      <c r="AB5238" s="40"/>
      <c r="AC5238" s="40"/>
      <c r="AD5238" s="40"/>
      <c r="AE5238" s="40"/>
      <c r="AF5238" s="40"/>
      <c r="AG5238" s="40"/>
      <c r="AH5238" s="40"/>
      <c r="AI5238" s="40"/>
      <c r="AJ5238" s="40"/>
      <c r="AK5238" s="40"/>
      <c r="AL5238" s="40"/>
      <c r="AM5238" s="40"/>
      <c r="AN5238" s="40"/>
      <c r="AO5238" s="40"/>
      <c r="AP5238" s="40"/>
      <c r="AQ5238" s="40"/>
      <c r="AR5238" s="40"/>
      <c r="AS5238" s="40"/>
      <c r="AT5238" s="40"/>
      <c r="AU5238" s="40"/>
      <c r="AV5238" s="40"/>
      <c r="AZ5238" s="40"/>
      <c r="BA5238" s="40"/>
      <c r="BB5238" s="40"/>
      <c r="BC5238" s="40"/>
      <c r="BD5238" s="40"/>
      <c r="BE5238" s="40"/>
      <c r="BF5238" s="40"/>
      <c r="BG5238" s="40"/>
      <c r="BH5238" s="40"/>
      <c r="BI5238" s="40"/>
      <c r="BJ5238" s="40"/>
      <c r="BK5238" s="40"/>
      <c r="BL5238" s="40"/>
      <c r="BM5238" s="40"/>
      <c r="BN5238" s="40"/>
      <c r="BO5238" s="40"/>
      <c r="BP5238" s="40"/>
      <c r="BQ5238" s="40"/>
      <c r="BR5238" s="40"/>
      <c r="BS5238" s="40"/>
      <c r="BT5238" s="40"/>
      <c r="BU5238" s="40"/>
      <c r="BV5238" s="40"/>
      <c r="BW5238" s="40"/>
      <c r="BX5238" s="40"/>
      <c r="BY5238" s="40"/>
      <c r="BZ5238" s="40"/>
      <c r="CA5238" s="40"/>
      <c r="CB5238" s="40"/>
      <c r="CC5238" s="40"/>
      <c r="CD5238" s="40"/>
      <c r="CE5238" s="40"/>
    </row>
    <row r="5239" spans="1:83" x14ac:dyDescent="0.25">
      <c r="A5239" s="68" t="s">
        <v>836</v>
      </c>
      <c r="B5239" s="68" t="s">
        <v>836</v>
      </c>
      <c r="C5239" s="14">
        <v>37856</v>
      </c>
      <c r="D5239" s="14"/>
      <c r="E5239" s="14"/>
      <c r="F5239" s="15"/>
      <c r="G5239" s="40"/>
      <c r="H5239" s="40">
        <v>440.07</v>
      </c>
      <c r="I5239" s="40"/>
      <c r="J5239" s="40"/>
      <c r="K5239" s="40"/>
      <c r="L5239" s="40"/>
      <c r="M5239" s="40"/>
      <c r="N5239" s="40"/>
      <c r="O5239" s="40"/>
      <c r="P5239" s="40"/>
      <c r="Q5239" s="40"/>
      <c r="R5239" s="40"/>
      <c r="S5239" s="40"/>
      <c r="T5239" s="40"/>
      <c r="U5239" s="40"/>
      <c r="V5239" s="40"/>
      <c r="W5239" s="40"/>
      <c r="X5239" s="40"/>
      <c r="Z5239" s="40"/>
      <c r="AA5239" s="40"/>
      <c r="AB5239" s="40"/>
      <c r="AC5239" s="40"/>
      <c r="AD5239" s="40"/>
      <c r="AE5239" s="40"/>
      <c r="AF5239" s="40"/>
      <c r="AG5239" s="40"/>
      <c r="AH5239" s="40"/>
      <c r="AI5239" s="40"/>
      <c r="AJ5239" s="40"/>
      <c r="AK5239" s="40"/>
      <c r="AL5239" s="40"/>
      <c r="AM5239" s="40"/>
      <c r="AN5239" s="40"/>
      <c r="AO5239" s="40"/>
      <c r="AP5239" s="40"/>
      <c r="AQ5239" s="40"/>
      <c r="AR5239" s="40"/>
      <c r="AS5239" s="40"/>
      <c r="AT5239" s="40"/>
      <c r="AU5239" s="40"/>
      <c r="AV5239" s="40"/>
      <c r="AZ5239" s="40"/>
      <c r="BA5239" s="40"/>
      <c r="BB5239" s="40"/>
      <c r="BC5239" s="40"/>
      <c r="BD5239" s="40"/>
      <c r="BE5239" s="40"/>
      <c r="BF5239" s="40"/>
      <c r="BG5239" s="40"/>
      <c r="BH5239" s="40"/>
      <c r="BI5239" s="40"/>
      <c r="BJ5239" s="40"/>
      <c r="BK5239" s="40"/>
      <c r="BL5239" s="40"/>
      <c r="BM5239" s="40"/>
      <c r="BN5239" s="40"/>
      <c r="BO5239" s="40"/>
      <c r="BP5239" s="40"/>
      <c r="BQ5239" s="40"/>
      <c r="BR5239" s="40"/>
      <c r="BS5239" s="40"/>
      <c r="BT5239" s="40"/>
      <c r="BU5239" s="40"/>
      <c r="BV5239" s="40"/>
      <c r="BW5239" s="40"/>
      <c r="BX5239" s="40"/>
      <c r="BY5239" s="40"/>
      <c r="BZ5239" s="40"/>
      <c r="CA5239" s="40"/>
      <c r="CB5239" s="40"/>
      <c r="CC5239" s="40"/>
      <c r="CD5239" s="40"/>
      <c r="CE5239" s="40"/>
    </row>
    <row r="5240" spans="1:83" x14ac:dyDescent="0.25">
      <c r="A5240" s="68" t="s">
        <v>836</v>
      </c>
      <c r="B5240" s="68" t="s">
        <v>836</v>
      </c>
      <c r="C5240" s="14">
        <v>37863</v>
      </c>
      <c r="D5240" s="14"/>
      <c r="E5240" s="14"/>
      <c r="F5240" s="15"/>
      <c r="G5240" s="40"/>
      <c r="H5240" s="40">
        <v>443.74</v>
      </c>
      <c r="I5240" s="40"/>
      <c r="J5240" s="40"/>
      <c r="K5240" s="40"/>
      <c r="L5240" s="40"/>
      <c r="M5240" s="40"/>
      <c r="N5240" s="40"/>
      <c r="O5240" s="40"/>
      <c r="P5240" s="40"/>
      <c r="Q5240" s="40"/>
      <c r="R5240" s="40"/>
      <c r="S5240" s="40"/>
      <c r="T5240" s="40"/>
      <c r="U5240" s="40"/>
      <c r="V5240" s="40"/>
      <c r="W5240" s="40"/>
      <c r="X5240" s="40"/>
      <c r="Z5240" s="40"/>
      <c r="AA5240" s="40"/>
      <c r="AB5240" s="40"/>
      <c r="AC5240" s="40"/>
      <c r="AD5240" s="40"/>
      <c r="AE5240" s="40"/>
      <c r="AF5240" s="40"/>
      <c r="AG5240" s="40"/>
      <c r="AH5240" s="40"/>
      <c r="AI5240" s="40"/>
      <c r="AJ5240" s="40"/>
      <c r="AK5240" s="40"/>
      <c r="AL5240" s="40"/>
      <c r="AM5240" s="40"/>
      <c r="AN5240" s="40"/>
      <c r="AO5240" s="40"/>
      <c r="AP5240" s="40"/>
      <c r="AQ5240" s="40"/>
      <c r="AR5240" s="40"/>
      <c r="AS5240" s="40"/>
      <c r="AT5240" s="40"/>
      <c r="AU5240" s="40"/>
      <c r="AV5240" s="40"/>
      <c r="AZ5240" s="40"/>
      <c r="BA5240" s="40"/>
      <c r="BB5240" s="40"/>
      <c r="BC5240" s="40"/>
      <c r="BD5240" s="40"/>
      <c r="BE5240" s="40"/>
      <c r="BF5240" s="40"/>
      <c r="BG5240" s="40"/>
      <c r="BH5240" s="40"/>
      <c r="BI5240" s="40"/>
      <c r="BJ5240" s="40"/>
      <c r="BK5240" s="40"/>
      <c r="BL5240" s="40"/>
      <c r="BM5240" s="40"/>
      <c r="BN5240" s="40"/>
      <c r="BO5240" s="40"/>
      <c r="BP5240" s="40"/>
      <c r="BQ5240" s="40"/>
      <c r="BR5240" s="40"/>
      <c r="BS5240" s="40"/>
      <c r="BT5240" s="40"/>
      <c r="BU5240" s="40"/>
      <c r="BV5240" s="40"/>
      <c r="BW5240" s="40"/>
      <c r="BX5240" s="40"/>
      <c r="BY5240" s="40"/>
      <c r="BZ5240" s="40"/>
      <c r="CA5240" s="40"/>
      <c r="CB5240" s="40"/>
      <c r="CC5240" s="40"/>
      <c r="CD5240" s="40"/>
      <c r="CE5240" s="40"/>
    </row>
    <row r="5241" spans="1:83" x14ac:dyDescent="0.25">
      <c r="A5241" s="68" t="s">
        <v>836</v>
      </c>
      <c r="B5241" s="68" t="s">
        <v>836</v>
      </c>
      <c r="C5241" s="14">
        <v>37869</v>
      </c>
      <c r="D5241" s="14"/>
      <c r="E5241" s="14"/>
      <c r="F5241" s="15"/>
      <c r="G5241" s="40"/>
      <c r="H5241" s="40">
        <v>454.52</v>
      </c>
      <c r="I5241" s="40"/>
      <c r="J5241" s="40"/>
      <c r="K5241" s="40"/>
      <c r="L5241" s="40"/>
      <c r="M5241" s="40"/>
      <c r="N5241" s="40"/>
      <c r="O5241" s="40"/>
      <c r="P5241" s="40"/>
      <c r="Q5241" s="40"/>
      <c r="R5241" s="40"/>
      <c r="S5241" s="40"/>
      <c r="T5241" s="40"/>
      <c r="U5241" s="40"/>
      <c r="V5241" s="40"/>
      <c r="W5241" s="40"/>
      <c r="X5241" s="40"/>
      <c r="Z5241" s="40"/>
      <c r="AA5241" s="40"/>
      <c r="AB5241" s="40"/>
      <c r="AC5241" s="40"/>
      <c r="AD5241" s="40"/>
      <c r="AE5241" s="40"/>
      <c r="AF5241" s="40"/>
      <c r="AG5241" s="40"/>
      <c r="AH5241" s="40"/>
      <c r="AI5241" s="40"/>
      <c r="AJ5241" s="40"/>
      <c r="AK5241" s="40"/>
      <c r="AL5241" s="40"/>
      <c r="AM5241" s="40"/>
      <c r="AN5241" s="40"/>
      <c r="AO5241" s="40"/>
      <c r="AP5241" s="40"/>
      <c r="AQ5241" s="40"/>
      <c r="AR5241" s="40"/>
      <c r="AS5241" s="40"/>
      <c r="AT5241" s="40"/>
      <c r="AU5241" s="40"/>
      <c r="AV5241" s="40"/>
      <c r="AZ5241" s="40"/>
      <c r="BA5241" s="40"/>
      <c r="BB5241" s="40"/>
      <c r="BC5241" s="40"/>
      <c r="BD5241" s="40"/>
      <c r="BE5241" s="40"/>
      <c r="BF5241" s="40"/>
      <c r="BG5241" s="40"/>
      <c r="BH5241" s="40"/>
      <c r="BI5241" s="40"/>
      <c r="BJ5241" s="40"/>
      <c r="BK5241" s="40"/>
      <c r="BL5241" s="40"/>
      <c r="BM5241" s="40"/>
      <c r="BN5241" s="40"/>
      <c r="BO5241" s="40"/>
      <c r="BP5241" s="40"/>
      <c r="BQ5241" s="40"/>
      <c r="BR5241" s="40"/>
      <c r="BS5241" s="40"/>
      <c r="BT5241" s="40"/>
      <c r="BU5241" s="40"/>
      <c r="BV5241" s="40"/>
      <c r="BW5241" s="40"/>
      <c r="BX5241" s="40"/>
      <c r="BY5241" s="40"/>
      <c r="BZ5241" s="40"/>
      <c r="CA5241" s="40"/>
      <c r="CB5241" s="40"/>
      <c r="CC5241" s="40"/>
      <c r="CD5241" s="40"/>
      <c r="CE5241" s="40"/>
    </row>
    <row r="5242" spans="1:83" x14ac:dyDescent="0.25">
      <c r="A5242" s="68" t="s">
        <v>836</v>
      </c>
      <c r="B5242" s="68" t="s">
        <v>836</v>
      </c>
      <c r="C5242" s="14">
        <v>37874</v>
      </c>
      <c r="D5242" s="14"/>
      <c r="E5242" s="14"/>
      <c r="F5242" s="15"/>
      <c r="G5242" s="40"/>
      <c r="H5242" s="40">
        <v>466.11</v>
      </c>
      <c r="I5242" s="40"/>
      <c r="J5242" s="40"/>
      <c r="K5242" s="40"/>
      <c r="L5242" s="40"/>
      <c r="M5242" s="40"/>
      <c r="N5242" s="40"/>
      <c r="O5242" s="40"/>
      <c r="P5242" s="40"/>
      <c r="Q5242" s="40"/>
      <c r="R5242" s="40"/>
      <c r="S5242" s="40"/>
      <c r="T5242" s="40"/>
      <c r="U5242" s="40"/>
      <c r="V5242" s="40"/>
      <c r="W5242" s="40"/>
      <c r="X5242" s="40"/>
      <c r="Z5242" s="40"/>
      <c r="AA5242" s="40"/>
      <c r="AB5242" s="40"/>
      <c r="AC5242" s="40"/>
      <c r="AD5242" s="40"/>
      <c r="AE5242" s="40"/>
      <c r="AF5242" s="40"/>
      <c r="AG5242" s="40"/>
      <c r="AH5242" s="40"/>
      <c r="AI5242" s="40"/>
      <c r="AJ5242" s="40"/>
      <c r="AK5242" s="40"/>
      <c r="AL5242" s="40"/>
      <c r="AM5242" s="40"/>
      <c r="AN5242" s="40"/>
      <c r="AO5242" s="40"/>
      <c r="AP5242" s="40"/>
      <c r="AQ5242" s="40"/>
      <c r="AR5242" s="40"/>
      <c r="AS5242" s="40"/>
      <c r="AT5242" s="40"/>
      <c r="AU5242" s="40"/>
      <c r="AV5242" s="40"/>
      <c r="AZ5242" s="40"/>
      <c r="BA5242" s="40"/>
      <c r="BB5242" s="40"/>
      <c r="BC5242" s="40"/>
      <c r="BD5242" s="40"/>
      <c r="BE5242" s="40"/>
      <c r="BF5242" s="40"/>
      <c r="BG5242" s="40"/>
      <c r="BH5242" s="40"/>
      <c r="BI5242" s="40"/>
      <c r="BJ5242" s="40"/>
      <c r="BK5242" s="40"/>
      <c r="BL5242" s="40"/>
      <c r="BM5242" s="40"/>
      <c r="BN5242" s="40"/>
      <c r="BO5242" s="40"/>
      <c r="BP5242" s="40"/>
      <c r="BQ5242" s="40"/>
      <c r="BR5242" s="40"/>
      <c r="BS5242" s="40"/>
      <c r="BT5242" s="40"/>
      <c r="BU5242" s="40"/>
      <c r="BV5242" s="40"/>
      <c r="BW5242" s="40"/>
      <c r="BX5242" s="40"/>
      <c r="BY5242" s="40"/>
      <c r="BZ5242" s="40"/>
      <c r="CA5242" s="40"/>
      <c r="CB5242" s="40"/>
      <c r="CC5242" s="40"/>
      <c r="CD5242" s="40"/>
      <c r="CE5242" s="40"/>
    </row>
    <row r="5243" spans="1:83" x14ac:dyDescent="0.25">
      <c r="A5243" s="68" t="s">
        <v>836</v>
      </c>
      <c r="B5243" s="68" t="s">
        <v>836</v>
      </c>
      <c r="C5243" s="14">
        <v>37879</v>
      </c>
      <c r="D5243" s="14"/>
      <c r="E5243" s="14"/>
      <c r="F5243" s="15"/>
      <c r="G5243" s="40"/>
      <c r="H5243" s="40">
        <v>445.87</v>
      </c>
      <c r="I5243" s="40"/>
      <c r="J5243" s="40"/>
      <c r="K5243" s="40"/>
      <c r="L5243" s="40"/>
      <c r="M5243" s="40"/>
      <c r="N5243" s="40"/>
      <c r="O5243" s="40"/>
      <c r="P5243" s="40"/>
      <c r="Q5243" s="40"/>
      <c r="R5243" s="40"/>
      <c r="S5243" s="40"/>
      <c r="T5243" s="40"/>
      <c r="U5243" s="40"/>
      <c r="V5243" s="40"/>
      <c r="W5243" s="40"/>
      <c r="X5243" s="40"/>
      <c r="Z5243" s="40"/>
      <c r="AA5243" s="40"/>
      <c r="AB5243" s="40"/>
      <c r="AC5243" s="40"/>
      <c r="AD5243" s="40"/>
      <c r="AE5243" s="40"/>
      <c r="AF5243" s="40"/>
      <c r="AG5243" s="40"/>
      <c r="AH5243" s="40"/>
      <c r="AI5243" s="40"/>
      <c r="AJ5243" s="40"/>
      <c r="AK5243" s="40"/>
      <c r="AL5243" s="40"/>
      <c r="AM5243" s="40"/>
      <c r="AN5243" s="40"/>
      <c r="AO5243" s="40"/>
      <c r="AP5243" s="40"/>
      <c r="AQ5243" s="40"/>
      <c r="AR5243" s="40"/>
      <c r="AS5243" s="40"/>
      <c r="AT5243" s="40"/>
      <c r="AU5243" s="40"/>
      <c r="AV5243" s="40"/>
      <c r="AZ5243" s="40"/>
      <c r="BA5243" s="40"/>
      <c r="BB5243" s="40"/>
      <c r="BC5243" s="40"/>
      <c r="BD5243" s="40"/>
      <c r="BE5243" s="40"/>
      <c r="BF5243" s="40"/>
      <c r="BG5243" s="40"/>
      <c r="BH5243" s="40"/>
      <c r="BI5243" s="40"/>
      <c r="BJ5243" s="40"/>
      <c r="BK5243" s="40"/>
      <c r="BL5243" s="40"/>
      <c r="BM5243" s="40"/>
      <c r="BN5243" s="40"/>
      <c r="BO5243" s="40"/>
      <c r="BP5243" s="40"/>
      <c r="BQ5243" s="40"/>
      <c r="BR5243" s="40"/>
      <c r="BS5243" s="40"/>
      <c r="BT5243" s="40"/>
      <c r="BU5243" s="40"/>
      <c r="BV5243" s="40"/>
      <c r="BW5243" s="40"/>
      <c r="BX5243" s="40"/>
      <c r="BY5243" s="40"/>
      <c r="BZ5243" s="40"/>
      <c r="CA5243" s="40"/>
      <c r="CB5243" s="40"/>
      <c r="CC5243" s="40"/>
      <c r="CD5243" s="40"/>
      <c r="CE5243" s="40"/>
    </row>
    <row r="5244" spans="1:83" x14ac:dyDescent="0.25">
      <c r="A5244" s="68" t="s">
        <v>836</v>
      </c>
      <c r="B5244" s="68" t="s">
        <v>836</v>
      </c>
      <c r="C5244" s="14">
        <v>37884</v>
      </c>
      <c r="D5244" s="14"/>
      <c r="E5244" s="14"/>
      <c r="F5244" s="15"/>
      <c r="G5244" s="40"/>
      <c r="H5244" s="40">
        <v>450.72</v>
      </c>
      <c r="I5244" s="40"/>
      <c r="J5244" s="40"/>
      <c r="K5244" s="40"/>
      <c r="L5244" s="40"/>
      <c r="M5244" s="40"/>
      <c r="N5244" s="40"/>
      <c r="O5244" s="40"/>
      <c r="P5244" s="40"/>
      <c r="Q5244" s="40"/>
      <c r="R5244" s="40"/>
      <c r="S5244" s="40"/>
      <c r="T5244" s="40"/>
      <c r="U5244" s="40"/>
      <c r="V5244" s="40"/>
      <c r="W5244" s="40"/>
      <c r="X5244" s="40"/>
      <c r="Z5244" s="40"/>
      <c r="AA5244" s="40"/>
      <c r="AB5244" s="40"/>
      <c r="AC5244" s="40"/>
      <c r="AD5244" s="40"/>
      <c r="AE5244" s="40"/>
      <c r="AF5244" s="40"/>
      <c r="AG5244" s="40"/>
      <c r="AH5244" s="40"/>
      <c r="AI5244" s="40"/>
      <c r="AJ5244" s="40"/>
      <c r="AK5244" s="40"/>
      <c r="AL5244" s="40"/>
      <c r="AM5244" s="40"/>
      <c r="AN5244" s="40"/>
      <c r="AO5244" s="40"/>
      <c r="AP5244" s="40"/>
      <c r="AQ5244" s="40"/>
      <c r="AR5244" s="40"/>
      <c r="AS5244" s="40"/>
      <c r="AT5244" s="40"/>
      <c r="AU5244" s="40"/>
      <c r="AV5244" s="40"/>
      <c r="AZ5244" s="40"/>
      <c r="BA5244" s="40"/>
      <c r="BB5244" s="40"/>
      <c r="BC5244" s="40"/>
      <c r="BD5244" s="40"/>
      <c r="BE5244" s="40"/>
      <c r="BF5244" s="40"/>
      <c r="BG5244" s="40"/>
      <c r="BH5244" s="40"/>
      <c r="BI5244" s="40"/>
      <c r="BJ5244" s="40"/>
      <c r="BK5244" s="40"/>
      <c r="BL5244" s="40"/>
      <c r="BM5244" s="40"/>
      <c r="BN5244" s="40"/>
      <c r="BO5244" s="40"/>
      <c r="BP5244" s="40"/>
      <c r="BQ5244" s="40"/>
      <c r="BR5244" s="40"/>
      <c r="BS5244" s="40"/>
      <c r="BT5244" s="40"/>
      <c r="BU5244" s="40"/>
      <c r="BV5244" s="40"/>
      <c r="BW5244" s="40"/>
      <c r="BX5244" s="40"/>
      <c r="BY5244" s="40"/>
      <c r="BZ5244" s="40"/>
      <c r="CA5244" s="40"/>
      <c r="CB5244" s="40"/>
      <c r="CC5244" s="40"/>
      <c r="CD5244" s="40"/>
      <c r="CE5244" s="40"/>
    </row>
    <row r="5245" spans="1:83" x14ac:dyDescent="0.25">
      <c r="A5245" s="68" t="s">
        <v>836</v>
      </c>
      <c r="B5245" s="68" t="s">
        <v>836</v>
      </c>
      <c r="C5245" s="14">
        <v>37889</v>
      </c>
      <c r="D5245" s="14"/>
      <c r="E5245" s="14"/>
      <c r="F5245" s="15"/>
      <c r="G5245" s="40"/>
      <c r="H5245" s="40">
        <v>457.38</v>
      </c>
      <c r="I5245" s="40"/>
      <c r="J5245" s="40"/>
      <c r="K5245" s="40"/>
      <c r="L5245" s="40"/>
      <c r="M5245" s="40"/>
      <c r="N5245" s="40"/>
      <c r="O5245" s="40"/>
      <c r="P5245" s="40"/>
      <c r="Q5245" s="40"/>
      <c r="R5245" s="40"/>
      <c r="S5245" s="40"/>
      <c r="T5245" s="40"/>
      <c r="U5245" s="40"/>
      <c r="V5245" s="40"/>
      <c r="W5245" s="40"/>
      <c r="X5245" s="40"/>
      <c r="Z5245" s="40"/>
      <c r="AA5245" s="40"/>
      <c r="AB5245" s="40"/>
      <c r="AC5245" s="40"/>
      <c r="AD5245" s="40"/>
      <c r="AE5245" s="40"/>
      <c r="AF5245" s="40"/>
      <c r="AG5245" s="40"/>
      <c r="AH5245" s="40"/>
      <c r="AI5245" s="40"/>
      <c r="AJ5245" s="40"/>
      <c r="AK5245" s="40"/>
      <c r="AL5245" s="40"/>
      <c r="AM5245" s="40"/>
      <c r="AN5245" s="40"/>
      <c r="AO5245" s="40"/>
      <c r="AP5245" s="40"/>
      <c r="AQ5245" s="40"/>
      <c r="AR5245" s="40"/>
      <c r="AS5245" s="40"/>
      <c r="AT5245" s="40"/>
      <c r="AU5245" s="40"/>
      <c r="AV5245" s="40"/>
      <c r="AZ5245" s="40"/>
      <c r="BA5245" s="40"/>
      <c r="BB5245" s="40"/>
      <c r="BC5245" s="40"/>
      <c r="BD5245" s="40"/>
      <c r="BE5245" s="40"/>
      <c r="BF5245" s="40"/>
      <c r="BG5245" s="40"/>
      <c r="BH5245" s="40"/>
      <c r="BI5245" s="40"/>
      <c r="BJ5245" s="40"/>
      <c r="BK5245" s="40"/>
      <c r="BL5245" s="40"/>
      <c r="BM5245" s="40"/>
      <c r="BN5245" s="40"/>
      <c r="BO5245" s="40"/>
      <c r="BP5245" s="40"/>
      <c r="BQ5245" s="40"/>
      <c r="BR5245" s="40"/>
      <c r="BS5245" s="40"/>
      <c r="BT5245" s="40"/>
      <c r="BU5245" s="40"/>
      <c r="BV5245" s="40"/>
      <c r="BW5245" s="40"/>
      <c r="BX5245" s="40"/>
      <c r="BY5245" s="40"/>
      <c r="BZ5245" s="40"/>
      <c r="CA5245" s="40"/>
      <c r="CB5245" s="40"/>
      <c r="CC5245" s="40"/>
      <c r="CD5245" s="40"/>
      <c r="CE5245" s="40"/>
    </row>
    <row r="5246" spans="1:83" x14ac:dyDescent="0.25">
      <c r="A5246" s="68" t="s">
        <v>836</v>
      </c>
      <c r="B5246" s="68" t="s">
        <v>836</v>
      </c>
      <c r="C5246" s="14">
        <v>37896</v>
      </c>
      <c r="D5246" s="14"/>
      <c r="E5246" s="14"/>
      <c r="F5246" s="15"/>
      <c r="G5246" s="40"/>
      <c r="H5246" s="40">
        <v>445.29</v>
      </c>
      <c r="I5246" s="40"/>
      <c r="J5246" s="40"/>
      <c r="K5246" s="40"/>
      <c r="L5246" s="40"/>
      <c r="M5246" s="40"/>
      <c r="N5246" s="40"/>
      <c r="O5246" s="40"/>
      <c r="P5246" s="40"/>
      <c r="Q5246" s="40"/>
      <c r="R5246" s="40"/>
      <c r="S5246" s="40"/>
      <c r="T5246" s="40"/>
      <c r="U5246" s="40"/>
      <c r="V5246" s="40"/>
      <c r="W5246" s="40"/>
      <c r="X5246" s="40"/>
      <c r="Z5246" s="40"/>
      <c r="AA5246" s="40"/>
      <c r="AB5246" s="40"/>
      <c r="AC5246" s="40"/>
      <c r="AD5246" s="40"/>
      <c r="AE5246" s="40"/>
      <c r="AF5246" s="40"/>
      <c r="AG5246" s="40"/>
      <c r="AH5246" s="40"/>
      <c r="AI5246" s="40"/>
      <c r="AJ5246" s="40"/>
      <c r="AK5246" s="40"/>
      <c r="AL5246" s="40"/>
      <c r="AM5246" s="40"/>
      <c r="AN5246" s="40"/>
      <c r="AO5246" s="40"/>
      <c r="AP5246" s="40"/>
      <c r="AQ5246" s="40"/>
      <c r="AR5246" s="40"/>
      <c r="AS5246" s="40"/>
      <c r="AT5246" s="40"/>
      <c r="AU5246" s="40"/>
      <c r="AV5246" s="40"/>
      <c r="AZ5246" s="40"/>
      <c r="BA5246" s="40"/>
      <c r="BB5246" s="40"/>
      <c r="BC5246" s="40"/>
      <c r="BD5246" s="40"/>
      <c r="BE5246" s="40"/>
      <c r="BF5246" s="40"/>
      <c r="BG5246" s="40"/>
      <c r="BH5246" s="40"/>
      <c r="BI5246" s="40"/>
      <c r="BJ5246" s="40"/>
      <c r="BK5246" s="40"/>
      <c r="BL5246" s="40"/>
      <c r="BM5246" s="40"/>
      <c r="BN5246" s="40"/>
      <c r="BO5246" s="40"/>
      <c r="BP5246" s="40"/>
      <c r="BQ5246" s="40"/>
      <c r="BR5246" s="40"/>
      <c r="BS5246" s="40"/>
      <c r="BT5246" s="40"/>
      <c r="BU5246" s="40"/>
      <c r="BV5246" s="40"/>
      <c r="BW5246" s="40"/>
      <c r="BX5246" s="40"/>
      <c r="BY5246" s="40"/>
      <c r="BZ5246" s="40"/>
      <c r="CA5246" s="40"/>
      <c r="CB5246" s="40"/>
      <c r="CC5246" s="40"/>
      <c r="CD5246" s="40"/>
      <c r="CE5246" s="40"/>
    </row>
    <row r="5247" spans="1:83" x14ac:dyDescent="0.25">
      <c r="A5247" s="68" t="s">
        <v>836</v>
      </c>
      <c r="B5247" s="68" t="s">
        <v>836</v>
      </c>
      <c r="C5247" s="14">
        <v>37901</v>
      </c>
      <c r="D5247" s="14"/>
      <c r="E5247" s="14"/>
      <c r="F5247" s="15"/>
      <c r="G5247" s="40"/>
      <c r="H5247" s="40">
        <v>480.73</v>
      </c>
      <c r="I5247" s="40"/>
      <c r="J5247" s="40"/>
      <c r="K5247" s="40"/>
      <c r="L5247" s="40"/>
      <c r="M5247" s="40"/>
      <c r="N5247" s="40"/>
      <c r="O5247" s="40"/>
      <c r="P5247" s="40"/>
      <c r="Q5247" s="40"/>
      <c r="R5247" s="40"/>
      <c r="S5247" s="40"/>
      <c r="T5247" s="40"/>
      <c r="U5247" s="40"/>
      <c r="V5247" s="40"/>
      <c r="W5247" s="40"/>
      <c r="X5247" s="40"/>
      <c r="Z5247" s="40"/>
      <c r="AA5247" s="40"/>
      <c r="AB5247" s="40"/>
      <c r="AC5247" s="40"/>
      <c r="AD5247" s="40"/>
      <c r="AE5247" s="40"/>
      <c r="AF5247" s="40"/>
      <c r="AG5247" s="40"/>
      <c r="AH5247" s="40"/>
      <c r="AI5247" s="40"/>
      <c r="AJ5247" s="40"/>
      <c r="AK5247" s="40"/>
      <c r="AL5247" s="40"/>
      <c r="AM5247" s="40"/>
      <c r="AN5247" s="40"/>
      <c r="AO5247" s="40"/>
      <c r="AP5247" s="40"/>
      <c r="AQ5247" s="40"/>
      <c r="AR5247" s="40"/>
      <c r="AS5247" s="40"/>
      <c r="AT5247" s="40"/>
      <c r="AU5247" s="40"/>
      <c r="AV5247" s="40"/>
      <c r="AZ5247" s="40"/>
      <c r="BA5247" s="40"/>
      <c r="BB5247" s="40"/>
      <c r="BC5247" s="40"/>
      <c r="BD5247" s="40"/>
      <c r="BE5247" s="40"/>
      <c r="BF5247" s="40"/>
      <c r="BG5247" s="40"/>
      <c r="BH5247" s="40"/>
      <c r="BI5247" s="40"/>
      <c r="BJ5247" s="40"/>
      <c r="BK5247" s="40"/>
      <c r="BL5247" s="40"/>
      <c r="BM5247" s="40"/>
      <c r="BN5247" s="40"/>
      <c r="BO5247" s="40"/>
      <c r="BP5247" s="40"/>
      <c r="BQ5247" s="40"/>
      <c r="BR5247" s="40"/>
      <c r="BS5247" s="40"/>
      <c r="BT5247" s="40"/>
      <c r="BU5247" s="40"/>
      <c r="BV5247" s="40"/>
      <c r="BW5247" s="40"/>
      <c r="BX5247" s="40"/>
      <c r="BY5247" s="40"/>
      <c r="BZ5247" s="40"/>
      <c r="CA5247" s="40"/>
      <c r="CB5247" s="40"/>
      <c r="CC5247" s="40"/>
      <c r="CD5247" s="40"/>
      <c r="CE5247" s="40"/>
    </row>
    <row r="5248" spans="1:83" x14ac:dyDescent="0.25">
      <c r="A5248" s="68" t="s">
        <v>836</v>
      </c>
      <c r="B5248" s="68" t="s">
        <v>836</v>
      </c>
      <c r="C5248" s="14">
        <v>37908</v>
      </c>
      <c r="D5248" s="14"/>
      <c r="E5248" s="14"/>
      <c r="F5248" s="15"/>
      <c r="G5248" s="40"/>
      <c r="H5248" s="40">
        <v>560.04</v>
      </c>
      <c r="I5248" s="40"/>
      <c r="J5248" s="40"/>
      <c r="K5248" s="40"/>
      <c r="L5248" s="40"/>
      <c r="M5248" s="40"/>
      <c r="N5248" s="40"/>
      <c r="O5248" s="40"/>
      <c r="P5248" s="40"/>
      <c r="Q5248" s="40"/>
      <c r="R5248" s="40"/>
      <c r="S5248" s="40"/>
      <c r="T5248" s="40"/>
      <c r="U5248" s="40"/>
      <c r="V5248" s="40"/>
      <c r="W5248" s="40"/>
      <c r="X5248" s="40"/>
      <c r="Z5248" s="40"/>
      <c r="AA5248" s="40"/>
      <c r="AB5248" s="40"/>
      <c r="AC5248" s="40"/>
      <c r="AD5248" s="40"/>
      <c r="AE5248" s="40"/>
      <c r="AF5248" s="40"/>
      <c r="AG5248" s="40"/>
      <c r="AH5248" s="40"/>
      <c r="AI5248" s="40"/>
      <c r="AJ5248" s="40"/>
      <c r="AK5248" s="40"/>
      <c r="AL5248" s="40"/>
      <c r="AM5248" s="40"/>
      <c r="AN5248" s="40"/>
      <c r="AO5248" s="40"/>
      <c r="AP5248" s="40"/>
      <c r="AQ5248" s="40"/>
      <c r="AR5248" s="40"/>
      <c r="AS5248" s="40"/>
      <c r="AT5248" s="40"/>
      <c r="AU5248" s="40"/>
      <c r="AV5248" s="40"/>
      <c r="AZ5248" s="40"/>
      <c r="BA5248" s="40"/>
      <c r="BB5248" s="40"/>
      <c r="BC5248" s="40"/>
      <c r="BD5248" s="40"/>
      <c r="BE5248" s="40"/>
      <c r="BF5248" s="40"/>
      <c r="BG5248" s="40"/>
      <c r="BH5248" s="40"/>
      <c r="BI5248" s="40"/>
      <c r="BJ5248" s="40"/>
      <c r="BK5248" s="40"/>
      <c r="BL5248" s="40"/>
      <c r="BM5248" s="40"/>
      <c r="BN5248" s="40"/>
      <c r="BO5248" s="40"/>
      <c r="BP5248" s="40"/>
      <c r="BQ5248" s="40"/>
      <c r="BR5248" s="40"/>
      <c r="BS5248" s="40"/>
      <c r="BT5248" s="40"/>
      <c r="BU5248" s="40"/>
      <c r="BV5248" s="40"/>
      <c r="BW5248" s="40"/>
      <c r="BX5248" s="40"/>
      <c r="BY5248" s="40"/>
      <c r="BZ5248" s="40"/>
      <c r="CA5248" s="40"/>
      <c r="CB5248" s="40"/>
      <c r="CC5248" s="40"/>
      <c r="CD5248" s="40"/>
      <c r="CE5248" s="40"/>
    </row>
    <row r="5249" spans="1:83" x14ac:dyDescent="0.25">
      <c r="A5249" s="68" t="s">
        <v>836</v>
      </c>
      <c r="B5249" s="68" t="s">
        <v>836</v>
      </c>
      <c r="C5249" s="14">
        <v>37914</v>
      </c>
      <c r="D5249" s="14"/>
      <c r="E5249" s="14"/>
      <c r="F5249" s="15"/>
      <c r="G5249" s="40"/>
      <c r="H5249" s="40">
        <v>547.94000000000005</v>
      </c>
      <c r="I5249" s="40"/>
      <c r="J5249" s="40"/>
      <c r="K5249" s="40"/>
      <c r="L5249" s="40"/>
      <c r="M5249" s="40"/>
      <c r="N5249" s="40"/>
      <c r="O5249" s="40"/>
      <c r="P5249" s="40"/>
      <c r="Q5249" s="40"/>
      <c r="R5249" s="40"/>
      <c r="S5249" s="40"/>
      <c r="T5249" s="40"/>
      <c r="U5249" s="40"/>
      <c r="V5249" s="40"/>
      <c r="W5249" s="40"/>
      <c r="X5249" s="40"/>
      <c r="Z5249" s="40"/>
      <c r="AA5249" s="40"/>
      <c r="AB5249" s="40"/>
      <c r="AC5249" s="40"/>
      <c r="AD5249" s="40"/>
      <c r="AE5249" s="40"/>
      <c r="AF5249" s="40"/>
      <c r="AG5249" s="40"/>
      <c r="AH5249" s="40"/>
      <c r="AI5249" s="40"/>
      <c r="AJ5249" s="40"/>
      <c r="AK5249" s="40"/>
      <c r="AL5249" s="40"/>
      <c r="AM5249" s="40"/>
      <c r="AN5249" s="40"/>
      <c r="AO5249" s="40"/>
      <c r="AP5249" s="40"/>
      <c r="AQ5249" s="40"/>
      <c r="AR5249" s="40"/>
      <c r="AS5249" s="40"/>
      <c r="AT5249" s="40"/>
      <c r="AU5249" s="40"/>
      <c r="AV5249" s="40"/>
      <c r="AZ5249" s="40"/>
      <c r="BA5249" s="40"/>
      <c r="BB5249" s="40"/>
      <c r="BC5249" s="40"/>
      <c r="BD5249" s="40"/>
      <c r="BE5249" s="40"/>
      <c r="BF5249" s="40"/>
      <c r="BG5249" s="40"/>
      <c r="BH5249" s="40"/>
      <c r="BI5249" s="40"/>
      <c r="BJ5249" s="40"/>
      <c r="BK5249" s="40"/>
      <c r="BL5249" s="40"/>
      <c r="BM5249" s="40"/>
      <c r="BN5249" s="40"/>
      <c r="BO5249" s="40"/>
      <c r="BP5249" s="40"/>
      <c r="BQ5249" s="40"/>
      <c r="BR5249" s="40"/>
      <c r="BS5249" s="40"/>
      <c r="BT5249" s="40"/>
      <c r="BU5249" s="40"/>
      <c r="BV5249" s="40"/>
      <c r="BW5249" s="40"/>
      <c r="BX5249" s="40"/>
      <c r="BY5249" s="40"/>
      <c r="BZ5249" s="40"/>
      <c r="CA5249" s="40"/>
      <c r="CB5249" s="40"/>
      <c r="CC5249" s="40"/>
      <c r="CD5249" s="40"/>
      <c r="CE5249" s="40"/>
    </row>
    <row r="5250" spans="1:83" x14ac:dyDescent="0.25">
      <c r="A5250" s="68" t="s">
        <v>836</v>
      </c>
      <c r="B5250" s="68" t="s">
        <v>836</v>
      </c>
      <c r="C5250" s="14">
        <v>37919</v>
      </c>
      <c r="D5250" s="14"/>
      <c r="E5250" s="14"/>
      <c r="F5250" s="15"/>
      <c r="G5250" s="40"/>
      <c r="H5250" s="40">
        <v>531.39</v>
      </c>
      <c r="I5250" s="40"/>
      <c r="J5250" s="40"/>
      <c r="K5250" s="40"/>
      <c r="L5250" s="40"/>
      <c r="M5250" s="40"/>
      <c r="N5250" s="40"/>
      <c r="O5250" s="40"/>
      <c r="P5250" s="40"/>
      <c r="Q5250" s="40"/>
      <c r="R5250" s="40"/>
      <c r="S5250" s="40"/>
      <c r="T5250" s="40"/>
      <c r="U5250" s="40"/>
      <c r="V5250" s="40"/>
      <c r="W5250" s="40"/>
      <c r="X5250" s="40"/>
      <c r="Z5250" s="40"/>
      <c r="AA5250" s="40"/>
      <c r="AB5250" s="40"/>
      <c r="AC5250" s="40"/>
      <c r="AD5250" s="40"/>
      <c r="AE5250" s="40"/>
      <c r="AF5250" s="40"/>
      <c r="AG5250" s="40"/>
      <c r="AH5250" s="40"/>
      <c r="AI5250" s="40"/>
      <c r="AJ5250" s="40"/>
      <c r="AK5250" s="40"/>
      <c r="AL5250" s="40"/>
      <c r="AM5250" s="40"/>
      <c r="AN5250" s="40"/>
      <c r="AO5250" s="40"/>
      <c r="AP5250" s="40"/>
      <c r="AQ5250" s="40"/>
      <c r="AR5250" s="40"/>
      <c r="AS5250" s="40"/>
      <c r="AT5250" s="40"/>
      <c r="AU5250" s="40"/>
      <c r="AV5250" s="40"/>
      <c r="AZ5250" s="40"/>
      <c r="BA5250" s="40"/>
      <c r="BB5250" s="40"/>
      <c r="BC5250" s="40"/>
      <c r="BD5250" s="40"/>
      <c r="BE5250" s="40"/>
      <c r="BF5250" s="40"/>
      <c r="BG5250" s="40"/>
      <c r="BH5250" s="40"/>
      <c r="BI5250" s="40"/>
      <c r="BJ5250" s="40"/>
      <c r="BK5250" s="40"/>
      <c r="BL5250" s="40"/>
      <c r="BM5250" s="40"/>
      <c r="BN5250" s="40"/>
      <c r="BO5250" s="40"/>
      <c r="BP5250" s="40"/>
      <c r="BQ5250" s="40"/>
      <c r="BR5250" s="40"/>
      <c r="BS5250" s="40"/>
      <c r="BT5250" s="40"/>
      <c r="BU5250" s="40"/>
      <c r="BV5250" s="40"/>
      <c r="BW5250" s="40"/>
      <c r="BX5250" s="40"/>
      <c r="BY5250" s="40"/>
      <c r="BZ5250" s="40"/>
      <c r="CA5250" s="40"/>
      <c r="CB5250" s="40"/>
      <c r="CC5250" s="40"/>
      <c r="CD5250" s="40"/>
      <c r="CE5250" s="40"/>
    </row>
    <row r="5251" spans="1:83" x14ac:dyDescent="0.25">
      <c r="A5251" s="68" t="s">
        <v>836</v>
      </c>
      <c r="B5251" s="68" t="s">
        <v>836</v>
      </c>
      <c r="C5251" s="14">
        <v>37924</v>
      </c>
      <c r="D5251" s="14"/>
      <c r="E5251" s="14"/>
      <c r="F5251" s="15"/>
      <c r="G5251" s="40"/>
      <c r="H5251" s="40">
        <v>505.06</v>
      </c>
      <c r="I5251" s="40"/>
      <c r="J5251" s="40"/>
      <c r="K5251" s="40"/>
      <c r="L5251" s="40"/>
      <c r="M5251" s="40"/>
      <c r="N5251" s="40"/>
      <c r="O5251" s="40"/>
      <c r="P5251" s="40"/>
      <c r="Q5251" s="40"/>
      <c r="R5251" s="40"/>
      <c r="S5251" s="40"/>
      <c r="T5251" s="40"/>
      <c r="U5251" s="40"/>
      <c r="V5251" s="40"/>
      <c r="W5251" s="40"/>
      <c r="X5251" s="40"/>
      <c r="Z5251" s="40"/>
      <c r="AA5251" s="40"/>
      <c r="AB5251" s="40"/>
      <c r="AC5251" s="40"/>
      <c r="AD5251" s="40"/>
      <c r="AE5251" s="40"/>
      <c r="AF5251" s="40"/>
      <c r="AG5251" s="40"/>
      <c r="AH5251" s="40"/>
      <c r="AI5251" s="40"/>
      <c r="AJ5251" s="40"/>
      <c r="AK5251" s="40"/>
      <c r="AL5251" s="40"/>
      <c r="AM5251" s="40"/>
      <c r="AN5251" s="40"/>
      <c r="AO5251" s="40"/>
      <c r="AP5251" s="40"/>
      <c r="AQ5251" s="40"/>
      <c r="AR5251" s="40"/>
      <c r="AS5251" s="40"/>
      <c r="AT5251" s="40"/>
      <c r="AU5251" s="40"/>
      <c r="AV5251" s="40"/>
      <c r="AZ5251" s="40"/>
      <c r="BA5251" s="40"/>
      <c r="BB5251" s="40"/>
      <c r="BC5251" s="40"/>
      <c r="BD5251" s="40"/>
      <c r="BE5251" s="40"/>
      <c r="BF5251" s="40"/>
      <c r="BG5251" s="40"/>
      <c r="BH5251" s="40"/>
      <c r="BI5251" s="40"/>
      <c r="BJ5251" s="40"/>
      <c r="BK5251" s="40"/>
      <c r="BL5251" s="40"/>
      <c r="BM5251" s="40"/>
      <c r="BN5251" s="40"/>
      <c r="BO5251" s="40"/>
      <c r="BP5251" s="40"/>
      <c r="BQ5251" s="40"/>
      <c r="BR5251" s="40"/>
      <c r="BS5251" s="40"/>
      <c r="BT5251" s="40"/>
      <c r="BU5251" s="40"/>
      <c r="BV5251" s="40"/>
      <c r="BW5251" s="40"/>
      <c r="BX5251" s="40"/>
      <c r="BY5251" s="40"/>
      <c r="BZ5251" s="40"/>
      <c r="CA5251" s="40"/>
      <c r="CB5251" s="40"/>
      <c r="CC5251" s="40"/>
      <c r="CD5251" s="40"/>
      <c r="CE5251" s="40"/>
    </row>
    <row r="5252" spans="1:83" x14ac:dyDescent="0.25">
      <c r="A5252" s="68" t="s">
        <v>836</v>
      </c>
      <c r="B5252" s="68" t="s">
        <v>836</v>
      </c>
      <c r="C5252" s="14">
        <v>37929</v>
      </c>
      <c r="D5252" s="14"/>
      <c r="E5252" s="14"/>
      <c r="F5252" s="15"/>
      <c r="G5252" s="40"/>
      <c r="H5252" s="40">
        <v>510.53</v>
      </c>
      <c r="I5252" s="40"/>
      <c r="J5252" s="40"/>
      <c r="K5252" s="40"/>
      <c r="L5252" s="40"/>
      <c r="M5252" s="40"/>
      <c r="N5252" s="40"/>
      <c r="O5252" s="40"/>
      <c r="P5252" s="40"/>
      <c r="Q5252" s="40"/>
      <c r="R5252" s="40"/>
      <c r="S5252" s="40"/>
      <c r="T5252" s="40"/>
      <c r="U5252" s="40"/>
      <c r="V5252" s="40"/>
      <c r="W5252" s="40"/>
      <c r="X5252" s="40"/>
      <c r="Z5252" s="40"/>
      <c r="AA5252" s="40"/>
      <c r="AB5252" s="40"/>
      <c r="AC5252" s="40"/>
      <c r="AD5252" s="40"/>
      <c r="AE5252" s="40"/>
      <c r="AF5252" s="40"/>
      <c r="AG5252" s="40"/>
      <c r="AH5252" s="40"/>
      <c r="AI5252" s="40"/>
      <c r="AJ5252" s="40"/>
      <c r="AK5252" s="40"/>
      <c r="AL5252" s="40"/>
      <c r="AM5252" s="40"/>
      <c r="AN5252" s="40"/>
      <c r="AO5252" s="40"/>
      <c r="AP5252" s="40"/>
      <c r="AQ5252" s="40"/>
      <c r="AR5252" s="40"/>
      <c r="AS5252" s="40"/>
      <c r="AT5252" s="40"/>
      <c r="AU5252" s="40"/>
      <c r="AV5252" s="40"/>
      <c r="AZ5252" s="40"/>
      <c r="BA5252" s="40"/>
      <c r="BB5252" s="40"/>
      <c r="BC5252" s="40"/>
      <c r="BD5252" s="40"/>
      <c r="BE5252" s="40"/>
      <c r="BF5252" s="40"/>
      <c r="BG5252" s="40"/>
      <c r="BH5252" s="40"/>
      <c r="BI5252" s="40"/>
      <c r="BJ5252" s="40"/>
      <c r="BK5252" s="40"/>
      <c r="BL5252" s="40"/>
      <c r="BM5252" s="40"/>
      <c r="BN5252" s="40"/>
      <c r="BO5252" s="40"/>
      <c r="BP5252" s="40"/>
      <c r="BQ5252" s="40"/>
      <c r="BR5252" s="40"/>
      <c r="BS5252" s="40"/>
      <c r="BT5252" s="40"/>
      <c r="BU5252" s="40"/>
      <c r="BV5252" s="40"/>
      <c r="BW5252" s="40"/>
      <c r="BX5252" s="40"/>
      <c r="BY5252" s="40"/>
      <c r="BZ5252" s="40"/>
      <c r="CA5252" s="40"/>
      <c r="CB5252" s="40"/>
      <c r="CC5252" s="40"/>
      <c r="CD5252" s="40"/>
      <c r="CE5252" s="40"/>
    </row>
    <row r="5253" spans="1:83" x14ac:dyDescent="0.25">
      <c r="A5253" s="68" t="s">
        <v>836</v>
      </c>
      <c r="B5253" s="68" t="s">
        <v>836</v>
      </c>
      <c r="C5253" s="14">
        <v>37934</v>
      </c>
      <c r="D5253" s="14"/>
      <c r="E5253" s="14"/>
      <c r="F5253" s="15"/>
      <c r="G5253" s="40"/>
      <c r="H5253" s="40">
        <v>527.99</v>
      </c>
      <c r="I5253" s="40"/>
      <c r="J5253" s="40"/>
      <c r="K5253" s="40"/>
      <c r="L5253" s="40"/>
      <c r="M5253" s="40"/>
      <c r="N5253" s="40"/>
      <c r="O5253" s="40"/>
      <c r="P5253" s="40"/>
      <c r="Q5253" s="40"/>
      <c r="R5253" s="40"/>
      <c r="S5253" s="40"/>
      <c r="T5253" s="40"/>
      <c r="U5253" s="40"/>
      <c r="V5253" s="40"/>
      <c r="W5253" s="40"/>
      <c r="X5253" s="40"/>
      <c r="Z5253" s="40"/>
      <c r="AA5253" s="40"/>
      <c r="AB5253" s="40"/>
      <c r="AC5253" s="40"/>
      <c r="AD5253" s="40"/>
      <c r="AE5253" s="40"/>
      <c r="AF5253" s="40"/>
      <c r="AG5253" s="40"/>
      <c r="AH5253" s="40"/>
      <c r="AI5253" s="40"/>
      <c r="AJ5253" s="40"/>
      <c r="AK5253" s="40"/>
      <c r="AL5253" s="40"/>
      <c r="AM5253" s="40"/>
      <c r="AN5253" s="40"/>
      <c r="AO5253" s="40"/>
      <c r="AP5253" s="40"/>
      <c r="AQ5253" s="40"/>
      <c r="AR5253" s="40"/>
      <c r="AS5253" s="40"/>
      <c r="AT5253" s="40"/>
      <c r="AU5253" s="40"/>
      <c r="AV5253" s="40"/>
      <c r="AZ5253" s="40"/>
      <c r="BA5253" s="40"/>
      <c r="BB5253" s="40"/>
      <c r="BC5253" s="40"/>
      <c r="BD5253" s="40"/>
      <c r="BE5253" s="40"/>
      <c r="BF5253" s="40"/>
      <c r="BG5253" s="40"/>
      <c r="BH5253" s="40"/>
      <c r="BI5253" s="40"/>
      <c r="BJ5253" s="40"/>
      <c r="BK5253" s="40"/>
      <c r="BL5253" s="40"/>
      <c r="BM5253" s="40"/>
      <c r="BN5253" s="40"/>
      <c r="BO5253" s="40"/>
      <c r="BP5253" s="40"/>
      <c r="BQ5253" s="40"/>
      <c r="BR5253" s="40"/>
      <c r="BS5253" s="40"/>
      <c r="BT5253" s="40"/>
      <c r="BU5253" s="40"/>
      <c r="BV5253" s="40"/>
      <c r="BW5253" s="40"/>
      <c r="BX5253" s="40"/>
      <c r="BY5253" s="40"/>
      <c r="BZ5253" s="40"/>
      <c r="CA5253" s="40"/>
      <c r="CB5253" s="40"/>
      <c r="CC5253" s="40"/>
      <c r="CD5253" s="40"/>
      <c r="CE5253" s="40"/>
    </row>
    <row r="5254" spans="1:83" x14ac:dyDescent="0.25">
      <c r="A5254" s="68" t="s">
        <v>836</v>
      </c>
      <c r="B5254" s="68" t="s">
        <v>836</v>
      </c>
      <c r="C5254" s="14">
        <v>37939</v>
      </c>
      <c r="D5254" s="14"/>
      <c r="E5254" s="14"/>
      <c r="F5254" s="15"/>
      <c r="G5254" s="40"/>
      <c r="H5254" s="40">
        <v>514.49</v>
      </c>
      <c r="I5254" s="40"/>
      <c r="J5254" s="40"/>
      <c r="K5254" s="40"/>
      <c r="L5254" s="40"/>
      <c r="M5254" s="40"/>
      <c r="N5254" s="40"/>
      <c r="O5254" s="40"/>
      <c r="P5254" s="40"/>
      <c r="Q5254" s="40"/>
      <c r="R5254" s="40"/>
      <c r="S5254" s="40"/>
      <c r="T5254" s="40"/>
      <c r="U5254" s="40"/>
      <c r="V5254" s="40"/>
      <c r="W5254" s="40"/>
      <c r="X5254" s="40"/>
      <c r="Z5254" s="40"/>
      <c r="AA5254" s="40"/>
      <c r="AB5254" s="40"/>
      <c r="AC5254" s="40"/>
      <c r="AD5254" s="40"/>
      <c r="AE5254" s="40"/>
      <c r="AF5254" s="40"/>
      <c r="AG5254" s="40"/>
      <c r="AH5254" s="40"/>
      <c r="AI5254" s="40"/>
      <c r="AJ5254" s="40"/>
      <c r="AK5254" s="40"/>
      <c r="AL5254" s="40"/>
      <c r="AM5254" s="40"/>
      <c r="AN5254" s="40"/>
      <c r="AO5254" s="40"/>
      <c r="AP5254" s="40"/>
      <c r="AQ5254" s="40"/>
      <c r="AR5254" s="40"/>
      <c r="AS5254" s="40"/>
      <c r="AT5254" s="40"/>
      <c r="AU5254" s="40"/>
      <c r="AV5254" s="40"/>
      <c r="AZ5254" s="40"/>
      <c r="BA5254" s="40"/>
      <c r="BB5254" s="40"/>
      <c r="BC5254" s="40"/>
      <c r="BD5254" s="40"/>
      <c r="BE5254" s="40"/>
      <c r="BF5254" s="40"/>
      <c r="BG5254" s="40"/>
      <c r="BH5254" s="40"/>
      <c r="BI5254" s="40"/>
      <c r="BJ5254" s="40"/>
      <c r="BK5254" s="40"/>
      <c r="BL5254" s="40"/>
      <c r="BM5254" s="40"/>
      <c r="BN5254" s="40"/>
      <c r="BO5254" s="40"/>
      <c r="BP5254" s="40"/>
      <c r="BQ5254" s="40"/>
      <c r="BR5254" s="40"/>
      <c r="BS5254" s="40"/>
      <c r="BT5254" s="40"/>
      <c r="BU5254" s="40"/>
      <c r="BV5254" s="40"/>
      <c r="BW5254" s="40"/>
      <c r="BX5254" s="40"/>
      <c r="BY5254" s="40"/>
      <c r="BZ5254" s="40"/>
      <c r="CA5254" s="40"/>
      <c r="CB5254" s="40"/>
      <c r="CC5254" s="40"/>
      <c r="CD5254" s="40"/>
      <c r="CE5254" s="40"/>
    </row>
    <row r="5255" spans="1:83" x14ac:dyDescent="0.25">
      <c r="A5255" s="68" t="s">
        <v>836</v>
      </c>
      <c r="B5255" s="68" t="s">
        <v>836</v>
      </c>
      <c r="C5255" s="14">
        <v>37961</v>
      </c>
      <c r="D5255" s="14"/>
      <c r="E5255" s="14"/>
      <c r="F5255" s="15"/>
      <c r="G5255" s="40"/>
      <c r="H5255" s="40">
        <v>520.22</v>
      </c>
      <c r="I5255" s="40"/>
      <c r="J5255" s="40"/>
      <c r="K5255" s="40"/>
      <c r="L5255" s="40"/>
      <c r="M5255" s="40"/>
      <c r="N5255" s="40"/>
      <c r="O5255" s="40"/>
      <c r="P5255" s="40"/>
      <c r="Q5255" s="40"/>
      <c r="R5255" s="40"/>
      <c r="S5255" s="40"/>
      <c r="T5255" s="40"/>
      <c r="U5255" s="40"/>
      <c r="V5255" s="40"/>
      <c r="W5255" s="40"/>
      <c r="X5255" s="40"/>
      <c r="Z5255" s="40"/>
      <c r="AA5255" s="40"/>
      <c r="AB5255" s="40"/>
      <c r="AC5255" s="40"/>
      <c r="AD5255" s="40"/>
      <c r="AE5255" s="40"/>
      <c r="AF5255" s="40"/>
      <c r="AG5255" s="40"/>
      <c r="AH5255" s="40"/>
      <c r="AI5255" s="40"/>
      <c r="AJ5255" s="40"/>
      <c r="AK5255" s="40"/>
      <c r="AL5255" s="40"/>
      <c r="AM5255" s="40"/>
      <c r="AN5255" s="40"/>
      <c r="AO5255" s="40"/>
      <c r="AP5255" s="40"/>
      <c r="AQ5255" s="40"/>
      <c r="AR5255" s="40"/>
      <c r="AS5255" s="40"/>
      <c r="AT5255" s="40"/>
      <c r="AU5255" s="40"/>
      <c r="AV5255" s="40"/>
      <c r="AZ5255" s="40"/>
      <c r="BA5255" s="40"/>
      <c r="BB5255" s="40"/>
      <c r="BC5255" s="40"/>
      <c r="BD5255" s="40"/>
      <c r="BE5255" s="40"/>
      <c r="BF5255" s="40"/>
      <c r="BG5255" s="40"/>
      <c r="BH5255" s="40"/>
      <c r="BI5255" s="40"/>
      <c r="BJ5255" s="40"/>
      <c r="BK5255" s="40"/>
      <c r="BL5255" s="40"/>
      <c r="BM5255" s="40"/>
      <c r="BN5255" s="40"/>
      <c r="BO5255" s="40"/>
      <c r="BP5255" s="40"/>
      <c r="BQ5255" s="40"/>
      <c r="BR5255" s="40"/>
      <c r="BS5255" s="40"/>
      <c r="BT5255" s="40"/>
      <c r="BU5255" s="40"/>
      <c r="BV5255" s="40"/>
      <c r="BW5255" s="40"/>
      <c r="BX5255" s="40"/>
      <c r="BY5255" s="40"/>
      <c r="BZ5255" s="40"/>
      <c r="CA5255" s="40"/>
      <c r="CB5255" s="40"/>
      <c r="CC5255" s="40"/>
      <c r="CD5255" s="40"/>
      <c r="CE5255" s="40"/>
    </row>
    <row r="5256" spans="1:83" x14ac:dyDescent="0.25">
      <c r="A5256" s="68" t="s">
        <v>836</v>
      </c>
      <c r="B5256" s="68" t="s">
        <v>836</v>
      </c>
      <c r="C5256" s="14">
        <v>37966</v>
      </c>
      <c r="D5256" s="14"/>
      <c r="E5256" s="14"/>
      <c r="F5256" s="15"/>
      <c r="G5256" s="40"/>
      <c r="H5256" s="40">
        <v>505.08</v>
      </c>
      <c r="I5256" s="40"/>
      <c r="J5256" s="40"/>
      <c r="K5256" s="40"/>
      <c r="L5256" s="40"/>
      <c r="M5256" s="40"/>
      <c r="N5256" s="40"/>
      <c r="O5256" s="40"/>
      <c r="P5256" s="40"/>
      <c r="Q5256" s="40"/>
      <c r="R5256" s="40"/>
      <c r="S5256" s="40"/>
      <c r="T5256" s="40"/>
      <c r="U5256" s="40"/>
      <c r="V5256" s="40"/>
      <c r="W5256" s="40"/>
      <c r="X5256" s="40"/>
      <c r="Z5256" s="40"/>
      <c r="AA5256" s="40"/>
      <c r="AB5256" s="40"/>
      <c r="AC5256" s="40"/>
      <c r="AD5256" s="40"/>
      <c r="AE5256" s="40"/>
      <c r="AF5256" s="40"/>
      <c r="AG5256" s="40"/>
      <c r="AH5256" s="40"/>
      <c r="AI5256" s="40"/>
      <c r="AJ5256" s="40"/>
      <c r="AK5256" s="40"/>
      <c r="AL5256" s="40"/>
      <c r="AM5256" s="40"/>
      <c r="AN5256" s="40"/>
      <c r="AO5256" s="40"/>
      <c r="AP5256" s="40"/>
      <c r="AQ5256" s="40"/>
      <c r="AR5256" s="40"/>
      <c r="AS5256" s="40"/>
      <c r="AT5256" s="40"/>
      <c r="AU5256" s="40"/>
      <c r="AV5256" s="40"/>
      <c r="AZ5256" s="40"/>
      <c r="BA5256" s="40"/>
      <c r="BB5256" s="40"/>
      <c r="BC5256" s="40"/>
      <c r="BD5256" s="40"/>
      <c r="BE5256" s="40"/>
      <c r="BF5256" s="40"/>
      <c r="BG5256" s="40"/>
      <c r="BH5256" s="40"/>
      <c r="BI5256" s="40"/>
      <c r="BJ5256" s="40"/>
      <c r="BK5256" s="40"/>
      <c r="BL5256" s="40"/>
      <c r="BM5256" s="40"/>
      <c r="BN5256" s="40"/>
      <c r="BO5256" s="40"/>
      <c r="BP5256" s="40"/>
      <c r="BQ5256" s="40"/>
      <c r="BR5256" s="40"/>
      <c r="BS5256" s="40"/>
      <c r="BT5256" s="40"/>
      <c r="BU5256" s="40"/>
      <c r="BV5256" s="40"/>
      <c r="BW5256" s="40"/>
      <c r="BX5256" s="40"/>
      <c r="BY5256" s="40"/>
      <c r="BZ5256" s="40"/>
      <c r="CA5256" s="40"/>
      <c r="CB5256" s="40"/>
      <c r="CC5256" s="40"/>
      <c r="CD5256" s="40"/>
      <c r="CE5256" s="40"/>
    </row>
    <row r="5257" spans="1:83" x14ac:dyDescent="0.25">
      <c r="A5257" s="68" t="s">
        <v>836</v>
      </c>
      <c r="B5257" s="68" t="s">
        <v>836</v>
      </c>
      <c r="C5257" s="14">
        <v>37970</v>
      </c>
      <c r="D5257" s="14"/>
      <c r="E5257" s="14"/>
      <c r="F5257" s="15"/>
      <c r="G5257" s="40"/>
      <c r="H5257" s="40">
        <v>522.91999999999996</v>
      </c>
      <c r="I5257" s="40"/>
      <c r="J5257" s="40"/>
      <c r="K5257" s="40"/>
      <c r="L5257" s="40"/>
      <c r="M5257" s="40"/>
      <c r="N5257" s="40"/>
      <c r="O5257" s="40"/>
      <c r="P5257" s="40"/>
      <c r="Q5257" s="40"/>
      <c r="R5257" s="40"/>
      <c r="S5257" s="40"/>
      <c r="T5257" s="40"/>
      <c r="U5257" s="40"/>
      <c r="V5257" s="40"/>
      <c r="W5257" s="40"/>
      <c r="X5257" s="40"/>
      <c r="Z5257" s="40"/>
      <c r="AA5257" s="40"/>
      <c r="AB5257" s="40"/>
      <c r="AC5257" s="40"/>
      <c r="AD5257" s="40"/>
      <c r="AE5257" s="40"/>
      <c r="AF5257" s="40"/>
      <c r="AG5257" s="40"/>
      <c r="AH5257" s="40"/>
      <c r="AI5257" s="40"/>
      <c r="AJ5257" s="40"/>
      <c r="AK5257" s="40"/>
      <c r="AL5257" s="40"/>
      <c r="AM5257" s="40"/>
      <c r="AN5257" s="40"/>
      <c r="AO5257" s="40"/>
      <c r="AP5257" s="40"/>
      <c r="AQ5257" s="40"/>
      <c r="AR5257" s="40"/>
      <c r="AS5257" s="40"/>
      <c r="AT5257" s="40"/>
      <c r="AU5257" s="40"/>
      <c r="AV5257" s="40"/>
      <c r="AZ5257" s="40"/>
      <c r="BA5257" s="40"/>
      <c r="BB5257" s="40"/>
      <c r="BC5257" s="40"/>
      <c r="BD5257" s="40"/>
      <c r="BE5257" s="40"/>
      <c r="BF5257" s="40"/>
      <c r="BG5257" s="40"/>
      <c r="BH5257" s="40"/>
      <c r="BI5257" s="40"/>
      <c r="BJ5257" s="40"/>
      <c r="BK5257" s="40"/>
      <c r="BL5257" s="40"/>
      <c r="BM5257" s="40"/>
      <c r="BN5257" s="40"/>
      <c r="BO5257" s="40"/>
      <c r="BP5257" s="40"/>
      <c r="BQ5257" s="40"/>
      <c r="BR5257" s="40"/>
      <c r="BS5257" s="40"/>
      <c r="BT5257" s="40"/>
      <c r="BU5257" s="40"/>
      <c r="BV5257" s="40"/>
      <c r="BW5257" s="40"/>
      <c r="BX5257" s="40"/>
      <c r="BY5257" s="40"/>
      <c r="BZ5257" s="40"/>
      <c r="CA5257" s="40"/>
      <c r="CB5257" s="40"/>
      <c r="CC5257" s="40"/>
      <c r="CD5257" s="40"/>
      <c r="CE5257" s="40"/>
    </row>
    <row r="5258" spans="1:83" x14ac:dyDescent="0.25">
      <c r="A5258" s="68" t="s">
        <v>836</v>
      </c>
      <c r="B5258" s="68" t="s">
        <v>836</v>
      </c>
      <c r="C5258" s="14">
        <v>37975</v>
      </c>
      <c r="D5258" s="14"/>
      <c r="E5258" s="14"/>
      <c r="F5258" s="15"/>
      <c r="G5258" s="40"/>
      <c r="H5258" s="40">
        <v>529.46</v>
      </c>
      <c r="I5258" s="40"/>
      <c r="J5258" s="40"/>
      <c r="K5258" s="40"/>
      <c r="L5258" s="40"/>
      <c r="M5258" s="40"/>
      <c r="N5258" s="40"/>
      <c r="O5258" s="40"/>
      <c r="P5258" s="40"/>
      <c r="Q5258" s="40"/>
      <c r="R5258" s="40"/>
      <c r="S5258" s="40"/>
      <c r="T5258" s="40"/>
      <c r="U5258" s="40"/>
      <c r="V5258" s="40"/>
      <c r="W5258" s="40"/>
      <c r="X5258" s="40"/>
      <c r="Z5258" s="40"/>
      <c r="AA5258" s="40"/>
      <c r="AB5258" s="40"/>
      <c r="AC5258" s="40"/>
      <c r="AD5258" s="40"/>
      <c r="AE5258" s="40"/>
      <c r="AF5258" s="40"/>
      <c r="AG5258" s="40"/>
      <c r="AH5258" s="40"/>
      <c r="AI5258" s="40"/>
      <c r="AJ5258" s="40"/>
      <c r="AK5258" s="40"/>
      <c r="AL5258" s="40"/>
      <c r="AM5258" s="40"/>
      <c r="AN5258" s="40"/>
      <c r="AO5258" s="40"/>
      <c r="AP5258" s="40"/>
      <c r="AQ5258" s="40"/>
      <c r="AR5258" s="40"/>
      <c r="AS5258" s="40"/>
      <c r="AT5258" s="40"/>
      <c r="AU5258" s="40"/>
      <c r="AV5258" s="40"/>
      <c r="AZ5258" s="40"/>
      <c r="BA5258" s="40"/>
      <c r="BB5258" s="40"/>
      <c r="BC5258" s="40"/>
      <c r="BD5258" s="40"/>
      <c r="BE5258" s="40"/>
      <c r="BF5258" s="40"/>
      <c r="BG5258" s="40"/>
      <c r="BH5258" s="40"/>
      <c r="BI5258" s="40"/>
      <c r="BJ5258" s="40"/>
      <c r="BK5258" s="40"/>
      <c r="BL5258" s="40"/>
      <c r="BM5258" s="40"/>
      <c r="BN5258" s="40"/>
      <c r="BO5258" s="40"/>
      <c r="BP5258" s="40"/>
      <c r="BQ5258" s="40"/>
      <c r="BR5258" s="40"/>
      <c r="BS5258" s="40"/>
      <c r="BT5258" s="40"/>
      <c r="BU5258" s="40"/>
      <c r="BV5258" s="40"/>
      <c r="BW5258" s="40"/>
      <c r="BX5258" s="40"/>
      <c r="BY5258" s="40"/>
      <c r="BZ5258" s="40"/>
      <c r="CA5258" s="40"/>
      <c r="CB5258" s="40"/>
      <c r="CC5258" s="40"/>
      <c r="CD5258" s="40"/>
      <c r="CE5258" s="40"/>
    </row>
    <row r="5259" spans="1:83" x14ac:dyDescent="0.25">
      <c r="A5259" s="68" t="s">
        <v>836</v>
      </c>
      <c r="B5259" s="68" t="s">
        <v>836</v>
      </c>
      <c r="C5259" s="14">
        <v>37986</v>
      </c>
      <c r="D5259" s="14"/>
      <c r="E5259" s="14"/>
      <c r="F5259" s="15"/>
      <c r="G5259" s="40"/>
      <c r="H5259" s="40">
        <v>515.77</v>
      </c>
      <c r="I5259" s="40"/>
      <c r="J5259" s="40"/>
      <c r="K5259" s="40"/>
      <c r="L5259" s="40"/>
      <c r="M5259" s="40"/>
      <c r="N5259" s="40"/>
      <c r="O5259" s="40"/>
      <c r="P5259" s="40"/>
      <c r="Q5259" s="40"/>
      <c r="R5259" s="40"/>
      <c r="S5259" s="40"/>
      <c r="T5259" s="40"/>
      <c r="U5259" s="40"/>
      <c r="V5259" s="40"/>
      <c r="W5259" s="40"/>
      <c r="X5259" s="40"/>
      <c r="Z5259" s="40"/>
      <c r="AA5259" s="40"/>
      <c r="AB5259" s="40"/>
      <c r="AC5259" s="40"/>
      <c r="AD5259" s="40"/>
      <c r="AE5259" s="40"/>
      <c r="AF5259" s="40"/>
      <c r="AG5259" s="40"/>
      <c r="AH5259" s="40"/>
      <c r="AI5259" s="40"/>
      <c r="AJ5259" s="40"/>
      <c r="AK5259" s="40"/>
      <c r="AL5259" s="40"/>
      <c r="AM5259" s="40"/>
      <c r="AN5259" s="40"/>
      <c r="AO5259" s="40"/>
      <c r="AP5259" s="40"/>
      <c r="AQ5259" s="40"/>
      <c r="AR5259" s="40"/>
      <c r="AS5259" s="40"/>
      <c r="AT5259" s="40"/>
      <c r="AU5259" s="40"/>
      <c r="AV5259" s="40"/>
      <c r="AZ5259" s="40"/>
      <c r="BA5259" s="40"/>
      <c r="BB5259" s="40"/>
      <c r="BC5259" s="40"/>
      <c r="BD5259" s="40"/>
      <c r="BE5259" s="40"/>
      <c r="BF5259" s="40"/>
      <c r="BG5259" s="40"/>
      <c r="BH5259" s="40"/>
      <c r="BI5259" s="40"/>
      <c r="BJ5259" s="40"/>
      <c r="BK5259" s="40"/>
      <c r="BL5259" s="40"/>
      <c r="BM5259" s="40"/>
      <c r="BN5259" s="40"/>
      <c r="BO5259" s="40"/>
      <c r="BP5259" s="40"/>
      <c r="BQ5259" s="40"/>
      <c r="BR5259" s="40"/>
      <c r="BS5259" s="40"/>
      <c r="BT5259" s="40"/>
      <c r="BU5259" s="40"/>
      <c r="BV5259" s="40"/>
      <c r="BW5259" s="40"/>
      <c r="BX5259" s="40"/>
      <c r="BY5259" s="40"/>
      <c r="BZ5259" s="40"/>
      <c r="CA5259" s="40"/>
      <c r="CB5259" s="40"/>
      <c r="CC5259" s="40"/>
      <c r="CD5259" s="40"/>
      <c r="CE5259" s="40"/>
    </row>
    <row r="5260" spans="1:83" x14ac:dyDescent="0.25">
      <c r="A5260" s="68" t="s">
        <v>836</v>
      </c>
      <c r="B5260" s="68" t="s">
        <v>836</v>
      </c>
      <c r="C5260" s="14">
        <v>37991</v>
      </c>
      <c r="D5260" s="14"/>
      <c r="E5260" s="14"/>
      <c r="F5260" s="15"/>
      <c r="G5260" s="40"/>
      <c r="H5260" s="40">
        <v>488.57</v>
      </c>
      <c r="I5260" s="40"/>
      <c r="J5260" s="40"/>
      <c r="K5260" s="40"/>
      <c r="L5260" s="40"/>
      <c r="M5260" s="40"/>
      <c r="N5260" s="40"/>
      <c r="O5260" s="40"/>
      <c r="P5260" s="40"/>
      <c r="Q5260" s="40"/>
      <c r="R5260" s="40"/>
      <c r="S5260" s="40"/>
      <c r="T5260" s="40"/>
      <c r="U5260" s="40"/>
      <c r="V5260" s="40"/>
      <c r="W5260" s="40"/>
      <c r="X5260" s="40"/>
      <c r="Z5260" s="40"/>
      <c r="AA5260" s="40"/>
      <c r="AB5260" s="40"/>
      <c r="AC5260" s="40"/>
      <c r="AD5260" s="40"/>
      <c r="AE5260" s="40"/>
      <c r="AF5260" s="40"/>
      <c r="AG5260" s="40"/>
      <c r="AH5260" s="40"/>
      <c r="AI5260" s="40"/>
      <c r="AJ5260" s="40"/>
      <c r="AK5260" s="40"/>
      <c r="AL5260" s="40"/>
      <c r="AM5260" s="40"/>
      <c r="AN5260" s="40"/>
      <c r="AO5260" s="40"/>
      <c r="AP5260" s="40"/>
      <c r="AQ5260" s="40"/>
      <c r="AR5260" s="40"/>
      <c r="AS5260" s="40"/>
      <c r="AT5260" s="40"/>
      <c r="AU5260" s="40"/>
      <c r="AV5260" s="40"/>
      <c r="AZ5260" s="40"/>
      <c r="BA5260" s="40"/>
      <c r="BB5260" s="40"/>
      <c r="BC5260" s="40"/>
      <c r="BD5260" s="40"/>
      <c r="BE5260" s="40"/>
      <c r="BF5260" s="40"/>
      <c r="BG5260" s="40"/>
      <c r="BH5260" s="40"/>
      <c r="BI5260" s="40"/>
      <c r="BJ5260" s="40"/>
      <c r="BK5260" s="40"/>
      <c r="BL5260" s="40"/>
      <c r="BM5260" s="40"/>
      <c r="BN5260" s="40"/>
      <c r="BO5260" s="40"/>
      <c r="BP5260" s="40"/>
      <c r="BQ5260" s="40"/>
      <c r="BR5260" s="40"/>
      <c r="BS5260" s="40"/>
      <c r="BT5260" s="40"/>
      <c r="BU5260" s="40"/>
      <c r="BV5260" s="40"/>
      <c r="BW5260" s="40"/>
      <c r="BX5260" s="40"/>
      <c r="BY5260" s="40"/>
      <c r="BZ5260" s="40"/>
      <c r="CA5260" s="40"/>
      <c r="CB5260" s="40"/>
      <c r="CC5260" s="40"/>
      <c r="CD5260" s="40"/>
      <c r="CE5260" s="40"/>
    </row>
    <row r="5261" spans="1:83" x14ac:dyDescent="0.25">
      <c r="A5261" s="68" t="s">
        <v>836</v>
      </c>
      <c r="B5261" s="68" t="s">
        <v>836</v>
      </c>
      <c r="C5261" s="14">
        <v>37995</v>
      </c>
      <c r="D5261" s="14"/>
      <c r="E5261" s="14"/>
      <c r="F5261" s="15"/>
      <c r="G5261" s="40"/>
      <c r="H5261" s="40">
        <v>480.7</v>
      </c>
      <c r="I5261" s="40"/>
      <c r="J5261" s="40"/>
      <c r="K5261" s="40"/>
      <c r="L5261" s="40"/>
      <c r="M5261" s="40"/>
      <c r="N5261" s="40"/>
      <c r="O5261" s="40"/>
      <c r="P5261" s="40"/>
      <c r="Q5261" s="40"/>
      <c r="R5261" s="40"/>
      <c r="S5261" s="40"/>
      <c r="T5261" s="40"/>
      <c r="U5261" s="40"/>
      <c r="V5261" s="40"/>
      <c r="W5261" s="40"/>
      <c r="X5261" s="40"/>
      <c r="Z5261" s="40"/>
      <c r="AA5261" s="40"/>
      <c r="AB5261" s="40"/>
      <c r="AC5261" s="40"/>
      <c r="AD5261" s="40"/>
      <c r="AE5261" s="40"/>
      <c r="AF5261" s="40"/>
      <c r="AG5261" s="40"/>
      <c r="AH5261" s="40"/>
      <c r="AI5261" s="40"/>
      <c r="AJ5261" s="40"/>
      <c r="AK5261" s="40"/>
      <c r="AL5261" s="40"/>
      <c r="AM5261" s="40"/>
      <c r="AN5261" s="40"/>
      <c r="AO5261" s="40"/>
      <c r="AP5261" s="40"/>
      <c r="AQ5261" s="40"/>
      <c r="AR5261" s="40"/>
      <c r="AS5261" s="40"/>
      <c r="AT5261" s="40"/>
      <c r="AU5261" s="40"/>
      <c r="AV5261" s="40"/>
      <c r="AZ5261" s="40"/>
      <c r="BA5261" s="40"/>
      <c r="BB5261" s="40"/>
      <c r="BC5261" s="40"/>
      <c r="BD5261" s="40"/>
      <c r="BE5261" s="40"/>
      <c r="BF5261" s="40"/>
      <c r="BG5261" s="40"/>
      <c r="BH5261" s="40"/>
      <c r="BI5261" s="40"/>
      <c r="BJ5261" s="40"/>
      <c r="BK5261" s="40"/>
      <c r="BL5261" s="40"/>
      <c r="BM5261" s="40"/>
      <c r="BN5261" s="40"/>
      <c r="BO5261" s="40"/>
      <c r="BP5261" s="40"/>
      <c r="BQ5261" s="40"/>
      <c r="BR5261" s="40"/>
      <c r="BS5261" s="40"/>
      <c r="BT5261" s="40"/>
      <c r="BU5261" s="40"/>
      <c r="BV5261" s="40"/>
      <c r="BW5261" s="40"/>
      <c r="BX5261" s="40"/>
      <c r="BY5261" s="40"/>
      <c r="BZ5261" s="40"/>
      <c r="CA5261" s="40"/>
      <c r="CB5261" s="40"/>
      <c r="CC5261" s="40"/>
      <c r="CD5261" s="40"/>
      <c r="CE5261" s="40"/>
    </row>
    <row r="5262" spans="1:83" x14ac:dyDescent="0.25">
      <c r="A5262" s="68" t="s">
        <v>836</v>
      </c>
      <c r="B5262" s="68" t="s">
        <v>836</v>
      </c>
      <c r="C5262" s="14">
        <v>38000</v>
      </c>
      <c r="D5262" s="14"/>
      <c r="E5262" s="14"/>
      <c r="F5262" s="15"/>
      <c r="G5262" s="40"/>
      <c r="H5262" s="40">
        <v>488.65</v>
      </c>
      <c r="I5262" s="40"/>
      <c r="J5262" s="40"/>
      <c r="K5262" s="40"/>
      <c r="L5262" s="40"/>
      <c r="M5262" s="40"/>
      <c r="N5262" s="40"/>
      <c r="O5262" s="40"/>
      <c r="P5262" s="40"/>
      <c r="Q5262" s="40"/>
      <c r="R5262" s="40"/>
      <c r="S5262" s="40"/>
      <c r="T5262" s="40"/>
      <c r="U5262" s="40"/>
      <c r="V5262" s="40"/>
      <c r="W5262" s="40"/>
      <c r="X5262" s="40"/>
      <c r="Z5262" s="40"/>
      <c r="AA5262" s="40"/>
      <c r="AB5262" s="40"/>
      <c r="AC5262" s="40"/>
      <c r="AD5262" s="40"/>
      <c r="AE5262" s="40"/>
      <c r="AF5262" s="40"/>
      <c r="AG5262" s="40"/>
      <c r="AH5262" s="40"/>
      <c r="AI5262" s="40"/>
      <c r="AJ5262" s="40"/>
      <c r="AK5262" s="40"/>
      <c r="AL5262" s="40"/>
      <c r="AM5262" s="40"/>
      <c r="AN5262" s="40"/>
      <c r="AO5262" s="40"/>
      <c r="AP5262" s="40"/>
      <c r="AQ5262" s="40"/>
      <c r="AR5262" s="40"/>
      <c r="AS5262" s="40"/>
      <c r="AT5262" s="40"/>
      <c r="AU5262" s="40"/>
      <c r="AV5262" s="40"/>
      <c r="AZ5262" s="40"/>
      <c r="BA5262" s="40"/>
      <c r="BB5262" s="40"/>
      <c r="BC5262" s="40"/>
      <c r="BD5262" s="40"/>
      <c r="BE5262" s="40"/>
      <c r="BF5262" s="40"/>
      <c r="BG5262" s="40"/>
      <c r="BH5262" s="40"/>
      <c r="BI5262" s="40"/>
      <c r="BJ5262" s="40"/>
      <c r="BK5262" s="40"/>
      <c r="BL5262" s="40"/>
      <c r="BM5262" s="40"/>
      <c r="BN5262" s="40"/>
      <c r="BO5262" s="40"/>
      <c r="BP5262" s="40"/>
      <c r="BQ5262" s="40"/>
      <c r="BR5262" s="40"/>
      <c r="BS5262" s="40"/>
      <c r="BT5262" s="40"/>
      <c r="BU5262" s="40"/>
      <c r="BV5262" s="40"/>
      <c r="BW5262" s="40"/>
      <c r="BX5262" s="40"/>
      <c r="BY5262" s="40"/>
      <c r="BZ5262" s="40"/>
      <c r="CA5262" s="40"/>
      <c r="CB5262" s="40"/>
      <c r="CC5262" s="40"/>
      <c r="CD5262" s="40"/>
      <c r="CE5262" s="40"/>
    </row>
    <row r="5263" spans="1:83" x14ac:dyDescent="0.25">
      <c r="A5263" s="68" t="s">
        <v>836</v>
      </c>
      <c r="B5263" s="68" t="s">
        <v>836</v>
      </c>
      <c r="C5263" s="14">
        <v>38005</v>
      </c>
      <c r="D5263" s="14"/>
      <c r="E5263" s="14"/>
      <c r="F5263" s="15"/>
      <c r="G5263" s="40"/>
      <c r="H5263" s="40">
        <v>481.95</v>
      </c>
      <c r="I5263" s="40"/>
      <c r="J5263" s="40"/>
      <c r="K5263" s="40"/>
      <c r="L5263" s="40"/>
      <c r="M5263" s="40"/>
      <c r="N5263" s="40"/>
      <c r="O5263" s="40"/>
      <c r="P5263" s="40"/>
      <c r="Q5263" s="40"/>
      <c r="R5263" s="40"/>
      <c r="S5263" s="40"/>
      <c r="T5263" s="40"/>
      <c r="U5263" s="40"/>
      <c r="V5263" s="40"/>
      <c r="W5263" s="40"/>
      <c r="X5263" s="40"/>
      <c r="Z5263" s="40"/>
      <c r="AA5263" s="40"/>
      <c r="AB5263" s="40"/>
      <c r="AC5263" s="40"/>
      <c r="AD5263" s="40"/>
      <c r="AE5263" s="40"/>
      <c r="AF5263" s="40"/>
      <c r="AG5263" s="40"/>
      <c r="AH5263" s="40"/>
      <c r="AI5263" s="40"/>
      <c r="AJ5263" s="40"/>
      <c r="AK5263" s="40"/>
      <c r="AL5263" s="40"/>
      <c r="AM5263" s="40"/>
      <c r="AN5263" s="40"/>
      <c r="AO5263" s="40"/>
      <c r="AP5263" s="40"/>
      <c r="AQ5263" s="40"/>
      <c r="AR5263" s="40"/>
      <c r="AS5263" s="40"/>
      <c r="AT5263" s="40"/>
      <c r="AU5263" s="40"/>
      <c r="AV5263" s="40"/>
      <c r="AZ5263" s="40"/>
      <c r="BA5263" s="40"/>
      <c r="BB5263" s="40"/>
      <c r="BC5263" s="40"/>
      <c r="BD5263" s="40"/>
      <c r="BE5263" s="40"/>
      <c r="BF5263" s="40"/>
      <c r="BG5263" s="40"/>
      <c r="BH5263" s="40"/>
      <c r="BI5263" s="40"/>
      <c r="BJ5263" s="40"/>
      <c r="BK5263" s="40"/>
      <c r="BL5263" s="40"/>
      <c r="BM5263" s="40"/>
      <c r="BN5263" s="40"/>
      <c r="BO5263" s="40"/>
      <c r="BP5263" s="40"/>
      <c r="BQ5263" s="40"/>
      <c r="BR5263" s="40"/>
      <c r="BS5263" s="40"/>
      <c r="BT5263" s="40"/>
      <c r="BU5263" s="40"/>
      <c r="BV5263" s="40"/>
      <c r="BW5263" s="40"/>
      <c r="BX5263" s="40"/>
      <c r="BY5263" s="40"/>
      <c r="BZ5263" s="40"/>
      <c r="CA5263" s="40"/>
      <c r="CB5263" s="40"/>
      <c r="CC5263" s="40"/>
      <c r="CD5263" s="40"/>
      <c r="CE5263" s="40"/>
    </row>
    <row r="5264" spans="1:83" x14ac:dyDescent="0.25">
      <c r="A5264" s="68" t="s">
        <v>836</v>
      </c>
      <c r="B5264" s="68" t="s">
        <v>836</v>
      </c>
      <c r="C5264" s="14">
        <v>38011</v>
      </c>
      <c r="D5264" s="14"/>
      <c r="E5264" s="14"/>
      <c r="F5264" s="15"/>
      <c r="G5264" s="40"/>
      <c r="H5264" s="40">
        <v>487.46</v>
      </c>
      <c r="I5264" s="40"/>
      <c r="J5264" s="40"/>
      <c r="K5264" s="40"/>
      <c r="L5264" s="40"/>
      <c r="M5264" s="40"/>
      <c r="N5264" s="40"/>
      <c r="O5264" s="40"/>
      <c r="P5264" s="40"/>
      <c r="Q5264" s="40"/>
      <c r="R5264" s="40"/>
      <c r="S5264" s="40"/>
      <c r="T5264" s="40"/>
      <c r="U5264" s="40"/>
      <c r="V5264" s="40"/>
      <c r="W5264" s="40"/>
      <c r="X5264" s="40"/>
      <c r="Z5264" s="40"/>
      <c r="AA5264" s="40"/>
      <c r="AB5264" s="40"/>
      <c r="AC5264" s="40"/>
      <c r="AD5264" s="40"/>
      <c r="AE5264" s="40"/>
      <c r="AF5264" s="40"/>
      <c r="AG5264" s="40"/>
      <c r="AH5264" s="40"/>
      <c r="AI5264" s="40"/>
      <c r="AJ5264" s="40"/>
      <c r="AK5264" s="40"/>
      <c r="AL5264" s="40"/>
      <c r="AM5264" s="40"/>
      <c r="AN5264" s="40"/>
      <c r="AO5264" s="40"/>
      <c r="AP5264" s="40"/>
      <c r="AQ5264" s="40"/>
      <c r="AR5264" s="40"/>
      <c r="AS5264" s="40"/>
      <c r="AT5264" s="40"/>
      <c r="AU5264" s="40"/>
      <c r="AV5264" s="40"/>
      <c r="AZ5264" s="40"/>
      <c r="BA5264" s="40"/>
      <c r="BB5264" s="40"/>
      <c r="BC5264" s="40"/>
      <c r="BD5264" s="40"/>
      <c r="BE5264" s="40"/>
      <c r="BF5264" s="40"/>
      <c r="BG5264" s="40"/>
      <c r="BH5264" s="40"/>
      <c r="BI5264" s="40"/>
      <c r="BJ5264" s="40"/>
      <c r="BK5264" s="40"/>
      <c r="BL5264" s="40"/>
      <c r="BM5264" s="40"/>
      <c r="BN5264" s="40"/>
      <c r="BO5264" s="40"/>
      <c r="BP5264" s="40"/>
      <c r="BQ5264" s="40"/>
      <c r="BR5264" s="40"/>
      <c r="BS5264" s="40"/>
      <c r="BT5264" s="40"/>
      <c r="BU5264" s="40"/>
      <c r="BV5264" s="40"/>
      <c r="BW5264" s="40"/>
      <c r="BX5264" s="40"/>
      <c r="BY5264" s="40"/>
      <c r="BZ5264" s="40"/>
      <c r="CA5264" s="40"/>
      <c r="CB5264" s="40"/>
      <c r="CC5264" s="40"/>
      <c r="CD5264" s="40"/>
      <c r="CE5264" s="40"/>
    </row>
    <row r="5265" spans="1:83" x14ac:dyDescent="0.25">
      <c r="A5265" s="68" t="s">
        <v>836</v>
      </c>
      <c r="B5265" s="68" t="s">
        <v>836</v>
      </c>
      <c r="C5265" s="14">
        <v>38015</v>
      </c>
      <c r="D5265" s="14"/>
      <c r="E5265" s="14"/>
      <c r="F5265" s="15"/>
      <c r="G5265" s="40"/>
      <c r="H5265" s="40">
        <v>490.73</v>
      </c>
      <c r="I5265" s="40"/>
      <c r="J5265" s="40"/>
      <c r="K5265" s="40"/>
      <c r="L5265" s="40"/>
      <c r="M5265" s="40"/>
      <c r="N5265" s="40"/>
      <c r="O5265" s="40"/>
      <c r="P5265" s="40"/>
      <c r="Q5265" s="40"/>
      <c r="R5265" s="40"/>
      <c r="S5265" s="40"/>
      <c r="T5265" s="40"/>
      <c r="U5265" s="40"/>
      <c r="V5265" s="40"/>
      <c r="W5265" s="40"/>
      <c r="X5265" s="40"/>
      <c r="Z5265" s="40"/>
      <c r="AA5265" s="40"/>
      <c r="AB5265" s="40"/>
      <c r="AC5265" s="40"/>
      <c r="AD5265" s="40"/>
      <c r="AE5265" s="40"/>
      <c r="AF5265" s="40"/>
      <c r="AG5265" s="40"/>
      <c r="AH5265" s="40"/>
      <c r="AI5265" s="40"/>
      <c r="AJ5265" s="40"/>
      <c r="AK5265" s="40"/>
      <c r="AL5265" s="40"/>
      <c r="AM5265" s="40"/>
      <c r="AN5265" s="40"/>
      <c r="AO5265" s="40"/>
      <c r="AP5265" s="40"/>
      <c r="AQ5265" s="40"/>
      <c r="AR5265" s="40"/>
      <c r="AS5265" s="40"/>
      <c r="AT5265" s="40"/>
      <c r="AU5265" s="40"/>
      <c r="AV5265" s="40"/>
      <c r="AZ5265" s="40"/>
      <c r="BA5265" s="40"/>
      <c r="BB5265" s="40"/>
      <c r="BC5265" s="40"/>
      <c r="BD5265" s="40"/>
      <c r="BE5265" s="40"/>
      <c r="BF5265" s="40"/>
      <c r="BG5265" s="40"/>
      <c r="BH5265" s="40"/>
      <c r="BI5265" s="40"/>
      <c r="BJ5265" s="40"/>
      <c r="BK5265" s="40"/>
      <c r="BL5265" s="40"/>
      <c r="BM5265" s="40"/>
      <c r="BN5265" s="40"/>
      <c r="BO5265" s="40"/>
      <c r="BP5265" s="40"/>
      <c r="BQ5265" s="40"/>
      <c r="BR5265" s="40"/>
      <c r="BS5265" s="40"/>
      <c r="BT5265" s="40"/>
      <c r="BU5265" s="40"/>
      <c r="BV5265" s="40"/>
      <c r="BW5265" s="40"/>
      <c r="BX5265" s="40"/>
      <c r="BY5265" s="40"/>
      <c r="BZ5265" s="40"/>
      <c r="CA5265" s="40"/>
      <c r="CB5265" s="40"/>
      <c r="CC5265" s="40"/>
      <c r="CD5265" s="40"/>
      <c r="CE5265" s="40"/>
    </row>
    <row r="5266" spans="1:83" x14ac:dyDescent="0.25">
      <c r="A5266" s="68" t="s">
        <v>836</v>
      </c>
      <c r="B5266" s="68" t="s">
        <v>836</v>
      </c>
      <c r="C5266" s="14">
        <v>38020</v>
      </c>
      <c r="D5266" s="14"/>
      <c r="E5266" s="14"/>
      <c r="F5266" s="15"/>
      <c r="H5266">
        <v>502.19</v>
      </c>
      <c r="AT5266" s="40"/>
      <c r="AU5266" s="40"/>
      <c r="AV5266" s="40"/>
    </row>
    <row r="5267" spans="1:83" x14ac:dyDescent="0.25">
      <c r="A5267" s="68" t="s">
        <v>836</v>
      </c>
      <c r="B5267" s="68" t="s">
        <v>836</v>
      </c>
      <c r="C5267" s="14">
        <v>38026</v>
      </c>
      <c r="D5267" s="14"/>
      <c r="E5267" s="14"/>
      <c r="F5267" s="15"/>
      <c r="H5267">
        <v>496.3</v>
      </c>
      <c r="AT5267" s="40"/>
      <c r="AU5267" s="40"/>
      <c r="AV5267" s="40"/>
    </row>
    <row r="5268" spans="1:83" x14ac:dyDescent="0.25">
      <c r="A5268" s="68" t="s">
        <v>836</v>
      </c>
      <c r="B5268" s="68" t="s">
        <v>836</v>
      </c>
      <c r="C5268" s="14">
        <v>38030</v>
      </c>
      <c r="D5268" s="14"/>
      <c r="E5268" s="14"/>
      <c r="F5268" s="15"/>
      <c r="H5268">
        <v>499.38</v>
      </c>
      <c r="AT5268" s="40"/>
      <c r="AU5268" s="40"/>
      <c r="AV5268" s="40"/>
    </row>
    <row r="5269" spans="1:83" x14ac:dyDescent="0.25">
      <c r="A5269" s="68" t="s">
        <v>836</v>
      </c>
      <c r="B5269" s="68" t="s">
        <v>836</v>
      </c>
      <c r="C5269" s="14">
        <v>38036</v>
      </c>
      <c r="D5269" s="14"/>
      <c r="E5269" s="14"/>
      <c r="F5269" s="15"/>
      <c r="H5269">
        <v>517.30999999999995</v>
      </c>
    </row>
    <row r="5270" spans="1:83" x14ac:dyDescent="0.25">
      <c r="A5270" s="68" t="s">
        <v>836</v>
      </c>
      <c r="B5270" s="68" t="s">
        <v>836</v>
      </c>
      <c r="C5270" s="14">
        <v>38041</v>
      </c>
      <c r="D5270" s="14"/>
      <c r="E5270" s="14"/>
      <c r="F5270" s="15"/>
      <c r="H5270">
        <v>496</v>
      </c>
    </row>
    <row r="5271" spans="1:83" x14ac:dyDescent="0.25">
      <c r="A5271" s="68" t="s">
        <v>836</v>
      </c>
      <c r="B5271" s="68" t="s">
        <v>836</v>
      </c>
      <c r="C5271" s="14">
        <v>38045</v>
      </c>
      <c r="D5271" s="14"/>
      <c r="E5271" s="14"/>
      <c r="F5271" s="15"/>
      <c r="H5271">
        <v>483.45</v>
      </c>
    </row>
    <row r="5272" spans="1:83" x14ac:dyDescent="0.25">
      <c r="A5272" s="68" t="s">
        <v>836</v>
      </c>
      <c r="B5272" s="68" t="s">
        <v>836</v>
      </c>
      <c r="C5272" s="14">
        <v>38050</v>
      </c>
      <c r="D5272" s="14"/>
      <c r="E5272" s="14"/>
      <c r="F5272" s="15"/>
      <c r="H5272">
        <v>486.24</v>
      </c>
      <c r="U5272">
        <v>57.25</v>
      </c>
      <c r="AM5272">
        <v>0.55000000000000004</v>
      </c>
    </row>
    <row r="5273" spans="1:83" x14ac:dyDescent="0.25">
      <c r="A5273" s="68" t="s">
        <v>836</v>
      </c>
      <c r="B5273" s="68" t="s">
        <v>836</v>
      </c>
      <c r="C5273" s="14">
        <v>38055</v>
      </c>
      <c r="D5273" s="14"/>
      <c r="E5273" s="14"/>
      <c r="F5273" s="15"/>
      <c r="H5273">
        <v>491.29</v>
      </c>
      <c r="BA5273">
        <v>31</v>
      </c>
    </row>
    <row r="5274" spans="1:83" x14ac:dyDescent="0.25">
      <c r="A5274" s="68" t="s">
        <v>836</v>
      </c>
      <c r="B5274" s="68" t="s">
        <v>836</v>
      </c>
      <c r="C5274" s="14">
        <v>38057</v>
      </c>
      <c r="D5274" s="14"/>
      <c r="E5274" s="14"/>
      <c r="F5274" s="15"/>
      <c r="U5274">
        <v>93.29</v>
      </c>
      <c r="AM5274">
        <v>1.0900000000000001</v>
      </c>
    </row>
    <row r="5275" spans="1:83" x14ac:dyDescent="0.25">
      <c r="A5275" s="68" t="s">
        <v>836</v>
      </c>
      <c r="B5275" s="68" t="s">
        <v>836</v>
      </c>
      <c r="C5275" s="14">
        <v>38061</v>
      </c>
      <c r="D5275" s="14"/>
      <c r="E5275" s="14"/>
      <c r="F5275" s="15"/>
      <c r="H5275">
        <v>568.65</v>
      </c>
    </row>
    <row r="5276" spans="1:83" x14ac:dyDescent="0.25">
      <c r="A5276" s="68" t="s">
        <v>836</v>
      </c>
      <c r="B5276" s="68" t="s">
        <v>836</v>
      </c>
      <c r="C5276" s="14">
        <v>38066</v>
      </c>
      <c r="D5276" s="14"/>
      <c r="E5276" s="14"/>
      <c r="F5276" s="15"/>
      <c r="H5276">
        <v>523.87</v>
      </c>
      <c r="U5276">
        <v>151.34</v>
      </c>
      <c r="AM5276">
        <v>1.7</v>
      </c>
    </row>
    <row r="5277" spans="1:83" x14ac:dyDescent="0.25">
      <c r="A5277" s="68" t="s">
        <v>836</v>
      </c>
      <c r="B5277" s="68" t="s">
        <v>836</v>
      </c>
      <c r="C5277" s="14">
        <v>38071</v>
      </c>
      <c r="D5277" s="14"/>
      <c r="E5277" s="14"/>
      <c r="F5277" s="15"/>
      <c r="H5277">
        <v>496.61</v>
      </c>
      <c r="U5277">
        <v>140.99</v>
      </c>
      <c r="AM5277">
        <v>1.69</v>
      </c>
    </row>
    <row r="5278" spans="1:83" x14ac:dyDescent="0.25">
      <c r="A5278" s="68" t="s">
        <v>836</v>
      </c>
      <c r="B5278" s="68" t="s">
        <v>836</v>
      </c>
      <c r="C5278" s="14">
        <v>38076</v>
      </c>
      <c r="D5278" s="14"/>
      <c r="E5278" s="14"/>
      <c r="F5278" s="15"/>
      <c r="H5278">
        <v>512.25</v>
      </c>
    </row>
    <row r="5279" spans="1:83" x14ac:dyDescent="0.25">
      <c r="A5279" s="68" t="s">
        <v>836</v>
      </c>
      <c r="B5279" s="68" t="s">
        <v>836</v>
      </c>
      <c r="C5279" s="14">
        <v>38077</v>
      </c>
      <c r="D5279" s="14"/>
      <c r="E5279" s="14"/>
      <c r="F5279" s="15"/>
      <c r="U5279">
        <v>296.70999999999998</v>
      </c>
      <c r="AM5279">
        <v>3.49</v>
      </c>
    </row>
    <row r="5280" spans="1:83" x14ac:dyDescent="0.25">
      <c r="A5280" s="68" t="s">
        <v>836</v>
      </c>
      <c r="B5280" s="68" t="s">
        <v>836</v>
      </c>
      <c r="C5280" s="14">
        <v>38081</v>
      </c>
      <c r="D5280" s="14"/>
      <c r="E5280" s="14"/>
      <c r="F5280" s="15"/>
      <c r="H5280">
        <v>487.19</v>
      </c>
    </row>
    <row r="5281" spans="1:53" x14ac:dyDescent="0.25">
      <c r="A5281" s="68" t="s">
        <v>836</v>
      </c>
      <c r="B5281" s="68" t="s">
        <v>836</v>
      </c>
      <c r="C5281" s="14">
        <v>38085</v>
      </c>
      <c r="D5281" s="14"/>
      <c r="E5281" s="14"/>
      <c r="F5281" s="15"/>
      <c r="U5281">
        <v>500.95</v>
      </c>
      <c r="AM5281">
        <v>4.99</v>
      </c>
    </row>
    <row r="5282" spans="1:53" x14ac:dyDescent="0.25">
      <c r="A5282" s="68" t="s">
        <v>836</v>
      </c>
      <c r="B5282" s="68" t="s">
        <v>836</v>
      </c>
      <c r="C5282" s="14">
        <v>38086</v>
      </c>
      <c r="D5282" s="14"/>
      <c r="E5282" s="14"/>
      <c r="F5282" s="15"/>
      <c r="H5282">
        <v>477.26</v>
      </c>
    </row>
    <row r="5283" spans="1:53" x14ac:dyDescent="0.25">
      <c r="A5283" s="68" t="s">
        <v>836</v>
      </c>
      <c r="B5283" s="68" t="s">
        <v>836</v>
      </c>
      <c r="C5283" s="14">
        <v>38091</v>
      </c>
      <c r="D5283" s="14"/>
      <c r="E5283" s="14"/>
      <c r="F5283" s="15"/>
      <c r="H5283">
        <v>452.34</v>
      </c>
    </row>
    <row r="5284" spans="1:53" x14ac:dyDescent="0.25">
      <c r="A5284" s="68" t="s">
        <v>836</v>
      </c>
      <c r="B5284" s="68" t="s">
        <v>836</v>
      </c>
      <c r="C5284" s="14">
        <v>38093</v>
      </c>
      <c r="D5284" s="14"/>
      <c r="E5284" s="14"/>
      <c r="F5284" s="15"/>
      <c r="U5284">
        <v>539.75</v>
      </c>
      <c r="AM5284">
        <v>6.9</v>
      </c>
    </row>
    <row r="5285" spans="1:53" x14ac:dyDescent="0.25">
      <c r="A5285" s="68" t="s">
        <v>836</v>
      </c>
      <c r="B5285" s="68" t="s">
        <v>836</v>
      </c>
      <c r="C5285" s="14">
        <v>38097</v>
      </c>
      <c r="D5285" s="14"/>
      <c r="E5285" s="14"/>
      <c r="F5285" s="15"/>
      <c r="H5285">
        <v>544.72</v>
      </c>
    </row>
    <row r="5286" spans="1:53" x14ac:dyDescent="0.25">
      <c r="A5286" s="68" t="s">
        <v>836</v>
      </c>
      <c r="B5286" s="68" t="s">
        <v>836</v>
      </c>
      <c r="C5286" s="14">
        <v>38100</v>
      </c>
      <c r="D5286" s="14"/>
      <c r="E5286" s="14"/>
      <c r="F5286" s="15"/>
      <c r="U5286">
        <v>758</v>
      </c>
      <c r="AM5286">
        <v>6.41</v>
      </c>
      <c r="BA5286">
        <v>55</v>
      </c>
    </row>
    <row r="5287" spans="1:53" x14ac:dyDescent="0.25">
      <c r="A5287" s="68" t="s">
        <v>836</v>
      </c>
      <c r="B5287" s="68" t="s">
        <v>836</v>
      </c>
      <c r="C5287" s="14">
        <v>38102</v>
      </c>
      <c r="D5287" s="14"/>
      <c r="E5287" s="14"/>
      <c r="F5287" s="15"/>
      <c r="H5287">
        <v>486.54</v>
      </c>
    </row>
    <row r="5288" spans="1:53" x14ac:dyDescent="0.25">
      <c r="A5288" s="68" t="s">
        <v>836</v>
      </c>
      <c r="B5288" s="68" t="s">
        <v>836</v>
      </c>
      <c r="C5288" s="14">
        <v>38107</v>
      </c>
      <c r="D5288" s="14"/>
      <c r="E5288" s="14"/>
      <c r="F5288" s="15"/>
      <c r="H5288">
        <v>480</v>
      </c>
      <c r="U5288">
        <v>896.59</v>
      </c>
      <c r="AM5288">
        <v>5.47</v>
      </c>
    </row>
    <row r="5289" spans="1:53" x14ac:dyDescent="0.25">
      <c r="A5289" s="68" t="s">
        <v>836</v>
      </c>
      <c r="B5289" s="68" t="s">
        <v>836</v>
      </c>
      <c r="C5289" s="14">
        <v>38112</v>
      </c>
      <c r="D5289" s="14"/>
      <c r="E5289" s="14"/>
      <c r="F5289" s="15"/>
      <c r="H5289">
        <v>477.38</v>
      </c>
    </row>
    <row r="5290" spans="1:53" x14ac:dyDescent="0.25">
      <c r="A5290" s="68" t="s">
        <v>836</v>
      </c>
      <c r="B5290" s="68" t="s">
        <v>836</v>
      </c>
      <c r="C5290" s="14">
        <v>38114</v>
      </c>
      <c r="D5290" s="14"/>
      <c r="E5290" s="14"/>
      <c r="F5290" s="15"/>
      <c r="U5290">
        <v>1194.78</v>
      </c>
      <c r="AM5290">
        <v>5.15</v>
      </c>
    </row>
    <row r="5291" spans="1:53" x14ac:dyDescent="0.25">
      <c r="A5291" s="68" t="s">
        <v>836</v>
      </c>
      <c r="B5291" s="68" t="s">
        <v>836</v>
      </c>
      <c r="C5291" s="14">
        <v>38117</v>
      </c>
      <c r="D5291" s="14"/>
      <c r="E5291" s="14"/>
      <c r="F5291" s="15"/>
      <c r="H5291">
        <v>446.75</v>
      </c>
    </row>
    <row r="5292" spans="1:53" x14ac:dyDescent="0.25">
      <c r="A5292" s="68" t="s">
        <v>836</v>
      </c>
      <c r="B5292" s="68" t="s">
        <v>836</v>
      </c>
      <c r="C5292" s="14">
        <v>38119</v>
      </c>
      <c r="D5292" s="14"/>
      <c r="E5292" s="14"/>
      <c r="F5292" s="15"/>
      <c r="H5292">
        <v>462.6</v>
      </c>
    </row>
    <row r="5293" spans="1:53" x14ac:dyDescent="0.25">
      <c r="A5293" s="68" t="s">
        <v>836</v>
      </c>
      <c r="B5293" s="68" t="s">
        <v>836</v>
      </c>
      <c r="C5293" s="14">
        <v>38120</v>
      </c>
      <c r="D5293" s="14"/>
      <c r="E5293" s="14"/>
      <c r="F5293" s="15"/>
      <c r="U5293">
        <v>1302.02</v>
      </c>
      <c r="AM5293">
        <v>3.79</v>
      </c>
    </row>
    <row r="5294" spans="1:53" x14ac:dyDescent="0.25">
      <c r="A5294" s="68" t="s">
        <v>836</v>
      </c>
      <c r="B5294" s="68" t="s">
        <v>836</v>
      </c>
      <c r="C5294" s="14">
        <v>38124</v>
      </c>
      <c r="D5294" s="14"/>
      <c r="E5294" s="14"/>
      <c r="F5294" s="15"/>
      <c r="H5294">
        <v>455.8</v>
      </c>
    </row>
    <row r="5295" spans="1:53" x14ac:dyDescent="0.25">
      <c r="A5295" s="68" t="s">
        <v>836</v>
      </c>
      <c r="B5295" s="68" t="s">
        <v>836</v>
      </c>
      <c r="C5295" s="14">
        <v>38127</v>
      </c>
      <c r="D5295" s="14"/>
      <c r="E5295" s="14"/>
      <c r="F5295" s="15"/>
      <c r="U5295">
        <v>1100.03</v>
      </c>
      <c r="AM5295">
        <v>2.86</v>
      </c>
    </row>
    <row r="5296" spans="1:53" x14ac:dyDescent="0.25">
      <c r="A5296" s="68" t="s">
        <v>836</v>
      </c>
      <c r="B5296" s="68" t="s">
        <v>836</v>
      </c>
      <c r="C5296" s="14">
        <v>38129</v>
      </c>
      <c r="D5296" s="14"/>
      <c r="E5296" s="14"/>
      <c r="F5296" s="15"/>
      <c r="H5296">
        <v>423.6</v>
      </c>
    </row>
    <row r="5297" spans="1:53" x14ac:dyDescent="0.25">
      <c r="A5297" s="68" t="s">
        <v>836</v>
      </c>
      <c r="B5297" s="68" t="s">
        <v>836</v>
      </c>
      <c r="C5297" s="14">
        <v>38135</v>
      </c>
      <c r="D5297" s="14"/>
      <c r="E5297" s="14"/>
      <c r="F5297" s="15"/>
      <c r="H5297">
        <v>420.85</v>
      </c>
      <c r="U5297">
        <v>1581.04</v>
      </c>
      <c r="AM5297">
        <v>1.97</v>
      </c>
    </row>
    <row r="5298" spans="1:53" x14ac:dyDescent="0.25">
      <c r="A5298" s="68" t="s">
        <v>836</v>
      </c>
      <c r="B5298" s="68" t="s">
        <v>836</v>
      </c>
      <c r="C5298" s="14">
        <v>38140</v>
      </c>
      <c r="D5298" s="14"/>
      <c r="E5298" s="14"/>
      <c r="F5298" s="15"/>
      <c r="H5298">
        <v>409.9</v>
      </c>
    </row>
    <row r="5299" spans="1:53" x14ac:dyDescent="0.25">
      <c r="A5299" s="68" t="s">
        <v>836</v>
      </c>
      <c r="B5299" s="68" t="s">
        <v>836</v>
      </c>
      <c r="C5299" s="14">
        <v>38142</v>
      </c>
      <c r="D5299" s="14"/>
      <c r="E5299" s="14"/>
      <c r="F5299" s="15"/>
      <c r="U5299">
        <v>1638.43</v>
      </c>
      <c r="AD5299">
        <v>523.53</v>
      </c>
      <c r="AM5299">
        <v>0.38</v>
      </c>
      <c r="AT5299" t="s">
        <v>74</v>
      </c>
      <c r="BA5299">
        <v>90</v>
      </c>
    </row>
    <row r="5300" spans="1:53" x14ac:dyDescent="0.25">
      <c r="A5300" s="68" t="s">
        <v>836</v>
      </c>
      <c r="B5300" s="68" t="s">
        <v>836</v>
      </c>
      <c r="C5300" s="14">
        <v>38145</v>
      </c>
      <c r="D5300" s="14"/>
      <c r="E5300" s="14"/>
      <c r="F5300" s="15"/>
      <c r="H5300">
        <v>413.01</v>
      </c>
    </row>
    <row r="5301" spans="1:53" x14ac:dyDescent="0.25">
      <c r="A5301" s="68" t="s">
        <v>837</v>
      </c>
      <c r="B5301" s="68" t="s">
        <v>837</v>
      </c>
      <c r="C5301" s="14">
        <v>38150</v>
      </c>
      <c r="D5301" s="14"/>
      <c r="E5301" s="14"/>
      <c r="F5301" s="15"/>
      <c r="H5301">
        <v>399.88</v>
      </c>
    </row>
    <row r="5302" spans="1:53" x14ac:dyDescent="0.25">
      <c r="A5302" s="68" t="s">
        <v>837</v>
      </c>
      <c r="B5302" s="68" t="s">
        <v>837</v>
      </c>
      <c r="C5302" s="14">
        <v>38160</v>
      </c>
      <c r="D5302" s="14"/>
      <c r="E5302" s="14"/>
      <c r="F5302" s="15"/>
      <c r="H5302">
        <v>467.96</v>
      </c>
    </row>
    <row r="5303" spans="1:53" x14ac:dyDescent="0.25">
      <c r="A5303" s="68" t="s">
        <v>837</v>
      </c>
      <c r="B5303" s="68" t="s">
        <v>837</v>
      </c>
      <c r="C5303" s="14">
        <v>38164</v>
      </c>
      <c r="D5303" s="14"/>
      <c r="E5303" s="14"/>
      <c r="F5303" s="15"/>
      <c r="H5303">
        <v>553.54999999999995</v>
      </c>
    </row>
    <row r="5304" spans="1:53" x14ac:dyDescent="0.25">
      <c r="A5304" s="68" t="s">
        <v>837</v>
      </c>
      <c r="B5304" s="68" t="s">
        <v>837</v>
      </c>
      <c r="C5304" s="14">
        <v>38171</v>
      </c>
      <c r="D5304" s="14"/>
      <c r="E5304" s="14"/>
      <c r="F5304" s="15"/>
      <c r="H5304">
        <v>575.23</v>
      </c>
    </row>
    <row r="5305" spans="1:53" x14ac:dyDescent="0.25">
      <c r="A5305" s="68" t="s">
        <v>837</v>
      </c>
      <c r="B5305" s="68" t="s">
        <v>837</v>
      </c>
      <c r="C5305" s="14">
        <v>38188</v>
      </c>
      <c r="D5305" s="14"/>
      <c r="E5305" s="14"/>
      <c r="F5305" s="15"/>
      <c r="H5305">
        <v>564.59</v>
      </c>
    </row>
    <row r="5306" spans="1:53" x14ac:dyDescent="0.25">
      <c r="A5306" s="68" t="s">
        <v>837</v>
      </c>
      <c r="B5306" s="68" t="s">
        <v>837</v>
      </c>
      <c r="C5306" s="14">
        <v>38193</v>
      </c>
      <c r="D5306" s="14"/>
      <c r="E5306" s="14"/>
      <c r="F5306" s="15"/>
      <c r="H5306">
        <v>531.25</v>
      </c>
    </row>
    <row r="5307" spans="1:53" x14ac:dyDescent="0.25">
      <c r="A5307" s="68" t="s">
        <v>837</v>
      </c>
      <c r="B5307" s="68" t="s">
        <v>837</v>
      </c>
      <c r="C5307" s="14">
        <v>38200</v>
      </c>
      <c r="D5307" s="14"/>
      <c r="E5307" s="14"/>
      <c r="F5307" s="15"/>
      <c r="H5307">
        <v>616.32000000000005</v>
      </c>
    </row>
    <row r="5308" spans="1:53" x14ac:dyDescent="0.25">
      <c r="A5308" s="68" t="s">
        <v>837</v>
      </c>
      <c r="B5308" s="68" t="s">
        <v>837</v>
      </c>
      <c r="C5308" s="14">
        <v>38204</v>
      </c>
      <c r="D5308" s="14"/>
      <c r="E5308" s="14"/>
      <c r="F5308" s="15"/>
      <c r="H5308">
        <v>602.21</v>
      </c>
    </row>
    <row r="5309" spans="1:53" x14ac:dyDescent="0.25">
      <c r="A5309" s="68" t="s">
        <v>837</v>
      </c>
      <c r="B5309" s="68" t="s">
        <v>837</v>
      </c>
      <c r="C5309" s="14">
        <v>38212</v>
      </c>
      <c r="D5309" s="14"/>
      <c r="E5309" s="14"/>
      <c r="F5309" s="15"/>
      <c r="H5309">
        <v>610</v>
      </c>
    </row>
    <row r="5310" spans="1:53" x14ac:dyDescent="0.25">
      <c r="A5310" s="68" t="s">
        <v>837</v>
      </c>
      <c r="B5310" s="68" t="s">
        <v>837</v>
      </c>
      <c r="C5310" s="14">
        <v>38217</v>
      </c>
      <c r="D5310" s="14"/>
      <c r="E5310" s="14"/>
      <c r="F5310" s="15"/>
      <c r="H5310">
        <v>599.77</v>
      </c>
    </row>
    <row r="5311" spans="1:53" x14ac:dyDescent="0.25">
      <c r="A5311" s="68" t="s">
        <v>837</v>
      </c>
      <c r="B5311" s="68" t="s">
        <v>837</v>
      </c>
      <c r="C5311" s="14">
        <v>38222</v>
      </c>
      <c r="D5311" s="14"/>
      <c r="E5311" s="14"/>
      <c r="F5311" s="15"/>
      <c r="H5311">
        <v>570.41</v>
      </c>
    </row>
    <row r="5312" spans="1:53" x14ac:dyDescent="0.25">
      <c r="A5312" s="68" t="s">
        <v>837</v>
      </c>
      <c r="B5312" s="68" t="s">
        <v>837</v>
      </c>
      <c r="C5312" s="14">
        <v>38229</v>
      </c>
      <c r="D5312" s="14"/>
      <c r="E5312" s="14"/>
      <c r="F5312" s="15"/>
      <c r="H5312">
        <v>607.75</v>
      </c>
    </row>
    <row r="5313" spans="1:8" x14ac:dyDescent="0.25">
      <c r="A5313" s="68" t="s">
        <v>837</v>
      </c>
      <c r="B5313" s="68" t="s">
        <v>837</v>
      </c>
      <c r="C5313" s="14">
        <v>38232</v>
      </c>
      <c r="D5313" s="14"/>
      <c r="E5313" s="14"/>
      <c r="F5313" s="15"/>
      <c r="H5313">
        <v>575.24</v>
      </c>
    </row>
    <row r="5314" spans="1:8" x14ac:dyDescent="0.25">
      <c r="A5314" s="68" t="s">
        <v>837</v>
      </c>
      <c r="B5314" s="68" t="s">
        <v>837</v>
      </c>
      <c r="C5314" s="14">
        <v>38234</v>
      </c>
      <c r="D5314" s="14"/>
      <c r="E5314" s="14"/>
      <c r="F5314" s="15"/>
      <c r="H5314">
        <v>575.24</v>
      </c>
    </row>
    <row r="5315" spans="1:8" x14ac:dyDescent="0.25">
      <c r="A5315" s="68" t="s">
        <v>837</v>
      </c>
      <c r="B5315" s="68" t="s">
        <v>837</v>
      </c>
      <c r="C5315" s="14">
        <v>38239</v>
      </c>
      <c r="D5315" s="14"/>
      <c r="E5315" s="14"/>
      <c r="F5315" s="15"/>
      <c r="H5315">
        <v>542.29999999999995</v>
      </c>
    </row>
    <row r="5316" spans="1:8" x14ac:dyDescent="0.25">
      <c r="A5316" s="68" t="s">
        <v>837</v>
      </c>
      <c r="B5316" s="68" t="s">
        <v>837</v>
      </c>
      <c r="C5316" s="14">
        <v>38245</v>
      </c>
      <c r="D5316" s="14"/>
      <c r="E5316" s="14"/>
      <c r="F5316" s="15"/>
      <c r="H5316">
        <v>553.24</v>
      </c>
    </row>
    <row r="5317" spans="1:8" x14ac:dyDescent="0.25">
      <c r="A5317" s="68" t="s">
        <v>837</v>
      </c>
      <c r="B5317" s="68" t="s">
        <v>837</v>
      </c>
      <c r="C5317" s="14">
        <v>38250</v>
      </c>
      <c r="D5317" s="14"/>
      <c r="E5317" s="14"/>
      <c r="F5317" s="15"/>
      <c r="H5317">
        <v>537</v>
      </c>
    </row>
    <row r="5318" spans="1:8" x14ac:dyDescent="0.25">
      <c r="A5318" s="68" t="s">
        <v>837</v>
      </c>
      <c r="B5318" s="68" t="s">
        <v>837</v>
      </c>
      <c r="C5318" s="14">
        <v>38255</v>
      </c>
      <c r="D5318" s="14"/>
      <c r="E5318" s="14"/>
      <c r="F5318" s="15"/>
      <c r="H5318">
        <v>528.51</v>
      </c>
    </row>
    <row r="5319" spans="1:8" x14ac:dyDescent="0.25">
      <c r="A5319" s="68" t="s">
        <v>837</v>
      </c>
      <c r="B5319" s="68" t="s">
        <v>837</v>
      </c>
      <c r="C5319" s="14">
        <v>38262</v>
      </c>
      <c r="D5319" s="14"/>
      <c r="E5319" s="14"/>
      <c r="F5319" s="15"/>
      <c r="H5319">
        <v>517.92999999999995</v>
      </c>
    </row>
    <row r="5320" spans="1:8" x14ac:dyDescent="0.25">
      <c r="A5320" s="68" t="s">
        <v>837</v>
      </c>
      <c r="B5320" s="68" t="s">
        <v>837</v>
      </c>
      <c r="C5320" s="14">
        <v>38268</v>
      </c>
      <c r="D5320" s="14"/>
      <c r="E5320" s="14"/>
      <c r="F5320" s="15"/>
      <c r="H5320">
        <v>501.28</v>
      </c>
    </row>
    <row r="5321" spans="1:8" x14ac:dyDescent="0.25">
      <c r="A5321" s="68" t="s">
        <v>837</v>
      </c>
      <c r="B5321" s="68" t="s">
        <v>837</v>
      </c>
      <c r="C5321" s="14">
        <v>38273</v>
      </c>
      <c r="D5321" s="14"/>
      <c r="E5321" s="14"/>
      <c r="F5321" s="15"/>
      <c r="H5321">
        <v>498.74</v>
      </c>
    </row>
    <row r="5322" spans="1:8" x14ac:dyDescent="0.25">
      <c r="A5322" s="68" t="s">
        <v>837</v>
      </c>
      <c r="B5322" s="68" t="s">
        <v>837</v>
      </c>
      <c r="C5322" s="14">
        <v>38278</v>
      </c>
      <c r="D5322" s="14"/>
      <c r="E5322" s="14"/>
      <c r="F5322" s="15"/>
      <c r="H5322">
        <v>498</v>
      </c>
    </row>
    <row r="5323" spans="1:8" x14ac:dyDescent="0.25">
      <c r="A5323" s="68" t="s">
        <v>837</v>
      </c>
      <c r="B5323" s="68" t="s">
        <v>837</v>
      </c>
      <c r="C5323" s="14">
        <v>38283</v>
      </c>
      <c r="D5323" s="14"/>
      <c r="E5323" s="14"/>
      <c r="F5323" s="15"/>
      <c r="H5323">
        <v>503.12</v>
      </c>
    </row>
    <row r="5324" spans="1:8" x14ac:dyDescent="0.25">
      <c r="A5324" s="68" t="s">
        <v>837</v>
      </c>
      <c r="B5324" s="68" t="s">
        <v>837</v>
      </c>
      <c r="C5324" s="14">
        <v>38288</v>
      </c>
      <c r="D5324" s="14"/>
      <c r="E5324" s="14"/>
      <c r="F5324" s="15"/>
      <c r="H5324">
        <v>500.47</v>
      </c>
    </row>
    <row r="5325" spans="1:8" x14ac:dyDescent="0.25">
      <c r="A5325" s="68" t="s">
        <v>837</v>
      </c>
      <c r="B5325" s="68" t="s">
        <v>837</v>
      </c>
      <c r="C5325" s="14">
        <v>38303</v>
      </c>
      <c r="D5325" s="14"/>
      <c r="E5325" s="14"/>
      <c r="F5325" s="15"/>
      <c r="H5325">
        <v>521.92999999999995</v>
      </c>
    </row>
    <row r="5326" spans="1:8" x14ac:dyDescent="0.25">
      <c r="A5326" s="68" t="s">
        <v>837</v>
      </c>
      <c r="B5326" s="68" t="s">
        <v>837</v>
      </c>
      <c r="C5326" s="14">
        <v>38308</v>
      </c>
      <c r="D5326" s="14"/>
      <c r="E5326" s="14"/>
      <c r="F5326" s="15"/>
      <c r="H5326">
        <v>485.45</v>
      </c>
    </row>
    <row r="5327" spans="1:8" x14ac:dyDescent="0.25">
      <c r="A5327" s="68" t="s">
        <v>837</v>
      </c>
      <c r="B5327" s="68" t="s">
        <v>837</v>
      </c>
      <c r="C5327" s="14">
        <v>38322</v>
      </c>
      <c r="D5327" s="14"/>
      <c r="E5327" s="14"/>
      <c r="F5327" s="15"/>
      <c r="H5327">
        <v>507.99</v>
      </c>
    </row>
    <row r="5328" spans="1:8" x14ac:dyDescent="0.25">
      <c r="A5328" s="68" t="s">
        <v>837</v>
      </c>
      <c r="B5328" s="68" t="s">
        <v>837</v>
      </c>
      <c r="C5328" s="14">
        <v>38331</v>
      </c>
      <c r="D5328" s="14"/>
      <c r="E5328" s="14"/>
      <c r="F5328" s="15"/>
      <c r="H5328">
        <v>501.18</v>
      </c>
    </row>
    <row r="5329" spans="1:39" x14ac:dyDescent="0.25">
      <c r="A5329" s="68" t="s">
        <v>837</v>
      </c>
      <c r="B5329" s="68" t="s">
        <v>837</v>
      </c>
      <c r="C5329" s="14">
        <v>38341</v>
      </c>
      <c r="D5329" s="14"/>
      <c r="E5329" s="14"/>
      <c r="F5329" s="15"/>
      <c r="H5329">
        <v>509.35</v>
      </c>
    </row>
    <row r="5330" spans="1:39" x14ac:dyDescent="0.25">
      <c r="A5330" s="68" t="s">
        <v>837</v>
      </c>
      <c r="B5330" s="68" t="s">
        <v>837</v>
      </c>
      <c r="C5330" s="14">
        <v>38351</v>
      </c>
      <c r="D5330" s="14"/>
      <c r="E5330" s="14"/>
      <c r="F5330" s="15"/>
      <c r="H5330">
        <v>501.15</v>
      </c>
    </row>
    <row r="5331" spans="1:39" x14ac:dyDescent="0.25">
      <c r="A5331" s="68" t="s">
        <v>837</v>
      </c>
      <c r="B5331" s="68" t="s">
        <v>837</v>
      </c>
      <c r="C5331" s="14">
        <v>38361</v>
      </c>
      <c r="D5331" s="14"/>
      <c r="E5331" s="14"/>
      <c r="F5331" s="15"/>
      <c r="H5331">
        <v>503.67</v>
      </c>
    </row>
    <row r="5332" spans="1:39" x14ac:dyDescent="0.25">
      <c r="A5332" s="68" t="s">
        <v>837</v>
      </c>
      <c r="B5332" s="68" t="s">
        <v>837</v>
      </c>
      <c r="C5332" s="14">
        <v>38373</v>
      </c>
      <c r="D5332" s="14"/>
      <c r="E5332" s="14"/>
      <c r="F5332" s="15"/>
      <c r="H5332">
        <v>502.06</v>
      </c>
    </row>
    <row r="5333" spans="1:39" x14ac:dyDescent="0.25">
      <c r="A5333" s="68" t="s">
        <v>837</v>
      </c>
      <c r="B5333" s="68" t="s">
        <v>837</v>
      </c>
      <c r="C5333" s="14">
        <v>38377</v>
      </c>
      <c r="D5333" s="14"/>
      <c r="E5333" s="14"/>
      <c r="F5333" s="15"/>
      <c r="U5333">
        <v>90.97</v>
      </c>
      <c r="AM5333">
        <v>0.43</v>
      </c>
    </row>
    <row r="5334" spans="1:39" x14ac:dyDescent="0.25">
      <c r="A5334" s="68" t="s">
        <v>837</v>
      </c>
      <c r="B5334" s="68" t="s">
        <v>837</v>
      </c>
      <c r="C5334" s="14">
        <v>38382</v>
      </c>
      <c r="D5334" s="14"/>
      <c r="E5334" s="14"/>
      <c r="F5334" s="15"/>
      <c r="H5334">
        <v>512.97</v>
      </c>
    </row>
    <row r="5335" spans="1:39" x14ac:dyDescent="0.25">
      <c r="A5335" s="68" t="s">
        <v>837</v>
      </c>
      <c r="B5335" s="68" t="s">
        <v>837</v>
      </c>
      <c r="C5335" s="14">
        <v>38394</v>
      </c>
      <c r="D5335" s="14"/>
      <c r="E5335" s="14"/>
      <c r="F5335" s="15"/>
      <c r="H5335">
        <v>505</v>
      </c>
    </row>
    <row r="5336" spans="1:39" x14ac:dyDescent="0.25">
      <c r="A5336" s="68" t="s">
        <v>837</v>
      </c>
      <c r="B5336" s="68" t="s">
        <v>837</v>
      </c>
      <c r="C5336" s="14">
        <v>38403</v>
      </c>
      <c r="D5336" s="14"/>
      <c r="E5336" s="14"/>
      <c r="F5336" s="15"/>
      <c r="H5336">
        <v>506.68</v>
      </c>
    </row>
    <row r="5337" spans="1:39" x14ac:dyDescent="0.25">
      <c r="A5337" s="68" t="s">
        <v>837</v>
      </c>
      <c r="B5337" s="68" t="s">
        <v>837</v>
      </c>
      <c r="C5337" s="14">
        <v>38411</v>
      </c>
      <c r="D5337" s="14"/>
      <c r="E5337" s="14"/>
      <c r="F5337" s="15"/>
      <c r="U5337">
        <v>104.09</v>
      </c>
      <c r="AM5337">
        <v>0.48</v>
      </c>
    </row>
    <row r="5338" spans="1:39" x14ac:dyDescent="0.25">
      <c r="A5338" s="68" t="s">
        <v>837</v>
      </c>
      <c r="B5338" s="68" t="s">
        <v>837</v>
      </c>
      <c r="C5338" s="14">
        <v>38412</v>
      </c>
      <c r="D5338" s="14"/>
      <c r="E5338" s="14"/>
      <c r="F5338" s="15"/>
      <c r="H5338">
        <v>505.38</v>
      </c>
    </row>
    <row r="5339" spans="1:39" x14ac:dyDescent="0.25">
      <c r="A5339" s="68" t="s">
        <v>837</v>
      </c>
      <c r="B5339" s="68" t="s">
        <v>837</v>
      </c>
      <c r="C5339" s="14">
        <v>38417</v>
      </c>
      <c r="D5339" s="14"/>
      <c r="E5339" s="14"/>
      <c r="F5339" s="15"/>
      <c r="H5339">
        <v>498.57</v>
      </c>
    </row>
    <row r="5340" spans="1:39" x14ac:dyDescent="0.25">
      <c r="A5340" s="68" t="s">
        <v>837</v>
      </c>
      <c r="B5340" s="68" t="s">
        <v>837</v>
      </c>
      <c r="C5340" s="14">
        <v>38422</v>
      </c>
      <c r="D5340" s="14"/>
      <c r="E5340" s="14"/>
      <c r="F5340" s="15"/>
      <c r="H5340">
        <v>499.99</v>
      </c>
    </row>
    <row r="5341" spans="1:39" x14ac:dyDescent="0.25">
      <c r="A5341" s="68" t="s">
        <v>837</v>
      </c>
      <c r="B5341" s="68" t="s">
        <v>837</v>
      </c>
      <c r="C5341" s="14">
        <v>38427</v>
      </c>
      <c r="D5341" s="14"/>
      <c r="E5341" s="14"/>
      <c r="F5341" s="15"/>
      <c r="H5341">
        <v>489</v>
      </c>
    </row>
    <row r="5342" spans="1:39" x14ac:dyDescent="0.25">
      <c r="A5342" s="68" t="s">
        <v>837</v>
      </c>
      <c r="B5342" s="68" t="s">
        <v>837</v>
      </c>
      <c r="C5342" s="14">
        <v>38431</v>
      </c>
      <c r="D5342" s="14"/>
      <c r="E5342" s="14"/>
      <c r="F5342" s="15"/>
      <c r="U5342">
        <v>150.13</v>
      </c>
      <c r="AM5342">
        <v>1.05</v>
      </c>
    </row>
    <row r="5343" spans="1:39" x14ac:dyDescent="0.25">
      <c r="A5343" s="68" t="s">
        <v>837</v>
      </c>
      <c r="B5343" s="68" t="s">
        <v>837</v>
      </c>
      <c r="C5343" s="14">
        <v>38432</v>
      </c>
      <c r="D5343" s="14"/>
      <c r="E5343" s="14"/>
      <c r="F5343" s="15"/>
      <c r="H5343">
        <v>489</v>
      </c>
    </row>
    <row r="5344" spans="1:39" x14ac:dyDescent="0.25">
      <c r="A5344" s="68" t="s">
        <v>837</v>
      </c>
      <c r="B5344" s="68" t="s">
        <v>837</v>
      </c>
      <c r="C5344" s="14">
        <v>38436</v>
      </c>
      <c r="D5344" s="14"/>
      <c r="E5344" s="14"/>
      <c r="F5344" s="15"/>
      <c r="U5344">
        <v>188.15</v>
      </c>
      <c r="AM5344">
        <v>1.56</v>
      </c>
    </row>
    <row r="5345" spans="1:84" x14ac:dyDescent="0.25">
      <c r="A5345" s="68" t="s">
        <v>837</v>
      </c>
      <c r="B5345" s="68" t="s">
        <v>837</v>
      </c>
      <c r="C5345" s="14">
        <v>38437</v>
      </c>
      <c r="D5345" s="14"/>
      <c r="E5345" s="14"/>
      <c r="F5345" s="15"/>
      <c r="H5345">
        <v>476</v>
      </c>
    </row>
    <row r="5346" spans="1:84" x14ac:dyDescent="0.25">
      <c r="A5346" s="68" t="s">
        <v>837</v>
      </c>
      <c r="B5346" s="68" t="s">
        <v>837</v>
      </c>
      <c r="C5346" s="14">
        <v>38438</v>
      </c>
      <c r="D5346" s="14"/>
      <c r="E5346" s="14"/>
      <c r="F5346" s="15"/>
      <c r="BA5346">
        <v>31</v>
      </c>
    </row>
    <row r="5347" spans="1:84" x14ac:dyDescent="0.25">
      <c r="A5347" s="68" t="s">
        <v>837</v>
      </c>
      <c r="B5347" s="68" t="s">
        <v>837</v>
      </c>
      <c r="C5347" s="14">
        <v>38441</v>
      </c>
      <c r="D5347" s="14"/>
      <c r="E5347" s="14"/>
      <c r="F5347" s="15"/>
      <c r="U5347">
        <v>236.97</v>
      </c>
      <c r="AM5347">
        <v>1.89</v>
      </c>
      <c r="AT5347" s="40"/>
    </row>
    <row r="5348" spans="1:84" x14ac:dyDescent="0.25">
      <c r="A5348" s="68" t="s">
        <v>837</v>
      </c>
      <c r="B5348" s="68" t="s">
        <v>837</v>
      </c>
      <c r="C5348" s="14">
        <v>38448</v>
      </c>
      <c r="D5348" s="14"/>
      <c r="E5348" s="14"/>
      <c r="F5348" s="15"/>
      <c r="H5348">
        <v>560</v>
      </c>
      <c r="AT5348" s="40"/>
    </row>
    <row r="5349" spans="1:84" x14ac:dyDescent="0.25">
      <c r="A5349" s="68" t="s">
        <v>837</v>
      </c>
      <c r="B5349" s="68" t="s">
        <v>837</v>
      </c>
      <c r="C5349" s="14">
        <v>38452</v>
      </c>
      <c r="D5349" s="14"/>
      <c r="E5349" s="14"/>
      <c r="F5349" s="15"/>
      <c r="H5349">
        <v>522</v>
      </c>
      <c r="U5349">
        <v>408</v>
      </c>
      <c r="AM5349">
        <v>4.46</v>
      </c>
      <c r="AT5349" s="40"/>
    </row>
    <row r="5350" spans="1:84" x14ac:dyDescent="0.25">
      <c r="A5350" s="68" t="s">
        <v>837</v>
      </c>
      <c r="B5350" s="68" t="s">
        <v>837</v>
      </c>
      <c r="C5350" s="14">
        <v>38457</v>
      </c>
      <c r="D5350" s="14"/>
      <c r="E5350" s="14"/>
      <c r="F5350" s="15"/>
      <c r="H5350">
        <v>482</v>
      </c>
      <c r="AT5350" s="40"/>
    </row>
    <row r="5351" spans="1:84" x14ac:dyDescent="0.25">
      <c r="A5351" s="68" t="s">
        <v>837</v>
      </c>
      <c r="B5351" s="68" t="s">
        <v>837</v>
      </c>
      <c r="C5351" s="14">
        <v>38462</v>
      </c>
      <c r="D5351" s="14"/>
      <c r="E5351" s="14"/>
      <c r="F5351" s="15"/>
      <c r="H5351">
        <v>502</v>
      </c>
      <c r="U5351">
        <v>373.73</v>
      </c>
      <c r="AM5351">
        <v>5.0199999999999996</v>
      </c>
      <c r="AT5351" s="40"/>
    </row>
    <row r="5352" spans="1:84" x14ac:dyDescent="0.25">
      <c r="A5352" s="68" t="s">
        <v>837</v>
      </c>
      <c r="B5352" s="68" t="s">
        <v>837</v>
      </c>
      <c r="C5352" s="14">
        <v>38467</v>
      </c>
      <c r="D5352" s="14"/>
      <c r="E5352" s="14"/>
      <c r="F5352" s="15"/>
      <c r="H5352">
        <v>453</v>
      </c>
      <c r="AT5352" s="40"/>
    </row>
    <row r="5353" spans="1:84" s="20" customFormat="1" x14ac:dyDescent="0.25">
      <c r="A5353" s="68" t="s">
        <v>837</v>
      </c>
      <c r="B5353" s="68" t="s">
        <v>837</v>
      </c>
      <c r="C5353" s="14">
        <v>38472</v>
      </c>
      <c r="D5353" s="14"/>
      <c r="E5353" s="14"/>
      <c r="F5353" s="15"/>
      <c r="G5353" s="40"/>
      <c r="H5353" s="40">
        <v>454</v>
      </c>
      <c r="I5353" s="40"/>
      <c r="J5353" s="40"/>
      <c r="K5353" s="40"/>
      <c r="L5353" s="40"/>
      <c r="M5353" s="40"/>
      <c r="N5353" s="40"/>
      <c r="O5353" s="40"/>
      <c r="P5353" s="40"/>
      <c r="Q5353" s="40"/>
      <c r="R5353" s="40"/>
      <c r="S5353" s="40"/>
      <c r="T5353" s="40"/>
      <c r="U5353" s="40">
        <v>819.46</v>
      </c>
      <c r="V5353" s="40"/>
      <c r="W5353" s="40"/>
      <c r="X5353" s="40"/>
      <c r="Y5353" s="3"/>
      <c r="Z5353" s="40"/>
      <c r="AA5353" s="40"/>
      <c r="AB5353" s="40"/>
      <c r="AC5353" s="40"/>
      <c r="AD5353" s="40"/>
      <c r="AE5353" s="40"/>
      <c r="AF5353" s="40"/>
      <c r="AG5353" s="40"/>
      <c r="AH5353" s="40"/>
      <c r="AI5353" s="40"/>
      <c r="AJ5353" s="40"/>
      <c r="AK5353" s="40"/>
      <c r="AL5353" s="40"/>
      <c r="AM5353" s="40">
        <v>5.51</v>
      </c>
      <c r="AN5353" s="40"/>
      <c r="AO5353" s="40"/>
      <c r="AP5353" s="40"/>
      <c r="AQ5353" s="40"/>
      <c r="AR5353" s="40"/>
      <c r="AS5353" s="40"/>
      <c r="AT5353" s="40"/>
      <c r="AU5353" s="40"/>
      <c r="AV5353" s="40"/>
      <c r="AW5353"/>
      <c r="AX5353"/>
      <c r="AY5353"/>
      <c r="AZ5353" s="40"/>
      <c r="BA5353" s="40"/>
      <c r="BB5353" s="40"/>
      <c r="BC5353" s="40"/>
      <c r="BD5353" s="40"/>
      <c r="BE5353" s="40"/>
      <c r="BF5353" s="40"/>
      <c r="BG5353" s="40"/>
      <c r="BH5353" s="40"/>
      <c r="BI5353" s="40"/>
      <c r="BJ5353" s="40"/>
      <c r="BK5353" s="40"/>
      <c r="BL5353" s="40"/>
      <c r="BM5353" s="40"/>
      <c r="BN5353" s="40"/>
      <c r="BO5353" s="40"/>
      <c r="BP5353" s="40"/>
      <c r="BQ5353" s="40"/>
      <c r="BR5353" s="40"/>
      <c r="BS5353" s="40"/>
      <c r="BT5353" s="40"/>
      <c r="BU5353" s="40"/>
      <c r="BV5353" s="40"/>
      <c r="BW5353" s="40"/>
      <c r="BX5353" s="40"/>
      <c r="BY5353" s="40"/>
      <c r="BZ5353" s="40"/>
      <c r="CA5353" s="40"/>
      <c r="CB5353" s="40"/>
      <c r="CC5353" s="40"/>
      <c r="CD5353" s="40"/>
      <c r="CE5353" s="40"/>
      <c r="CF5353" s="40"/>
    </row>
    <row r="5354" spans="1:84" s="20" customFormat="1" x14ac:dyDescent="0.25">
      <c r="A5354" s="68" t="s">
        <v>837</v>
      </c>
      <c r="B5354" s="68" t="s">
        <v>837</v>
      </c>
      <c r="C5354" s="14">
        <v>38478</v>
      </c>
      <c r="D5354" s="14"/>
      <c r="E5354" s="14"/>
      <c r="F5354" s="15"/>
      <c r="G5354" s="40"/>
      <c r="H5354" s="40">
        <v>444</v>
      </c>
      <c r="I5354" s="40"/>
      <c r="J5354" s="40"/>
      <c r="K5354" s="40"/>
      <c r="L5354" s="40"/>
      <c r="M5354" s="40"/>
      <c r="N5354" s="40"/>
      <c r="O5354" s="40"/>
      <c r="P5354" s="40"/>
      <c r="Q5354" s="40"/>
      <c r="R5354" s="40"/>
      <c r="S5354" s="40"/>
      <c r="T5354" s="40"/>
      <c r="U5354" s="40"/>
      <c r="V5354" s="40"/>
      <c r="W5354" s="40"/>
      <c r="X5354" s="40"/>
      <c r="Y5354" s="3"/>
      <c r="Z5354" s="40"/>
      <c r="AA5354" s="40"/>
      <c r="AB5354" s="40"/>
      <c r="AC5354" s="40"/>
      <c r="AD5354" s="40"/>
      <c r="AE5354" s="40"/>
      <c r="AF5354" s="40"/>
      <c r="AG5354" s="40"/>
      <c r="AH5354" s="40"/>
      <c r="AI5354" s="40"/>
      <c r="AJ5354" s="40"/>
      <c r="AK5354" s="40"/>
      <c r="AL5354" s="40"/>
      <c r="AM5354" s="40"/>
      <c r="AN5354" s="40"/>
      <c r="AO5354" s="40"/>
      <c r="AP5354" s="40"/>
      <c r="AQ5354" s="40"/>
      <c r="AR5354" s="40"/>
      <c r="AS5354" s="40"/>
      <c r="AT5354" s="40"/>
      <c r="AU5354" s="40"/>
      <c r="AV5354" s="40"/>
      <c r="AW5354"/>
      <c r="AX5354"/>
      <c r="AY5354"/>
      <c r="AZ5354" s="40"/>
      <c r="BA5354" s="40"/>
      <c r="BB5354" s="40"/>
      <c r="BC5354" s="40"/>
      <c r="BD5354" s="40"/>
      <c r="BE5354" s="40"/>
      <c r="BF5354" s="40"/>
      <c r="BG5354" s="40"/>
      <c r="BH5354" s="40"/>
      <c r="BI5354" s="40"/>
      <c r="BJ5354" s="40"/>
      <c r="BK5354" s="40"/>
      <c r="BL5354" s="40"/>
      <c r="BM5354" s="40"/>
      <c r="BN5354" s="40"/>
      <c r="BO5354" s="40"/>
      <c r="BP5354" s="40"/>
      <c r="BQ5354" s="40"/>
      <c r="BR5354" s="40"/>
      <c r="BS5354" s="40"/>
      <c r="BT5354" s="40"/>
      <c r="BU5354" s="40"/>
      <c r="BV5354" s="40"/>
      <c r="BW5354" s="40"/>
      <c r="BX5354" s="40"/>
      <c r="BY5354" s="40"/>
      <c r="BZ5354" s="40"/>
      <c r="CA5354" s="40"/>
      <c r="CB5354" s="40"/>
      <c r="CC5354" s="40"/>
      <c r="CD5354" s="40"/>
      <c r="CE5354" s="40"/>
      <c r="CF5354" s="40"/>
    </row>
    <row r="5355" spans="1:84" s="20" customFormat="1" x14ac:dyDescent="0.25">
      <c r="A5355" s="68" t="s">
        <v>837</v>
      </c>
      <c r="B5355" s="68" t="s">
        <v>837</v>
      </c>
      <c r="C5355" s="14">
        <v>38482</v>
      </c>
      <c r="D5355" s="14"/>
      <c r="E5355" s="14"/>
      <c r="F5355" s="15"/>
      <c r="G5355" s="40"/>
      <c r="H5355" s="40"/>
      <c r="I5355" s="40"/>
      <c r="J5355" s="40"/>
      <c r="K5355" s="40"/>
      <c r="L5355" s="40"/>
      <c r="M5355" s="40"/>
      <c r="N5355" s="40"/>
      <c r="O5355" s="40"/>
      <c r="P5355" s="40"/>
      <c r="Q5355" s="40"/>
      <c r="R5355" s="40"/>
      <c r="S5355" s="40"/>
      <c r="T5355" s="40"/>
      <c r="U5355" s="40">
        <v>1322.84</v>
      </c>
      <c r="V5355" s="40"/>
      <c r="W5355" s="40"/>
      <c r="X5355" s="40"/>
      <c r="Y5355" s="3"/>
      <c r="Z5355" s="40"/>
      <c r="AA5355" s="40"/>
      <c r="AB5355" s="40"/>
      <c r="AC5355" s="40"/>
      <c r="AD5355" s="40"/>
      <c r="AE5355" s="40"/>
      <c r="AF5355" s="40"/>
      <c r="AG5355" s="40"/>
      <c r="AH5355" s="40"/>
      <c r="AI5355" s="40"/>
      <c r="AJ5355" s="40"/>
      <c r="AK5355" s="40"/>
      <c r="AL5355" s="40"/>
      <c r="AM5355" s="40">
        <v>5.68</v>
      </c>
      <c r="AN5355" s="40"/>
      <c r="AO5355" s="40"/>
      <c r="AP5355" s="40"/>
      <c r="AQ5355" s="40"/>
      <c r="AR5355" s="40"/>
      <c r="AS5355" s="40"/>
      <c r="AT5355" s="40"/>
      <c r="AU5355" s="40"/>
      <c r="AV5355" s="40"/>
      <c r="AW5355"/>
      <c r="AX5355"/>
      <c r="AY5355"/>
      <c r="AZ5355" s="40"/>
      <c r="BA5355" s="40">
        <v>55</v>
      </c>
      <c r="BB5355" s="40"/>
      <c r="BC5355" s="40"/>
      <c r="BD5355" s="40"/>
      <c r="BE5355" s="40"/>
      <c r="BF5355" s="40"/>
      <c r="BG5355" s="40"/>
      <c r="BH5355" s="40"/>
      <c r="BI5355" s="40"/>
      <c r="BJ5355" s="40"/>
      <c r="BK5355" s="40"/>
      <c r="BL5355" s="40"/>
      <c r="BM5355" s="40"/>
      <c r="BN5355" s="40"/>
      <c r="BO5355" s="40"/>
      <c r="BP5355" s="40"/>
      <c r="BQ5355" s="40"/>
      <c r="BR5355" s="40"/>
      <c r="BS5355" s="40"/>
      <c r="BT5355" s="40"/>
      <c r="BU5355" s="40"/>
      <c r="BV5355" s="40"/>
      <c r="BW5355" s="40"/>
      <c r="BX5355" s="40"/>
      <c r="BY5355" s="40"/>
      <c r="BZ5355" s="40"/>
      <c r="CA5355" s="40"/>
      <c r="CB5355" s="40"/>
      <c r="CC5355" s="40"/>
      <c r="CD5355" s="40"/>
      <c r="CE5355" s="40"/>
      <c r="CF5355" s="40"/>
    </row>
    <row r="5356" spans="1:84" s="20" customFormat="1" x14ac:dyDescent="0.25">
      <c r="A5356" s="68" t="s">
        <v>837</v>
      </c>
      <c r="B5356" s="68" t="s">
        <v>837</v>
      </c>
      <c r="C5356" s="14">
        <v>38483</v>
      </c>
      <c r="D5356" s="14"/>
      <c r="E5356" s="14"/>
      <c r="F5356" s="15"/>
      <c r="G5356" s="40"/>
      <c r="H5356" s="40">
        <v>514</v>
      </c>
      <c r="I5356" s="40"/>
      <c r="J5356" s="40"/>
      <c r="K5356" s="40"/>
      <c r="L5356" s="40"/>
      <c r="M5356" s="40"/>
      <c r="N5356" s="40"/>
      <c r="O5356" s="40"/>
      <c r="P5356" s="40"/>
      <c r="Q5356" s="40"/>
      <c r="R5356" s="40"/>
      <c r="S5356" s="40"/>
      <c r="T5356" s="40"/>
      <c r="U5356" s="40"/>
      <c r="V5356" s="40"/>
      <c r="W5356" s="40"/>
      <c r="X5356" s="40"/>
      <c r="Y5356" s="3"/>
      <c r="Z5356" s="40"/>
      <c r="AA5356" s="40"/>
      <c r="AB5356" s="40"/>
      <c r="AC5356" s="40"/>
      <c r="AD5356" s="40"/>
      <c r="AE5356" s="40"/>
      <c r="AF5356" s="40"/>
      <c r="AG5356" s="40"/>
      <c r="AH5356" s="40"/>
      <c r="AI5356" s="40"/>
      <c r="AJ5356" s="40"/>
      <c r="AK5356" s="40"/>
      <c r="AL5356" s="40"/>
      <c r="AM5356" s="40"/>
      <c r="AN5356" s="40"/>
      <c r="AO5356" s="40"/>
      <c r="AP5356" s="40"/>
      <c r="AQ5356" s="40"/>
      <c r="AR5356" s="40"/>
      <c r="AS5356" s="40"/>
      <c r="AT5356" s="40"/>
      <c r="AU5356" s="40"/>
      <c r="AV5356" s="40"/>
      <c r="AW5356"/>
      <c r="AX5356"/>
      <c r="AY5356"/>
      <c r="AZ5356" s="40"/>
      <c r="BA5356" s="40"/>
      <c r="BB5356" s="40"/>
      <c r="BC5356" s="40"/>
      <c r="BD5356" s="40"/>
      <c r="BE5356" s="40"/>
      <c r="BF5356" s="40"/>
      <c r="BG5356" s="40"/>
      <c r="BH5356" s="40"/>
      <c r="BI5356" s="40"/>
      <c r="BJ5356" s="40"/>
      <c r="BK5356" s="40"/>
      <c r="BL5356" s="40"/>
      <c r="BM5356" s="40"/>
      <c r="BN5356" s="40"/>
      <c r="BO5356" s="40"/>
      <c r="BP5356" s="40"/>
      <c r="BQ5356" s="40"/>
      <c r="BR5356" s="40"/>
      <c r="BS5356" s="40"/>
      <c r="BT5356" s="40"/>
      <c r="BU5356" s="40"/>
      <c r="BV5356" s="40"/>
      <c r="BW5356" s="40"/>
      <c r="BX5356" s="40"/>
      <c r="BY5356" s="40"/>
      <c r="BZ5356" s="40"/>
      <c r="CA5356" s="40"/>
      <c r="CB5356" s="40"/>
      <c r="CC5356" s="40"/>
      <c r="CD5356" s="40"/>
      <c r="CE5356" s="40"/>
      <c r="CF5356" s="40"/>
    </row>
    <row r="5357" spans="1:84" s="20" customFormat="1" x14ac:dyDescent="0.25">
      <c r="A5357" s="68" t="s">
        <v>837</v>
      </c>
      <c r="B5357" s="68" t="s">
        <v>837</v>
      </c>
      <c r="C5357" s="14">
        <v>38488</v>
      </c>
      <c r="D5357" s="14"/>
      <c r="E5357" s="14"/>
      <c r="F5357" s="15"/>
      <c r="G5357" s="40"/>
      <c r="H5357" s="40">
        <v>483</v>
      </c>
      <c r="I5357" s="40"/>
      <c r="J5357" s="40"/>
      <c r="K5357" s="40"/>
      <c r="L5357" s="40"/>
      <c r="M5357" s="40"/>
      <c r="N5357" s="40"/>
      <c r="O5357" s="40"/>
      <c r="P5357" s="40"/>
      <c r="Q5357" s="40"/>
      <c r="R5357" s="40"/>
      <c r="S5357" s="40"/>
      <c r="T5357" s="40"/>
      <c r="U5357" s="40"/>
      <c r="V5357" s="40"/>
      <c r="W5357" s="40"/>
      <c r="X5357" s="40"/>
      <c r="Y5357" s="3"/>
      <c r="Z5357" s="40"/>
      <c r="AA5357" s="40"/>
      <c r="AB5357" s="40"/>
      <c r="AC5357" s="40"/>
      <c r="AD5357" s="40"/>
      <c r="AE5357" s="40"/>
      <c r="AF5357" s="40"/>
      <c r="AG5357" s="40"/>
      <c r="AH5357" s="40"/>
      <c r="AI5357" s="40"/>
      <c r="AJ5357" s="40"/>
      <c r="AK5357" s="40"/>
      <c r="AL5357" s="40"/>
      <c r="AM5357" s="40"/>
      <c r="AN5357" s="40"/>
      <c r="AO5357" s="40"/>
      <c r="AP5357" s="40"/>
      <c r="AQ5357" s="40"/>
      <c r="AR5357" s="40"/>
      <c r="AS5357" s="40"/>
      <c r="AT5357" s="40"/>
      <c r="AU5357" s="40"/>
      <c r="AV5357" s="40"/>
      <c r="AW5357"/>
      <c r="AX5357"/>
      <c r="AY5357"/>
      <c r="AZ5357" s="40"/>
      <c r="BA5357" s="40"/>
      <c r="BB5357" s="40"/>
      <c r="BC5357" s="40"/>
      <c r="BD5357" s="40"/>
      <c r="BE5357" s="40"/>
      <c r="BF5357" s="40"/>
      <c r="BG5357" s="40"/>
      <c r="BH5357" s="40"/>
      <c r="BI5357" s="40"/>
      <c r="BJ5357" s="40"/>
      <c r="BK5357" s="40"/>
      <c r="BL5357" s="40"/>
      <c r="BM5357" s="40"/>
      <c r="BN5357" s="40"/>
      <c r="BO5357" s="40"/>
      <c r="BP5357" s="40"/>
      <c r="BQ5357" s="40"/>
      <c r="BR5357" s="40"/>
      <c r="BS5357" s="40"/>
      <c r="BT5357" s="40"/>
      <c r="BU5357" s="40"/>
      <c r="BV5357" s="40"/>
      <c r="BW5357" s="40"/>
      <c r="BX5357" s="40"/>
      <c r="BY5357" s="40"/>
      <c r="BZ5357" s="40"/>
      <c r="CA5357" s="40"/>
      <c r="CB5357" s="40"/>
      <c r="CC5357" s="40"/>
      <c r="CD5357" s="40"/>
      <c r="CE5357" s="40"/>
      <c r="CF5357" s="40"/>
    </row>
    <row r="5358" spans="1:84" s="20" customFormat="1" x14ac:dyDescent="0.25">
      <c r="A5358" s="68" t="s">
        <v>837</v>
      </c>
      <c r="B5358" s="68" t="s">
        <v>837</v>
      </c>
      <c r="C5358" s="14">
        <v>38492</v>
      </c>
      <c r="D5358" s="14"/>
      <c r="E5358" s="14"/>
      <c r="F5358" s="15"/>
      <c r="G5358" s="40"/>
      <c r="H5358" s="40"/>
      <c r="I5358" s="40"/>
      <c r="J5358" s="40"/>
      <c r="K5358" s="40"/>
      <c r="L5358" s="40"/>
      <c r="M5358" s="40"/>
      <c r="N5358" s="40"/>
      <c r="O5358" s="40"/>
      <c r="P5358" s="40"/>
      <c r="Q5358" s="40"/>
      <c r="R5358" s="40"/>
      <c r="S5358" s="40"/>
      <c r="T5358" s="40"/>
      <c r="U5358" s="40">
        <v>986.53</v>
      </c>
      <c r="V5358" s="40"/>
      <c r="W5358" s="40"/>
      <c r="X5358" s="40"/>
      <c r="Y5358" s="3"/>
      <c r="Z5358" s="40"/>
      <c r="AA5358" s="40"/>
      <c r="AB5358" s="40"/>
      <c r="AC5358" s="40"/>
      <c r="AD5358" s="40"/>
      <c r="AE5358" s="40"/>
      <c r="AF5358" s="40"/>
      <c r="AG5358" s="40"/>
      <c r="AH5358" s="40"/>
      <c r="AI5358" s="40"/>
      <c r="AJ5358" s="40"/>
      <c r="AK5358" s="40"/>
      <c r="AL5358" s="40"/>
      <c r="AM5358" s="40">
        <v>4.7</v>
      </c>
      <c r="AN5358" s="40"/>
      <c r="AO5358" s="40"/>
      <c r="AP5358" s="40"/>
      <c r="AQ5358" s="40"/>
      <c r="AR5358" s="40"/>
      <c r="AS5358" s="40"/>
      <c r="AT5358" s="40"/>
      <c r="AU5358" s="40"/>
      <c r="AV5358" s="40"/>
      <c r="AW5358"/>
      <c r="AX5358"/>
      <c r="AY5358"/>
      <c r="AZ5358" s="40"/>
      <c r="BA5358" s="40"/>
      <c r="BB5358" s="40"/>
      <c r="BC5358" s="40"/>
      <c r="BD5358" s="40"/>
      <c r="BE5358" s="40"/>
      <c r="BF5358" s="40"/>
      <c r="BG5358" s="40"/>
      <c r="BH5358" s="40"/>
      <c r="BI5358" s="40"/>
      <c r="BJ5358" s="40"/>
      <c r="BK5358" s="40"/>
      <c r="BL5358" s="40"/>
      <c r="BM5358" s="40"/>
      <c r="BN5358" s="40"/>
      <c r="BO5358" s="40"/>
      <c r="BP5358" s="40"/>
      <c r="BQ5358" s="40"/>
      <c r="BR5358" s="40"/>
      <c r="BS5358" s="40"/>
      <c r="BT5358" s="40"/>
      <c r="BU5358" s="40"/>
      <c r="BV5358" s="40"/>
      <c r="BW5358" s="40"/>
      <c r="BX5358" s="40"/>
      <c r="BY5358" s="40"/>
      <c r="BZ5358" s="40"/>
      <c r="CA5358" s="40"/>
      <c r="CB5358" s="40"/>
      <c r="CC5358" s="40"/>
      <c r="CD5358" s="40"/>
      <c r="CE5358" s="40"/>
      <c r="CF5358" s="40"/>
    </row>
    <row r="5359" spans="1:84" s="20" customFormat="1" x14ac:dyDescent="0.25">
      <c r="A5359" s="68" t="s">
        <v>837</v>
      </c>
      <c r="B5359" s="68" t="s">
        <v>837</v>
      </c>
      <c r="C5359" s="14">
        <v>38493</v>
      </c>
      <c r="D5359" s="14"/>
      <c r="E5359" s="14"/>
      <c r="F5359" s="15"/>
      <c r="G5359" s="40"/>
      <c r="H5359" s="40">
        <v>472</v>
      </c>
      <c r="I5359" s="40"/>
      <c r="J5359" s="40"/>
      <c r="K5359" s="40"/>
      <c r="L5359" s="40"/>
      <c r="M5359" s="40"/>
      <c r="N5359" s="40"/>
      <c r="O5359" s="40"/>
      <c r="P5359" s="40"/>
      <c r="Q5359" s="40"/>
      <c r="R5359" s="40"/>
      <c r="S5359" s="40"/>
      <c r="T5359" s="40"/>
      <c r="U5359" s="40"/>
      <c r="V5359" s="40"/>
      <c r="W5359" s="40"/>
      <c r="X5359" s="40"/>
      <c r="Y5359" s="3"/>
      <c r="Z5359" s="40"/>
      <c r="AA5359" s="40"/>
      <c r="AB5359" s="40"/>
      <c r="AC5359" s="40"/>
      <c r="AD5359" s="40"/>
      <c r="AE5359" s="40"/>
      <c r="AF5359" s="40"/>
      <c r="AG5359" s="40"/>
      <c r="AH5359" s="40"/>
      <c r="AI5359" s="40"/>
      <c r="AJ5359" s="40"/>
      <c r="AK5359" s="40"/>
      <c r="AL5359" s="40"/>
      <c r="AM5359" s="40"/>
      <c r="AN5359" s="40"/>
      <c r="AO5359" s="40"/>
      <c r="AP5359" s="40"/>
      <c r="AQ5359" s="40"/>
      <c r="AR5359" s="40"/>
      <c r="AS5359" s="40"/>
      <c r="AT5359" s="40"/>
      <c r="AU5359" s="40"/>
      <c r="AV5359" s="40"/>
      <c r="AW5359"/>
      <c r="AX5359"/>
      <c r="AY5359"/>
      <c r="AZ5359" s="40"/>
      <c r="BA5359" s="40"/>
      <c r="BB5359" s="40"/>
      <c r="BC5359" s="40"/>
      <c r="BD5359" s="40"/>
      <c r="BE5359" s="40"/>
      <c r="BF5359" s="40"/>
      <c r="BG5359" s="40"/>
      <c r="BH5359" s="40"/>
      <c r="BI5359" s="40"/>
      <c r="BJ5359" s="40"/>
      <c r="BK5359" s="40"/>
      <c r="BL5359" s="40"/>
      <c r="BM5359" s="40"/>
      <c r="BN5359" s="40"/>
      <c r="BO5359" s="40"/>
      <c r="BP5359" s="40"/>
      <c r="BQ5359" s="40"/>
      <c r="BR5359" s="40"/>
      <c r="BS5359" s="40"/>
      <c r="BT5359" s="40"/>
      <c r="BU5359" s="40"/>
      <c r="BV5359" s="40"/>
      <c r="BW5359" s="40"/>
      <c r="BX5359" s="40"/>
      <c r="BY5359" s="40"/>
      <c r="BZ5359" s="40"/>
      <c r="CA5359" s="40"/>
      <c r="CB5359" s="40"/>
      <c r="CC5359" s="40"/>
      <c r="CD5359" s="40"/>
      <c r="CE5359" s="40"/>
      <c r="CF5359" s="40"/>
    </row>
    <row r="5360" spans="1:84" x14ac:dyDescent="0.25">
      <c r="A5360" s="68" t="s">
        <v>837</v>
      </c>
      <c r="B5360" s="68" t="s">
        <v>837</v>
      </c>
      <c r="C5360" s="14">
        <v>38498</v>
      </c>
      <c r="D5360" s="14"/>
      <c r="E5360" s="14"/>
      <c r="F5360" s="15"/>
      <c r="H5360">
        <v>439</v>
      </c>
      <c r="AT5360" s="40"/>
    </row>
    <row r="5361" spans="1:84" x14ac:dyDescent="0.25">
      <c r="A5361" s="68" t="s">
        <v>837</v>
      </c>
      <c r="B5361" s="68" t="s">
        <v>837</v>
      </c>
      <c r="C5361" s="14">
        <v>38502</v>
      </c>
      <c r="D5361" s="14"/>
      <c r="E5361" s="14"/>
      <c r="F5361" s="15"/>
      <c r="U5361">
        <v>1662.99</v>
      </c>
      <c r="AM5361">
        <v>2.36</v>
      </c>
      <c r="AT5361" s="40"/>
      <c r="CF5361" s="40"/>
    </row>
    <row r="5362" spans="1:84" x14ac:dyDescent="0.25">
      <c r="A5362" s="68" t="s">
        <v>837</v>
      </c>
      <c r="B5362" s="68" t="s">
        <v>837</v>
      </c>
      <c r="C5362" s="14">
        <v>38503</v>
      </c>
      <c r="D5362" s="14"/>
      <c r="E5362" s="14"/>
      <c r="F5362" s="15"/>
      <c r="H5362">
        <v>415</v>
      </c>
      <c r="AT5362" s="40"/>
      <c r="CF5362" s="40"/>
    </row>
    <row r="5363" spans="1:84" x14ac:dyDescent="0.25">
      <c r="A5363" s="68" t="s">
        <v>837</v>
      </c>
      <c r="B5363" s="68" t="s">
        <v>837</v>
      </c>
      <c r="C5363" s="14">
        <v>38508</v>
      </c>
      <c r="D5363" s="14"/>
      <c r="E5363" s="14"/>
      <c r="F5363" s="15"/>
      <c r="H5363">
        <v>408.05</v>
      </c>
      <c r="U5363">
        <v>1478.89</v>
      </c>
      <c r="AT5363" s="40"/>
      <c r="CF5363" s="40"/>
    </row>
    <row r="5364" spans="1:84" x14ac:dyDescent="0.25">
      <c r="A5364" s="68" t="s">
        <v>837</v>
      </c>
      <c r="B5364" s="68" t="s">
        <v>837</v>
      </c>
      <c r="C5364" s="14">
        <v>38510</v>
      </c>
      <c r="D5364" s="14"/>
      <c r="E5364" s="14"/>
      <c r="F5364" s="15"/>
      <c r="H5364">
        <v>378</v>
      </c>
      <c r="AT5364" s="40"/>
      <c r="CF5364" s="40"/>
    </row>
    <row r="5365" spans="1:84" x14ac:dyDescent="0.25">
      <c r="A5365" s="68" t="s">
        <v>837</v>
      </c>
      <c r="B5365" s="68" t="s">
        <v>837</v>
      </c>
      <c r="C5365" s="14">
        <v>38511</v>
      </c>
      <c r="D5365" s="14"/>
      <c r="E5365" s="14"/>
      <c r="F5365" s="15"/>
      <c r="AD5365">
        <v>516.92999999999995</v>
      </c>
      <c r="AT5365" s="40" t="s">
        <v>74</v>
      </c>
      <c r="BA5365">
        <v>90</v>
      </c>
      <c r="CF5365" s="40"/>
    </row>
    <row r="5366" spans="1:84" x14ac:dyDescent="0.25">
      <c r="A5366" s="68" t="s">
        <v>837</v>
      </c>
      <c r="B5366" s="68" t="s">
        <v>837</v>
      </c>
      <c r="C5366" s="14">
        <v>38514</v>
      </c>
      <c r="D5366" s="14"/>
      <c r="E5366" s="14"/>
      <c r="F5366" s="15"/>
      <c r="H5366">
        <v>383</v>
      </c>
      <c r="AT5366" s="40"/>
      <c r="CF5366" s="40"/>
    </row>
    <row r="5367" spans="1:84" x14ac:dyDescent="0.25">
      <c r="A5367" s="68" t="s">
        <v>837</v>
      </c>
      <c r="B5367" s="68" t="s">
        <v>837</v>
      </c>
      <c r="C5367" s="14">
        <v>38520</v>
      </c>
      <c r="D5367" s="14"/>
      <c r="E5367" s="14"/>
      <c r="F5367" s="15"/>
      <c r="H5367">
        <v>378</v>
      </c>
      <c r="AT5367" s="40"/>
      <c r="CF5367" s="40"/>
    </row>
    <row r="5368" spans="1:84" x14ac:dyDescent="0.25">
      <c r="A5368" s="68" t="s">
        <v>837</v>
      </c>
      <c r="B5368" s="68" t="s">
        <v>837</v>
      </c>
      <c r="C5368" s="14">
        <v>38525</v>
      </c>
      <c r="D5368" s="14"/>
      <c r="E5368" s="14"/>
      <c r="F5368" s="15"/>
      <c r="H5368">
        <v>403</v>
      </c>
      <c r="AT5368" s="40"/>
      <c r="CF5368" s="40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47"/>
  <sheetViews>
    <sheetView topLeftCell="F106" zoomScaleNormal="100" workbookViewId="0">
      <selection activeCell="L2" activeCellId="1" sqref="I1706:O1706 L2"/>
    </sheetView>
  </sheetViews>
  <sheetFormatPr defaultColWidth="8.5703125" defaultRowHeight="15" x14ac:dyDescent="0.25"/>
  <cols>
    <col min="3" max="6" width="14" customWidth="1"/>
  </cols>
  <sheetData>
    <row r="1" spans="1:30" x14ac:dyDescent="0.25">
      <c r="A1" t="s">
        <v>1213</v>
      </c>
      <c r="B1" t="s">
        <v>1214</v>
      </c>
      <c r="C1" t="s">
        <v>1215</v>
      </c>
      <c r="G1" t="s">
        <v>1216</v>
      </c>
      <c r="H1" t="s">
        <v>1217</v>
      </c>
      <c r="I1" t="s">
        <v>1218</v>
      </c>
      <c r="J1" t="s">
        <v>1219</v>
      </c>
      <c r="K1" t="s">
        <v>1220</v>
      </c>
      <c r="L1" t="s">
        <v>36</v>
      </c>
      <c r="M1" t="s">
        <v>1221</v>
      </c>
      <c r="N1" t="s">
        <v>1222</v>
      </c>
      <c r="O1" t="s">
        <v>1223</v>
      </c>
      <c r="P1" t="s">
        <v>1224</v>
      </c>
      <c r="R1" t="s">
        <v>1213</v>
      </c>
      <c r="S1" t="s">
        <v>1214</v>
      </c>
      <c r="T1" t="s">
        <v>1215</v>
      </c>
      <c r="U1" t="s">
        <v>1216</v>
      </c>
      <c r="V1" t="s">
        <v>1217</v>
      </c>
      <c r="W1" t="s">
        <v>1218</v>
      </c>
      <c r="X1" t="s">
        <v>1225</v>
      </c>
      <c r="Y1" t="s">
        <v>1226</v>
      </c>
      <c r="Z1" t="s">
        <v>1227</v>
      </c>
      <c r="AA1" t="s">
        <v>1228</v>
      </c>
      <c r="AB1" t="s">
        <v>1219</v>
      </c>
      <c r="AC1" t="s">
        <v>1220</v>
      </c>
      <c r="AD1" t="s">
        <v>1229</v>
      </c>
    </row>
    <row r="2" spans="1:30" x14ac:dyDescent="0.25">
      <c r="A2">
        <v>2014</v>
      </c>
      <c r="B2" t="s">
        <v>1230</v>
      </c>
      <c r="C2" t="s">
        <v>1231</v>
      </c>
      <c r="D2" t="str">
        <f t="shared" ref="D2:D38" si="0">"Gatton2014TOS11-AprCv"&amp;G2</f>
        <v>Gatton2014TOS11-AprCvAxe</v>
      </c>
      <c r="G2" t="s">
        <v>928</v>
      </c>
      <c r="H2" t="s">
        <v>1232</v>
      </c>
      <c r="I2" t="s">
        <v>1232</v>
      </c>
      <c r="J2">
        <v>59.5</v>
      </c>
      <c r="K2">
        <v>50.714285714286198</v>
      </c>
      <c r="L2">
        <f t="shared" ref="L2:L33" si="1">ROUND(Z2,0)</f>
        <v>38</v>
      </c>
      <c r="M2">
        <f t="shared" ref="M2:M33" si="2">ROUND(AA2,0)</f>
        <v>47</v>
      </c>
      <c r="N2">
        <f t="shared" ref="N2:N33" si="3">ROUND(K2,0)</f>
        <v>51</v>
      </c>
      <c r="O2">
        <f t="shared" ref="O2:O33" si="4">ROUND(J2,0)</f>
        <v>60</v>
      </c>
      <c r="R2">
        <v>2014</v>
      </c>
      <c r="S2" t="s">
        <v>1230</v>
      </c>
      <c r="T2" t="s">
        <v>1233</v>
      </c>
      <c r="U2" t="s">
        <v>1234</v>
      </c>
      <c r="V2" t="s">
        <v>1232</v>
      </c>
      <c r="W2" t="s">
        <v>1232</v>
      </c>
      <c r="X2" t="s">
        <v>1232</v>
      </c>
      <c r="Y2" t="s">
        <v>1232</v>
      </c>
      <c r="Z2">
        <v>38</v>
      </c>
      <c r="AA2">
        <v>46.692307692307601</v>
      </c>
      <c r="AB2">
        <v>59.5</v>
      </c>
      <c r="AC2">
        <v>50.714285714286198</v>
      </c>
      <c r="AD2" t="s">
        <v>1232</v>
      </c>
    </row>
    <row r="3" spans="1:30" x14ac:dyDescent="0.25">
      <c r="A3">
        <v>2014</v>
      </c>
      <c r="B3" t="s">
        <v>1230</v>
      </c>
      <c r="C3" t="s">
        <v>1231</v>
      </c>
      <c r="D3" t="str">
        <f t="shared" si="0"/>
        <v>Gatton2014TOS11-AprCvBolac</v>
      </c>
      <c r="G3" t="s">
        <v>599</v>
      </c>
      <c r="H3" t="s">
        <v>1232</v>
      </c>
      <c r="I3" t="s">
        <v>1232</v>
      </c>
      <c r="J3">
        <v>73.625</v>
      </c>
      <c r="K3">
        <v>67.166666666666003</v>
      </c>
      <c r="L3">
        <f t="shared" si="1"/>
        <v>43</v>
      </c>
      <c r="M3">
        <f t="shared" si="2"/>
        <v>63</v>
      </c>
      <c r="N3">
        <f t="shared" si="3"/>
        <v>67</v>
      </c>
      <c r="O3">
        <f t="shared" si="4"/>
        <v>74</v>
      </c>
      <c r="R3">
        <v>2014</v>
      </c>
      <c r="S3" t="s">
        <v>1230</v>
      </c>
      <c r="T3" t="s">
        <v>1233</v>
      </c>
      <c r="U3" t="s">
        <v>1235</v>
      </c>
      <c r="V3" t="s">
        <v>1232</v>
      </c>
      <c r="W3" t="s">
        <v>1232</v>
      </c>
      <c r="X3" t="s">
        <v>1232</v>
      </c>
      <c r="Y3" t="s">
        <v>1232</v>
      </c>
      <c r="Z3">
        <v>43.200000000000699</v>
      </c>
      <c r="AA3">
        <v>62.5</v>
      </c>
      <c r="AB3">
        <v>73.625</v>
      </c>
      <c r="AC3">
        <v>67.166666666666003</v>
      </c>
      <c r="AD3" t="s">
        <v>1232</v>
      </c>
    </row>
    <row r="4" spans="1:30" x14ac:dyDescent="0.25">
      <c r="A4">
        <v>2014</v>
      </c>
      <c r="B4" t="s">
        <v>1230</v>
      </c>
      <c r="C4" t="s">
        <v>1231</v>
      </c>
      <c r="D4" t="str">
        <f t="shared" si="0"/>
        <v>Gatton2014TOS11-AprCvBraewood</v>
      </c>
      <c r="G4" t="s">
        <v>1236</v>
      </c>
      <c r="H4" t="s">
        <v>1232</v>
      </c>
      <c r="I4" t="s">
        <v>1232</v>
      </c>
      <c r="J4">
        <v>88.136363636363896</v>
      </c>
      <c r="K4">
        <v>77</v>
      </c>
      <c r="L4">
        <f t="shared" si="1"/>
        <v>48</v>
      </c>
      <c r="M4">
        <f t="shared" si="2"/>
        <v>67</v>
      </c>
      <c r="N4">
        <f t="shared" si="3"/>
        <v>77</v>
      </c>
      <c r="O4">
        <f t="shared" si="4"/>
        <v>88</v>
      </c>
      <c r="R4">
        <v>2014</v>
      </c>
      <c r="S4" t="s">
        <v>1230</v>
      </c>
      <c r="T4" t="s">
        <v>1233</v>
      </c>
      <c r="U4" t="s">
        <v>1237</v>
      </c>
      <c r="V4" t="s">
        <v>1232</v>
      </c>
      <c r="W4" t="s">
        <v>1232</v>
      </c>
      <c r="X4" t="s">
        <v>1232</v>
      </c>
      <c r="Y4" t="s">
        <v>1232</v>
      </c>
      <c r="Z4">
        <v>47.683333333334303</v>
      </c>
      <c r="AA4">
        <v>67.333333333333002</v>
      </c>
      <c r="AB4">
        <v>88.136363636363896</v>
      </c>
      <c r="AC4">
        <v>77</v>
      </c>
      <c r="AD4" t="s">
        <v>1232</v>
      </c>
    </row>
    <row r="5" spans="1:30" x14ac:dyDescent="0.25">
      <c r="A5">
        <v>2014</v>
      </c>
      <c r="B5" t="s">
        <v>1230</v>
      </c>
      <c r="C5" t="s">
        <v>1231</v>
      </c>
      <c r="D5" t="str">
        <f t="shared" si="0"/>
        <v>Gatton2014TOS11-AprCvCalingiri</v>
      </c>
      <c r="G5" t="s">
        <v>1238</v>
      </c>
      <c r="H5" t="s">
        <v>1232</v>
      </c>
      <c r="I5" t="s">
        <v>1232</v>
      </c>
      <c r="J5">
        <v>108</v>
      </c>
      <c r="K5">
        <v>86.5</v>
      </c>
      <c r="L5">
        <f t="shared" si="1"/>
        <v>48</v>
      </c>
      <c r="M5">
        <f t="shared" si="2"/>
        <v>75</v>
      </c>
      <c r="N5">
        <f t="shared" si="3"/>
        <v>87</v>
      </c>
      <c r="O5">
        <f t="shared" si="4"/>
        <v>108</v>
      </c>
      <c r="R5">
        <v>2014</v>
      </c>
      <c r="S5" t="s">
        <v>1230</v>
      </c>
      <c r="T5" t="s">
        <v>1233</v>
      </c>
      <c r="U5" t="s">
        <v>1239</v>
      </c>
      <c r="V5" t="s">
        <v>1232</v>
      </c>
      <c r="W5" t="s">
        <v>1232</v>
      </c>
      <c r="X5" t="s">
        <v>1232</v>
      </c>
      <c r="Y5" t="s">
        <v>1232</v>
      </c>
      <c r="Z5">
        <v>48</v>
      </c>
      <c r="AA5">
        <v>75.285714285713695</v>
      </c>
      <c r="AB5">
        <v>108</v>
      </c>
      <c r="AC5">
        <v>86.5</v>
      </c>
      <c r="AD5" t="s">
        <v>1232</v>
      </c>
    </row>
    <row r="6" spans="1:30" x14ac:dyDescent="0.25">
      <c r="A6">
        <v>2014</v>
      </c>
      <c r="B6" t="s">
        <v>1230</v>
      </c>
      <c r="C6" t="s">
        <v>1231</v>
      </c>
      <c r="D6" t="str">
        <f t="shared" si="0"/>
        <v>Gatton2014TOS11-AprCvCatalina</v>
      </c>
      <c r="G6" t="s">
        <v>1240</v>
      </c>
      <c r="H6" t="s">
        <v>1232</v>
      </c>
      <c r="I6" t="s">
        <v>1232</v>
      </c>
      <c r="J6">
        <v>63</v>
      </c>
      <c r="K6">
        <v>55</v>
      </c>
      <c r="L6">
        <f t="shared" si="1"/>
        <v>40</v>
      </c>
      <c r="M6">
        <f t="shared" si="2"/>
        <v>52</v>
      </c>
      <c r="N6">
        <f t="shared" si="3"/>
        <v>55</v>
      </c>
      <c r="O6">
        <f t="shared" si="4"/>
        <v>63</v>
      </c>
      <c r="R6">
        <v>2014</v>
      </c>
      <c r="S6" t="s">
        <v>1230</v>
      </c>
      <c r="T6" t="s">
        <v>1233</v>
      </c>
      <c r="U6" t="s">
        <v>1241</v>
      </c>
      <c r="V6" t="s">
        <v>1232</v>
      </c>
      <c r="W6" t="s">
        <v>1232</v>
      </c>
      <c r="X6" t="s">
        <v>1232</v>
      </c>
      <c r="Y6" t="s">
        <v>1232</v>
      </c>
      <c r="Z6">
        <v>40</v>
      </c>
      <c r="AA6">
        <v>51.666666666666003</v>
      </c>
      <c r="AB6">
        <v>63</v>
      </c>
      <c r="AC6">
        <v>55</v>
      </c>
      <c r="AD6" t="s">
        <v>1232</v>
      </c>
    </row>
    <row r="7" spans="1:30" x14ac:dyDescent="0.25">
      <c r="A7">
        <v>2014</v>
      </c>
      <c r="B7" t="s">
        <v>1230</v>
      </c>
      <c r="C7" t="s">
        <v>1231</v>
      </c>
      <c r="D7" t="str">
        <f t="shared" si="0"/>
        <v>Gatton2014TOS11-AprCvCrusader</v>
      </c>
      <c r="G7" t="s">
        <v>1242</v>
      </c>
      <c r="H7" t="s">
        <v>1232</v>
      </c>
      <c r="I7" t="s">
        <v>1232</v>
      </c>
      <c r="J7">
        <v>90.5</v>
      </c>
      <c r="K7">
        <v>79.8125</v>
      </c>
      <c r="L7">
        <f t="shared" si="1"/>
        <v>56</v>
      </c>
      <c r="M7">
        <f t="shared" si="2"/>
        <v>70</v>
      </c>
      <c r="N7">
        <f t="shared" si="3"/>
        <v>80</v>
      </c>
      <c r="O7">
        <f t="shared" si="4"/>
        <v>91</v>
      </c>
      <c r="P7">
        <f>ROUND(AD7,0)</f>
        <v>147</v>
      </c>
      <c r="R7">
        <v>2014</v>
      </c>
      <c r="S7" t="s">
        <v>1230</v>
      </c>
      <c r="T7" t="s">
        <v>1233</v>
      </c>
      <c r="U7" t="s">
        <v>1243</v>
      </c>
      <c r="V7" t="s">
        <v>1232</v>
      </c>
      <c r="W7" t="s">
        <v>1232</v>
      </c>
      <c r="X7" t="s">
        <v>1232</v>
      </c>
      <c r="Y7" t="s">
        <v>1232</v>
      </c>
      <c r="Z7">
        <v>56</v>
      </c>
      <c r="AA7">
        <v>69.625</v>
      </c>
      <c r="AB7">
        <v>90.5</v>
      </c>
      <c r="AC7">
        <v>79.8125</v>
      </c>
      <c r="AD7">
        <v>147</v>
      </c>
    </row>
    <row r="8" spans="1:30" x14ac:dyDescent="0.25">
      <c r="A8">
        <v>2014</v>
      </c>
      <c r="B8" t="s">
        <v>1230</v>
      </c>
      <c r="C8" t="s">
        <v>1231</v>
      </c>
      <c r="D8" t="str">
        <f t="shared" si="0"/>
        <v>Gatton2014TOS11-AprCvDerrimut</v>
      </c>
      <c r="G8" t="s">
        <v>601</v>
      </c>
      <c r="H8" t="s">
        <v>1232</v>
      </c>
      <c r="I8" t="s">
        <v>1232</v>
      </c>
      <c r="J8">
        <v>60.933333333333302</v>
      </c>
      <c r="K8">
        <v>56.363636363635997</v>
      </c>
      <c r="L8">
        <f t="shared" si="1"/>
        <v>40</v>
      </c>
      <c r="M8">
        <f t="shared" si="2"/>
        <v>54</v>
      </c>
      <c r="N8">
        <f t="shared" si="3"/>
        <v>56</v>
      </c>
      <c r="O8">
        <f t="shared" si="4"/>
        <v>61</v>
      </c>
      <c r="R8">
        <v>2014</v>
      </c>
      <c r="S8" t="s">
        <v>1230</v>
      </c>
      <c r="T8" t="s">
        <v>1233</v>
      </c>
      <c r="U8" t="s">
        <v>1244</v>
      </c>
      <c r="V8" t="s">
        <v>1232</v>
      </c>
      <c r="W8" t="s">
        <v>1232</v>
      </c>
      <c r="X8" t="s">
        <v>1232</v>
      </c>
      <c r="Y8" t="s">
        <v>1232</v>
      </c>
      <c r="Z8">
        <v>40</v>
      </c>
      <c r="AA8">
        <v>53.857142857143103</v>
      </c>
      <c r="AB8">
        <v>60.933333333333302</v>
      </c>
      <c r="AC8">
        <v>56.363636363635997</v>
      </c>
      <c r="AD8" t="s">
        <v>1232</v>
      </c>
    </row>
    <row r="9" spans="1:30" x14ac:dyDescent="0.25">
      <c r="A9">
        <v>2014</v>
      </c>
      <c r="B9" t="s">
        <v>1230</v>
      </c>
      <c r="C9" t="s">
        <v>1231</v>
      </c>
      <c r="D9" t="str">
        <f t="shared" si="0"/>
        <v>Gatton2014TOS11-AprCvEaglehawk</v>
      </c>
      <c r="G9" t="s">
        <v>932</v>
      </c>
      <c r="H9" t="s">
        <v>1232</v>
      </c>
      <c r="I9" t="s">
        <v>1232</v>
      </c>
      <c r="J9">
        <v>134.166666666666</v>
      </c>
      <c r="K9">
        <v>123.5</v>
      </c>
      <c r="L9">
        <f t="shared" si="1"/>
        <v>56</v>
      </c>
      <c r="M9">
        <f t="shared" si="2"/>
        <v>116</v>
      </c>
      <c r="N9">
        <f t="shared" si="3"/>
        <v>124</v>
      </c>
      <c r="O9">
        <f t="shared" si="4"/>
        <v>134</v>
      </c>
      <c r="R9">
        <v>2014</v>
      </c>
      <c r="S9" t="s">
        <v>1230</v>
      </c>
      <c r="T9" t="s">
        <v>1233</v>
      </c>
      <c r="U9" t="s">
        <v>1245</v>
      </c>
      <c r="V9" t="s">
        <v>1232</v>
      </c>
      <c r="W9" t="s">
        <v>1232</v>
      </c>
      <c r="X9" t="s">
        <v>1232</v>
      </c>
      <c r="Y9" t="s">
        <v>1232</v>
      </c>
      <c r="Z9">
        <v>55.800000000000097</v>
      </c>
      <c r="AA9">
        <v>115.857142857143</v>
      </c>
      <c r="AB9">
        <v>134.166666666666</v>
      </c>
      <c r="AC9">
        <v>123.5</v>
      </c>
      <c r="AD9" t="s">
        <v>1232</v>
      </c>
    </row>
    <row r="10" spans="1:30" x14ac:dyDescent="0.25">
      <c r="A10">
        <v>2014</v>
      </c>
      <c r="B10" t="s">
        <v>1230</v>
      </c>
      <c r="C10" t="s">
        <v>1231</v>
      </c>
      <c r="D10" t="str">
        <f t="shared" si="0"/>
        <v>Gatton2014TOS11-AprCvEllison</v>
      </c>
      <c r="G10" t="s">
        <v>1246</v>
      </c>
      <c r="H10" t="s">
        <v>1232</v>
      </c>
      <c r="I10" t="s">
        <v>1232</v>
      </c>
      <c r="J10">
        <v>119.07692307692299</v>
      </c>
      <c r="K10">
        <v>106.285714285713</v>
      </c>
      <c r="L10">
        <f t="shared" si="1"/>
        <v>51</v>
      </c>
      <c r="M10">
        <f t="shared" si="2"/>
        <v>97</v>
      </c>
      <c r="N10">
        <f t="shared" si="3"/>
        <v>106</v>
      </c>
      <c r="O10">
        <f t="shared" si="4"/>
        <v>119</v>
      </c>
      <c r="R10">
        <v>2014</v>
      </c>
      <c r="S10" t="s">
        <v>1230</v>
      </c>
      <c r="T10" t="s">
        <v>1233</v>
      </c>
      <c r="U10" t="s">
        <v>1247</v>
      </c>
      <c r="V10" t="s">
        <v>1232</v>
      </c>
      <c r="W10" t="s">
        <v>1232</v>
      </c>
      <c r="X10" t="s">
        <v>1232</v>
      </c>
      <c r="Y10" t="s">
        <v>1232</v>
      </c>
      <c r="Z10">
        <v>51.390625</v>
      </c>
      <c r="AA10">
        <v>96.666666666666899</v>
      </c>
      <c r="AB10">
        <v>119.07692307692299</v>
      </c>
      <c r="AC10">
        <v>106.285714285713</v>
      </c>
      <c r="AD10" t="s">
        <v>1232</v>
      </c>
    </row>
    <row r="11" spans="1:30" x14ac:dyDescent="0.25">
      <c r="A11">
        <v>2014</v>
      </c>
      <c r="B11" t="s">
        <v>1230</v>
      </c>
      <c r="C11" t="s">
        <v>1231</v>
      </c>
      <c r="D11" t="str">
        <f t="shared" si="0"/>
        <v>Gatton2014TOS11-AprCvForrest</v>
      </c>
      <c r="G11" t="s">
        <v>1248</v>
      </c>
      <c r="H11" t="s">
        <v>1232</v>
      </c>
      <c r="I11" t="s">
        <v>1232</v>
      </c>
      <c r="J11">
        <v>121.333333333333</v>
      </c>
      <c r="K11">
        <v>107.5</v>
      </c>
      <c r="L11">
        <f t="shared" si="1"/>
        <v>49</v>
      </c>
      <c r="M11">
        <f t="shared" si="2"/>
        <v>100</v>
      </c>
      <c r="N11">
        <f t="shared" si="3"/>
        <v>108</v>
      </c>
      <c r="O11">
        <f t="shared" si="4"/>
        <v>121</v>
      </c>
      <c r="R11">
        <v>2014</v>
      </c>
      <c r="S11" t="s">
        <v>1230</v>
      </c>
      <c r="T11" t="s">
        <v>1233</v>
      </c>
      <c r="U11" t="s">
        <v>1249</v>
      </c>
      <c r="V11" t="s">
        <v>1232</v>
      </c>
      <c r="W11" t="s">
        <v>1232</v>
      </c>
      <c r="X11" t="s">
        <v>1232</v>
      </c>
      <c r="Y11" t="s">
        <v>1232</v>
      </c>
      <c r="Z11">
        <v>49.25</v>
      </c>
      <c r="AA11">
        <v>99.666666666666003</v>
      </c>
      <c r="AB11">
        <v>121.333333333333</v>
      </c>
      <c r="AC11">
        <v>107.5</v>
      </c>
      <c r="AD11" t="s">
        <v>1232</v>
      </c>
    </row>
    <row r="12" spans="1:30" x14ac:dyDescent="0.25">
      <c r="A12">
        <v>2014</v>
      </c>
      <c r="B12" t="s">
        <v>1230</v>
      </c>
      <c r="C12" t="s">
        <v>1231</v>
      </c>
      <c r="D12" t="str">
        <f t="shared" si="0"/>
        <v>Gatton2014TOS11-AprCvGauntlet</v>
      </c>
      <c r="G12" t="s">
        <v>1250</v>
      </c>
      <c r="H12" t="s">
        <v>1232</v>
      </c>
      <c r="I12" t="s">
        <v>1232</v>
      </c>
      <c r="J12">
        <v>73.705882352941401</v>
      </c>
      <c r="K12">
        <v>67.615384615384698</v>
      </c>
      <c r="L12">
        <f t="shared" si="1"/>
        <v>49</v>
      </c>
      <c r="M12">
        <f t="shared" si="2"/>
        <v>64</v>
      </c>
      <c r="N12">
        <f t="shared" si="3"/>
        <v>68</v>
      </c>
      <c r="O12">
        <f t="shared" si="4"/>
        <v>74</v>
      </c>
      <c r="P12">
        <f>ROUND(AD12,0)</f>
        <v>147</v>
      </c>
      <c r="R12">
        <v>2014</v>
      </c>
      <c r="S12" t="s">
        <v>1230</v>
      </c>
      <c r="T12" t="s">
        <v>1233</v>
      </c>
      <c r="U12" t="s">
        <v>1251</v>
      </c>
      <c r="V12" t="s">
        <v>1232</v>
      </c>
      <c r="W12" t="s">
        <v>1232</v>
      </c>
      <c r="X12" t="s">
        <v>1232</v>
      </c>
      <c r="Y12" t="s">
        <v>1232</v>
      </c>
      <c r="Z12">
        <v>49.333333333332099</v>
      </c>
      <c r="AA12">
        <v>63.5</v>
      </c>
      <c r="AB12">
        <v>73.705882352941401</v>
      </c>
      <c r="AC12">
        <v>67.615384615384698</v>
      </c>
      <c r="AD12">
        <v>147</v>
      </c>
    </row>
    <row r="13" spans="1:30" x14ac:dyDescent="0.25">
      <c r="A13">
        <v>2014</v>
      </c>
      <c r="B13" t="s">
        <v>1230</v>
      </c>
      <c r="C13" t="s">
        <v>1231</v>
      </c>
      <c r="D13" t="str">
        <f t="shared" si="0"/>
        <v>Gatton2014TOS11-AprCvGregory</v>
      </c>
      <c r="G13" t="s">
        <v>603</v>
      </c>
      <c r="H13" t="s">
        <v>1232</v>
      </c>
      <c r="I13" t="s">
        <v>1232</v>
      </c>
      <c r="J13">
        <v>87</v>
      </c>
      <c r="K13">
        <v>73.166666666666899</v>
      </c>
      <c r="L13">
        <f t="shared" si="1"/>
        <v>48</v>
      </c>
      <c r="M13">
        <f t="shared" si="2"/>
        <v>69</v>
      </c>
      <c r="N13">
        <f t="shared" si="3"/>
        <v>73</v>
      </c>
      <c r="O13">
        <f t="shared" si="4"/>
        <v>87</v>
      </c>
      <c r="R13">
        <v>2014</v>
      </c>
      <c r="S13" t="s">
        <v>1230</v>
      </c>
      <c r="T13" t="s">
        <v>1233</v>
      </c>
      <c r="U13" t="s">
        <v>1252</v>
      </c>
      <c r="V13" t="s">
        <v>1232</v>
      </c>
      <c r="W13" t="s">
        <v>1232</v>
      </c>
      <c r="X13" t="s">
        <v>1232</v>
      </c>
      <c r="Y13" t="s">
        <v>1232</v>
      </c>
      <c r="Z13">
        <v>47.5</v>
      </c>
      <c r="AA13">
        <v>68.799999999999201</v>
      </c>
      <c r="AB13">
        <v>87</v>
      </c>
      <c r="AC13">
        <v>73.166666666666899</v>
      </c>
      <c r="AD13" t="s">
        <v>1232</v>
      </c>
    </row>
    <row r="14" spans="1:30" x14ac:dyDescent="0.25">
      <c r="A14">
        <v>2014</v>
      </c>
      <c r="B14" t="s">
        <v>1230</v>
      </c>
      <c r="C14" t="s">
        <v>1231</v>
      </c>
      <c r="D14" t="str">
        <f t="shared" si="0"/>
        <v>Gatton2014TOS11-AprCvH45</v>
      </c>
      <c r="G14" t="s">
        <v>275</v>
      </c>
      <c r="H14" t="s">
        <v>1232</v>
      </c>
      <c r="I14" t="s">
        <v>1232</v>
      </c>
      <c r="J14">
        <v>58.399999999999601</v>
      </c>
      <c r="K14">
        <v>54</v>
      </c>
      <c r="L14">
        <f t="shared" si="1"/>
        <v>39</v>
      </c>
      <c r="M14">
        <f t="shared" si="2"/>
        <v>50</v>
      </c>
      <c r="N14">
        <f t="shared" si="3"/>
        <v>54</v>
      </c>
      <c r="O14">
        <f t="shared" si="4"/>
        <v>58</v>
      </c>
      <c r="R14">
        <v>2014</v>
      </c>
      <c r="S14" t="s">
        <v>1230</v>
      </c>
      <c r="T14" t="s">
        <v>1233</v>
      </c>
      <c r="U14" t="s">
        <v>1253</v>
      </c>
      <c r="V14" t="s">
        <v>1232</v>
      </c>
      <c r="W14" t="s">
        <v>1232</v>
      </c>
      <c r="X14" t="s">
        <v>1232</v>
      </c>
      <c r="Y14" t="s">
        <v>1232</v>
      </c>
      <c r="Z14">
        <v>38.799999999999201</v>
      </c>
      <c r="AA14">
        <v>50.333333333333897</v>
      </c>
      <c r="AB14">
        <v>58.399999999999601</v>
      </c>
      <c r="AC14">
        <v>54</v>
      </c>
      <c r="AD14" t="s">
        <v>1232</v>
      </c>
    </row>
    <row r="15" spans="1:30" x14ac:dyDescent="0.25">
      <c r="A15">
        <v>2014</v>
      </c>
      <c r="B15" t="s">
        <v>1230</v>
      </c>
      <c r="C15" t="s">
        <v>1231</v>
      </c>
      <c r="D15" t="str">
        <f t="shared" si="0"/>
        <v>Gatton2014TOS11-AprCvHume</v>
      </c>
      <c r="G15" t="s">
        <v>1254</v>
      </c>
      <c r="H15" t="s">
        <v>1232</v>
      </c>
      <c r="I15" t="s">
        <v>1232</v>
      </c>
      <c r="J15">
        <v>66.5</v>
      </c>
      <c r="K15">
        <v>58.399999999999601</v>
      </c>
      <c r="L15">
        <f t="shared" si="1"/>
        <v>39</v>
      </c>
      <c r="M15">
        <f t="shared" si="2"/>
        <v>53</v>
      </c>
      <c r="N15">
        <f t="shared" si="3"/>
        <v>58</v>
      </c>
      <c r="O15">
        <f t="shared" si="4"/>
        <v>67</v>
      </c>
      <c r="R15">
        <v>2014</v>
      </c>
      <c r="S15" t="s">
        <v>1230</v>
      </c>
      <c r="T15" t="s">
        <v>1233</v>
      </c>
      <c r="U15" t="s">
        <v>1255</v>
      </c>
      <c r="V15" t="s">
        <v>1232</v>
      </c>
      <c r="W15" t="s">
        <v>1232</v>
      </c>
      <c r="X15" t="s">
        <v>1232</v>
      </c>
      <c r="Y15" t="s">
        <v>1232</v>
      </c>
      <c r="Z15">
        <v>39.333333333333897</v>
      </c>
      <c r="AA15">
        <v>53.381818181817799</v>
      </c>
      <c r="AB15">
        <v>66.5</v>
      </c>
      <c r="AC15">
        <v>58.399999999999601</v>
      </c>
      <c r="AD15" t="s">
        <v>1232</v>
      </c>
    </row>
    <row r="16" spans="1:30" x14ac:dyDescent="0.25">
      <c r="A16">
        <v>2014</v>
      </c>
      <c r="B16" t="s">
        <v>1230</v>
      </c>
      <c r="C16" t="s">
        <v>1231</v>
      </c>
      <c r="D16" t="str">
        <f t="shared" si="0"/>
        <v>Gatton2014TOS11-AprCvJanz</v>
      </c>
      <c r="G16" t="s">
        <v>289</v>
      </c>
      <c r="H16" t="s">
        <v>1232</v>
      </c>
      <c r="I16" t="s">
        <v>1232</v>
      </c>
      <c r="J16">
        <v>66.75</v>
      </c>
      <c r="K16">
        <v>59</v>
      </c>
      <c r="L16">
        <f t="shared" si="1"/>
        <v>45</v>
      </c>
      <c r="M16">
        <f t="shared" si="2"/>
        <v>55</v>
      </c>
      <c r="N16">
        <f t="shared" si="3"/>
        <v>59</v>
      </c>
      <c r="O16">
        <f t="shared" si="4"/>
        <v>67</v>
      </c>
      <c r="R16">
        <v>2014</v>
      </c>
      <c r="S16" t="s">
        <v>1230</v>
      </c>
      <c r="T16" t="s">
        <v>1233</v>
      </c>
      <c r="U16" t="s">
        <v>1256</v>
      </c>
      <c r="V16" t="s">
        <v>1232</v>
      </c>
      <c r="W16" t="s">
        <v>1232</v>
      </c>
      <c r="X16" t="s">
        <v>1232</v>
      </c>
      <c r="Y16" t="s">
        <v>1232</v>
      </c>
      <c r="Z16">
        <v>44.5</v>
      </c>
      <c r="AA16">
        <v>55</v>
      </c>
      <c r="AB16">
        <v>66.75</v>
      </c>
      <c r="AC16">
        <v>59</v>
      </c>
      <c r="AD16" t="s">
        <v>1232</v>
      </c>
    </row>
    <row r="17" spans="1:30" x14ac:dyDescent="0.25">
      <c r="A17">
        <v>2014</v>
      </c>
      <c r="B17" t="s">
        <v>1230</v>
      </c>
      <c r="C17" t="s">
        <v>1231</v>
      </c>
      <c r="D17" t="str">
        <f t="shared" si="0"/>
        <v>Gatton2014TOS11-AprCvKellalac</v>
      </c>
      <c r="G17" t="s">
        <v>1257</v>
      </c>
      <c r="H17" t="s">
        <v>1232</v>
      </c>
      <c r="I17" t="s">
        <v>1232</v>
      </c>
      <c r="J17">
        <v>113.333333333333</v>
      </c>
      <c r="K17">
        <v>105.6</v>
      </c>
      <c r="L17">
        <f t="shared" si="1"/>
        <v>50</v>
      </c>
      <c r="M17">
        <f t="shared" si="2"/>
        <v>89</v>
      </c>
      <c r="N17">
        <f t="shared" si="3"/>
        <v>106</v>
      </c>
      <c r="O17">
        <f t="shared" si="4"/>
        <v>113</v>
      </c>
      <c r="R17">
        <v>2014</v>
      </c>
      <c r="S17" t="s">
        <v>1230</v>
      </c>
      <c r="T17" t="s">
        <v>1233</v>
      </c>
      <c r="U17" t="s">
        <v>1258</v>
      </c>
      <c r="V17" t="s">
        <v>1232</v>
      </c>
      <c r="W17" t="s">
        <v>1232</v>
      </c>
      <c r="X17" t="s">
        <v>1232</v>
      </c>
      <c r="Y17" t="s">
        <v>1232</v>
      </c>
      <c r="Z17">
        <v>50</v>
      </c>
      <c r="AA17">
        <v>89.300000000000097</v>
      </c>
      <c r="AB17">
        <v>113.333333333333</v>
      </c>
      <c r="AC17">
        <v>105.6</v>
      </c>
      <c r="AD17" t="s">
        <v>1232</v>
      </c>
    </row>
    <row r="18" spans="1:30" x14ac:dyDescent="0.25">
      <c r="A18">
        <v>2014</v>
      </c>
      <c r="B18" t="s">
        <v>1230</v>
      </c>
      <c r="C18" t="s">
        <v>1231</v>
      </c>
      <c r="D18" t="str">
        <f t="shared" si="0"/>
        <v>Gatton2014TOS11-AprCvLancer</v>
      </c>
      <c r="G18" t="s">
        <v>1259</v>
      </c>
      <c r="H18" t="s">
        <v>1232</v>
      </c>
      <c r="I18" t="s">
        <v>1232</v>
      </c>
      <c r="J18">
        <v>87</v>
      </c>
      <c r="K18">
        <v>74.5</v>
      </c>
      <c r="L18">
        <f t="shared" si="1"/>
        <v>50</v>
      </c>
      <c r="M18">
        <f t="shared" si="2"/>
        <v>68</v>
      </c>
      <c r="N18">
        <f t="shared" si="3"/>
        <v>75</v>
      </c>
      <c r="O18">
        <f t="shared" si="4"/>
        <v>87</v>
      </c>
      <c r="R18">
        <v>2014</v>
      </c>
      <c r="S18" t="s">
        <v>1230</v>
      </c>
      <c r="T18" t="s">
        <v>1233</v>
      </c>
      <c r="U18" t="s">
        <v>1260</v>
      </c>
      <c r="V18" t="s">
        <v>1232</v>
      </c>
      <c r="W18" t="s">
        <v>1232</v>
      </c>
      <c r="X18" t="s">
        <v>1232</v>
      </c>
      <c r="Y18" t="s">
        <v>1232</v>
      </c>
      <c r="Z18">
        <v>50.138888888888602</v>
      </c>
      <c r="AA18">
        <v>67.666666666666899</v>
      </c>
      <c r="AB18">
        <v>87</v>
      </c>
      <c r="AC18">
        <v>74.5</v>
      </c>
      <c r="AD18" t="s">
        <v>1232</v>
      </c>
    </row>
    <row r="19" spans="1:30" x14ac:dyDescent="0.25">
      <c r="A19">
        <v>2014</v>
      </c>
      <c r="B19" t="s">
        <v>1230</v>
      </c>
      <c r="C19" t="s">
        <v>1231</v>
      </c>
      <c r="D19" t="str">
        <f t="shared" si="0"/>
        <v>Gatton2014TOS11-AprCvMace</v>
      </c>
      <c r="G19" t="s">
        <v>937</v>
      </c>
      <c r="H19" t="s">
        <v>1232</v>
      </c>
      <c r="I19" t="s">
        <v>1232</v>
      </c>
      <c r="J19">
        <v>81.75</v>
      </c>
      <c r="K19">
        <v>73.571428571429294</v>
      </c>
      <c r="L19">
        <f t="shared" si="1"/>
        <v>50</v>
      </c>
      <c r="M19">
        <f t="shared" si="2"/>
        <v>65</v>
      </c>
      <c r="N19">
        <f t="shared" si="3"/>
        <v>74</v>
      </c>
      <c r="O19">
        <f t="shared" si="4"/>
        <v>82</v>
      </c>
      <c r="P19">
        <f>ROUND(AD19,0)</f>
        <v>147</v>
      </c>
      <c r="R19">
        <v>2014</v>
      </c>
      <c r="S19" t="s">
        <v>1230</v>
      </c>
      <c r="T19" t="s">
        <v>1233</v>
      </c>
      <c r="U19" t="s">
        <v>1261</v>
      </c>
      <c r="V19" t="s">
        <v>1232</v>
      </c>
      <c r="W19" t="s">
        <v>1232</v>
      </c>
      <c r="X19" t="s">
        <v>1232</v>
      </c>
      <c r="Y19" t="s">
        <v>1232</v>
      </c>
      <c r="Z19">
        <v>49.703571428571102</v>
      </c>
      <c r="AA19">
        <v>64.571428571429294</v>
      </c>
      <c r="AB19">
        <v>81.75</v>
      </c>
      <c r="AC19">
        <v>73.571428571429294</v>
      </c>
      <c r="AD19">
        <v>147</v>
      </c>
    </row>
    <row r="20" spans="1:30" x14ac:dyDescent="0.25">
      <c r="A20">
        <v>2014</v>
      </c>
      <c r="B20" t="s">
        <v>1230</v>
      </c>
      <c r="C20" t="s">
        <v>1231</v>
      </c>
      <c r="D20" t="str">
        <f t="shared" si="0"/>
        <v>Gatton2014TOS11-AprCvMagenta</v>
      </c>
      <c r="G20" t="s">
        <v>1262</v>
      </c>
      <c r="H20" t="s">
        <v>1232</v>
      </c>
      <c r="I20" t="s">
        <v>1232</v>
      </c>
      <c r="J20">
        <v>92.600000000000307</v>
      </c>
      <c r="K20">
        <v>85.666666666666003</v>
      </c>
      <c r="L20">
        <f t="shared" si="1"/>
        <v>56</v>
      </c>
      <c r="M20">
        <f t="shared" si="2"/>
        <v>76</v>
      </c>
      <c r="N20">
        <f t="shared" si="3"/>
        <v>86</v>
      </c>
      <c r="O20">
        <f t="shared" si="4"/>
        <v>93</v>
      </c>
      <c r="R20">
        <v>2014</v>
      </c>
      <c r="S20" t="s">
        <v>1230</v>
      </c>
      <c r="T20" t="s">
        <v>1233</v>
      </c>
      <c r="U20" t="s">
        <v>1263</v>
      </c>
      <c r="V20" t="s">
        <v>1232</v>
      </c>
      <c r="W20" t="s">
        <v>1232</v>
      </c>
      <c r="X20" t="s">
        <v>1232</v>
      </c>
      <c r="Y20" t="s">
        <v>1232</v>
      </c>
      <c r="Z20">
        <v>56</v>
      </c>
      <c r="AA20">
        <v>76.384615384615202</v>
      </c>
      <c r="AB20">
        <v>92.600000000000307</v>
      </c>
      <c r="AC20">
        <v>85.666666666666003</v>
      </c>
      <c r="AD20" t="s">
        <v>1232</v>
      </c>
    </row>
    <row r="21" spans="1:30" x14ac:dyDescent="0.25">
      <c r="A21">
        <v>2014</v>
      </c>
      <c r="B21" t="s">
        <v>1230</v>
      </c>
      <c r="C21" t="s">
        <v>1231</v>
      </c>
      <c r="D21" t="str">
        <f t="shared" si="0"/>
        <v>Gatton2014TOS11-AprCvMerinda</v>
      </c>
      <c r="G21" t="s">
        <v>1264</v>
      </c>
      <c r="H21" t="s">
        <v>1232</v>
      </c>
      <c r="I21" t="s">
        <v>1232</v>
      </c>
      <c r="J21">
        <v>59.333333333333897</v>
      </c>
      <c r="K21">
        <v>54.799999999999201</v>
      </c>
      <c r="L21">
        <f t="shared" si="1"/>
        <v>39</v>
      </c>
      <c r="M21">
        <f t="shared" si="2"/>
        <v>51</v>
      </c>
      <c r="N21">
        <f t="shared" si="3"/>
        <v>55</v>
      </c>
      <c r="O21">
        <f t="shared" si="4"/>
        <v>59</v>
      </c>
      <c r="R21">
        <v>2014</v>
      </c>
      <c r="S21" t="s">
        <v>1230</v>
      </c>
      <c r="T21" t="s">
        <v>1233</v>
      </c>
      <c r="U21" t="s">
        <v>1265</v>
      </c>
      <c r="V21" t="s">
        <v>1232</v>
      </c>
      <c r="W21" t="s">
        <v>1232</v>
      </c>
      <c r="X21" t="s">
        <v>1232</v>
      </c>
      <c r="Y21" t="s">
        <v>1232</v>
      </c>
      <c r="Z21">
        <v>39.333333333333897</v>
      </c>
      <c r="AA21">
        <v>51.285714285713702</v>
      </c>
      <c r="AB21">
        <v>59.333333333333897</v>
      </c>
      <c r="AC21">
        <v>54.799999999999201</v>
      </c>
      <c r="AD21" t="s">
        <v>1232</v>
      </c>
    </row>
    <row r="22" spans="1:30" x14ac:dyDescent="0.25">
      <c r="A22">
        <v>2014</v>
      </c>
      <c r="B22" t="s">
        <v>1230</v>
      </c>
      <c r="C22" t="s">
        <v>1231</v>
      </c>
      <c r="D22" t="str">
        <f t="shared" si="0"/>
        <v>Gatton2014TOS11-AprCvOuyen</v>
      </c>
      <c r="G22" t="s">
        <v>1266</v>
      </c>
      <c r="H22" t="s">
        <v>1232</v>
      </c>
      <c r="I22" t="s">
        <v>1232</v>
      </c>
      <c r="J22">
        <v>75.523809523809106</v>
      </c>
      <c r="K22">
        <v>65.083333333333002</v>
      </c>
      <c r="L22">
        <f t="shared" si="1"/>
        <v>41</v>
      </c>
      <c r="M22">
        <f t="shared" si="2"/>
        <v>59</v>
      </c>
      <c r="N22">
        <f t="shared" si="3"/>
        <v>65</v>
      </c>
      <c r="O22">
        <f t="shared" si="4"/>
        <v>76</v>
      </c>
      <c r="R22">
        <v>2014</v>
      </c>
      <c r="S22" t="s">
        <v>1230</v>
      </c>
      <c r="T22" t="s">
        <v>1233</v>
      </c>
      <c r="U22" t="s">
        <v>1267</v>
      </c>
      <c r="V22" t="s">
        <v>1232</v>
      </c>
      <c r="W22" t="s">
        <v>1232</v>
      </c>
      <c r="X22" t="s">
        <v>1232</v>
      </c>
      <c r="Y22" t="s">
        <v>1232</v>
      </c>
      <c r="Z22">
        <v>40.800000000000097</v>
      </c>
      <c r="AA22">
        <v>59.333333333333897</v>
      </c>
      <c r="AB22">
        <v>75.523809523809106</v>
      </c>
      <c r="AC22">
        <v>65.083333333333002</v>
      </c>
      <c r="AD22" t="s">
        <v>1232</v>
      </c>
    </row>
    <row r="23" spans="1:30" x14ac:dyDescent="0.25">
      <c r="A23">
        <v>2014</v>
      </c>
      <c r="B23" t="s">
        <v>1230</v>
      </c>
      <c r="C23" t="s">
        <v>1231</v>
      </c>
      <c r="D23" t="str">
        <f t="shared" si="0"/>
        <v>Gatton2014TOS11-AprCvPeake</v>
      </c>
      <c r="G23" t="s">
        <v>1268</v>
      </c>
      <c r="H23" t="s">
        <v>1232</v>
      </c>
      <c r="I23" t="s">
        <v>1232</v>
      </c>
      <c r="J23">
        <v>59.200000000000699</v>
      </c>
      <c r="K23">
        <v>54.799999999999201</v>
      </c>
      <c r="L23">
        <f t="shared" si="1"/>
        <v>38</v>
      </c>
      <c r="M23">
        <f t="shared" si="2"/>
        <v>50</v>
      </c>
      <c r="N23">
        <f t="shared" si="3"/>
        <v>55</v>
      </c>
      <c r="O23">
        <f t="shared" si="4"/>
        <v>59</v>
      </c>
      <c r="R23">
        <v>2014</v>
      </c>
      <c r="S23" t="s">
        <v>1230</v>
      </c>
      <c r="T23" t="s">
        <v>1233</v>
      </c>
      <c r="U23" t="s">
        <v>1269</v>
      </c>
      <c r="V23" t="s">
        <v>1232</v>
      </c>
      <c r="W23" t="s">
        <v>1232</v>
      </c>
      <c r="X23" t="s">
        <v>1232</v>
      </c>
      <c r="Y23" t="s">
        <v>1232</v>
      </c>
      <c r="Z23">
        <v>38</v>
      </c>
      <c r="AA23">
        <v>49.833333333333002</v>
      </c>
      <c r="AB23">
        <v>59.200000000000699</v>
      </c>
      <c r="AC23">
        <v>54.799999999999201</v>
      </c>
      <c r="AD23" t="s">
        <v>1232</v>
      </c>
    </row>
    <row r="24" spans="1:30" x14ac:dyDescent="0.25">
      <c r="A24">
        <v>2014</v>
      </c>
      <c r="B24" t="s">
        <v>1230</v>
      </c>
      <c r="C24" t="s">
        <v>1231</v>
      </c>
      <c r="D24" t="str">
        <f t="shared" si="0"/>
        <v>Gatton2014TOS11-AprCvRevenue</v>
      </c>
      <c r="G24" t="s">
        <v>1270</v>
      </c>
      <c r="H24" t="s">
        <v>1232</v>
      </c>
      <c r="I24" t="s">
        <v>1232</v>
      </c>
      <c r="J24">
        <v>189.40909090909099</v>
      </c>
      <c r="K24">
        <v>179.625</v>
      </c>
      <c r="L24">
        <f t="shared" si="1"/>
        <v>153</v>
      </c>
      <c r="M24">
        <f t="shared" si="2"/>
        <v>175</v>
      </c>
      <c r="N24">
        <f t="shared" si="3"/>
        <v>180</v>
      </c>
      <c r="O24">
        <f t="shared" si="4"/>
        <v>189</v>
      </c>
      <c r="R24">
        <v>2014</v>
      </c>
      <c r="S24" t="s">
        <v>1230</v>
      </c>
      <c r="T24" t="s">
        <v>1233</v>
      </c>
      <c r="U24" t="s">
        <v>1271</v>
      </c>
      <c r="V24" t="s">
        <v>1232</v>
      </c>
      <c r="W24" t="s">
        <v>1232</v>
      </c>
      <c r="X24" t="s">
        <v>1232</v>
      </c>
      <c r="Y24" t="s">
        <v>1232</v>
      </c>
      <c r="Z24">
        <v>153</v>
      </c>
      <c r="AA24">
        <v>174.89999999999901</v>
      </c>
      <c r="AB24">
        <v>189.40909090909099</v>
      </c>
      <c r="AC24">
        <v>179.625</v>
      </c>
      <c r="AD24" t="s">
        <v>1232</v>
      </c>
    </row>
    <row r="25" spans="1:30" x14ac:dyDescent="0.25">
      <c r="A25">
        <v>2014</v>
      </c>
      <c r="B25" t="s">
        <v>1230</v>
      </c>
      <c r="C25" t="s">
        <v>1231</v>
      </c>
      <c r="D25" t="str">
        <f t="shared" si="0"/>
        <v>Gatton2014TOS11-AprCvRosella</v>
      </c>
      <c r="G25" t="s">
        <v>1272</v>
      </c>
      <c r="H25" t="s">
        <v>1232</v>
      </c>
      <c r="I25" t="s">
        <v>1232</v>
      </c>
      <c r="J25">
        <v>149.625</v>
      </c>
      <c r="K25">
        <v>140.42857142857099</v>
      </c>
      <c r="L25">
        <f t="shared" si="1"/>
        <v>90</v>
      </c>
      <c r="M25">
        <f t="shared" si="2"/>
        <v>136</v>
      </c>
      <c r="N25">
        <f t="shared" si="3"/>
        <v>140</v>
      </c>
      <c r="O25">
        <f t="shared" si="4"/>
        <v>150</v>
      </c>
      <c r="R25">
        <v>2014</v>
      </c>
      <c r="S25" t="s">
        <v>1230</v>
      </c>
      <c r="T25" t="s">
        <v>1233</v>
      </c>
      <c r="U25" t="s">
        <v>1273</v>
      </c>
      <c r="V25" t="s">
        <v>1232</v>
      </c>
      <c r="W25" t="s">
        <v>1232</v>
      </c>
      <c r="X25" t="s">
        <v>1232</v>
      </c>
      <c r="Y25" t="s">
        <v>1232</v>
      </c>
      <c r="Z25">
        <v>89.5</v>
      </c>
      <c r="AA25">
        <v>135.79999999999899</v>
      </c>
      <c r="AB25">
        <v>149.625</v>
      </c>
      <c r="AC25">
        <v>140.42857142857099</v>
      </c>
      <c r="AD25" t="s">
        <v>1232</v>
      </c>
    </row>
    <row r="26" spans="1:30" x14ac:dyDescent="0.25">
      <c r="A26">
        <v>2014</v>
      </c>
      <c r="B26" t="s">
        <v>1230</v>
      </c>
      <c r="C26" t="s">
        <v>1231</v>
      </c>
      <c r="D26" t="str">
        <f t="shared" si="0"/>
        <v>Gatton2014TOS11-AprCvScout</v>
      </c>
      <c r="G26" t="s">
        <v>939</v>
      </c>
      <c r="H26" t="s">
        <v>1232</v>
      </c>
      <c r="I26" t="s">
        <v>1232</v>
      </c>
      <c r="J26">
        <v>83.333333333333897</v>
      </c>
      <c r="K26">
        <v>74.333333333333897</v>
      </c>
      <c r="L26">
        <f t="shared" si="1"/>
        <v>49</v>
      </c>
      <c r="M26">
        <f t="shared" si="2"/>
        <v>65</v>
      </c>
      <c r="N26">
        <f t="shared" si="3"/>
        <v>74</v>
      </c>
      <c r="O26">
        <f t="shared" si="4"/>
        <v>83</v>
      </c>
      <c r="R26">
        <v>2014</v>
      </c>
      <c r="S26" t="s">
        <v>1230</v>
      </c>
      <c r="T26" t="s">
        <v>1233</v>
      </c>
      <c r="U26" t="s">
        <v>1274</v>
      </c>
      <c r="V26" t="s">
        <v>1232</v>
      </c>
      <c r="W26" t="s">
        <v>1232</v>
      </c>
      <c r="X26" t="s">
        <v>1232</v>
      </c>
      <c r="Y26" t="s">
        <v>1232</v>
      </c>
      <c r="Z26">
        <v>49.25</v>
      </c>
      <c r="AA26">
        <v>64.571428571429294</v>
      </c>
      <c r="AB26">
        <v>83.333333333333897</v>
      </c>
      <c r="AC26">
        <v>74.333333333333897</v>
      </c>
      <c r="AD26" t="s">
        <v>1232</v>
      </c>
    </row>
    <row r="27" spans="1:30" x14ac:dyDescent="0.25">
      <c r="A27">
        <v>2014</v>
      </c>
      <c r="B27" t="s">
        <v>1230</v>
      </c>
      <c r="C27" t="s">
        <v>1231</v>
      </c>
      <c r="D27" t="str">
        <f t="shared" si="0"/>
        <v>Gatton2014TOS11-AprCvScythe</v>
      </c>
      <c r="G27" t="s">
        <v>1275</v>
      </c>
      <c r="H27" t="s">
        <v>1232</v>
      </c>
      <c r="I27" t="s">
        <v>1232</v>
      </c>
      <c r="J27">
        <v>109</v>
      </c>
      <c r="K27">
        <v>93</v>
      </c>
      <c r="L27">
        <f t="shared" si="1"/>
        <v>61</v>
      </c>
      <c r="M27">
        <f t="shared" si="2"/>
        <v>81</v>
      </c>
      <c r="N27">
        <f t="shared" si="3"/>
        <v>93</v>
      </c>
      <c r="O27">
        <f t="shared" si="4"/>
        <v>109</v>
      </c>
      <c r="R27">
        <v>2014</v>
      </c>
      <c r="S27" t="s">
        <v>1230</v>
      </c>
      <c r="T27" t="s">
        <v>1233</v>
      </c>
      <c r="U27" t="s">
        <v>1276</v>
      </c>
      <c r="V27" t="s">
        <v>1232</v>
      </c>
      <c r="W27" t="s">
        <v>1232</v>
      </c>
      <c r="X27" t="s">
        <v>1232</v>
      </c>
      <c r="Y27" t="s">
        <v>1232</v>
      </c>
      <c r="Z27">
        <v>61</v>
      </c>
      <c r="AA27">
        <v>80.75</v>
      </c>
      <c r="AB27">
        <v>109</v>
      </c>
      <c r="AC27">
        <v>93</v>
      </c>
      <c r="AD27" t="s">
        <v>1232</v>
      </c>
    </row>
    <row r="28" spans="1:30" x14ac:dyDescent="0.25">
      <c r="A28">
        <v>2014</v>
      </c>
      <c r="B28" t="s">
        <v>1230</v>
      </c>
      <c r="C28" t="s">
        <v>1231</v>
      </c>
      <c r="D28" t="str">
        <f t="shared" si="0"/>
        <v>Gatton2014TOS11-AprCvSpitfire</v>
      </c>
      <c r="G28" t="s">
        <v>1277</v>
      </c>
      <c r="H28" t="s">
        <v>1232</v>
      </c>
      <c r="I28" t="s">
        <v>1232</v>
      </c>
      <c r="J28">
        <v>62.636363636363903</v>
      </c>
      <c r="K28">
        <v>55</v>
      </c>
      <c r="L28">
        <f t="shared" si="1"/>
        <v>39</v>
      </c>
      <c r="M28">
        <f t="shared" si="2"/>
        <v>52</v>
      </c>
      <c r="N28">
        <f t="shared" si="3"/>
        <v>55</v>
      </c>
      <c r="O28">
        <f t="shared" si="4"/>
        <v>63</v>
      </c>
      <c r="R28">
        <v>2014</v>
      </c>
      <c r="S28" t="s">
        <v>1230</v>
      </c>
      <c r="T28" t="s">
        <v>1233</v>
      </c>
      <c r="U28" t="s">
        <v>1278</v>
      </c>
      <c r="V28" t="s">
        <v>1232</v>
      </c>
      <c r="W28" t="s">
        <v>1232</v>
      </c>
      <c r="X28" t="s">
        <v>1232</v>
      </c>
      <c r="Y28" t="s">
        <v>1232</v>
      </c>
      <c r="Z28">
        <v>38.666666666666899</v>
      </c>
      <c r="AA28">
        <v>51.666666666666003</v>
      </c>
      <c r="AB28">
        <v>62.636363636363903</v>
      </c>
      <c r="AC28">
        <v>55</v>
      </c>
      <c r="AD28" t="s">
        <v>1232</v>
      </c>
    </row>
    <row r="29" spans="1:30" x14ac:dyDescent="0.25">
      <c r="A29">
        <v>2014</v>
      </c>
      <c r="B29" t="s">
        <v>1230</v>
      </c>
      <c r="C29" t="s">
        <v>1231</v>
      </c>
      <c r="D29" t="str">
        <f t="shared" si="0"/>
        <v>Gatton2014TOS11-AprCvStrzelecki</v>
      </c>
      <c r="G29" t="s">
        <v>1279</v>
      </c>
      <c r="H29" t="s">
        <v>1232</v>
      </c>
      <c r="I29" t="s">
        <v>1232</v>
      </c>
      <c r="J29">
        <v>102.636363636363</v>
      </c>
      <c r="K29">
        <v>92.600000000000307</v>
      </c>
      <c r="L29">
        <f t="shared" si="1"/>
        <v>61</v>
      </c>
      <c r="M29">
        <f t="shared" si="2"/>
        <v>84</v>
      </c>
      <c r="N29">
        <f t="shared" si="3"/>
        <v>93</v>
      </c>
      <c r="O29">
        <f t="shared" si="4"/>
        <v>103</v>
      </c>
      <c r="R29">
        <v>2014</v>
      </c>
      <c r="S29" t="s">
        <v>1230</v>
      </c>
      <c r="T29" t="s">
        <v>1233</v>
      </c>
      <c r="U29" t="s">
        <v>1280</v>
      </c>
      <c r="V29" t="s">
        <v>1232</v>
      </c>
      <c r="W29" t="s">
        <v>1232</v>
      </c>
      <c r="X29" t="s">
        <v>1232</v>
      </c>
      <c r="Y29" t="s">
        <v>1232</v>
      </c>
      <c r="Z29">
        <v>61</v>
      </c>
      <c r="AA29">
        <v>84.333333333333897</v>
      </c>
      <c r="AB29">
        <v>102.636363636363</v>
      </c>
      <c r="AC29">
        <v>92.600000000000307</v>
      </c>
      <c r="AD29" t="s">
        <v>1232</v>
      </c>
    </row>
    <row r="30" spans="1:30" x14ac:dyDescent="0.25">
      <c r="A30">
        <v>2014</v>
      </c>
      <c r="B30" t="s">
        <v>1230</v>
      </c>
      <c r="C30" t="s">
        <v>1231</v>
      </c>
      <c r="D30" t="str">
        <f t="shared" si="0"/>
        <v>Gatton2014TOS11-AprCvSunbri</v>
      </c>
      <c r="G30" t="s">
        <v>990</v>
      </c>
      <c r="H30" t="s">
        <v>1232</v>
      </c>
      <c r="I30" t="s">
        <v>1232</v>
      </c>
      <c r="J30">
        <v>104.399999999999</v>
      </c>
      <c r="K30">
        <v>88.5</v>
      </c>
      <c r="L30">
        <f t="shared" si="1"/>
        <v>54</v>
      </c>
      <c r="M30">
        <f t="shared" si="2"/>
        <v>78</v>
      </c>
      <c r="N30">
        <f t="shared" si="3"/>
        <v>89</v>
      </c>
      <c r="O30">
        <f t="shared" si="4"/>
        <v>104</v>
      </c>
      <c r="P30">
        <f>ROUND(AD30,0)</f>
        <v>147</v>
      </c>
      <c r="R30">
        <v>2014</v>
      </c>
      <c r="S30" t="s">
        <v>1230</v>
      </c>
      <c r="T30" t="s">
        <v>1233</v>
      </c>
      <c r="U30" t="s">
        <v>1281</v>
      </c>
      <c r="V30" t="s">
        <v>1232</v>
      </c>
      <c r="W30" t="s">
        <v>1232</v>
      </c>
      <c r="X30" t="s">
        <v>1232</v>
      </c>
      <c r="Y30" t="s">
        <v>1232</v>
      </c>
      <c r="Z30">
        <v>54.25</v>
      </c>
      <c r="AA30">
        <v>77.666666666666899</v>
      </c>
      <c r="AB30">
        <v>104.399999999999</v>
      </c>
      <c r="AC30">
        <v>88.5</v>
      </c>
      <c r="AD30">
        <v>147</v>
      </c>
    </row>
    <row r="31" spans="1:30" x14ac:dyDescent="0.25">
      <c r="A31">
        <v>2014</v>
      </c>
      <c r="B31" t="s">
        <v>1230</v>
      </c>
      <c r="C31" t="s">
        <v>1231</v>
      </c>
      <c r="D31" t="str">
        <f t="shared" si="0"/>
        <v>Gatton2014TOS11-AprCvSunstate</v>
      </c>
      <c r="G31" t="s">
        <v>1282</v>
      </c>
      <c r="H31" t="s">
        <v>1232</v>
      </c>
      <c r="I31" t="s">
        <v>1232</v>
      </c>
      <c r="J31">
        <v>61.833333333333897</v>
      </c>
      <c r="K31">
        <v>55.25</v>
      </c>
      <c r="L31">
        <f t="shared" si="1"/>
        <v>39</v>
      </c>
      <c r="M31">
        <f t="shared" si="2"/>
        <v>51</v>
      </c>
      <c r="N31">
        <f t="shared" si="3"/>
        <v>55</v>
      </c>
      <c r="O31">
        <f t="shared" si="4"/>
        <v>62</v>
      </c>
      <c r="R31">
        <v>2014</v>
      </c>
      <c r="S31" t="s">
        <v>1230</v>
      </c>
      <c r="T31" t="s">
        <v>1233</v>
      </c>
      <c r="U31" t="s">
        <v>1283</v>
      </c>
      <c r="V31" t="s">
        <v>1232</v>
      </c>
      <c r="W31" t="s">
        <v>1232</v>
      </c>
      <c r="X31" t="s">
        <v>1232</v>
      </c>
      <c r="Y31" t="s">
        <v>1232</v>
      </c>
      <c r="Z31">
        <v>38.666666666666899</v>
      </c>
      <c r="AA31">
        <v>50.642857142856798</v>
      </c>
      <c r="AB31">
        <v>61.833333333333897</v>
      </c>
      <c r="AC31">
        <v>55.25</v>
      </c>
      <c r="AD31" t="s">
        <v>1232</v>
      </c>
    </row>
    <row r="32" spans="1:30" x14ac:dyDescent="0.25">
      <c r="A32">
        <v>2014</v>
      </c>
      <c r="B32" t="s">
        <v>1230</v>
      </c>
      <c r="C32" t="s">
        <v>1231</v>
      </c>
      <c r="D32" t="str">
        <f t="shared" si="0"/>
        <v>Gatton2014TOS11-AprCvSuntop</v>
      </c>
      <c r="G32" t="s">
        <v>1284</v>
      </c>
      <c r="H32" t="s">
        <v>1232</v>
      </c>
      <c r="I32" t="s">
        <v>1232</v>
      </c>
      <c r="J32">
        <v>61.714285714286198</v>
      </c>
      <c r="K32">
        <v>55</v>
      </c>
      <c r="L32">
        <f t="shared" si="1"/>
        <v>39</v>
      </c>
      <c r="M32">
        <f t="shared" si="2"/>
        <v>52</v>
      </c>
      <c r="N32">
        <f t="shared" si="3"/>
        <v>55</v>
      </c>
      <c r="O32">
        <f t="shared" si="4"/>
        <v>62</v>
      </c>
      <c r="R32">
        <v>2014</v>
      </c>
      <c r="S32" t="s">
        <v>1230</v>
      </c>
      <c r="T32" t="s">
        <v>1233</v>
      </c>
      <c r="U32" t="s">
        <v>1285</v>
      </c>
      <c r="V32" t="s">
        <v>1232</v>
      </c>
      <c r="W32" t="s">
        <v>1232</v>
      </c>
      <c r="X32" t="s">
        <v>1232</v>
      </c>
      <c r="Y32" t="s">
        <v>1232</v>
      </c>
      <c r="Z32">
        <v>38.799999999999201</v>
      </c>
      <c r="AA32">
        <v>51.666666666666003</v>
      </c>
      <c r="AB32">
        <v>61.714285714286198</v>
      </c>
      <c r="AC32">
        <v>55</v>
      </c>
      <c r="AD32" t="s">
        <v>1232</v>
      </c>
    </row>
    <row r="33" spans="1:30" x14ac:dyDescent="0.25">
      <c r="A33">
        <v>2014</v>
      </c>
      <c r="B33" t="s">
        <v>1230</v>
      </c>
      <c r="C33" t="s">
        <v>1231</v>
      </c>
      <c r="D33" t="str">
        <f t="shared" si="0"/>
        <v>Gatton2014TOS11-AprCvWedgetail</v>
      </c>
      <c r="G33" t="s">
        <v>620</v>
      </c>
      <c r="H33" t="s">
        <v>1232</v>
      </c>
      <c r="I33" t="s">
        <v>1232</v>
      </c>
      <c r="J33">
        <v>152</v>
      </c>
      <c r="K33">
        <v>146.125</v>
      </c>
      <c r="L33">
        <f t="shared" si="1"/>
        <v>123</v>
      </c>
      <c r="M33">
        <f t="shared" si="2"/>
        <v>140</v>
      </c>
      <c r="N33">
        <f t="shared" si="3"/>
        <v>146</v>
      </c>
      <c r="O33">
        <f t="shared" si="4"/>
        <v>152</v>
      </c>
      <c r="R33">
        <v>2014</v>
      </c>
      <c r="S33" t="s">
        <v>1230</v>
      </c>
      <c r="T33" t="s">
        <v>1233</v>
      </c>
      <c r="U33" t="s">
        <v>1286</v>
      </c>
      <c r="V33" t="s">
        <v>1232</v>
      </c>
      <c r="W33" t="s">
        <v>1232</v>
      </c>
      <c r="X33" t="s">
        <v>1232</v>
      </c>
      <c r="Y33" t="s">
        <v>1232</v>
      </c>
      <c r="Z33">
        <v>123</v>
      </c>
      <c r="AA33">
        <v>140.42857142857099</v>
      </c>
      <c r="AB33">
        <v>152</v>
      </c>
      <c r="AC33">
        <v>146.125</v>
      </c>
      <c r="AD33" t="s">
        <v>1232</v>
      </c>
    </row>
    <row r="34" spans="1:30" x14ac:dyDescent="0.25">
      <c r="A34">
        <v>2014</v>
      </c>
      <c r="B34" t="s">
        <v>1230</v>
      </c>
      <c r="C34" t="s">
        <v>1231</v>
      </c>
      <c r="D34" t="str">
        <f t="shared" si="0"/>
        <v>Gatton2014TOS11-AprCvWhistler</v>
      </c>
      <c r="G34" t="s">
        <v>1287</v>
      </c>
      <c r="H34" t="s">
        <v>1232</v>
      </c>
      <c r="I34" t="s">
        <v>1232</v>
      </c>
      <c r="J34">
        <v>144.5</v>
      </c>
      <c r="K34">
        <v>139.25</v>
      </c>
      <c r="L34">
        <f t="shared" ref="L34:L65" si="5">ROUND(Z34,0)</f>
        <v>114</v>
      </c>
      <c r="M34">
        <f t="shared" ref="M34:M65" si="6">ROUND(AA34,0)</f>
        <v>136</v>
      </c>
      <c r="N34">
        <f t="shared" ref="N34:N65" si="7">ROUND(K34,0)</f>
        <v>139</v>
      </c>
      <c r="O34">
        <f t="shared" ref="O34:O65" si="8">ROUND(J34,0)</f>
        <v>145</v>
      </c>
      <c r="P34">
        <f>ROUND(AD34,0)</f>
        <v>182</v>
      </c>
      <c r="R34">
        <v>2014</v>
      </c>
      <c r="S34" t="s">
        <v>1230</v>
      </c>
      <c r="T34" t="s">
        <v>1233</v>
      </c>
      <c r="U34" t="s">
        <v>1288</v>
      </c>
      <c r="V34" t="s">
        <v>1232</v>
      </c>
      <c r="W34" t="s">
        <v>1232</v>
      </c>
      <c r="X34" t="s">
        <v>1232</v>
      </c>
      <c r="Y34" t="s">
        <v>1232</v>
      </c>
      <c r="Z34">
        <v>114</v>
      </c>
      <c r="AA34">
        <v>135.79999999999899</v>
      </c>
      <c r="AB34">
        <v>144.5</v>
      </c>
      <c r="AC34">
        <v>139.25</v>
      </c>
      <c r="AD34">
        <v>182</v>
      </c>
    </row>
    <row r="35" spans="1:30" x14ac:dyDescent="0.25">
      <c r="A35">
        <v>2014</v>
      </c>
      <c r="B35" t="s">
        <v>1230</v>
      </c>
      <c r="C35" t="s">
        <v>1231</v>
      </c>
      <c r="D35" t="str">
        <f t="shared" si="0"/>
        <v>Gatton2014TOS11-AprCvWills</v>
      </c>
      <c r="G35" t="s">
        <v>1289</v>
      </c>
      <c r="H35" t="s">
        <v>1232</v>
      </c>
      <c r="I35" t="s">
        <v>1232</v>
      </c>
      <c r="J35">
        <v>97</v>
      </c>
      <c r="K35">
        <v>85.666666666666003</v>
      </c>
      <c r="L35">
        <f t="shared" si="5"/>
        <v>54</v>
      </c>
      <c r="M35">
        <f t="shared" si="6"/>
        <v>74</v>
      </c>
      <c r="N35">
        <f t="shared" si="7"/>
        <v>86</v>
      </c>
      <c r="O35">
        <f t="shared" si="8"/>
        <v>97</v>
      </c>
      <c r="P35">
        <f>ROUND(AD35,0)</f>
        <v>147</v>
      </c>
      <c r="R35">
        <v>2014</v>
      </c>
      <c r="S35" t="s">
        <v>1230</v>
      </c>
      <c r="T35" t="s">
        <v>1233</v>
      </c>
      <c r="U35" t="s">
        <v>1290</v>
      </c>
      <c r="V35" t="s">
        <v>1232</v>
      </c>
      <c r="W35" t="s">
        <v>1232</v>
      </c>
      <c r="X35" t="s">
        <v>1232</v>
      </c>
      <c r="Y35" t="s">
        <v>1232</v>
      </c>
      <c r="Z35">
        <v>53.75</v>
      </c>
      <c r="AA35">
        <v>73.899999999999594</v>
      </c>
      <c r="AB35">
        <v>97</v>
      </c>
      <c r="AC35">
        <v>85.666666666666003</v>
      </c>
      <c r="AD35">
        <v>147</v>
      </c>
    </row>
    <row r="36" spans="1:30" x14ac:dyDescent="0.25">
      <c r="A36">
        <v>2014</v>
      </c>
      <c r="B36" t="s">
        <v>1230</v>
      </c>
      <c r="C36" t="s">
        <v>1231</v>
      </c>
      <c r="D36" t="str">
        <f t="shared" si="0"/>
        <v>Gatton2014TOS11-AprCvWyalkatchem</v>
      </c>
      <c r="G36" t="s">
        <v>622</v>
      </c>
      <c r="H36" t="s">
        <v>1232</v>
      </c>
      <c r="I36" t="s">
        <v>1232</v>
      </c>
      <c r="J36">
        <v>67.75</v>
      </c>
      <c r="K36">
        <v>58.666666666666003</v>
      </c>
      <c r="L36">
        <f t="shared" si="5"/>
        <v>42</v>
      </c>
      <c r="M36">
        <f t="shared" si="6"/>
        <v>55</v>
      </c>
      <c r="N36">
        <f t="shared" si="7"/>
        <v>59</v>
      </c>
      <c r="O36">
        <f t="shared" si="8"/>
        <v>68</v>
      </c>
      <c r="R36">
        <v>2014</v>
      </c>
      <c r="S36" t="s">
        <v>1230</v>
      </c>
      <c r="T36" t="s">
        <v>1233</v>
      </c>
      <c r="U36" t="s">
        <v>1291</v>
      </c>
      <c r="V36" t="s">
        <v>1232</v>
      </c>
      <c r="W36" t="s">
        <v>1232</v>
      </c>
      <c r="X36" t="s">
        <v>1232</v>
      </c>
      <c r="Y36" t="s">
        <v>1232</v>
      </c>
      <c r="Z36">
        <v>42</v>
      </c>
      <c r="AA36">
        <v>55</v>
      </c>
      <c r="AB36">
        <v>67.75</v>
      </c>
      <c r="AC36">
        <v>58.666666666666003</v>
      </c>
      <c r="AD36" t="s">
        <v>1232</v>
      </c>
    </row>
    <row r="37" spans="1:30" x14ac:dyDescent="0.25">
      <c r="A37">
        <v>2014</v>
      </c>
      <c r="B37" t="s">
        <v>1230</v>
      </c>
      <c r="C37" t="s">
        <v>1231</v>
      </c>
      <c r="D37" t="str">
        <f t="shared" si="0"/>
        <v>Gatton2014TOS11-AprCvYitpi</v>
      </c>
      <c r="G37" t="s">
        <v>551</v>
      </c>
      <c r="H37" t="s">
        <v>1232</v>
      </c>
      <c r="I37" t="s">
        <v>1232</v>
      </c>
      <c r="J37">
        <v>99.455882352941401</v>
      </c>
      <c r="K37">
        <v>88.75</v>
      </c>
      <c r="L37">
        <f t="shared" si="5"/>
        <v>51</v>
      </c>
      <c r="M37">
        <f t="shared" si="6"/>
        <v>84</v>
      </c>
      <c r="N37">
        <f t="shared" si="7"/>
        <v>89</v>
      </c>
      <c r="O37">
        <f t="shared" si="8"/>
        <v>99</v>
      </c>
      <c r="R37">
        <v>2014</v>
      </c>
      <c r="S37" t="s">
        <v>1230</v>
      </c>
      <c r="T37" t="s">
        <v>1233</v>
      </c>
      <c r="U37" t="s">
        <v>1292</v>
      </c>
      <c r="V37" t="s">
        <v>1232</v>
      </c>
      <c r="W37" t="s">
        <v>1232</v>
      </c>
      <c r="X37" t="s">
        <v>1232</v>
      </c>
      <c r="Y37" t="s">
        <v>1232</v>
      </c>
      <c r="Z37">
        <v>50.553571428571502</v>
      </c>
      <c r="AA37">
        <v>84.399999999999594</v>
      </c>
      <c r="AB37">
        <v>99.455882352941401</v>
      </c>
      <c r="AC37">
        <v>88.75</v>
      </c>
      <c r="AD37" t="s">
        <v>1232</v>
      </c>
    </row>
    <row r="38" spans="1:30" x14ac:dyDescent="0.25">
      <c r="A38">
        <v>2014</v>
      </c>
      <c r="B38" t="s">
        <v>1230</v>
      </c>
      <c r="C38" t="s">
        <v>1231</v>
      </c>
      <c r="D38" t="str">
        <f t="shared" si="0"/>
        <v>Gatton2014TOS11-AprCvYoung</v>
      </c>
      <c r="G38" t="s">
        <v>625</v>
      </c>
      <c r="H38" t="s">
        <v>1232</v>
      </c>
      <c r="I38" t="s">
        <v>1232</v>
      </c>
      <c r="J38">
        <v>61.200000000000699</v>
      </c>
      <c r="K38">
        <v>55.399999999999601</v>
      </c>
      <c r="L38">
        <f t="shared" si="5"/>
        <v>41</v>
      </c>
      <c r="M38">
        <f t="shared" si="6"/>
        <v>54</v>
      </c>
      <c r="N38">
        <f t="shared" si="7"/>
        <v>55</v>
      </c>
      <c r="O38">
        <f t="shared" si="8"/>
        <v>61</v>
      </c>
      <c r="R38">
        <v>2014</v>
      </c>
      <c r="S38" t="s">
        <v>1230</v>
      </c>
      <c r="T38" t="s">
        <v>1233</v>
      </c>
      <c r="U38" t="s">
        <v>1293</v>
      </c>
      <c r="V38" t="s">
        <v>1232</v>
      </c>
      <c r="W38" t="s">
        <v>1232</v>
      </c>
      <c r="X38" t="s">
        <v>1232</v>
      </c>
      <c r="Y38" t="s">
        <v>1232</v>
      </c>
      <c r="Z38">
        <v>40.818181818181898</v>
      </c>
      <c r="AA38">
        <v>53.6000000000003</v>
      </c>
      <c r="AB38">
        <v>61.200000000000699</v>
      </c>
      <c r="AC38">
        <v>55.399999999999601</v>
      </c>
      <c r="AD38" t="s">
        <v>1232</v>
      </c>
    </row>
    <row r="39" spans="1:30" x14ac:dyDescent="0.25">
      <c r="A39">
        <v>2014</v>
      </c>
      <c r="B39" t="s">
        <v>1294</v>
      </c>
      <c r="C39" t="s">
        <v>1231</v>
      </c>
      <c r="D39" t="str">
        <f t="shared" ref="D39:D75" si="9">"Gatton2014TOS13-MayCv"&amp;G39</f>
        <v>Gatton2014TOS13-MayCvAxe</v>
      </c>
      <c r="F39" t="s">
        <v>928</v>
      </c>
      <c r="G39" t="s">
        <v>928</v>
      </c>
      <c r="H39" t="s">
        <v>1232</v>
      </c>
      <c r="I39" t="s">
        <v>1232</v>
      </c>
      <c r="J39">
        <v>78.416666666666899</v>
      </c>
      <c r="K39">
        <v>67.666666666666003</v>
      </c>
      <c r="L39">
        <f t="shared" si="5"/>
        <v>44</v>
      </c>
      <c r="M39">
        <f t="shared" si="6"/>
        <v>62</v>
      </c>
      <c r="N39">
        <f t="shared" si="7"/>
        <v>68</v>
      </c>
      <c r="O39">
        <f t="shared" si="8"/>
        <v>78</v>
      </c>
      <c r="P39">
        <f t="shared" ref="P39:P60" si="10">ROUND(AD39,0)</f>
        <v>133</v>
      </c>
      <c r="R39">
        <v>2014</v>
      </c>
      <c r="S39" t="s">
        <v>1294</v>
      </c>
      <c r="T39" t="s">
        <v>1295</v>
      </c>
      <c r="U39" t="s">
        <v>1234</v>
      </c>
      <c r="V39" t="s">
        <v>1232</v>
      </c>
      <c r="W39" t="s">
        <v>1232</v>
      </c>
      <c r="X39" t="s">
        <v>1232</v>
      </c>
      <c r="Y39" t="s">
        <v>1232</v>
      </c>
      <c r="Z39">
        <v>44</v>
      </c>
      <c r="AA39">
        <v>61.666666666666003</v>
      </c>
      <c r="AB39">
        <v>78.416666666666899</v>
      </c>
      <c r="AC39">
        <v>67.666666666666003</v>
      </c>
      <c r="AD39">
        <v>133</v>
      </c>
    </row>
    <row r="40" spans="1:30" x14ac:dyDescent="0.25">
      <c r="A40">
        <v>2014</v>
      </c>
      <c r="B40" t="s">
        <v>1294</v>
      </c>
      <c r="C40" t="s">
        <v>1231</v>
      </c>
      <c r="D40" t="str">
        <f t="shared" si="9"/>
        <v>Gatton2014TOS13-MayCvBolac</v>
      </c>
      <c r="F40" t="s">
        <v>599</v>
      </c>
      <c r="G40" t="s">
        <v>599</v>
      </c>
      <c r="H40" t="s">
        <v>1232</v>
      </c>
      <c r="I40" t="s">
        <v>1232</v>
      </c>
      <c r="J40">
        <v>102.277777777777</v>
      </c>
      <c r="K40">
        <v>90.600000000000307</v>
      </c>
      <c r="L40">
        <f t="shared" si="5"/>
        <v>48</v>
      </c>
      <c r="M40">
        <f t="shared" si="6"/>
        <v>85</v>
      </c>
      <c r="N40">
        <f t="shared" si="7"/>
        <v>91</v>
      </c>
      <c r="O40">
        <f t="shared" si="8"/>
        <v>102</v>
      </c>
      <c r="P40">
        <f t="shared" si="10"/>
        <v>149</v>
      </c>
      <c r="R40">
        <v>2014</v>
      </c>
      <c r="S40" t="s">
        <v>1294</v>
      </c>
      <c r="T40" t="s">
        <v>1295</v>
      </c>
      <c r="U40" t="s">
        <v>1235</v>
      </c>
      <c r="V40" t="s">
        <v>1232</v>
      </c>
      <c r="W40" t="s">
        <v>1232</v>
      </c>
      <c r="X40" t="s">
        <v>1232</v>
      </c>
      <c r="Y40" t="s">
        <v>1232</v>
      </c>
      <c r="Z40">
        <v>48</v>
      </c>
      <c r="AA40">
        <v>85.200000000000699</v>
      </c>
      <c r="AB40">
        <v>102.277777777777</v>
      </c>
      <c r="AC40">
        <v>90.600000000000307</v>
      </c>
      <c r="AD40">
        <v>149.30000000000001</v>
      </c>
    </row>
    <row r="41" spans="1:30" x14ac:dyDescent="0.25">
      <c r="A41">
        <v>2014</v>
      </c>
      <c r="B41" t="s">
        <v>1294</v>
      </c>
      <c r="C41" t="s">
        <v>1231</v>
      </c>
      <c r="D41" t="str">
        <f t="shared" si="9"/>
        <v>Gatton2014TOS13-MayCvBraewood</v>
      </c>
      <c r="F41" t="s">
        <v>1236</v>
      </c>
      <c r="G41" t="s">
        <v>1236</v>
      </c>
      <c r="H41" t="s">
        <v>1232</v>
      </c>
      <c r="I41" t="s">
        <v>1232</v>
      </c>
      <c r="J41">
        <v>101.596153846154</v>
      </c>
      <c r="K41">
        <v>92.666666666666003</v>
      </c>
      <c r="L41">
        <f t="shared" si="5"/>
        <v>61</v>
      </c>
      <c r="M41">
        <f t="shared" si="6"/>
        <v>88</v>
      </c>
      <c r="N41">
        <f t="shared" si="7"/>
        <v>93</v>
      </c>
      <c r="O41">
        <f t="shared" si="8"/>
        <v>102</v>
      </c>
      <c r="P41">
        <f t="shared" si="10"/>
        <v>148</v>
      </c>
      <c r="R41">
        <v>2014</v>
      </c>
      <c r="S41" t="s">
        <v>1294</v>
      </c>
      <c r="T41" t="s">
        <v>1295</v>
      </c>
      <c r="U41" t="s">
        <v>1237</v>
      </c>
      <c r="V41" t="s">
        <v>1232</v>
      </c>
      <c r="W41" t="s">
        <v>1232</v>
      </c>
      <c r="X41" t="s">
        <v>1232</v>
      </c>
      <c r="Y41" t="s">
        <v>1232</v>
      </c>
      <c r="Z41">
        <v>61.388888888888602</v>
      </c>
      <c r="AA41">
        <v>88</v>
      </c>
      <c r="AB41">
        <v>101.596153846154</v>
      </c>
      <c r="AC41">
        <v>92.666666666666003</v>
      </c>
      <c r="AD41">
        <v>147.666666666666</v>
      </c>
    </row>
    <row r="42" spans="1:30" x14ac:dyDescent="0.25">
      <c r="A42">
        <v>2014</v>
      </c>
      <c r="B42" t="s">
        <v>1294</v>
      </c>
      <c r="C42" t="s">
        <v>1231</v>
      </c>
      <c r="D42" t="str">
        <f t="shared" si="9"/>
        <v>Gatton2014TOS13-MayCvCalingiri</v>
      </c>
      <c r="F42" t="s">
        <v>1238</v>
      </c>
      <c r="G42" t="s">
        <v>1238</v>
      </c>
      <c r="H42" t="s">
        <v>1232</v>
      </c>
      <c r="I42" t="s">
        <v>1232</v>
      </c>
      <c r="J42">
        <v>102.5</v>
      </c>
      <c r="K42">
        <v>93.333333333333002</v>
      </c>
      <c r="L42">
        <f t="shared" si="5"/>
        <v>61</v>
      </c>
      <c r="M42">
        <f t="shared" si="6"/>
        <v>87</v>
      </c>
      <c r="N42">
        <f t="shared" si="7"/>
        <v>93</v>
      </c>
      <c r="O42">
        <f t="shared" si="8"/>
        <v>103</v>
      </c>
      <c r="P42">
        <f t="shared" si="10"/>
        <v>149</v>
      </c>
      <c r="R42">
        <v>2014</v>
      </c>
      <c r="S42" t="s">
        <v>1294</v>
      </c>
      <c r="T42" t="s">
        <v>1295</v>
      </c>
      <c r="U42" t="s">
        <v>1239</v>
      </c>
      <c r="V42" t="s">
        <v>1232</v>
      </c>
      <c r="W42" t="s">
        <v>1232</v>
      </c>
      <c r="X42" t="s">
        <v>1232</v>
      </c>
      <c r="Y42" t="s">
        <v>1232</v>
      </c>
      <c r="Z42">
        <v>61.375</v>
      </c>
      <c r="AA42">
        <v>87</v>
      </c>
      <c r="AB42">
        <v>102.5</v>
      </c>
      <c r="AC42">
        <v>93.333333333333002</v>
      </c>
      <c r="AD42">
        <v>148.6</v>
      </c>
    </row>
    <row r="43" spans="1:30" x14ac:dyDescent="0.25">
      <c r="A43">
        <v>2014</v>
      </c>
      <c r="B43" t="s">
        <v>1294</v>
      </c>
      <c r="C43" t="s">
        <v>1231</v>
      </c>
      <c r="D43" t="str">
        <f t="shared" si="9"/>
        <v>Gatton2014TOS13-MayCvCatalina</v>
      </c>
      <c r="F43" t="s">
        <v>1240</v>
      </c>
      <c r="G43" t="s">
        <v>1240</v>
      </c>
      <c r="H43" t="s">
        <v>1232</v>
      </c>
      <c r="I43" t="s">
        <v>1232</v>
      </c>
      <c r="J43">
        <v>84.333333333333002</v>
      </c>
      <c r="K43">
        <v>77.833333333333002</v>
      </c>
      <c r="L43">
        <f t="shared" si="5"/>
        <v>46</v>
      </c>
      <c r="M43">
        <f t="shared" si="6"/>
        <v>71</v>
      </c>
      <c r="N43">
        <f t="shared" si="7"/>
        <v>78</v>
      </c>
      <c r="O43">
        <f t="shared" si="8"/>
        <v>84</v>
      </c>
      <c r="P43">
        <f t="shared" si="10"/>
        <v>142</v>
      </c>
      <c r="R43">
        <v>2014</v>
      </c>
      <c r="S43" t="s">
        <v>1294</v>
      </c>
      <c r="T43" t="s">
        <v>1295</v>
      </c>
      <c r="U43" t="s">
        <v>1241</v>
      </c>
      <c r="V43" t="s">
        <v>1232</v>
      </c>
      <c r="W43" t="s">
        <v>1232</v>
      </c>
      <c r="X43" t="s">
        <v>1232</v>
      </c>
      <c r="Y43" t="s">
        <v>1232</v>
      </c>
      <c r="Z43">
        <v>45.5</v>
      </c>
      <c r="AA43">
        <v>70.5</v>
      </c>
      <c r="AB43">
        <v>84.333333333333002</v>
      </c>
      <c r="AC43">
        <v>77.833333333333002</v>
      </c>
      <c r="AD43">
        <v>142</v>
      </c>
    </row>
    <row r="44" spans="1:30" x14ac:dyDescent="0.25">
      <c r="A44">
        <v>2014</v>
      </c>
      <c r="B44" t="s">
        <v>1294</v>
      </c>
      <c r="C44" t="s">
        <v>1231</v>
      </c>
      <c r="D44" t="str">
        <f t="shared" si="9"/>
        <v>Gatton2014TOS13-MayCvCrusader</v>
      </c>
      <c r="F44" t="s">
        <v>1242</v>
      </c>
      <c r="G44" t="s">
        <v>1242</v>
      </c>
      <c r="H44" t="s">
        <v>1232</v>
      </c>
      <c r="I44" t="s">
        <v>1232</v>
      </c>
      <c r="J44">
        <v>87.576923076922796</v>
      </c>
      <c r="K44">
        <v>82</v>
      </c>
      <c r="L44">
        <f t="shared" si="5"/>
        <v>49</v>
      </c>
      <c r="M44">
        <f t="shared" si="6"/>
        <v>74</v>
      </c>
      <c r="N44">
        <f t="shared" si="7"/>
        <v>82</v>
      </c>
      <c r="O44">
        <f t="shared" si="8"/>
        <v>88</v>
      </c>
      <c r="P44">
        <f t="shared" si="10"/>
        <v>148</v>
      </c>
      <c r="R44">
        <v>2014</v>
      </c>
      <c r="S44" t="s">
        <v>1294</v>
      </c>
      <c r="T44" t="s">
        <v>1295</v>
      </c>
      <c r="U44" t="s">
        <v>1243</v>
      </c>
      <c r="V44" t="s">
        <v>1232</v>
      </c>
      <c r="W44" t="s">
        <v>1232</v>
      </c>
      <c r="X44" t="s">
        <v>1232</v>
      </c>
      <c r="Y44" t="s">
        <v>1232</v>
      </c>
      <c r="Z44">
        <v>48.75</v>
      </c>
      <c r="AA44">
        <v>73.899999999999594</v>
      </c>
      <c r="AB44">
        <v>87.576923076922796</v>
      </c>
      <c r="AC44">
        <v>82</v>
      </c>
      <c r="AD44">
        <v>147.666666666666</v>
      </c>
    </row>
    <row r="45" spans="1:30" x14ac:dyDescent="0.25">
      <c r="A45">
        <v>2014</v>
      </c>
      <c r="B45" t="s">
        <v>1294</v>
      </c>
      <c r="C45" t="s">
        <v>1231</v>
      </c>
      <c r="D45" t="str">
        <f t="shared" si="9"/>
        <v>Gatton2014TOS13-MayCvDerrimut</v>
      </c>
      <c r="F45" t="s">
        <v>601</v>
      </c>
      <c r="G45" t="s">
        <v>601</v>
      </c>
      <c r="H45" t="s">
        <v>1232</v>
      </c>
      <c r="I45" t="s">
        <v>1232</v>
      </c>
      <c r="J45">
        <v>89.777777777777303</v>
      </c>
      <c r="K45">
        <v>83.5</v>
      </c>
      <c r="L45">
        <f t="shared" si="5"/>
        <v>49</v>
      </c>
      <c r="M45">
        <f t="shared" si="6"/>
        <v>76</v>
      </c>
      <c r="N45">
        <f t="shared" si="7"/>
        <v>84</v>
      </c>
      <c r="O45">
        <f t="shared" si="8"/>
        <v>90</v>
      </c>
      <c r="P45">
        <f t="shared" si="10"/>
        <v>143</v>
      </c>
      <c r="R45">
        <v>2014</v>
      </c>
      <c r="S45" t="s">
        <v>1294</v>
      </c>
      <c r="T45" t="s">
        <v>1295</v>
      </c>
      <c r="U45" t="s">
        <v>1244</v>
      </c>
      <c r="V45" t="s">
        <v>1232</v>
      </c>
      <c r="W45" t="s">
        <v>1232</v>
      </c>
      <c r="X45" t="s">
        <v>1232</v>
      </c>
      <c r="Y45" t="s">
        <v>1232</v>
      </c>
      <c r="Z45">
        <v>48.75</v>
      </c>
      <c r="AA45">
        <v>76.333333333333897</v>
      </c>
      <c r="AB45">
        <v>89.777777777777303</v>
      </c>
      <c r="AC45">
        <v>83.5</v>
      </c>
      <c r="AD45">
        <v>142.53333333333299</v>
      </c>
    </row>
    <row r="46" spans="1:30" x14ac:dyDescent="0.25">
      <c r="A46">
        <v>2014</v>
      </c>
      <c r="B46" t="s">
        <v>1294</v>
      </c>
      <c r="C46" t="s">
        <v>1231</v>
      </c>
      <c r="D46" t="str">
        <f t="shared" si="9"/>
        <v>Gatton2014TOS13-MayCvEaglehawk</v>
      </c>
      <c r="F46" t="s">
        <v>932</v>
      </c>
      <c r="G46" t="s">
        <v>932</v>
      </c>
      <c r="H46" t="s">
        <v>1232</v>
      </c>
      <c r="I46" t="s">
        <v>1232</v>
      </c>
      <c r="J46">
        <v>120.238095238095</v>
      </c>
      <c r="K46">
        <v>108.625</v>
      </c>
      <c r="L46">
        <f t="shared" si="5"/>
        <v>58</v>
      </c>
      <c r="M46">
        <f t="shared" si="6"/>
        <v>102</v>
      </c>
      <c r="N46">
        <f t="shared" si="7"/>
        <v>109</v>
      </c>
      <c r="O46">
        <f t="shared" si="8"/>
        <v>120</v>
      </c>
      <c r="P46">
        <f t="shared" si="10"/>
        <v>159</v>
      </c>
      <c r="R46">
        <v>2014</v>
      </c>
      <c r="S46" t="s">
        <v>1294</v>
      </c>
      <c r="T46" t="s">
        <v>1295</v>
      </c>
      <c r="U46" t="s">
        <v>1245</v>
      </c>
      <c r="V46" t="s">
        <v>1232</v>
      </c>
      <c r="W46" t="s">
        <v>1232</v>
      </c>
      <c r="X46" t="s">
        <v>1232</v>
      </c>
      <c r="Y46" t="s">
        <v>1232</v>
      </c>
      <c r="Z46">
        <v>57.5</v>
      </c>
      <c r="AA46">
        <v>102</v>
      </c>
      <c r="AB46">
        <v>120.238095238095</v>
      </c>
      <c r="AC46">
        <v>108.625</v>
      </c>
      <c r="AD46">
        <v>158.80000000000001</v>
      </c>
    </row>
    <row r="47" spans="1:30" x14ac:dyDescent="0.25">
      <c r="A47">
        <v>2014</v>
      </c>
      <c r="B47" t="s">
        <v>1294</v>
      </c>
      <c r="C47" t="s">
        <v>1231</v>
      </c>
      <c r="D47" t="str">
        <f t="shared" si="9"/>
        <v>Gatton2014TOS13-MayCvEllison</v>
      </c>
      <c r="F47" t="s">
        <v>1246</v>
      </c>
      <c r="G47" t="s">
        <v>1246</v>
      </c>
      <c r="H47" t="s">
        <v>1232</v>
      </c>
      <c r="I47" t="s">
        <v>1232</v>
      </c>
      <c r="J47">
        <v>102.833333333333</v>
      </c>
      <c r="K47">
        <v>94.399999999999594</v>
      </c>
      <c r="L47">
        <f t="shared" si="5"/>
        <v>58</v>
      </c>
      <c r="M47">
        <f t="shared" si="6"/>
        <v>89</v>
      </c>
      <c r="N47">
        <f t="shared" si="7"/>
        <v>94</v>
      </c>
      <c r="O47">
        <f t="shared" si="8"/>
        <v>103</v>
      </c>
      <c r="P47">
        <f t="shared" si="10"/>
        <v>155</v>
      </c>
      <c r="R47">
        <v>2014</v>
      </c>
      <c r="S47" t="s">
        <v>1294</v>
      </c>
      <c r="T47" t="s">
        <v>1295</v>
      </c>
      <c r="U47" t="s">
        <v>1247</v>
      </c>
      <c r="V47" t="s">
        <v>1232</v>
      </c>
      <c r="W47" t="s">
        <v>1232</v>
      </c>
      <c r="X47" t="s">
        <v>1232</v>
      </c>
      <c r="Y47" t="s">
        <v>1232</v>
      </c>
      <c r="Z47">
        <v>58.153846153845699</v>
      </c>
      <c r="AA47">
        <v>88.714285714286206</v>
      </c>
      <c r="AB47">
        <v>102.833333333333</v>
      </c>
      <c r="AC47">
        <v>94.399999999999594</v>
      </c>
      <c r="AD47">
        <v>155</v>
      </c>
    </row>
    <row r="48" spans="1:30" x14ac:dyDescent="0.25">
      <c r="A48">
        <v>2014</v>
      </c>
      <c r="B48" t="s">
        <v>1294</v>
      </c>
      <c r="C48" t="s">
        <v>1231</v>
      </c>
      <c r="D48" t="str">
        <f t="shared" si="9"/>
        <v>Gatton2014TOS13-MayCvForrest</v>
      </c>
      <c r="F48" t="s">
        <v>1248</v>
      </c>
      <c r="G48" t="s">
        <v>1248</v>
      </c>
      <c r="H48" t="s">
        <v>1232</v>
      </c>
      <c r="I48" t="s">
        <v>1232</v>
      </c>
      <c r="J48">
        <v>117.318181818181</v>
      </c>
      <c r="K48">
        <v>106.25</v>
      </c>
      <c r="L48">
        <f t="shared" si="5"/>
        <v>56</v>
      </c>
      <c r="M48">
        <f t="shared" si="6"/>
        <v>101</v>
      </c>
      <c r="N48">
        <f t="shared" si="7"/>
        <v>106</v>
      </c>
      <c r="O48">
        <f t="shared" si="8"/>
        <v>117</v>
      </c>
      <c r="P48">
        <f t="shared" si="10"/>
        <v>159</v>
      </c>
      <c r="R48">
        <v>2014</v>
      </c>
      <c r="S48" t="s">
        <v>1294</v>
      </c>
      <c r="T48" t="s">
        <v>1295</v>
      </c>
      <c r="U48" t="s">
        <v>1249</v>
      </c>
      <c r="V48" t="s">
        <v>1232</v>
      </c>
      <c r="W48" t="s">
        <v>1232</v>
      </c>
      <c r="X48" t="s">
        <v>1232</v>
      </c>
      <c r="Y48" t="s">
        <v>1232</v>
      </c>
      <c r="Z48">
        <v>56</v>
      </c>
      <c r="AA48">
        <v>101.166666666666</v>
      </c>
      <c r="AB48">
        <v>117.318181818181</v>
      </c>
      <c r="AC48">
        <v>106.25</v>
      </c>
      <c r="AD48">
        <v>158.80000000000001</v>
      </c>
    </row>
    <row r="49" spans="1:30" x14ac:dyDescent="0.25">
      <c r="A49">
        <v>2014</v>
      </c>
      <c r="B49" t="s">
        <v>1294</v>
      </c>
      <c r="C49" t="s">
        <v>1231</v>
      </c>
      <c r="D49" t="str">
        <f t="shared" si="9"/>
        <v>Gatton2014TOS13-MayCvGauntlet</v>
      </c>
      <c r="F49" t="s">
        <v>1250</v>
      </c>
      <c r="G49" t="s">
        <v>1250</v>
      </c>
      <c r="H49" t="s">
        <v>1232</v>
      </c>
      <c r="I49" t="s">
        <v>1232</v>
      </c>
      <c r="J49">
        <v>94.342261904762097</v>
      </c>
      <c r="K49">
        <v>85.787393162392902</v>
      </c>
      <c r="L49">
        <f t="shared" si="5"/>
        <v>56</v>
      </c>
      <c r="M49">
        <f t="shared" si="6"/>
        <v>80</v>
      </c>
      <c r="N49">
        <f t="shared" si="7"/>
        <v>86</v>
      </c>
      <c r="O49">
        <f t="shared" si="8"/>
        <v>94</v>
      </c>
      <c r="P49">
        <f t="shared" si="10"/>
        <v>148</v>
      </c>
      <c r="R49">
        <v>2014</v>
      </c>
      <c r="S49" t="s">
        <v>1294</v>
      </c>
      <c r="T49" t="s">
        <v>1295</v>
      </c>
      <c r="U49" t="s">
        <v>1251</v>
      </c>
      <c r="V49" t="s">
        <v>1232</v>
      </c>
      <c r="W49" t="s">
        <v>1232</v>
      </c>
      <c r="X49" t="s">
        <v>1232</v>
      </c>
      <c r="Y49" t="s">
        <v>1232</v>
      </c>
      <c r="Z49">
        <v>55.809999999999803</v>
      </c>
      <c r="AA49">
        <v>79.653333333333194</v>
      </c>
      <c r="AB49">
        <v>94.342261904762097</v>
      </c>
      <c r="AC49">
        <v>85.787393162392902</v>
      </c>
      <c r="AD49">
        <v>147.55000000000001</v>
      </c>
    </row>
    <row r="50" spans="1:30" x14ac:dyDescent="0.25">
      <c r="A50">
        <v>2014</v>
      </c>
      <c r="B50" t="s">
        <v>1294</v>
      </c>
      <c r="C50" t="s">
        <v>1231</v>
      </c>
      <c r="D50" t="str">
        <f t="shared" si="9"/>
        <v>Gatton2014TOS13-MayCvGregory</v>
      </c>
      <c r="F50" t="s">
        <v>603</v>
      </c>
      <c r="G50" t="s">
        <v>603</v>
      </c>
      <c r="H50" t="s">
        <v>1232</v>
      </c>
      <c r="I50" t="s">
        <v>1232</v>
      </c>
      <c r="J50">
        <v>103.5</v>
      </c>
      <c r="K50">
        <v>94.666666666666899</v>
      </c>
      <c r="L50">
        <f t="shared" si="5"/>
        <v>51</v>
      </c>
      <c r="M50">
        <f t="shared" si="6"/>
        <v>89</v>
      </c>
      <c r="N50">
        <f t="shared" si="7"/>
        <v>95</v>
      </c>
      <c r="O50">
        <f t="shared" si="8"/>
        <v>104</v>
      </c>
      <c r="P50">
        <f t="shared" si="10"/>
        <v>151</v>
      </c>
      <c r="R50">
        <v>2014</v>
      </c>
      <c r="S50" t="s">
        <v>1294</v>
      </c>
      <c r="T50" t="s">
        <v>1295</v>
      </c>
      <c r="U50" t="s">
        <v>1252</v>
      </c>
      <c r="V50" t="s">
        <v>1232</v>
      </c>
      <c r="W50" t="s">
        <v>1232</v>
      </c>
      <c r="X50" t="s">
        <v>1232</v>
      </c>
      <c r="Y50" t="s">
        <v>1232</v>
      </c>
      <c r="Z50">
        <v>51.035714285713702</v>
      </c>
      <c r="AA50">
        <v>89</v>
      </c>
      <c r="AB50">
        <v>103.5</v>
      </c>
      <c r="AC50">
        <v>94.666666666666899</v>
      </c>
      <c r="AD50">
        <v>151.333333333333</v>
      </c>
    </row>
    <row r="51" spans="1:30" x14ac:dyDescent="0.25">
      <c r="A51">
        <v>2014</v>
      </c>
      <c r="B51" t="s">
        <v>1294</v>
      </c>
      <c r="C51" t="s">
        <v>1231</v>
      </c>
      <c r="D51" t="str">
        <f t="shared" si="9"/>
        <v>Gatton2014TOS13-MayCvH45</v>
      </c>
      <c r="F51" t="s">
        <v>275</v>
      </c>
      <c r="G51" t="s">
        <v>275</v>
      </c>
      <c r="H51" t="s">
        <v>1232</v>
      </c>
      <c r="I51" t="s">
        <v>1232</v>
      </c>
      <c r="J51">
        <v>77.166666666666003</v>
      </c>
      <c r="K51">
        <v>67.666666666666003</v>
      </c>
      <c r="L51">
        <f t="shared" si="5"/>
        <v>44</v>
      </c>
      <c r="M51">
        <f t="shared" si="6"/>
        <v>62</v>
      </c>
      <c r="N51">
        <f t="shared" si="7"/>
        <v>68</v>
      </c>
      <c r="O51">
        <f t="shared" si="8"/>
        <v>77</v>
      </c>
      <c r="P51">
        <f t="shared" si="10"/>
        <v>133</v>
      </c>
      <c r="R51">
        <v>2014</v>
      </c>
      <c r="S51" t="s">
        <v>1294</v>
      </c>
      <c r="T51" t="s">
        <v>1295</v>
      </c>
      <c r="U51" t="s">
        <v>1253</v>
      </c>
      <c r="V51" t="s">
        <v>1232</v>
      </c>
      <c r="W51" t="s">
        <v>1232</v>
      </c>
      <c r="X51" t="s">
        <v>1232</v>
      </c>
      <c r="Y51" t="s">
        <v>1232</v>
      </c>
      <c r="Z51">
        <v>44</v>
      </c>
      <c r="AA51">
        <v>61.666666666666003</v>
      </c>
      <c r="AB51">
        <v>77.166666666666003</v>
      </c>
      <c r="AC51">
        <v>67.666666666666003</v>
      </c>
      <c r="AD51">
        <v>133</v>
      </c>
    </row>
    <row r="52" spans="1:30" x14ac:dyDescent="0.25">
      <c r="A52">
        <v>2014</v>
      </c>
      <c r="B52" t="s">
        <v>1294</v>
      </c>
      <c r="C52" t="s">
        <v>1231</v>
      </c>
      <c r="D52" t="str">
        <f t="shared" si="9"/>
        <v>Gatton2014TOS13-MayCvHume</v>
      </c>
      <c r="F52" t="s">
        <v>1254</v>
      </c>
      <c r="G52" t="s">
        <v>1254</v>
      </c>
      <c r="H52" t="s">
        <v>1232</v>
      </c>
      <c r="I52" t="s">
        <v>1232</v>
      </c>
      <c r="J52">
        <v>91.416666666666899</v>
      </c>
      <c r="K52">
        <v>86</v>
      </c>
      <c r="L52">
        <f t="shared" si="5"/>
        <v>48</v>
      </c>
      <c r="M52">
        <f t="shared" si="6"/>
        <v>78</v>
      </c>
      <c r="N52">
        <f t="shared" si="7"/>
        <v>86</v>
      </c>
      <c r="O52">
        <f t="shared" si="8"/>
        <v>91</v>
      </c>
      <c r="P52">
        <f t="shared" si="10"/>
        <v>143</v>
      </c>
      <c r="R52">
        <v>2014</v>
      </c>
      <c r="S52" t="s">
        <v>1294</v>
      </c>
      <c r="T52" t="s">
        <v>1295</v>
      </c>
      <c r="U52" t="s">
        <v>1255</v>
      </c>
      <c r="V52" t="s">
        <v>1232</v>
      </c>
      <c r="W52" t="s">
        <v>1232</v>
      </c>
      <c r="X52" t="s">
        <v>1232</v>
      </c>
      <c r="Y52" t="s">
        <v>1232</v>
      </c>
      <c r="Z52">
        <v>48</v>
      </c>
      <c r="AA52">
        <v>77.833333333333002</v>
      </c>
      <c r="AB52">
        <v>91.416666666666899</v>
      </c>
      <c r="AC52">
        <v>86</v>
      </c>
      <c r="AD52">
        <v>143</v>
      </c>
    </row>
    <row r="53" spans="1:30" x14ac:dyDescent="0.25">
      <c r="A53">
        <v>2014</v>
      </c>
      <c r="B53" t="s">
        <v>1294</v>
      </c>
      <c r="C53" t="s">
        <v>1231</v>
      </c>
      <c r="D53" t="str">
        <f t="shared" si="9"/>
        <v>Gatton2014TOS13-MayCvJanz</v>
      </c>
      <c r="F53" t="s">
        <v>289</v>
      </c>
      <c r="G53" t="s">
        <v>289</v>
      </c>
      <c r="H53" t="s">
        <v>1232</v>
      </c>
      <c r="I53" t="s">
        <v>1232</v>
      </c>
      <c r="J53">
        <v>89.666666666666899</v>
      </c>
      <c r="K53">
        <v>80.5</v>
      </c>
      <c r="L53">
        <f t="shared" si="5"/>
        <v>49</v>
      </c>
      <c r="M53">
        <f t="shared" si="6"/>
        <v>74</v>
      </c>
      <c r="N53">
        <f t="shared" si="7"/>
        <v>81</v>
      </c>
      <c r="O53">
        <f t="shared" si="8"/>
        <v>90</v>
      </c>
      <c r="P53">
        <f t="shared" si="10"/>
        <v>142</v>
      </c>
      <c r="R53">
        <v>2014</v>
      </c>
      <c r="S53" t="s">
        <v>1294</v>
      </c>
      <c r="T53" t="s">
        <v>1295</v>
      </c>
      <c r="U53" t="s">
        <v>1256</v>
      </c>
      <c r="V53" t="s">
        <v>1232</v>
      </c>
      <c r="W53" t="s">
        <v>1232</v>
      </c>
      <c r="X53" t="s">
        <v>1232</v>
      </c>
      <c r="Y53" t="s">
        <v>1232</v>
      </c>
      <c r="Z53">
        <v>48.75</v>
      </c>
      <c r="AA53">
        <v>74.045454545454902</v>
      </c>
      <c r="AB53">
        <v>89.666666666666899</v>
      </c>
      <c r="AC53">
        <v>80.5</v>
      </c>
      <c r="AD53">
        <v>142.23076923076999</v>
      </c>
    </row>
    <row r="54" spans="1:30" x14ac:dyDescent="0.25">
      <c r="A54">
        <v>2014</v>
      </c>
      <c r="B54" t="s">
        <v>1294</v>
      </c>
      <c r="C54" t="s">
        <v>1231</v>
      </c>
      <c r="D54" t="str">
        <f t="shared" si="9"/>
        <v>Gatton2014TOS13-MayCvKellalac</v>
      </c>
      <c r="F54" t="s">
        <v>1257</v>
      </c>
      <c r="G54" t="s">
        <v>1257</v>
      </c>
      <c r="H54" t="s">
        <v>1232</v>
      </c>
      <c r="I54" t="s">
        <v>1232</v>
      </c>
      <c r="J54">
        <v>116.22727272727199</v>
      </c>
      <c r="K54">
        <v>105.2</v>
      </c>
      <c r="L54">
        <f t="shared" si="5"/>
        <v>53</v>
      </c>
      <c r="M54">
        <f t="shared" si="6"/>
        <v>99</v>
      </c>
      <c r="N54">
        <f t="shared" si="7"/>
        <v>105</v>
      </c>
      <c r="O54">
        <f t="shared" si="8"/>
        <v>116</v>
      </c>
      <c r="P54">
        <f t="shared" si="10"/>
        <v>160</v>
      </c>
      <c r="R54">
        <v>2014</v>
      </c>
      <c r="S54" t="s">
        <v>1294</v>
      </c>
      <c r="T54" t="s">
        <v>1295</v>
      </c>
      <c r="U54" t="s">
        <v>1258</v>
      </c>
      <c r="V54" t="s">
        <v>1232</v>
      </c>
      <c r="W54" t="s">
        <v>1232</v>
      </c>
      <c r="X54" t="s">
        <v>1232</v>
      </c>
      <c r="Y54" t="s">
        <v>1232</v>
      </c>
      <c r="Z54">
        <v>53.200000000000699</v>
      </c>
      <c r="AA54">
        <v>99.200000000000699</v>
      </c>
      <c r="AB54">
        <v>116.22727272727199</v>
      </c>
      <c r="AC54">
        <v>105.2</v>
      </c>
      <c r="AD54">
        <v>159.9</v>
      </c>
    </row>
    <row r="55" spans="1:30" x14ac:dyDescent="0.25">
      <c r="A55">
        <v>2014</v>
      </c>
      <c r="B55" t="s">
        <v>1294</v>
      </c>
      <c r="C55" t="s">
        <v>1231</v>
      </c>
      <c r="D55" t="str">
        <f t="shared" si="9"/>
        <v>Gatton2014TOS13-MayCvLancer</v>
      </c>
      <c r="F55" t="s">
        <v>1259</v>
      </c>
      <c r="G55" t="s">
        <v>1259</v>
      </c>
      <c r="H55" t="s">
        <v>1232</v>
      </c>
      <c r="I55" t="s">
        <v>1232</v>
      </c>
      <c r="J55">
        <v>102.833333333333</v>
      </c>
      <c r="K55">
        <v>92.399999999999594</v>
      </c>
      <c r="L55">
        <f t="shared" si="5"/>
        <v>56</v>
      </c>
      <c r="M55">
        <f t="shared" si="6"/>
        <v>87</v>
      </c>
      <c r="N55">
        <f t="shared" si="7"/>
        <v>92</v>
      </c>
      <c r="O55">
        <f t="shared" si="8"/>
        <v>103</v>
      </c>
      <c r="P55">
        <f t="shared" si="10"/>
        <v>150</v>
      </c>
      <c r="R55">
        <v>2014</v>
      </c>
      <c r="S55" t="s">
        <v>1294</v>
      </c>
      <c r="T55" t="s">
        <v>1295</v>
      </c>
      <c r="U55" t="s">
        <v>1260</v>
      </c>
      <c r="V55" t="s">
        <v>1232</v>
      </c>
      <c r="W55" t="s">
        <v>1232</v>
      </c>
      <c r="X55" t="s">
        <v>1232</v>
      </c>
      <c r="Y55" t="s">
        <v>1232</v>
      </c>
      <c r="Z55">
        <v>56</v>
      </c>
      <c r="AA55">
        <v>87.214285714285296</v>
      </c>
      <c r="AB55">
        <v>102.833333333333</v>
      </c>
      <c r="AC55">
        <v>92.399999999999594</v>
      </c>
      <c r="AD55">
        <v>149.53333333333299</v>
      </c>
    </row>
    <row r="56" spans="1:30" x14ac:dyDescent="0.25">
      <c r="A56">
        <v>2014</v>
      </c>
      <c r="B56" t="s">
        <v>1294</v>
      </c>
      <c r="C56" t="s">
        <v>1231</v>
      </c>
      <c r="D56" t="str">
        <f t="shared" si="9"/>
        <v>Gatton2014TOS13-MayCvMace</v>
      </c>
      <c r="F56" t="s">
        <v>937</v>
      </c>
      <c r="G56" t="s">
        <v>937</v>
      </c>
      <c r="H56" t="s">
        <v>1232</v>
      </c>
      <c r="I56" t="s">
        <v>1232</v>
      </c>
      <c r="J56">
        <v>97.222222222222101</v>
      </c>
      <c r="K56">
        <v>89.6875</v>
      </c>
      <c r="L56">
        <f t="shared" si="5"/>
        <v>57</v>
      </c>
      <c r="M56">
        <f t="shared" si="6"/>
        <v>84</v>
      </c>
      <c r="N56">
        <f t="shared" si="7"/>
        <v>90</v>
      </c>
      <c r="O56">
        <f t="shared" si="8"/>
        <v>97</v>
      </c>
      <c r="P56">
        <f t="shared" si="10"/>
        <v>143</v>
      </c>
      <c r="R56">
        <v>2014</v>
      </c>
      <c r="S56" t="s">
        <v>1294</v>
      </c>
      <c r="T56" t="s">
        <v>1295</v>
      </c>
      <c r="U56" t="s">
        <v>1261</v>
      </c>
      <c r="V56" t="s">
        <v>1232</v>
      </c>
      <c r="W56" t="s">
        <v>1232</v>
      </c>
      <c r="X56" t="s">
        <v>1232</v>
      </c>
      <c r="Y56" t="s">
        <v>1232</v>
      </c>
      <c r="Z56">
        <v>56.898148148148103</v>
      </c>
      <c r="AA56">
        <v>84.440000000000097</v>
      </c>
      <c r="AB56">
        <v>97.222222222222101</v>
      </c>
      <c r="AC56">
        <v>89.6875</v>
      </c>
      <c r="AD56">
        <v>142.555555555555</v>
      </c>
    </row>
    <row r="57" spans="1:30" x14ac:dyDescent="0.25">
      <c r="A57">
        <v>2014</v>
      </c>
      <c r="B57" t="s">
        <v>1294</v>
      </c>
      <c r="C57" t="s">
        <v>1231</v>
      </c>
      <c r="D57" t="str">
        <f t="shared" si="9"/>
        <v>Gatton2014TOS13-MayCvMagenta</v>
      </c>
      <c r="F57" t="s">
        <v>1262</v>
      </c>
      <c r="G57" t="s">
        <v>1262</v>
      </c>
      <c r="H57" t="s">
        <v>1232</v>
      </c>
      <c r="I57" t="s">
        <v>1232</v>
      </c>
      <c r="J57">
        <v>105.666666666666</v>
      </c>
      <c r="K57">
        <v>99.5</v>
      </c>
      <c r="L57">
        <f t="shared" si="5"/>
        <v>65</v>
      </c>
      <c r="M57">
        <f t="shared" si="6"/>
        <v>94</v>
      </c>
      <c r="N57">
        <f t="shared" si="7"/>
        <v>100</v>
      </c>
      <c r="O57">
        <f t="shared" si="8"/>
        <v>106</v>
      </c>
      <c r="P57">
        <f t="shared" si="10"/>
        <v>149</v>
      </c>
      <c r="R57">
        <v>2014</v>
      </c>
      <c r="S57" t="s">
        <v>1294</v>
      </c>
      <c r="T57" t="s">
        <v>1295</v>
      </c>
      <c r="U57" t="s">
        <v>1263</v>
      </c>
      <c r="V57" t="s">
        <v>1232</v>
      </c>
      <c r="W57" t="s">
        <v>1232</v>
      </c>
      <c r="X57" t="s">
        <v>1232</v>
      </c>
      <c r="Y57" t="s">
        <v>1232</v>
      </c>
      <c r="Z57">
        <v>64.846153846154195</v>
      </c>
      <c r="AA57">
        <v>94</v>
      </c>
      <c r="AB57">
        <v>105.666666666666</v>
      </c>
      <c r="AC57">
        <v>99.5</v>
      </c>
      <c r="AD57">
        <v>148.6</v>
      </c>
    </row>
    <row r="58" spans="1:30" x14ac:dyDescent="0.25">
      <c r="A58">
        <v>2014</v>
      </c>
      <c r="B58" t="s">
        <v>1294</v>
      </c>
      <c r="C58" t="s">
        <v>1231</v>
      </c>
      <c r="D58" t="str">
        <f t="shared" si="9"/>
        <v>Gatton2014TOS13-MayCvMerinda</v>
      </c>
      <c r="F58" t="s">
        <v>1264</v>
      </c>
      <c r="G58" t="s">
        <v>1264</v>
      </c>
      <c r="H58" t="s">
        <v>1232</v>
      </c>
      <c r="I58" t="s">
        <v>1232</v>
      </c>
      <c r="J58">
        <v>81.5</v>
      </c>
      <c r="K58">
        <v>74.875</v>
      </c>
      <c r="L58">
        <f t="shared" si="5"/>
        <v>48</v>
      </c>
      <c r="M58">
        <f t="shared" si="6"/>
        <v>70</v>
      </c>
      <c r="N58">
        <f t="shared" si="7"/>
        <v>75</v>
      </c>
      <c r="O58">
        <f t="shared" si="8"/>
        <v>82</v>
      </c>
      <c r="P58">
        <f t="shared" si="10"/>
        <v>140</v>
      </c>
      <c r="R58">
        <v>2014</v>
      </c>
      <c r="S58" t="s">
        <v>1294</v>
      </c>
      <c r="T58" t="s">
        <v>1295</v>
      </c>
      <c r="U58" t="s">
        <v>1265</v>
      </c>
      <c r="V58" t="s">
        <v>1232</v>
      </c>
      <c r="W58" t="s">
        <v>1232</v>
      </c>
      <c r="X58" t="s">
        <v>1232</v>
      </c>
      <c r="Y58" t="s">
        <v>1232</v>
      </c>
      <c r="Z58">
        <v>47.916666666666899</v>
      </c>
      <c r="AA58">
        <v>69.833333333333002</v>
      </c>
      <c r="AB58">
        <v>81.5</v>
      </c>
      <c r="AC58">
        <v>74.875</v>
      </c>
      <c r="AD58">
        <v>139.5</v>
      </c>
    </row>
    <row r="59" spans="1:30" x14ac:dyDescent="0.25">
      <c r="A59">
        <v>2014</v>
      </c>
      <c r="B59" t="s">
        <v>1294</v>
      </c>
      <c r="C59" t="s">
        <v>1231</v>
      </c>
      <c r="D59" t="str">
        <f t="shared" si="9"/>
        <v>Gatton2014TOS13-MayCvOuyen</v>
      </c>
      <c r="F59" t="s">
        <v>1266</v>
      </c>
      <c r="G59" t="s">
        <v>1266</v>
      </c>
      <c r="H59" t="s">
        <v>1232</v>
      </c>
      <c r="I59" t="s">
        <v>1232</v>
      </c>
      <c r="J59">
        <v>96.25</v>
      </c>
      <c r="K59">
        <v>86.833333333333002</v>
      </c>
      <c r="L59">
        <f t="shared" si="5"/>
        <v>48</v>
      </c>
      <c r="M59">
        <f t="shared" si="6"/>
        <v>83</v>
      </c>
      <c r="N59">
        <f t="shared" si="7"/>
        <v>87</v>
      </c>
      <c r="O59">
        <f t="shared" si="8"/>
        <v>96</v>
      </c>
      <c r="P59">
        <f t="shared" si="10"/>
        <v>148</v>
      </c>
      <c r="R59">
        <v>2014</v>
      </c>
      <c r="S59" t="s">
        <v>1294</v>
      </c>
      <c r="T59" t="s">
        <v>1295</v>
      </c>
      <c r="U59" t="s">
        <v>1267</v>
      </c>
      <c r="V59" t="s">
        <v>1232</v>
      </c>
      <c r="W59" t="s">
        <v>1232</v>
      </c>
      <c r="X59" t="s">
        <v>1232</v>
      </c>
      <c r="Y59" t="s">
        <v>1232</v>
      </c>
      <c r="Z59">
        <v>47.5</v>
      </c>
      <c r="AA59">
        <v>82.666666666666003</v>
      </c>
      <c r="AB59">
        <v>96.25</v>
      </c>
      <c r="AC59">
        <v>86.833333333333002</v>
      </c>
      <c r="AD59">
        <v>147.666666666666</v>
      </c>
    </row>
    <row r="60" spans="1:30" x14ac:dyDescent="0.25">
      <c r="A60">
        <v>2014</v>
      </c>
      <c r="B60" t="s">
        <v>1294</v>
      </c>
      <c r="C60" t="s">
        <v>1231</v>
      </c>
      <c r="D60" t="str">
        <f t="shared" si="9"/>
        <v>Gatton2014TOS13-MayCvPeake</v>
      </c>
      <c r="F60" t="s">
        <v>1268</v>
      </c>
      <c r="G60" t="s">
        <v>1268</v>
      </c>
      <c r="H60" t="s">
        <v>1232</v>
      </c>
      <c r="I60" t="s">
        <v>1232</v>
      </c>
      <c r="J60">
        <v>81.083333333333002</v>
      </c>
      <c r="K60">
        <v>74.428571428570606</v>
      </c>
      <c r="L60">
        <f t="shared" si="5"/>
        <v>46</v>
      </c>
      <c r="M60">
        <f t="shared" si="6"/>
        <v>67</v>
      </c>
      <c r="N60">
        <f t="shared" si="7"/>
        <v>74</v>
      </c>
      <c r="O60">
        <f t="shared" si="8"/>
        <v>81</v>
      </c>
      <c r="P60">
        <f t="shared" si="10"/>
        <v>136</v>
      </c>
      <c r="R60">
        <v>2014</v>
      </c>
      <c r="S60" t="s">
        <v>1294</v>
      </c>
      <c r="T60" t="s">
        <v>1295</v>
      </c>
      <c r="U60" t="s">
        <v>1269</v>
      </c>
      <c r="V60" t="s">
        <v>1232</v>
      </c>
      <c r="W60" t="s">
        <v>1232</v>
      </c>
      <c r="X60" t="s">
        <v>1232</v>
      </c>
      <c r="Y60" t="s">
        <v>1232</v>
      </c>
      <c r="Z60">
        <v>45.5</v>
      </c>
      <c r="AA60">
        <v>67</v>
      </c>
      <c r="AB60">
        <v>81.083333333333002</v>
      </c>
      <c r="AC60">
        <v>74.428571428570606</v>
      </c>
      <c r="AD60">
        <v>136.25</v>
      </c>
    </row>
    <row r="61" spans="1:30" x14ac:dyDescent="0.25">
      <c r="A61">
        <v>2014</v>
      </c>
      <c r="B61" t="s">
        <v>1294</v>
      </c>
      <c r="C61" t="s">
        <v>1231</v>
      </c>
      <c r="D61" t="str">
        <f t="shared" si="9"/>
        <v>Gatton2014TOS13-MayCvRevenue</v>
      </c>
      <c r="F61" t="s">
        <v>1270</v>
      </c>
      <c r="G61" t="s">
        <v>1270</v>
      </c>
      <c r="H61" t="s">
        <v>1232</v>
      </c>
      <c r="I61" t="s">
        <v>1232</v>
      </c>
      <c r="J61">
        <v>163</v>
      </c>
      <c r="K61">
        <v>158.666666666666</v>
      </c>
      <c r="L61">
        <f t="shared" si="5"/>
        <v>124</v>
      </c>
      <c r="M61">
        <f t="shared" si="6"/>
        <v>152</v>
      </c>
      <c r="N61">
        <f t="shared" si="7"/>
        <v>159</v>
      </c>
      <c r="O61">
        <f t="shared" si="8"/>
        <v>163</v>
      </c>
      <c r="R61">
        <v>2014</v>
      </c>
      <c r="S61" t="s">
        <v>1294</v>
      </c>
      <c r="T61" t="s">
        <v>1295</v>
      </c>
      <c r="U61" t="s">
        <v>1271</v>
      </c>
      <c r="V61" t="s">
        <v>1232</v>
      </c>
      <c r="W61" t="s">
        <v>1232</v>
      </c>
      <c r="X61" t="s">
        <v>1232</v>
      </c>
      <c r="Y61" t="s">
        <v>1232</v>
      </c>
      <c r="Z61">
        <v>124</v>
      </c>
      <c r="AA61">
        <v>152</v>
      </c>
      <c r="AB61">
        <v>163</v>
      </c>
      <c r="AC61">
        <v>158.666666666666</v>
      </c>
      <c r="AD61" t="s">
        <v>1232</v>
      </c>
    </row>
    <row r="62" spans="1:30" x14ac:dyDescent="0.25">
      <c r="A62">
        <v>2014</v>
      </c>
      <c r="B62" t="s">
        <v>1294</v>
      </c>
      <c r="C62" t="s">
        <v>1231</v>
      </c>
      <c r="D62" t="str">
        <f t="shared" si="9"/>
        <v>Gatton2014TOS13-MayCvRosella</v>
      </c>
      <c r="F62" t="s">
        <v>1272</v>
      </c>
      <c r="G62" t="s">
        <v>1272</v>
      </c>
      <c r="H62" t="s">
        <v>1232</v>
      </c>
      <c r="I62" t="s">
        <v>1232</v>
      </c>
      <c r="J62">
        <v>129.6</v>
      </c>
      <c r="K62">
        <v>121</v>
      </c>
      <c r="L62">
        <f t="shared" si="5"/>
        <v>96</v>
      </c>
      <c r="M62">
        <f t="shared" si="6"/>
        <v>115</v>
      </c>
      <c r="N62">
        <f t="shared" si="7"/>
        <v>121</v>
      </c>
      <c r="O62">
        <f t="shared" si="8"/>
        <v>130</v>
      </c>
      <c r="P62">
        <f>ROUND(AD62,0)</f>
        <v>163</v>
      </c>
      <c r="R62">
        <v>2014</v>
      </c>
      <c r="S62" t="s">
        <v>1294</v>
      </c>
      <c r="T62" t="s">
        <v>1295</v>
      </c>
      <c r="U62" t="s">
        <v>1273</v>
      </c>
      <c r="V62" t="s">
        <v>1232</v>
      </c>
      <c r="W62" t="s">
        <v>1232</v>
      </c>
      <c r="X62" t="s">
        <v>1232</v>
      </c>
      <c r="Y62" t="s">
        <v>1232</v>
      </c>
      <c r="Z62">
        <v>96</v>
      </c>
      <c r="AA62">
        <v>115.318181818181</v>
      </c>
      <c r="AB62">
        <v>129.6</v>
      </c>
      <c r="AC62">
        <v>121</v>
      </c>
      <c r="AD62">
        <v>163.4</v>
      </c>
    </row>
    <row r="63" spans="1:30" x14ac:dyDescent="0.25">
      <c r="A63">
        <v>2014</v>
      </c>
      <c r="B63" t="s">
        <v>1294</v>
      </c>
      <c r="C63" t="s">
        <v>1231</v>
      </c>
      <c r="D63" t="str">
        <f t="shared" si="9"/>
        <v>Gatton2014TOS13-MayCvScout</v>
      </c>
      <c r="F63" t="s">
        <v>939</v>
      </c>
      <c r="G63" t="s">
        <v>939</v>
      </c>
      <c r="H63" t="s">
        <v>1232</v>
      </c>
      <c r="I63" t="s">
        <v>1232</v>
      </c>
      <c r="J63">
        <v>102.225396825396</v>
      </c>
      <c r="K63">
        <v>92.945913461538495</v>
      </c>
      <c r="L63">
        <f t="shared" si="5"/>
        <v>58</v>
      </c>
      <c r="M63">
        <f t="shared" si="6"/>
        <v>88</v>
      </c>
      <c r="N63">
        <f t="shared" si="7"/>
        <v>93</v>
      </c>
      <c r="O63">
        <f t="shared" si="8"/>
        <v>102</v>
      </c>
      <c r="P63">
        <f>ROUND(AD63,0)</f>
        <v>149</v>
      </c>
      <c r="R63">
        <v>2014</v>
      </c>
      <c r="S63" t="s">
        <v>1294</v>
      </c>
      <c r="T63" t="s">
        <v>1295</v>
      </c>
      <c r="U63" t="s">
        <v>1274</v>
      </c>
      <c r="V63" t="s">
        <v>1232</v>
      </c>
      <c r="W63" t="s">
        <v>1232</v>
      </c>
      <c r="X63" t="s">
        <v>1232</v>
      </c>
      <c r="Y63" t="s">
        <v>1232</v>
      </c>
      <c r="Z63">
        <v>57.768518518518498</v>
      </c>
      <c r="AA63">
        <v>87.59375</v>
      </c>
      <c r="AB63">
        <v>102.225396825396</v>
      </c>
      <c r="AC63">
        <v>92.945913461538495</v>
      </c>
      <c r="AD63">
        <v>149.027777777777</v>
      </c>
    </row>
    <row r="64" spans="1:30" x14ac:dyDescent="0.25">
      <c r="A64">
        <v>2014</v>
      </c>
      <c r="B64" t="s">
        <v>1294</v>
      </c>
      <c r="C64" t="s">
        <v>1231</v>
      </c>
      <c r="D64" t="str">
        <f t="shared" si="9"/>
        <v>Gatton2014TOS13-MayCvScythe</v>
      </c>
      <c r="F64" t="s">
        <v>1275</v>
      </c>
      <c r="G64" t="s">
        <v>1275</v>
      </c>
      <c r="H64" t="s">
        <v>1232</v>
      </c>
      <c r="I64" t="s">
        <v>1232</v>
      </c>
      <c r="J64">
        <v>103.333333333333</v>
      </c>
      <c r="K64">
        <v>93</v>
      </c>
      <c r="L64">
        <f t="shared" si="5"/>
        <v>69</v>
      </c>
      <c r="M64">
        <f t="shared" si="6"/>
        <v>88</v>
      </c>
      <c r="N64">
        <f t="shared" si="7"/>
        <v>93</v>
      </c>
      <c r="O64">
        <f t="shared" si="8"/>
        <v>103</v>
      </c>
      <c r="P64">
        <f>ROUND(AD64,0)</f>
        <v>148</v>
      </c>
      <c r="R64">
        <v>2014</v>
      </c>
      <c r="S64" t="s">
        <v>1294</v>
      </c>
      <c r="T64" t="s">
        <v>1295</v>
      </c>
      <c r="U64" t="s">
        <v>1276</v>
      </c>
      <c r="V64" t="s">
        <v>1232</v>
      </c>
      <c r="W64" t="s">
        <v>1232</v>
      </c>
      <c r="X64" t="s">
        <v>1232</v>
      </c>
      <c r="Y64" t="s">
        <v>1232</v>
      </c>
      <c r="Z64">
        <v>69</v>
      </c>
      <c r="AA64">
        <v>88.071428571429294</v>
      </c>
      <c r="AB64">
        <v>103.333333333333</v>
      </c>
      <c r="AC64">
        <v>93</v>
      </c>
      <c r="AD64">
        <v>147.666666666666</v>
      </c>
    </row>
    <row r="65" spans="1:30" x14ac:dyDescent="0.25">
      <c r="A65">
        <v>2014</v>
      </c>
      <c r="B65" t="s">
        <v>1294</v>
      </c>
      <c r="C65" t="s">
        <v>1231</v>
      </c>
      <c r="D65" t="str">
        <f t="shared" si="9"/>
        <v>Gatton2014TOS13-MayCvSpitfire</v>
      </c>
      <c r="F65" t="s">
        <v>1277</v>
      </c>
      <c r="G65" t="s">
        <v>1277</v>
      </c>
      <c r="H65" t="s">
        <v>1232</v>
      </c>
      <c r="I65" t="s">
        <v>1232</v>
      </c>
      <c r="J65">
        <v>82.214285714285694</v>
      </c>
      <c r="K65">
        <v>73.625505050504898</v>
      </c>
      <c r="L65">
        <f t="shared" si="5"/>
        <v>47</v>
      </c>
      <c r="M65">
        <f t="shared" si="6"/>
        <v>67</v>
      </c>
      <c r="N65">
        <f t="shared" si="7"/>
        <v>74</v>
      </c>
      <c r="O65">
        <f t="shared" si="8"/>
        <v>82</v>
      </c>
      <c r="P65">
        <f>ROUND(AD65,0)</f>
        <v>138</v>
      </c>
      <c r="R65">
        <v>2014</v>
      </c>
      <c r="S65" t="s">
        <v>1294</v>
      </c>
      <c r="T65" t="s">
        <v>1295</v>
      </c>
      <c r="U65" t="s">
        <v>1278</v>
      </c>
      <c r="V65" t="s">
        <v>1232</v>
      </c>
      <c r="W65" t="s">
        <v>1232</v>
      </c>
      <c r="X65" t="s">
        <v>1232</v>
      </c>
      <c r="Y65" t="s">
        <v>1232</v>
      </c>
      <c r="Z65">
        <v>46.574074074074197</v>
      </c>
      <c r="AA65">
        <v>67.146367521367495</v>
      </c>
      <c r="AB65">
        <v>82.214285714285694</v>
      </c>
      <c r="AC65">
        <v>73.625505050504898</v>
      </c>
      <c r="AD65">
        <v>138.085227272727</v>
      </c>
    </row>
    <row r="66" spans="1:30" x14ac:dyDescent="0.25">
      <c r="A66">
        <v>2014</v>
      </c>
      <c r="B66" t="s">
        <v>1294</v>
      </c>
      <c r="C66" t="s">
        <v>1231</v>
      </c>
      <c r="D66" t="str">
        <f t="shared" si="9"/>
        <v>Gatton2014TOS13-MayCvStrzelecki</v>
      </c>
      <c r="F66" t="s">
        <v>1279</v>
      </c>
      <c r="G66" t="s">
        <v>1279</v>
      </c>
      <c r="H66" t="s">
        <v>1232</v>
      </c>
      <c r="I66" t="s">
        <v>1232</v>
      </c>
      <c r="J66">
        <v>110.666666666666</v>
      </c>
      <c r="K66">
        <v>105.2</v>
      </c>
      <c r="L66">
        <f t="shared" ref="L66:L97" si="11">ROUND(Z66,0)</f>
        <v>76</v>
      </c>
      <c r="M66">
        <f t="shared" ref="M66:M97" si="12">ROUND(AA66,0)</f>
        <v>98</v>
      </c>
      <c r="N66">
        <f t="shared" ref="N66:N97" si="13">ROUND(K66,0)</f>
        <v>105</v>
      </c>
      <c r="O66">
        <f t="shared" ref="O66:O97" si="14">ROUND(J66,0)</f>
        <v>111</v>
      </c>
      <c r="R66">
        <v>2014</v>
      </c>
      <c r="S66" t="s">
        <v>1294</v>
      </c>
      <c r="T66" t="s">
        <v>1295</v>
      </c>
      <c r="U66" t="s">
        <v>1280</v>
      </c>
      <c r="V66" t="s">
        <v>1232</v>
      </c>
      <c r="W66" t="s">
        <v>1232</v>
      </c>
      <c r="X66" t="s">
        <v>1232</v>
      </c>
      <c r="Y66" t="s">
        <v>1232</v>
      </c>
      <c r="Z66">
        <v>76</v>
      </c>
      <c r="AA66">
        <v>98</v>
      </c>
      <c r="AB66">
        <v>110.666666666666</v>
      </c>
      <c r="AC66">
        <v>105.2</v>
      </c>
      <c r="AD66" t="s">
        <v>1232</v>
      </c>
    </row>
    <row r="67" spans="1:30" x14ac:dyDescent="0.25">
      <c r="A67">
        <v>2014</v>
      </c>
      <c r="B67" t="s">
        <v>1294</v>
      </c>
      <c r="C67" t="s">
        <v>1231</v>
      </c>
      <c r="D67" t="str">
        <f t="shared" si="9"/>
        <v>Gatton2014TOS13-MayCvSunbri</v>
      </c>
      <c r="F67" t="s">
        <v>990</v>
      </c>
      <c r="G67" t="s">
        <v>990</v>
      </c>
      <c r="H67" t="s">
        <v>1232</v>
      </c>
      <c r="I67" t="s">
        <v>1232</v>
      </c>
      <c r="J67">
        <v>112.333333333333</v>
      </c>
      <c r="K67">
        <v>105.2</v>
      </c>
      <c r="L67">
        <f t="shared" si="11"/>
        <v>76</v>
      </c>
      <c r="M67">
        <f t="shared" si="12"/>
        <v>97</v>
      </c>
      <c r="N67">
        <f t="shared" si="13"/>
        <v>105</v>
      </c>
      <c r="O67">
        <f t="shared" si="14"/>
        <v>112</v>
      </c>
      <c r="P67">
        <f t="shared" ref="P67:P76" si="15">ROUND(AD67,0)</f>
        <v>149</v>
      </c>
      <c r="R67">
        <v>2014</v>
      </c>
      <c r="S67" t="s">
        <v>1294</v>
      </c>
      <c r="T67" t="s">
        <v>1295</v>
      </c>
      <c r="U67" t="s">
        <v>1281</v>
      </c>
      <c r="V67" t="s">
        <v>1232</v>
      </c>
      <c r="W67" t="s">
        <v>1232</v>
      </c>
      <c r="X67" t="s">
        <v>1232</v>
      </c>
      <c r="Y67" t="s">
        <v>1232</v>
      </c>
      <c r="Z67">
        <v>76</v>
      </c>
      <c r="AA67">
        <v>96.666666666666003</v>
      </c>
      <c r="AB67">
        <v>112.333333333333</v>
      </c>
      <c r="AC67">
        <v>105.2</v>
      </c>
      <c r="AD67">
        <v>149.30000000000001</v>
      </c>
    </row>
    <row r="68" spans="1:30" x14ac:dyDescent="0.25">
      <c r="A68">
        <v>2014</v>
      </c>
      <c r="B68" t="s">
        <v>1294</v>
      </c>
      <c r="C68" t="s">
        <v>1231</v>
      </c>
      <c r="D68" t="str">
        <f t="shared" si="9"/>
        <v>Gatton2014TOS13-MayCvSunstate</v>
      </c>
      <c r="F68" t="s">
        <v>1282</v>
      </c>
      <c r="G68" t="s">
        <v>1282</v>
      </c>
      <c r="H68" t="s">
        <v>1232</v>
      </c>
      <c r="I68" t="s">
        <v>1232</v>
      </c>
      <c r="J68">
        <v>84.1912698412699</v>
      </c>
      <c r="K68">
        <v>76.533333333333502</v>
      </c>
      <c r="L68">
        <f t="shared" si="11"/>
        <v>46</v>
      </c>
      <c r="M68">
        <f t="shared" si="12"/>
        <v>70</v>
      </c>
      <c r="N68">
        <f t="shared" si="13"/>
        <v>77</v>
      </c>
      <c r="O68">
        <f t="shared" si="14"/>
        <v>84</v>
      </c>
      <c r="P68">
        <f t="shared" si="15"/>
        <v>140</v>
      </c>
      <c r="R68">
        <v>2014</v>
      </c>
      <c r="S68" t="s">
        <v>1294</v>
      </c>
      <c r="T68" t="s">
        <v>1295</v>
      </c>
      <c r="U68" t="s">
        <v>1283</v>
      </c>
      <c r="V68" t="s">
        <v>1232</v>
      </c>
      <c r="W68" t="s">
        <v>1232</v>
      </c>
      <c r="X68" t="s">
        <v>1232</v>
      </c>
      <c r="Y68" t="s">
        <v>1232</v>
      </c>
      <c r="Z68">
        <v>45.766666666666701</v>
      </c>
      <c r="AA68">
        <v>69.964285714285694</v>
      </c>
      <c r="AB68">
        <v>84.1912698412699</v>
      </c>
      <c r="AC68">
        <v>76.533333333333502</v>
      </c>
      <c r="AD68">
        <v>139.66041666666601</v>
      </c>
    </row>
    <row r="69" spans="1:30" x14ac:dyDescent="0.25">
      <c r="A69">
        <v>2014</v>
      </c>
      <c r="B69" t="s">
        <v>1294</v>
      </c>
      <c r="C69" t="s">
        <v>1231</v>
      </c>
      <c r="D69" t="str">
        <f t="shared" si="9"/>
        <v>Gatton2014TOS13-MayCvSuntop</v>
      </c>
      <c r="F69" t="s">
        <v>1284</v>
      </c>
      <c r="G69" t="s">
        <v>1284</v>
      </c>
      <c r="H69" t="s">
        <v>1232</v>
      </c>
      <c r="I69" t="s">
        <v>1232</v>
      </c>
      <c r="J69">
        <v>83.944444444444301</v>
      </c>
      <c r="K69">
        <v>75.5</v>
      </c>
      <c r="L69">
        <f t="shared" si="11"/>
        <v>46</v>
      </c>
      <c r="M69">
        <f t="shared" si="12"/>
        <v>65</v>
      </c>
      <c r="N69">
        <f t="shared" si="13"/>
        <v>76</v>
      </c>
      <c r="O69">
        <f t="shared" si="14"/>
        <v>84</v>
      </c>
      <c r="P69">
        <f t="shared" si="15"/>
        <v>142</v>
      </c>
      <c r="R69">
        <v>2014</v>
      </c>
      <c r="S69" t="s">
        <v>1294</v>
      </c>
      <c r="T69" t="s">
        <v>1295</v>
      </c>
      <c r="U69" t="s">
        <v>1285</v>
      </c>
      <c r="V69" t="s">
        <v>1232</v>
      </c>
      <c r="W69" t="s">
        <v>1232</v>
      </c>
      <c r="X69" t="s">
        <v>1232</v>
      </c>
      <c r="Y69" t="s">
        <v>1232</v>
      </c>
      <c r="Z69">
        <v>45.5</v>
      </c>
      <c r="AA69">
        <v>65.399999999999594</v>
      </c>
      <c r="AB69">
        <v>83.944444444444301</v>
      </c>
      <c r="AC69">
        <v>75.5</v>
      </c>
      <c r="AD69">
        <v>141.6</v>
      </c>
    </row>
    <row r="70" spans="1:30" x14ac:dyDescent="0.25">
      <c r="A70">
        <v>2014</v>
      </c>
      <c r="B70" t="s">
        <v>1294</v>
      </c>
      <c r="C70" t="s">
        <v>1231</v>
      </c>
      <c r="D70" t="str">
        <f t="shared" si="9"/>
        <v>Gatton2014TOS13-MayCvWedgetail</v>
      </c>
      <c r="F70" t="s">
        <v>620</v>
      </c>
      <c r="G70" t="s">
        <v>620</v>
      </c>
      <c r="H70" t="s">
        <v>1232</v>
      </c>
      <c r="I70" t="s">
        <v>1232</v>
      </c>
      <c r="J70">
        <v>136.30000000000001</v>
      </c>
      <c r="K70">
        <v>128.625</v>
      </c>
      <c r="L70">
        <f t="shared" si="11"/>
        <v>105</v>
      </c>
      <c r="M70">
        <f t="shared" si="12"/>
        <v>125</v>
      </c>
      <c r="N70">
        <f t="shared" si="13"/>
        <v>129</v>
      </c>
      <c r="O70">
        <f t="shared" si="14"/>
        <v>136</v>
      </c>
      <c r="P70">
        <f t="shared" si="15"/>
        <v>129</v>
      </c>
      <c r="R70">
        <v>2014</v>
      </c>
      <c r="S70" t="s">
        <v>1294</v>
      </c>
      <c r="T70" t="s">
        <v>1295</v>
      </c>
      <c r="U70" t="s">
        <v>1286</v>
      </c>
      <c r="V70" t="s">
        <v>1232</v>
      </c>
      <c r="W70" t="s">
        <v>1232</v>
      </c>
      <c r="X70" t="s">
        <v>1232</v>
      </c>
      <c r="Y70" t="s">
        <v>1232</v>
      </c>
      <c r="Z70">
        <v>105</v>
      </c>
      <c r="AA70">
        <v>125.1</v>
      </c>
      <c r="AB70">
        <v>136.30000000000001</v>
      </c>
      <c r="AC70">
        <v>128.625</v>
      </c>
      <c r="AD70">
        <v>129</v>
      </c>
    </row>
    <row r="71" spans="1:30" x14ac:dyDescent="0.25">
      <c r="A71">
        <v>2014</v>
      </c>
      <c r="B71" t="s">
        <v>1294</v>
      </c>
      <c r="C71" t="s">
        <v>1231</v>
      </c>
      <c r="D71" t="str">
        <f t="shared" si="9"/>
        <v>Gatton2014TOS13-MayCvWhistler</v>
      </c>
      <c r="F71" t="s">
        <v>1287</v>
      </c>
      <c r="G71" t="s">
        <v>1287</v>
      </c>
      <c r="H71" t="s">
        <v>1232</v>
      </c>
      <c r="I71" t="s">
        <v>1232</v>
      </c>
      <c r="J71">
        <v>130.19999999999999</v>
      </c>
      <c r="K71">
        <v>122.777777777777</v>
      </c>
      <c r="L71">
        <f t="shared" si="11"/>
        <v>103</v>
      </c>
      <c r="M71">
        <f t="shared" si="12"/>
        <v>119</v>
      </c>
      <c r="N71">
        <f t="shared" si="13"/>
        <v>123</v>
      </c>
      <c r="O71">
        <f t="shared" si="14"/>
        <v>130</v>
      </c>
      <c r="P71">
        <f t="shared" si="15"/>
        <v>161</v>
      </c>
      <c r="R71">
        <v>2014</v>
      </c>
      <c r="S71" t="s">
        <v>1294</v>
      </c>
      <c r="T71" t="s">
        <v>1295</v>
      </c>
      <c r="U71" t="s">
        <v>1288</v>
      </c>
      <c r="V71" t="s">
        <v>1232</v>
      </c>
      <c r="W71" t="s">
        <v>1232</v>
      </c>
      <c r="X71" t="s">
        <v>1232</v>
      </c>
      <c r="Y71" t="s">
        <v>1232</v>
      </c>
      <c r="Z71">
        <v>103</v>
      </c>
      <c r="AA71">
        <v>119</v>
      </c>
      <c r="AB71">
        <v>130.19999999999999</v>
      </c>
      <c r="AC71">
        <v>122.777777777777</v>
      </c>
      <c r="AD71">
        <v>161</v>
      </c>
    </row>
    <row r="72" spans="1:30" x14ac:dyDescent="0.25">
      <c r="A72">
        <v>2014</v>
      </c>
      <c r="B72" t="s">
        <v>1294</v>
      </c>
      <c r="C72" t="s">
        <v>1231</v>
      </c>
      <c r="D72" t="str">
        <f t="shared" si="9"/>
        <v>Gatton2014TOS13-MayCvWills</v>
      </c>
      <c r="F72" t="s">
        <v>1289</v>
      </c>
      <c r="G72" t="s">
        <v>1289</v>
      </c>
      <c r="H72" t="s">
        <v>1232</v>
      </c>
      <c r="I72" t="s">
        <v>1232</v>
      </c>
      <c r="J72">
        <v>107.8</v>
      </c>
      <c r="K72">
        <v>99</v>
      </c>
      <c r="L72">
        <f t="shared" si="11"/>
        <v>59</v>
      </c>
      <c r="M72">
        <f t="shared" si="12"/>
        <v>95</v>
      </c>
      <c r="N72">
        <f t="shared" si="13"/>
        <v>99</v>
      </c>
      <c r="O72">
        <f t="shared" si="14"/>
        <v>108</v>
      </c>
      <c r="P72">
        <f t="shared" si="15"/>
        <v>149</v>
      </c>
      <c r="R72">
        <v>2014</v>
      </c>
      <c r="S72" t="s">
        <v>1294</v>
      </c>
      <c r="T72" t="s">
        <v>1295</v>
      </c>
      <c r="U72" t="s">
        <v>1290</v>
      </c>
      <c r="V72" t="s">
        <v>1232</v>
      </c>
      <c r="W72" t="s">
        <v>1232</v>
      </c>
      <c r="X72" t="s">
        <v>1232</v>
      </c>
      <c r="Y72" t="s">
        <v>1232</v>
      </c>
      <c r="Z72">
        <v>58.909090909090899</v>
      </c>
      <c r="AA72">
        <v>95.333333333333897</v>
      </c>
      <c r="AB72">
        <v>107.8</v>
      </c>
      <c r="AC72">
        <v>99</v>
      </c>
      <c r="AD72">
        <v>149.30000000000001</v>
      </c>
    </row>
    <row r="73" spans="1:30" x14ac:dyDescent="0.25">
      <c r="A73">
        <v>2014</v>
      </c>
      <c r="B73" t="s">
        <v>1294</v>
      </c>
      <c r="C73" t="s">
        <v>1231</v>
      </c>
      <c r="D73" t="str">
        <f t="shared" si="9"/>
        <v>Gatton2014TOS13-MayCvWyalkatchem</v>
      </c>
      <c r="F73" t="s">
        <v>622</v>
      </c>
      <c r="G73" t="s">
        <v>622</v>
      </c>
      <c r="H73" t="s">
        <v>1232</v>
      </c>
      <c r="I73" t="s">
        <v>1232</v>
      </c>
      <c r="J73">
        <v>83.055555555554704</v>
      </c>
      <c r="K73">
        <v>76</v>
      </c>
      <c r="L73">
        <f t="shared" si="11"/>
        <v>58</v>
      </c>
      <c r="M73">
        <f t="shared" si="12"/>
        <v>70</v>
      </c>
      <c r="N73">
        <f t="shared" si="13"/>
        <v>76</v>
      </c>
      <c r="O73">
        <f t="shared" si="14"/>
        <v>83</v>
      </c>
      <c r="P73">
        <f t="shared" si="15"/>
        <v>142</v>
      </c>
      <c r="R73">
        <v>2014</v>
      </c>
      <c r="S73" t="s">
        <v>1294</v>
      </c>
      <c r="T73" t="s">
        <v>1295</v>
      </c>
      <c r="U73" t="s">
        <v>1291</v>
      </c>
      <c r="V73" t="s">
        <v>1232</v>
      </c>
      <c r="W73" t="s">
        <v>1232</v>
      </c>
      <c r="X73" t="s">
        <v>1232</v>
      </c>
      <c r="Y73" t="s">
        <v>1232</v>
      </c>
      <c r="Z73">
        <v>57.5</v>
      </c>
      <c r="AA73">
        <v>70.392857142856798</v>
      </c>
      <c r="AB73">
        <v>83.055555555554704</v>
      </c>
      <c r="AC73">
        <v>76</v>
      </c>
      <c r="AD73">
        <v>141.6</v>
      </c>
    </row>
    <row r="74" spans="1:30" x14ac:dyDescent="0.25">
      <c r="A74">
        <v>2014</v>
      </c>
      <c r="B74" t="s">
        <v>1294</v>
      </c>
      <c r="C74" t="s">
        <v>1231</v>
      </c>
      <c r="D74" t="str">
        <f t="shared" si="9"/>
        <v>Gatton2014TOS13-MayCvYitpi</v>
      </c>
      <c r="F74" t="s">
        <v>551</v>
      </c>
      <c r="G74" t="s">
        <v>551</v>
      </c>
      <c r="H74" t="s">
        <v>1232</v>
      </c>
      <c r="I74" t="s">
        <v>1232</v>
      </c>
      <c r="J74">
        <v>102</v>
      </c>
      <c r="K74">
        <v>91.019230769230404</v>
      </c>
      <c r="L74">
        <f t="shared" si="11"/>
        <v>55</v>
      </c>
      <c r="M74">
        <f t="shared" si="12"/>
        <v>87</v>
      </c>
      <c r="N74">
        <f t="shared" si="13"/>
        <v>91</v>
      </c>
      <c r="O74">
        <f t="shared" si="14"/>
        <v>102</v>
      </c>
      <c r="P74">
        <f t="shared" si="15"/>
        <v>149</v>
      </c>
      <c r="R74">
        <v>2014</v>
      </c>
      <c r="S74" t="s">
        <v>1294</v>
      </c>
      <c r="T74" t="s">
        <v>1295</v>
      </c>
      <c r="U74" t="s">
        <v>1292</v>
      </c>
      <c r="V74" t="s">
        <v>1232</v>
      </c>
      <c r="W74" t="s">
        <v>1232</v>
      </c>
      <c r="X74" t="s">
        <v>1232</v>
      </c>
      <c r="Y74" t="s">
        <v>1232</v>
      </c>
      <c r="Z74">
        <v>54.722222222222598</v>
      </c>
      <c r="AA74">
        <v>87.299999999999201</v>
      </c>
      <c r="AB74">
        <v>102</v>
      </c>
      <c r="AC74">
        <v>91.019230769230404</v>
      </c>
      <c r="AD74">
        <v>149.30000000000001</v>
      </c>
    </row>
    <row r="75" spans="1:30" x14ac:dyDescent="0.25">
      <c r="A75">
        <v>2014</v>
      </c>
      <c r="B75" t="s">
        <v>1294</v>
      </c>
      <c r="C75" t="s">
        <v>1231</v>
      </c>
      <c r="D75" t="str">
        <f t="shared" si="9"/>
        <v>Gatton2014TOS13-MayCvYoung</v>
      </c>
      <c r="F75" t="s">
        <v>625</v>
      </c>
      <c r="G75" t="s">
        <v>625</v>
      </c>
      <c r="H75" t="s">
        <v>1232</v>
      </c>
      <c r="I75" t="s">
        <v>1232</v>
      </c>
      <c r="J75">
        <v>81.25</v>
      </c>
      <c r="K75">
        <v>73.100000000000307</v>
      </c>
      <c r="L75">
        <f t="shared" si="11"/>
        <v>46</v>
      </c>
      <c r="M75">
        <f t="shared" si="12"/>
        <v>68</v>
      </c>
      <c r="N75">
        <f t="shared" si="13"/>
        <v>73</v>
      </c>
      <c r="O75">
        <f t="shared" si="14"/>
        <v>81</v>
      </c>
      <c r="P75">
        <f t="shared" si="15"/>
        <v>142</v>
      </c>
      <c r="R75">
        <v>2014</v>
      </c>
      <c r="S75" t="s">
        <v>1294</v>
      </c>
      <c r="T75" t="s">
        <v>1295</v>
      </c>
      <c r="U75" t="s">
        <v>1293</v>
      </c>
      <c r="V75" t="s">
        <v>1232</v>
      </c>
      <c r="W75" t="s">
        <v>1232</v>
      </c>
      <c r="X75" t="s">
        <v>1232</v>
      </c>
      <c r="Y75" t="s">
        <v>1232</v>
      </c>
      <c r="Z75">
        <v>45.5</v>
      </c>
      <c r="AA75">
        <v>68.25</v>
      </c>
      <c r="AB75">
        <v>81.25</v>
      </c>
      <c r="AC75">
        <v>73.100000000000307</v>
      </c>
      <c r="AD75">
        <v>141.6</v>
      </c>
    </row>
    <row r="76" spans="1:30" x14ac:dyDescent="0.25">
      <c r="A76">
        <v>2014</v>
      </c>
      <c r="B76" t="s">
        <v>1296</v>
      </c>
      <c r="C76" t="s">
        <v>1231</v>
      </c>
      <c r="D76" t="str">
        <f t="shared" ref="D76:D111" si="16">"Gatton2014TOS16-JulCv"&amp;G76</f>
        <v>Gatton2014TOS16-JulCvAxe</v>
      </c>
      <c r="F76" t="s">
        <v>928</v>
      </c>
      <c r="G76" t="s">
        <v>928</v>
      </c>
      <c r="H76" t="s">
        <v>1232</v>
      </c>
      <c r="I76" t="s">
        <v>1232</v>
      </c>
      <c r="J76">
        <v>74.222222222222598</v>
      </c>
      <c r="K76">
        <v>67.666666666666003</v>
      </c>
      <c r="L76">
        <f t="shared" si="11"/>
        <v>48</v>
      </c>
      <c r="M76">
        <f t="shared" si="12"/>
        <v>63</v>
      </c>
      <c r="N76">
        <f t="shared" si="13"/>
        <v>68</v>
      </c>
      <c r="O76">
        <f t="shared" si="14"/>
        <v>74</v>
      </c>
      <c r="P76">
        <f t="shared" si="15"/>
        <v>110</v>
      </c>
      <c r="R76">
        <v>2014</v>
      </c>
      <c r="S76" t="s">
        <v>1296</v>
      </c>
      <c r="T76" t="s">
        <v>1297</v>
      </c>
      <c r="U76" t="s">
        <v>1234</v>
      </c>
      <c r="V76" t="s">
        <v>1232</v>
      </c>
      <c r="W76" t="s">
        <v>1232</v>
      </c>
      <c r="X76" t="s">
        <v>1232</v>
      </c>
      <c r="Y76" t="s">
        <v>1232</v>
      </c>
      <c r="Z76">
        <v>48</v>
      </c>
      <c r="AA76">
        <v>62.590909090909001</v>
      </c>
      <c r="AB76">
        <v>74.222222222222598</v>
      </c>
      <c r="AC76">
        <v>67.666666666666003</v>
      </c>
      <c r="AD76">
        <v>110.3</v>
      </c>
    </row>
    <row r="77" spans="1:30" x14ac:dyDescent="0.25">
      <c r="A77">
        <v>2014</v>
      </c>
      <c r="B77" t="s">
        <v>1296</v>
      </c>
      <c r="C77" t="s">
        <v>1231</v>
      </c>
      <c r="D77" t="str">
        <f t="shared" si="16"/>
        <v>Gatton2014TOS16-JulCvBolac</v>
      </c>
      <c r="F77" t="s">
        <v>599</v>
      </c>
      <c r="G77" t="s">
        <v>599</v>
      </c>
      <c r="H77" t="s">
        <v>1232</v>
      </c>
      <c r="I77" t="s">
        <v>1232</v>
      </c>
      <c r="J77">
        <v>83.100000000000307</v>
      </c>
      <c r="K77">
        <v>77</v>
      </c>
      <c r="L77">
        <f t="shared" si="11"/>
        <v>53</v>
      </c>
      <c r="M77">
        <f t="shared" si="12"/>
        <v>74</v>
      </c>
      <c r="N77">
        <f t="shared" si="13"/>
        <v>77</v>
      </c>
      <c r="O77">
        <f t="shared" si="14"/>
        <v>83</v>
      </c>
      <c r="R77">
        <v>2014</v>
      </c>
      <c r="S77" t="s">
        <v>1296</v>
      </c>
      <c r="T77" t="s">
        <v>1297</v>
      </c>
      <c r="U77" t="s">
        <v>1235</v>
      </c>
      <c r="V77" t="s">
        <v>1232</v>
      </c>
      <c r="W77" t="s">
        <v>1232</v>
      </c>
      <c r="X77" t="s">
        <v>1232</v>
      </c>
      <c r="Y77" t="s">
        <v>1232</v>
      </c>
      <c r="Z77">
        <v>53</v>
      </c>
      <c r="AA77">
        <v>74</v>
      </c>
      <c r="AB77">
        <v>83.100000000000307</v>
      </c>
      <c r="AC77">
        <v>77</v>
      </c>
      <c r="AD77" t="s">
        <v>1232</v>
      </c>
    </row>
    <row r="78" spans="1:30" x14ac:dyDescent="0.25">
      <c r="A78">
        <v>2014</v>
      </c>
      <c r="B78" t="s">
        <v>1296</v>
      </c>
      <c r="C78" t="s">
        <v>1231</v>
      </c>
      <c r="D78" t="str">
        <f t="shared" si="16"/>
        <v>Gatton2014TOS16-JulCvBraewood</v>
      </c>
      <c r="F78" t="s">
        <v>1236</v>
      </c>
      <c r="G78" t="s">
        <v>1236</v>
      </c>
      <c r="H78" t="s">
        <v>1232</v>
      </c>
      <c r="I78" t="s">
        <v>1232</v>
      </c>
      <c r="J78">
        <v>86.727272727272904</v>
      </c>
      <c r="K78">
        <v>80.600000000000307</v>
      </c>
      <c r="L78">
        <f t="shared" si="11"/>
        <v>61</v>
      </c>
      <c r="M78">
        <f t="shared" si="12"/>
        <v>76</v>
      </c>
      <c r="N78">
        <f t="shared" si="13"/>
        <v>81</v>
      </c>
      <c r="O78">
        <f t="shared" si="14"/>
        <v>87</v>
      </c>
      <c r="R78">
        <v>2014</v>
      </c>
      <c r="S78" t="s">
        <v>1296</v>
      </c>
      <c r="T78" t="s">
        <v>1297</v>
      </c>
      <c r="U78" t="s">
        <v>1237</v>
      </c>
      <c r="V78" t="s">
        <v>1232</v>
      </c>
      <c r="W78" t="s">
        <v>1232</v>
      </c>
      <c r="X78" t="s">
        <v>1232</v>
      </c>
      <c r="Y78" t="s">
        <v>1232</v>
      </c>
      <c r="Z78">
        <v>61</v>
      </c>
      <c r="AA78">
        <v>76.100000000000307</v>
      </c>
      <c r="AB78">
        <v>86.727272727272904</v>
      </c>
      <c r="AC78">
        <v>80.600000000000307</v>
      </c>
      <c r="AD78" t="s">
        <v>1232</v>
      </c>
    </row>
    <row r="79" spans="1:30" x14ac:dyDescent="0.25">
      <c r="A79">
        <v>2014</v>
      </c>
      <c r="B79" t="s">
        <v>1296</v>
      </c>
      <c r="C79" t="s">
        <v>1231</v>
      </c>
      <c r="D79" t="str">
        <f t="shared" si="16"/>
        <v>Gatton2014TOS16-JulCvCalingiri</v>
      </c>
      <c r="F79" t="s">
        <v>1238</v>
      </c>
      <c r="G79" t="s">
        <v>1238</v>
      </c>
      <c r="H79" t="s">
        <v>1232</v>
      </c>
      <c r="I79" t="s">
        <v>1232</v>
      </c>
      <c r="J79">
        <v>83.5</v>
      </c>
      <c r="K79">
        <v>78.8125</v>
      </c>
      <c r="L79">
        <f t="shared" si="11"/>
        <v>48</v>
      </c>
      <c r="M79">
        <f t="shared" si="12"/>
        <v>75</v>
      </c>
      <c r="N79">
        <f t="shared" si="13"/>
        <v>79</v>
      </c>
      <c r="O79">
        <f t="shared" si="14"/>
        <v>84</v>
      </c>
      <c r="R79">
        <v>2014</v>
      </c>
      <c r="S79" t="s">
        <v>1296</v>
      </c>
      <c r="T79" t="s">
        <v>1297</v>
      </c>
      <c r="U79" t="s">
        <v>1239</v>
      </c>
      <c r="V79" t="s">
        <v>1232</v>
      </c>
      <c r="W79" t="s">
        <v>1232</v>
      </c>
      <c r="X79" t="s">
        <v>1232</v>
      </c>
      <c r="Y79" t="s">
        <v>1232</v>
      </c>
      <c r="Z79">
        <v>48</v>
      </c>
      <c r="AA79">
        <v>75.399999999999594</v>
      </c>
      <c r="AB79">
        <v>83.5</v>
      </c>
      <c r="AC79">
        <v>78.8125</v>
      </c>
      <c r="AD79" t="s">
        <v>1232</v>
      </c>
    </row>
    <row r="80" spans="1:30" x14ac:dyDescent="0.25">
      <c r="A80">
        <v>2014</v>
      </c>
      <c r="B80" t="s">
        <v>1296</v>
      </c>
      <c r="C80" t="s">
        <v>1231</v>
      </c>
      <c r="D80" t="str">
        <f t="shared" si="16"/>
        <v>Gatton2014TOS16-JulCvCatalina</v>
      </c>
      <c r="F80" t="s">
        <v>1240</v>
      </c>
      <c r="G80" t="s">
        <v>1240</v>
      </c>
      <c r="H80" t="s">
        <v>1232</v>
      </c>
      <c r="I80" t="s">
        <v>1232</v>
      </c>
      <c r="J80">
        <v>77.5</v>
      </c>
      <c r="K80">
        <v>72.444444444445196</v>
      </c>
      <c r="L80">
        <f t="shared" si="11"/>
        <v>48</v>
      </c>
      <c r="M80">
        <f t="shared" si="12"/>
        <v>69</v>
      </c>
      <c r="N80">
        <f t="shared" si="13"/>
        <v>72</v>
      </c>
      <c r="O80">
        <f t="shared" si="14"/>
        <v>78</v>
      </c>
      <c r="P80">
        <f>ROUND(AD80,0)</f>
        <v>110</v>
      </c>
      <c r="R80">
        <v>2014</v>
      </c>
      <c r="S80" t="s">
        <v>1296</v>
      </c>
      <c r="T80" t="s">
        <v>1297</v>
      </c>
      <c r="U80" t="s">
        <v>1241</v>
      </c>
      <c r="V80" t="s">
        <v>1232</v>
      </c>
      <c r="W80" t="s">
        <v>1232</v>
      </c>
      <c r="X80" t="s">
        <v>1232</v>
      </c>
      <c r="Y80" t="s">
        <v>1232</v>
      </c>
      <c r="Z80">
        <v>48</v>
      </c>
      <c r="AA80">
        <v>68.909090909090907</v>
      </c>
      <c r="AB80">
        <v>77.5</v>
      </c>
      <c r="AC80">
        <v>72.444444444445196</v>
      </c>
      <c r="AD80">
        <v>110.3</v>
      </c>
    </row>
    <row r="81" spans="1:30" x14ac:dyDescent="0.25">
      <c r="A81">
        <v>2014</v>
      </c>
      <c r="B81" t="s">
        <v>1296</v>
      </c>
      <c r="C81" t="s">
        <v>1231</v>
      </c>
      <c r="D81" t="str">
        <f t="shared" si="16"/>
        <v>Gatton2014TOS16-JulCvCrusader</v>
      </c>
      <c r="F81" t="s">
        <v>1242</v>
      </c>
      <c r="G81" t="s">
        <v>1242</v>
      </c>
      <c r="H81" t="s">
        <v>1232</v>
      </c>
      <c r="I81" t="s">
        <v>1232</v>
      </c>
      <c r="J81">
        <v>74.285714285713695</v>
      </c>
      <c r="K81">
        <v>69.428571428570606</v>
      </c>
      <c r="L81">
        <f t="shared" si="11"/>
        <v>48</v>
      </c>
      <c r="M81">
        <f t="shared" si="12"/>
        <v>65</v>
      </c>
      <c r="N81">
        <f t="shared" si="13"/>
        <v>69</v>
      </c>
      <c r="O81">
        <f t="shared" si="14"/>
        <v>74</v>
      </c>
      <c r="P81">
        <f>ROUND(AD81,0)</f>
        <v>109</v>
      </c>
      <c r="R81">
        <v>2014</v>
      </c>
      <c r="S81" t="s">
        <v>1296</v>
      </c>
      <c r="T81" t="s">
        <v>1297</v>
      </c>
      <c r="U81" t="s">
        <v>1243</v>
      </c>
      <c r="V81" t="s">
        <v>1232</v>
      </c>
      <c r="W81" t="s">
        <v>1232</v>
      </c>
      <c r="X81" t="s">
        <v>1232</v>
      </c>
      <c r="Y81" t="s">
        <v>1232</v>
      </c>
      <c r="Z81">
        <v>48</v>
      </c>
      <c r="AA81">
        <v>65.409090909090907</v>
      </c>
      <c r="AB81">
        <v>74.285714285713695</v>
      </c>
      <c r="AC81">
        <v>69.428571428570606</v>
      </c>
      <c r="AD81">
        <v>109.25</v>
      </c>
    </row>
    <row r="82" spans="1:30" x14ac:dyDescent="0.25">
      <c r="A82">
        <v>2014</v>
      </c>
      <c r="B82" t="s">
        <v>1296</v>
      </c>
      <c r="C82" t="s">
        <v>1231</v>
      </c>
      <c r="D82" t="str">
        <f t="shared" si="16"/>
        <v>Gatton2014TOS16-JulCvDerrimut</v>
      </c>
      <c r="F82" t="s">
        <v>601</v>
      </c>
      <c r="G82" t="s">
        <v>601</v>
      </c>
      <c r="H82" t="s">
        <v>1232</v>
      </c>
      <c r="I82" t="s">
        <v>1232</v>
      </c>
      <c r="J82">
        <v>79.799999999999201</v>
      </c>
      <c r="K82">
        <v>75.200000000000699</v>
      </c>
      <c r="L82">
        <f t="shared" si="11"/>
        <v>51</v>
      </c>
      <c r="M82">
        <f t="shared" si="12"/>
        <v>71</v>
      </c>
      <c r="N82">
        <f t="shared" si="13"/>
        <v>75</v>
      </c>
      <c r="O82">
        <f t="shared" si="14"/>
        <v>80</v>
      </c>
      <c r="R82">
        <v>2014</v>
      </c>
      <c r="S82" t="s">
        <v>1296</v>
      </c>
      <c r="T82" t="s">
        <v>1297</v>
      </c>
      <c r="U82" t="s">
        <v>1244</v>
      </c>
      <c r="V82" t="s">
        <v>1232</v>
      </c>
      <c r="W82" t="s">
        <v>1232</v>
      </c>
      <c r="X82" t="s">
        <v>1232</v>
      </c>
      <c r="Y82" t="s">
        <v>1232</v>
      </c>
      <c r="Z82">
        <v>50.772727272727003</v>
      </c>
      <c r="AA82">
        <v>71</v>
      </c>
      <c r="AB82">
        <v>79.799999999999201</v>
      </c>
      <c r="AC82">
        <v>75.200000000000699</v>
      </c>
      <c r="AD82" t="s">
        <v>1232</v>
      </c>
    </row>
    <row r="83" spans="1:30" x14ac:dyDescent="0.25">
      <c r="A83">
        <v>2014</v>
      </c>
      <c r="B83" t="s">
        <v>1296</v>
      </c>
      <c r="C83" t="s">
        <v>1231</v>
      </c>
      <c r="D83" t="str">
        <f t="shared" si="16"/>
        <v>Gatton2014TOS16-JulCvEaglehawk</v>
      </c>
      <c r="F83" t="s">
        <v>932</v>
      </c>
      <c r="G83" t="s">
        <v>932</v>
      </c>
      <c r="H83" t="s">
        <v>1232</v>
      </c>
      <c r="I83" t="s">
        <v>1232</v>
      </c>
      <c r="J83">
        <v>90.333333333333002</v>
      </c>
      <c r="K83">
        <v>84.799999999999201</v>
      </c>
      <c r="L83">
        <f t="shared" si="11"/>
        <v>55</v>
      </c>
      <c r="M83">
        <f t="shared" si="12"/>
        <v>81</v>
      </c>
      <c r="N83">
        <f t="shared" si="13"/>
        <v>85</v>
      </c>
      <c r="O83">
        <f t="shared" si="14"/>
        <v>90</v>
      </c>
      <c r="R83">
        <v>2014</v>
      </c>
      <c r="S83" t="s">
        <v>1296</v>
      </c>
      <c r="T83" t="s">
        <v>1297</v>
      </c>
      <c r="U83" t="s">
        <v>1245</v>
      </c>
      <c r="V83" t="s">
        <v>1232</v>
      </c>
      <c r="W83" t="s">
        <v>1232</v>
      </c>
      <c r="X83" t="s">
        <v>1232</v>
      </c>
      <c r="Y83" t="s">
        <v>1232</v>
      </c>
      <c r="Z83">
        <v>55</v>
      </c>
      <c r="AA83">
        <v>80.600000000000307</v>
      </c>
      <c r="AB83">
        <v>90.333333333333002</v>
      </c>
      <c r="AC83">
        <v>84.799999999999201</v>
      </c>
      <c r="AD83" t="s">
        <v>1232</v>
      </c>
    </row>
    <row r="84" spans="1:30" x14ac:dyDescent="0.25">
      <c r="A84">
        <v>2014</v>
      </c>
      <c r="B84" t="s">
        <v>1296</v>
      </c>
      <c r="C84" t="s">
        <v>1231</v>
      </c>
      <c r="D84" t="str">
        <f t="shared" si="16"/>
        <v>Gatton2014TOS16-JulCvEllison</v>
      </c>
      <c r="F84" t="s">
        <v>1246</v>
      </c>
      <c r="G84" t="s">
        <v>1246</v>
      </c>
      <c r="H84" t="s">
        <v>1232</v>
      </c>
      <c r="I84" t="s">
        <v>1232</v>
      </c>
      <c r="J84">
        <v>83.5</v>
      </c>
      <c r="K84">
        <v>78.8125</v>
      </c>
      <c r="L84">
        <f t="shared" si="11"/>
        <v>48</v>
      </c>
      <c r="M84">
        <f t="shared" si="12"/>
        <v>76</v>
      </c>
      <c r="N84">
        <f t="shared" si="13"/>
        <v>79</v>
      </c>
      <c r="O84">
        <f t="shared" si="14"/>
        <v>84</v>
      </c>
      <c r="R84">
        <v>2014</v>
      </c>
      <c r="S84" t="s">
        <v>1296</v>
      </c>
      <c r="T84" t="s">
        <v>1297</v>
      </c>
      <c r="U84" t="s">
        <v>1247</v>
      </c>
      <c r="V84" t="s">
        <v>1232</v>
      </c>
      <c r="W84" t="s">
        <v>1232</v>
      </c>
      <c r="X84" t="s">
        <v>1232</v>
      </c>
      <c r="Y84" t="s">
        <v>1232</v>
      </c>
      <c r="Z84">
        <v>48</v>
      </c>
      <c r="AA84">
        <v>75.75</v>
      </c>
      <c r="AB84">
        <v>83.5</v>
      </c>
      <c r="AC84">
        <v>78.8125</v>
      </c>
      <c r="AD84" t="s">
        <v>1232</v>
      </c>
    </row>
    <row r="85" spans="1:30" x14ac:dyDescent="0.25">
      <c r="A85">
        <v>2014</v>
      </c>
      <c r="B85" t="s">
        <v>1296</v>
      </c>
      <c r="C85" t="s">
        <v>1231</v>
      </c>
      <c r="D85" t="str">
        <f t="shared" si="16"/>
        <v>Gatton2014TOS16-JulCvForrest</v>
      </c>
      <c r="F85" t="s">
        <v>1248</v>
      </c>
      <c r="G85" t="s">
        <v>1248</v>
      </c>
      <c r="H85" t="s">
        <v>1232</v>
      </c>
      <c r="I85" t="s">
        <v>1232</v>
      </c>
      <c r="J85">
        <v>85.142857142856798</v>
      </c>
      <c r="K85">
        <v>82.050000000000097</v>
      </c>
      <c r="L85">
        <f t="shared" si="11"/>
        <v>48</v>
      </c>
      <c r="M85">
        <f t="shared" si="12"/>
        <v>79</v>
      </c>
      <c r="N85">
        <f t="shared" si="13"/>
        <v>82</v>
      </c>
      <c r="O85">
        <f t="shared" si="14"/>
        <v>85</v>
      </c>
      <c r="R85">
        <v>2014</v>
      </c>
      <c r="S85" t="s">
        <v>1296</v>
      </c>
      <c r="T85" t="s">
        <v>1297</v>
      </c>
      <c r="U85" t="s">
        <v>1249</v>
      </c>
      <c r="V85" t="s">
        <v>1232</v>
      </c>
      <c r="W85" t="s">
        <v>1232</v>
      </c>
      <c r="X85" t="s">
        <v>1232</v>
      </c>
      <c r="Y85" t="s">
        <v>1232</v>
      </c>
      <c r="Z85">
        <v>48</v>
      </c>
      <c r="AA85">
        <v>78.899999999999594</v>
      </c>
      <c r="AB85">
        <v>85.142857142856798</v>
      </c>
      <c r="AC85">
        <v>82.050000000000097</v>
      </c>
      <c r="AD85" t="s">
        <v>1232</v>
      </c>
    </row>
    <row r="86" spans="1:30" x14ac:dyDescent="0.25">
      <c r="A86">
        <v>2014</v>
      </c>
      <c r="B86" t="s">
        <v>1296</v>
      </c>
      <c r="C86" t="s">
        <v>1231</v>
      </c>
      <c r="D86" t="str">
        <f t="shared" si="16"/>
        <v>Gatton2014TOS16-JulCvGauntlet</v>
      </c>
      <c r="F86" t="s">
        <v>1250</v>
      </c>
      <c r="G86" t="s">
        <v>1250</v>
      </c>
      <c r="H86" t="s">
        <v>1232</v>
      </c>
      <c r="I86" t="s">
        <v>1232</v>
      </c>
      <c r="J86">
        <v>80.672435897435804</v>
      </c>
      <c r="K86">
        <v>75.206666666666493</v>
      </c>
      <c r="L86">
        <f t="shared" si="11"/>
        <v>55</v>
      </c>
      <c r="M86">
        <f t="shared" si="12"/>
        <v>71</v>
      </c>
      <c r="N86">
        <f t="shared" si="13"/>
        <v>75</v>
      </c>
      <c r="O86">
        <f t="shared" si="14"/>
        <v>81</v>
      </c>
      <c r="R86">
        <v>2014</v>
      </c>
      <c r="S86" t="s">
        <v>1296</v>
      </c>
      <c r="T86" t="s">
        <v>1297</v>
      </c>
      <c r="U86" t="s">
        <v>1251</v>
      </c>
      <c r="V86" t="s">
        <v>1232</v>
      </c>
      <c r="W86" t="s">
        <v>1232</v>
      </c>
      <c r="X86" t="s">
        <v>1232</v>
      </c>
      <c r="Y86" t="s">
        <v>1232</v>
      </c>
      <c r="Z86">
        <v>55</v>
      </c>
      <c r="AA86">
        <v>71.349999999999895</v>
      </c>
      <c r="AB86">
        <v>80.672435897435804</v>
      </c>
      <c r="AC86">
        <v>75.206666666666493</v>
      </c>
      <c r="AD86" t="s">
        <v>1232</v>
      </c>
    </row>
    <row r="87" spans="1:30" x14ac:dyDescent="0.25">
      <c r="A87">
        <v>2014</v>
      </c>
      <c r="B87" t="s">
        <v>1296</v>
      </c>
      <c r="C87" t="s">
        <v>1231</v>
      </c>
      <c r="D87" t="str">
        <f t="shared" si="16"/>
        <v>Gatton2014TOS16-JulCvGregory</v>
      </c>
      <c r="F87" t="s">
        <v>603</v>
      </c>
      <c r="G87" t="s">
        <v>603</v>
      </c>
      <c r="H87" t="s">
        <v>1232</v>
      </c>
      <c r="I87" t="s">
        <v>1232</v>
      </c>
      <c r="J87">
        <v>80.892857142856798</v>
      </c>
      <c r="K87">
        <v>77.615384615384698</v>
      </c>
      <c r="L87">
        <f t="shared" si="11"/>
        <v>55</v>
      </c>
      <c r="M87">
        <f t="shared" si="12"/>
        <v>74</v>
      </c>
      <c r="N87">
        <f t="shared" si="13"/>
        <v>78</v>
      </c>
      <c r="O87">
        <f t="shared" si="14"/>
        <v>81</v>
      </c>
      <c r="R87">
        <v>2014</v>
      </c>
      <c r="S87" t="s">
        <v>1296</v>
      </c>
      <c r="T87" t="s">
        <v>1297</v>
      </c>
      <c r="U87" t="s">
        <v>1252</v>
      </c>
      <c r="V87" t="s">
        <v>1232</v>
      </c>
      <c r="W87" t="s">
        <v>1232</v>
      </c>
      <c r="X87" t="s">
        <v>1232</v>
      </c>
      <c r="Y87" t="s">
        <v>1232</v>
      </c>
      <c r="Z87">
        <v>55</v>
      </c>
      <c r="AA87">
        <v>74.285714285713695</v>
      </c>
      <c r="AB87">
        <v>80.892857142856798</v>
      </c>
      <c r="AC87">
        <v>77.615384615384698</v>
      </c>
      <c r="AD87" t="s">
        <v>1232</v>
      </c>
    </row>
    <row r="88" spans="1:30" x14ac:dyDescent="0.25">
      <c r="A88">
        <v>2014</v>
      </c>
      <c r="B88" t="s">
        <v>1296</v>
      </c>
      <c r="C88" t="s">
        <v>1231</v>
      </c>
      <c r="D88" t="str">
        <f t="shared" si="16"/>
        <v>Gatton2014TOS16-JulCvH45</v>
      </c>
      <c r="F88" t="s">
        <v>275</v>
      </c>
      <c r="G88" t="s">
        <v>275</v>
      </c>
      <c r="H88" t="s">
        <v>1232</v>
      </c>
      <c r="I88" t="s">
        <v>1232</v>
      </c>
      <c r="J88">
        <v>73.333333333333897</v>
      </c>
      <c r="K88">
        <v>68.5</v>
      </c>
      <c r="L88">
        <f t="shared" si="11"/>
        <v>48</v>
      </c>
      <c r="M88">
        <f t="shared" si="12"/>
        <v>65</v>
      </c>
      <c r="N88">
        <f t="shared" si="13"/>
        <v>69</v>
      </c>
      <c r="O88">
        <f t="shared" si="14"/>
        <v>73</v>
      </c>
      <c r="P88">
        <f>ROUND(AD88,0)</f>
        <v>110</v>
      </c>
      <c r="R88">
        <v>2014</v>
      </c>
      <c r="S88" t="s">
        <v>1296</v>
      </c>
      <c r="T88" t="s">
        <v>1297</v>
      </c>
      <c r="U88" t="s">
        <v>1253</v>
      </c>
      <c r="V88" t="s">
        <v>1232</v>
      </c>
      <c r="W88" t="s">
        <v>1232</v>
      </c>
      <c r="X88" t="s">
        <v>1232</v>
      </c>
      <c r="Y88" t="s">
        <v>1232</v>
      </c>
      <c r="Z88">
        <v>48</v>
      </c>
      <c r="AA88">
        <v>64.899999999999594</v>
      </c>
      <c r="AB88">
        <v>73.333333333333897</v>
      </c>
      <c r="AC88">
        <v>68.5</v>
      </c>
      <c r="AD88">
        <v>109.833333333333</v>
      </c>
    </row>
    <row r="89" spans="1:30" x14ac:dyDescent="0.25">
      <c r="A89">
        <v>2014</v>
      </c>
      <c r="B89" t="s">
        <v>1296</v>
      </c>
      <c r="C89" t="s">
        <v>1231</v>
      </c>
      <c r="D89" t="str">
        <f t="shared" si="16"/>
        <v>Gatton2014TOS16-JulCvHume</v>
      </c>
      <c r="F89" t="s">
        <v>1254</v>
      </c>
      <c r="G89" t="s">
        <v>1254</v>
      </c>
      <c r="H89" t="s">
        <v>1232</v>
      </c>
      <c r="I89" t="s">
        <v>1232</v>
      </c>
      <c r="J89">
        <v>79.600000000000307</v>
      </c>
      <c r="K89">
        <v>73.333333333333897</v>
      </c>
      <c r="L89">
        <f t="shared" si="11"/>
        <v>48</v>
      </c>
      <c r="M89">
        <f t="shared" si="12"/>
        <v>69</v>
      </c>
      <c r="N89">
        <f t="shared" si="13"/>
        <v>73</v>
      </c>
      <c r="O89">
        <f t="shared" si="14"/>
        <v>80</v>
      </c>
      <c r="P89">
        <f>ROUND(AD89,0)</f>
        <v>110</v>
      </c>
      <c r="R89">
        <v>2014</v>
      </c>
      <c r="S89" t="s">
        <v>1296</v>
      </c>
      <c r="T89" t="s">
        <v>1297</v>
      </c>
      <c r="U89" t="s">
        <v>1255</v>
      </c>
      <c r="V89" t="s">
        <v>1232</v>
      </c>
      <c r="W89" t="s">
        <v>1232</v>
      </c>
      <c r="X89" t="s">
        <v>1232</v>
      </c>
      <c r="Y89" t="s">
        <v>1232</v>
      </c>
      <c r="Z89">
        <v>48</v>
      </c>
      <c r="AA89">
        <v>69.100000000000307</v>
      </c>
      <c r="AB89">
        <v>79.600000000000307</v>
      </c>
      <c r="AC89">
        <v>73.333333333333897</v>
      </c>
      <c r="AD89">
        <v>110.3</v>
      </c>
    </row>
    <row r="90" spans="1:30" x14ac:dyDescent="0.25">
      <c r="A90">
        <v>2014</v>
      </c>
      <c r="B90" t="s">
        <v>1296</v>
      </c>
      <c r="C90" t="s">
        <v>1231</v>
      </c>
      <c r="D90" t="str">
        <f t="shared" si="16"/>
        <v>Gatton2014TOS16-JulCvJanz</v>
      </c>
      <c r="F90" t="s">
        <v>289</v>
      </c>
      <c r="G90" t="s">
        <v>289</v>
      </c>
      <c r="H90" t="s">
        <v>1232</v>
      </c>
      <c r="I90" t="s">
        <v>1232</v>
      </c>
      <c r="J90">
        <v>78.666666666666899</v>
      </c>
      <c r="K90">
        <v>73.090909090909904</v>
      </c>
      <c r="L90">
        <f t="shared" si="11"/>
        <v>48</v>
      </c>
      <c r="M90">
        <f t="shared" si="12"/>
        <v>70</v>
      </c>
      <c r="N90">
        <f t="shared" si="13"/>
        <v>73</v>
      </c>
      <c r="O90">
        <f t="shared" si="14"/>
        <v>79</v>
      </c>
      <c r="R90">
        <v>2014</v>
      </c>
      <c r="S90" t="s">
        <v>1296</v>
      </c>
      <c r="T90" t="s">
        <v>1297</v>
      </c>
      <c r="U90" t="s">
        <v>1256</v>
      </c>
      <c r="V90" t="s">
        <v>1232</v>
      </c>
      <c r="W90" t="s">
        <v>1232</v>
      </c>
      <c r="X90" t="s">
        <v>1232</v>
      </c>
      <c r="Y90" t="s">
        <v>1232</v>
      </c>
      <c r="Z90">
        <v>48</v>
      </c>
      <c r="AA90">
        <v>70.200000000000699</v>
      </c>
      <c r="AB90">
        <v>78.666666666666899</v>
      </c>
      <c r="AC90">
        <v>73.090909090909904</v>
      </c>
      <c r="AD90" t="s">
        <v>1232</v>
      </c>
    </row>
    <row r="91" spans="1:30" x14ac:dyDescent="0.25">
      <c r="A91">
        <v>2014</v>
      </c>
      <c r="B91" t="s">
        <v>1296</v>
      </c>
      <c r="C91" t="s">
        <v>1231</v>
      </c>
      <c r="D91" t="str">
        <f t="shared" si="16"/>
        <v>Gatton2014TOS16-JulCvKellalac</v>
      </c>
      <c r="F91" t="s">
        <v>1257</v>
      </c>
      <c r="G91" t="s">
        <v>1257</v>
      </c>
      <c r="H91" t="s">
        <v>1232</v>
      </c>
      <c r="I91" t="s">
        <v>1232</v>
      </c>
      <c r="J91">
        <v>84.285714285713695</v>
      </c>
      <c r="K91">
        <v>80.454545454545894</v>
      </c>
      <c r="L91">
        <f t="shared" si="11"/>
        <v>48</v>
      </c>
      <c r="M91">
        <f t="shared" si="12"/>
        <v>78</v>
      </c>
      <c r="N91">
        <f t="shared" si="13"/>
        <v>80</v>
      </c>
      <c r="O91">
        <f t="shared" si="14"/>
        <v>84</v>
      </c>
      <c r="R91">
        <v>2014</v>
      </c>
      <c r="S91" t="s">
        <v>1296</v>
      </c>
      <c r="T91" t="s">
        <v>1297</v>
      </c>
      <c r="U91" t="s">
        <v>1258</v>
      </c>
      <c r="V91" t="s">
        <v>1232</v>
      </c>
      <c r="W91" t="s">
        <v>1232</v>
      </c>
      <c r="X91" t="s">
        <v>1232</v>
      </c>
      <c r="Y91" t="s">
        <v>1232</v>
      </c>
      <c r="Z91">
        <v>48</v>
      </c>
      <c r="AA91">
        <v>78.25</v>
      </c>
      <c r="AB91">
        <v>84.285714285713695</v>
      </c>
      <c r="AC91">
        <v>80.454545454545894</v>
      </c>
      <c r="AD91" t="s">
        <v>1232</v>
      </c>
    </row>
    <row r="92" spans="1:30" x14ac:dyDescent="0.25">
      <c r="A92">
        <v>2014</v>
      </c>
      <c r="B92" t="s">
        <v>1296</v>
      </c>
      <c r="C92" t="s">
        <v>1231</v>
      </c>
      <c r="D92" t="str">
        <f t="shared" si="16"/>
        <v>Gatton2014TOS16-JulCvLancer</v>
      </c>
      <c r="F92" t="s">
        <v>1259</v>
      </c>
      <c r="G92" t="s">
        <v>1259</v>
      </c>
      <c r="H92" t="s">
        <v>1232</v>
      </c>
      <c r="I92" t="s">
        <v>1232</v>
      </c>
      <c r="J92">
        <v>82.166666666666899</v>
      </c>
      <c r="K92">
        <v>74</v>
      </c>
      <c r="L92">
        <f t="shared" si="11"/>
        <v>48</v>
      </c>
      <c r="M92">
        <f t="shared" si="12"/>
        <v>71</v>
      </c>
      <c r="N92">
        <f t="shared" si="13"/>
        <v>74</v>
      </c>
      <c r="O92">
        <f t="shared" si="14"/>
        <v>82</v>
      </c>
      <c r="R92">
        <v>2014</v>
      </c>
      <c r="S92" t="s">
        <v>1296</v>
      </c>
      <c r="T92" t="s">
        <v>1297</v>
      </c>
      <c r="U92" t="s">
        <v>1260</v>
      </c>
      <c r="V92" t="s">
        <v>1232</v>
      </c>
      <c r="W92" t="s">
        <v>1232</v>
      </c>
      <c r="X92" t="s">
        <v>1232</v>
      </c>
      <c r="Y92" t="s">
        <v>1232</v>
      </c>
      <c r="Z92">
        <v>48</v>
      </c>
      <c r="AA92">
        <v>71.142857142856798</v>
      </c>
      <c r="AB92">
        <v>82.166666666666899</v>
      </c>
      <c r="AC92">
        <v>74</v>
      </c>
      <c r="AD92" t="s">
        <v>1232</v>
      </c>
    </row>
    <row r="93" spans="1:30" x14ac:dyDescent="0.25">
      <c r="A93">
        <v>2014</v>
      </c>
      <c r="B93" t="s">
        <v>1296</v>
      </c>
      <c r="C93" t="s">
        <v>1231</v>
      </c>
      <c r="D93" t="str">
        <f t="shared" si="16"/>
        <v>Gatton2014TOS16-JulCvMace</v>
      </c>
      <c r="F93" t="s">
        <v>937</v>
      </c>
      <c r="G93" t="s">
        <v>937</v>
      </c>
      <c r="H93" t="s">
        <v>1232</v>
      </c>
      <c r="I93" t="s">
        <v>1232</v>
      </c>
      <c r="J93">
        <v>77.0416666666666</v>
      </c>
      <c r="K93">
        <v>72.233333333333206</v>
      </c>
      <c r="L93">
        <f t="shared" si="11"/>
        <v>53</v>
      </c>
      <c r="M93">
        <f t="shared" si="12"/>
        <v>69</v>
      </c>
      <c r="N93">
        <f t="shared" si="13"/>
        <v>72</v>
      </c>
      <c r="O93">
        <f t="shared" si="14"/>
        <v>77</v>
      </c>
      <c r="P93">
        <f>ROUND(AD93,0)</f>
        <v>110</v>
      </c>
      <c r="R93">
        <v>2014</v>
      </c>
      <c r="S93" t="s">
        <v>1296</v>
      </c>
      <c r="T93" t="s">
        <v>1297</v>
      </c>
      <c r="U93" t="s">
        <v>1261</v>
      </c>
      <c r="V93" t="s">
        <v>1232</v>
      </c>
      <c r="W93" t="s">
        <v>1232</v>
      </c>
      <c r="X93" t="s">
        <v>1232</v>
      </c>
      <c r="Y93" t="s">
        <v>1232</v>
      </c>
      <c r="Z93">
        <v>53</v>
      </c>
      <c r="AA93">
        <v>69.183333333333096</v>
      </c>
      <c r="AB93">
        <v>77.0416666666666</v>
      </c>
      <c r="AC93">
        <v>72.233333333333206</v>
      </c>
      <c r="AD93">
        <v>110.375058275058</v>
      </c>
    </row>
    <row r="94" spans="1:30" x14ac:dyDescent="0.25">
      <c r="A94">
        <v>2014</v>
      </c>
      <c r="B94" t="s">
        <v>1296</v>
      </c>
      <c r="C94" t="s">
        <v>1231</v>
      </c>
      <c r="D94" t="str">
        <f t="shared" si="16"/>
        <v>Gatton2014TOS16-JulCvMagenta</v>
      </c>
      <c r="F94" t="s">
        <v>1262</v>
      </c>
      <c r="G94" t="s">
        <v>1262</v>
      </c>
      <c r="H94" t="s">
        <v>1232</v>
      </c>
      <c r="I94" t="s">
        <v>1232</v>
      </c>
      <c r="J94">
        <v>83.5</v>
      </c>
      <c r="K94">
        <v>79.0555555555556</v>
      </c>
      <c r="L94">
        <f t="shared" si="11"/>
        <v>55</v>
      </c>
      <c r="M94">
        <f t="shared" si="12"/>
        <v>77</v>
      </c>
      <c r="N94">
        <f t="shared" si="13"/>
        <v>79</v>
      </c>
      <c r="O94">
        <f t="shared" si="14"/>
        <v>84</v>
      </c>
      <c r="R94">
        <v>2014</v>
      </c>
      <c r="S94" t="s">
        <v>1296</v>
      </c>
      <c r="T94" t="s">
        <v>1297</v>
      </c>
      <c r="U94" t="s">
        <v>1263</v>
      </c>
      <c r="V94" t="s">
        <v>1232</v>
      </c>
      <c r="W94" t="s">
        <v>1232</v>
      </c>
      <c r="X94" t="s">
        <v>1232</v>
      </c>
      <c r="Y94" t="s">
        <v>1232</v>
      </c>
      <c r="Z94">
        <v>55</v>
      </c>
      <c r="AA94">
        <v>76.75</v>
      </c>
      <c r="AB94">
        <v>83.5</v>
      </c>
      <c r="AC94">
        <v>79.0555555555556</v>
      </c>
      <c r="AD94" t="s">
        <v>1232</v>
      </c>
    </row>
    <row r="95" spans="1:30" x14ac:dyDescent="0.25">
      <c r="A95">
        <v>2014</v>
      </c>
      <c r="B95" t="s">
        <v>1296</v>
      </c>
      <c r="C95" t="s">
        <v>1231</v>
      </c>
      <c r="D95" t="str">
        <f t="shared" si="16"/>
        <v>Gatton2014TOS16-JulCvMerinda</v>
      </c>
      <c r="F95" t="s">
        <v>1264</v>
      </c>
      <c r="G95" t="s">
        <v>1264</v>
      </c>
      <c r="H95" t="s">
        <v>1232</v>
      </c>
      <c r="I95" t="s">
        <v>1232</v>
      </c>
      <c r="J95">
        <v>79.444444444444301</v>
      </c>
      <c r="K95">
        <v>72.409090909090907</v>
      </c>
      <c r="L95">
        <f t="shared" si="11"/>
        <v>48</v>
      </c>
      <c r="M95">
        <f t="shared" si="12"/>
        <v>68</v>
      </c>
      <c r="N95">
        <f t="shared" si="13"/>
        <v>72</v>
      </c>
      <c r="O95">
        <f t="shared" si="14"/>
        <v>79</v>
      </c>
      <c r="P95">
        <f>ROUND(AD95,0)</f>
        <v>110</v>
      </c>
      <c r="R95">
        <v>2014</v>
      </c>
      <c r="S95" t="s">
        <v>1296</v>
      </c>
      <c r="T95" t="s">
        <v>1297</v>
      </c>
      <c r="U95" t="s">
        <v>1265</v>
      </c>
      <c r="V95" t="s">
        <v>1232</v>
      </c>
      <c r="W95" t="s">
        <v>1232</v>
      </c>
      <c r="X95" t="s">
        <v>1232</v>
      </c>
      <c r="Y95" t="s">
        <v>1232</v>
      </c>
      <c r="Z95">
        <v>48</v>
      </c>
      <c r="AA95">
        <v>68.399999999999594</v>
      </c>
      <c r="AB95">
        <v>79.444444444444301</v>
      </c>
      <c r="AC95">
        <v>72.409090909090907</v>
      </c>
      <c r="AD95">
        <v>110.3</v>
      </c>
    </row>
    <row r="96" spans="1:30" x14ac:dyDescent="0.25">
      <c r="A96">
        <v>2014</v>
      </c>
      <c r="B96" t="s">
        <v>1296</v>
      </c>
      <c r="C96" t="s">
        <v>1231</v>
      </c>
      <c r="D96" t="str">
        <f t="shared" si="16"/>
        <v>Gatton2014TOS16-JulCvOuyen</v>
      </c>
      <c r="F96" t="s">
        <v>1266</v>
      </c>
      <c r="G96" t="s">
        <v>1266</v>
      </c>
      <c r="H96" t="s">
        <v>1232</v>
      </c>
      <c r="I96" t="s">
        <v>1232</v>
      </c>
      <c r="J96">
        <v>83.333333333333002</v>
      </c>
      <c r="K96">
        <v>77.5</v>
      </c>
      <c r="L96">
        <f t="shared" si="11"/>
        <v>55</v>
      </c>
      <c r="M96">
        <f t="shared" si="12"/>
        <v>72</v>
      </c>
      <c r="N96">
        <f t="shared" si="13"/>
        <v>78</v>
      </c>
      <c r="O96">
        <f t="shared" si="14"/>
        <v>83</v>
      </c>
      <c r="R96">
        <v>2014</v>
      </c>
      <c r="S96" t="s">
        <v>1296</v>
      </c>
      <c r="T96" t="s">
        <v>1297</v>
      </c>
      <c r="U96" t="s">
        <v>1267</v>
      </c>
      <c r="V96" t="s">
        <v>1232</v>
      </c>
      <c r="W96" t="s">
        <v>1232</v>
      </c>
      <c r="X96" t="s">
        <v>1232</v>
      </c>
      <c r="Y96" t="s">
        <v>1232</v>
      </c>
      <c r="Z96">
        <v>55</v>
      </c>
      <c r="AA96">
        <v>72.25</v>
      </c>
      <c r="AB96">
        <v>83.333333333333002</v>
      </c>
      <c r="AC96">
        <v>77.5</v>
      </c>
      <c r="AD96" t="s">
        <v>1232</v>
      </c>
    </row>
    <row r="97" spans="1:30" x14ac:dyDescent="0.25">
      <c r="A97">
        <v>2014</v>
      </c>
      <c r="B97" t="s">
        <v>1296</v>
      </c>
      <c r="C97" t="s">
        <v>1231</v>
      </c>
      <c r="D97" t="str">
        <f t="shared" si="16"/>
        <v>Gatton2014TOS16-JulCvPeake</v>
      </c>
      <c r="F97" t="s">
        <v>1268</v>
      </c>
      <c r="G97" t="s">
        <v>1268</v>
      </c>
      <c r="H97" t="s">
        <v>1232</v>
      </c>
      <c r="I97" t="s">
        <v>1232</v>
      </c>
      <c r="J97">
        <v>76.100000000000307</v>
      </c>
      <c r="K97">
        <v>70</v>
      </c>
      <c r="L97">
        <f t="shared" si="11"/>
        <v>48</v>
      </c>
      <c r="M97">
        <f t="shared" si="12"/>
        <v>66</v>
      </c>
      <c r="N97">
        <f t="shared" si="13"/>
        <v>70</v>
      </c>
      <c r="O97">
        <f t="shared" si="14"/>
        <v>76</v>
      </c>
      <c r="P97">
        <f>ROUND(AD97,0)</f>
        <v>110</v>
      </c>
      <c r="R97">
        <v>2014</v>
      </c>
      <c r="S97" t="s">
        <v>1296</v>
      </c>
      <c r="T97" t="s">
        <v>1297</v>
      </c>
      <c r="U97" t="s">
        <v>1269</v>
      </c>
      <c r="V97" t="s">
        <v>1232</v>
      </c>
      <c r="W97" t="s">
        <v>1232</v>
      </c>
      <c r="X97" t="s">
        <v>1232</v>
      </c>
      <c r="Y97" t="s">
        <v>1232</v>
      </c>
      <c r="Z97">
        <v>48</v>
      </c>
      <c r="AA97">
        <v>65.600000000000307</v>
      </c>
      <c r="AB97">
        <v>76.100000000000307</v>
      </c>
      <c r="AC97">
        <v>70</v>
      </c>
      <c r="AD97">
        <v>109.6</v>
      </c>
    </row>
    <row r="98" spans="1:30" x14ac:dyDescent="0.25">
      <c r="A98">
        <v>2014</v>
      </c>
      <c r="B98" t="s">
        <v>1296</v>
      </c>
      <c r="C98" t="s">
        <v>1231</v>
      </c>
      <c r="D98" t="str">
        <f t="shared" si="16"/>
        <v>Gatton2014TOS16-JulCvRosella</v>
      </c>
      <c r="F98" t="s">
        <v>1272</v>
      </c>
      <c r="G98" t="s">
        <v>1272</v>
      </c>
      <c r="H98" t="s">
        <v>1232</v>
      </c>
      <c r="I98" t="s">
        <v>1232</v>
      </c>
      <c r="J98">
        <v>100.40909090909</v>
      </c>
      <c r="K98">
        <v>94.333333333333897</v>
      </c>
      <c r="L98">
        <f t="shared" ref="L98:L129" si="17">ROUND(Z98,0)</f>
        <v>79</v>
      </c>
      <c r="M98">
        <f t="shared" ref="M98:M129" si="18">ROUND(AA98,0)</f>
        <v>91</v>
      </c>
      <c r="N98">
        <f t="shared" ref="N98:N129" si="19">ROUND(K98,0)</f>
        <v>94</v>
      </c>
      <c r="O98">
        <f t="shared" ref="O98:O129" si="20">ROUND(J98,0)</f>
        <v>100</v>
      </c>
      <c r="R98">
        <v>2014</v>
      </c>
      <c r="S98" t="s">
        <v>1296</v>
      </c>
      <c r="T98" t="s">
        <v>1297</v>
      </c>
      <c r="U98" t="s">
        <v>1273</v>
      </c>
      <c r="V98" t="s">
        <v>1232</v>
      </c>
      <c r="W98" t="s">
        <v>1232</v>
      </c>
      <c r="X98" t="s">
        <v>1232</v>
      </c>
      <c r="Y98" t="s">
        <v>1232</v>
      </c>
      <c r="Z98">
        <v>79</v>
      </c>
      <c r="AA98">
        <v>90.5</v>
      </c>
      <c r="AB98">
        <v>100.40909090909</v>
      </c>
      <c r="AC98">
        <v>94.333333333333897</v>
      </c>
      <c r="AD98" t="s">
        <v>1232</v>
      </c>
    </row>
    <row r="99" spans="1:30" x14ac:dyDescent="0.25">
      <c r="A99">
        <v>2014</v>
      </c>
      <c r="B99" t="s">
        <v>1296</v>
      </c>
      <c r="C99" t="s">
        <v>1231</v>
      </c>
      <c r="D99" t="str">
        <f t="shared" si="16"/>
        <v>Gatton2014TOS16-JulCvScout</v>
      </c>
      <c r="F99" t="s">
        <v>939</v>
      </c>
      <c r="G99" t="s">
        <v>939</v>
      </c>
      <c r="H99" t="s">
        <v>1232</v>
      </c>
      <c r="I99" t="s">
        <v>1232</v>
      </c>
      <c r="J99">
        <v>76.53125</v>
      </c>
      <c r="K99">
        <v>71.934523809523697</v>
      </c>
      <c r="L99">
        <f t="shared" si="17"/>
        <v>52</v>
      </c>
      <c r="M99">
        <f t="shared" si="18"/>
        <v>69</v>
      </c>
      <c r="N99">
        <f t="shared" si="19"/>
        <v>72</v>
      </c>
      <c r="O99">
        <f t="shared" si="20"/>
        <v>77</v>
      </c>
      <c r="P99">
        <f>ROUND(AD99,0)</f>
        <v>111</v>
      </c>
      <c r="R99">
        <v>2014</v>
      </c>
      <c r="S99" t="s">
        <v>1296</v>
      </c>
      <c r="T99" t="s">
        <v>1297</v>
      </c>
      <c r="U99" t="s">
        <v>1274</v>
      </c>
      <c r="V99" t="s">
        <v>1232</v>
      </c>
      <c r="W99" t="s">
        <v>1232</v>
      </c>
      <c r="X99" t="s">
        <v>1232</v>
      </c>
      <c r="Y99" t="s">
        <v>1232</v>
      </c>
      <c r="Z99">
        <v>51.638888888888602</v>
      </c>
      <c r="AA99">
        <v>68.828571428571294</v>
      </c>
      <c r="AB99">
        <v>76.53125</v>
      </c>
      <c r="AC99">
        <v>71.934523809523697</v>
      </c>
      <c r="AD99">
        <v>110.533333333333</v>
      </c>
    </row>
    <row r="100" spans="1:30" x14ac:dyDescent="0.25">
      <c r="A100">
        <v>2014</v>
      </c>
      <c r="B100" t="s">
        <v>1296</v>
      </c>
      <c r="C100" t="s">
        <v>1231</v>
      </c>
      <c r="D100" t="str">
        <f t="shared" si="16"/>
        <v>Gatton2014TOS16-JulCvScythe</v>
      </c>
      <c r="F100" t="s">
        <v>1275</v>
      </c>
      <c r="G100" t="s">
        <v>1275</v>
      </c>
      <c r="H100" t="s">
        <v>1232</v>
      </c>
      <c r="I100" t="s">
        <v>1232</v>
      </c>
      <c r="J100">
        <v>83.333333333333002</v>
      </c>
      <c r="K100">
        <v>77.799999999999201</v>
      </c>
      <c r="L100">
        <f t="shared" si="17"/>
        <v>57</v>
      </c>
      <c r="M100">
        <f t="shared" si="18"/>
        <v>75</v>
      </c>
      <c r="N100">
        <f t="shared" si="19"/>
        <v>78</v>
      </c>
      <c r="O100">
        <f t="shared" si="20"/>
        <v>83</v>
      </c>
      <c r="R100">
        <v>2014</v>
      </c>
      <c r="S100" t="s">
        <v>1296</v>
      </c>
      <c r="T100" t="s">
        <v>1297</v>
      </c>
      <c r="U100" t="s">
        <v>1276</v>
      </c>
      <c r="V100" t="s">
        <v>1232</v>
      </c>
      <c r="W100" t="s">
        <v>1232</v>
      </c>
      <c r="X100" t="s">
        <v>1232</v>
      </c>
      <c r="Y100" t="s">
        <v>1232</v>
      </c>
      <c r="Z100">
        <v>57</v>
      </c>
      <c r="AA100">
        <v>74.666666666666003</v>
      </c>
      <c r="AB100">
        <v>83.333333333333002</v>
      </c>
      <c r="AC100">
        <v>77.799999999999201</v>
      </c>
      <c r="AD100" t="s">
        <v>1232</v>
      </c>
    </row>
    <row r="101" spans="1:30" x14ac:dyDescent="0.25">
      <c r="A101">
        <v>2014</v>
      </c>
      <c r="B101" t="s">
        <v>1296</v>
      </c>
      <c r="C101" t="s">
        <v>1231</v>
      </c>
      <c r="D101" t="str">
        <f t="shared" si="16"/>
        <v>Gatton2014TOS16-JulCvSpitfire</v>
      </c>
      <c r="F101" t="s">
        <v>1277</v>
      </c>
      <c r="G101" t="s">
        <v>1277</v>
      </c>
      <c r="H101" t="s">
        <v>1232</v>
      </c>
      <c r="I101" t="s">
        <v>1232</v>
      </c>
      <c r="J101">
        <v>76.274999999999807</v>
      </c>
      <c r="K101">
        <v>70.029999999999902</v>
      </c>
      <c r="L101">
        <f t="shared" si="17"/>
        <v>52</v>
      </c>
      <c r="M101">
        <f t="shared" si="18"/>
        <v>66</v>
      </c>
      <c r="N101">
        <f t="shared" si="19"/>
        <v>70</v>
      </c>
      <c r="O101">
        <f t="shared" si="20"/>
        <v>76</v>
      </c>
      <c r="P101">
        <f>ROUND(AD101,0)</f>
        <v>110</v>
      </c>
      <c r="R101">
        <v>2014</v>
      </c>
      <c r="S101" t="s">
        <v>1296</v>
      </c>
      <c r="T101" t="s">
        <v>1297</v>
      </c>
      <c r="U101" t="s">
        <v>1278</v>
      </c>
      <c r="V101" t="s">
        <v>1232</v>
      </c>
      <c r="W101" t="s">
        <v>1232</v>
      </c>
      <c r="X101" t="s">
        <v>1232</v>
      </c>
      <c r="Y101" t="s">
        <v>1232</v>
      </c>
      <c r="Z101">
        <v>52</v>
      </c>
      <c r="AA101">
        <v>65.588311688311805</v>
      </c>
      <c r="AB101">
        <v>76.274999999999807</v>
      </c>
      <c r="AC101">
        <v>70.029999999999902</v>
      </c>
      <c r="AD101">
        <v>109.8625</v>
      </c>
    </row>
    <row r="102" spans="1:30" x14ac:dyDescent="0.25">
      <c r="A102">
        <v>2014</v>
      </c>
      <c r="B102" t="s">
        <v>1296</v>
      </c>
      <c r="C102" t="s">
        <v>1231</v>
      </c>
      <c r="D102" t="str">
        <f t="shared" si="16"/>
        <v>Gatton2014TOS16-JulCvStrzelecki</v>
      </c>
      <c r="F102" t="s">
        <v>1279</v>
      </c>
      <c r="G102" t="s">
        <v>1279</v>
      </c>
      <c r="H102" t="s">
        <v>1232</v>
      </c>
      <c r="I102" t="s">
        <v>1232</v>
      </c>
      <c r="J102">
        <v>86.833333333333002</v>
      </c>
      <c r="K102">
        <v>81.399999999999594</v>
      </c>
      <c r="L102">
        <f t="shared" si="17"/>
        <v>56</v>
      </c>
      <c r="M102">
        <f t="shared" si="18"/>
        <v>78</v>
      </c>
      <c r="N102">
        <f t="shared" si="19"/>
        <v>81</v>
      </c>
      <c r="O102">
        <f t="shared" si="20"/>
        <v>87</v>
      </c>
      <c r="R102">
        <v>2014</v>
      </c>
      <c r="S102" t="s">
        <v>1296</v>
      </c>
      <c r="T102" t="s">
        <v>1297</v>
      </c>
      <c r="U102" t="s">
        <v>1280</v>
      </c>
      <c r="V102" t="s">
        <v>1232</v>
      </c>
      <c r="W102" t="s">
        <v>1232</v>
      </c>
      <c r="X102" t="s">
        <v>1232</v>
      </c>
      <c r="Y102" t="s">
        <v>1232</v>
      </c>
      <c r="Z102">
        <v>56</v>
      </c>
      <c r="AA102">
        <v>77.714285714286206</v>
      </c>
      <c r="AB102">
        <v>86.833333333333002</v>
      </c>
      <c r="AC102">
        <v>81.399999999999594</v>
      </c>
      <c r="AD102" t="s">
        <v>1232</v>
      </c>
    </row>
    <row r="103" spans="1:30" x14ac:dyDescent="0.25">
      <c r="A103">
        <v>2014</v>
      </c>
      <c r="B103" t="s">
        <v>1296</v>
      </c>
      <c r="C103" t="s">
        <v>1231</v>
      </c>
      <c r="D103" t="str">
        <f t="shared" si="16"/>
        <v>Gatton2014TOS16-JulCvSunbri</v>
      </c>
      <c r="F103" t="s">
        <v>990</v>
      </c>
      <c r="G103" t="s">
        <v>990</v>
      </c>
      <c r="H103" t="s">
        <v>1232</v>
      </c>
      <c r="I103" t="s">
        <v>1232</v>
      </c>
      <c r="J103">
        <v>89.944444444444301</v>
      </c>
      <c r="K103">
        <v>83.857142857143103</v>
      </c>
      <c r="L103">
        <f t="shared" si="17"/>
        <v>56</v>
      </c>
      <c r="M103">
        <f t="shared" si="18"/>
        <v>79</v>
      </c>
      <c r="N103">
        <f t="shared" si="19"/>
        <v>84</v>
      </c>
      <c r="O103">
        <f t="shared" si="20"/>
        <v>90</v>
      </c>
      <c r="R103">
        <v>2014</v>
      </c>
      <c r="S103" t="s">
        <v>1296</v>
      </c>
      <c r="T103" t="s">
        <v>1297</v>
      </c>
      <c r="U103" t="s">
        <v>1281</v>
      </c>
      <c r="V103" t="s">
        <v>1232</v>
      </c>
      <c r="W103" t="s">
        <v>1232</v>
      </c>
      <c r="X103" t="s">
        <v>1232</v>
      </c>
      <c r="Y103" t="s">
        <v>1232</v>
      </c>
      <c r="Z103">
        <v>56</v>
      </c>
      <c r="AA103">
        <v>79.25</v>
      </c>
      <c r="AB103">
        <v>89.944444444444301</v>
      </c>
      <c r="AC103">
        <v>83.857142857143103</v>
      </c>
      <c r="AD103" t="s">
        <v>1232</v>
      </c>
    </row>
    <row r="104" spans="1:30" x14ac:dyDescent="0.25">
      <c r="A104">
        <v>2014</v>
      </c>
      <c r="B104" t="s">
        <v>1296</v>
      </c>
      <c r="C104" t="s">
        <v>1231</v>
      </c>
      <c r="D104" t="str">
        <f t="shared" si="16"/>
        <v>Gatton2014TOS16-JulCvSunstate</v>
      </c>
      <c r="F104" t="s">
        <v>1282</v>
      </c>
      <c r="G104" t="s">
        <v>1282</v>
      </c>
      <c r="H104" t="s">
        <v>1232</v>
      </c>
      <c r="I104" t="s">
        <v>1232</v>
      </c>
      <c r="J104">
        <v>76.172161172161196</v>
      </c>
      <c r="K104">
        <v>71.026785714285694</v>
      </c>
      <c r="L104">
        <f t="shared" si="17"/>
        <v>51</v>
      </c>
      <c r="M104">
        <f t="shared" si="18"/>
        <v>67</v>
      </c>
      <c r="N104">
        <f t="shared" si="19"/>
        <v>71</v>
      </c>
      <c r="O104">
        <f t="shared" si="20"/>
        <v>76</v>
      </c>
      <c r="P104">
        <f>ROUND(AD104,0)</f>
        <v>108</v>
      </c>
      <c r="R104">
        <v>2014</v>
      </c>
      <c r="S104" t="s">
        <v>1296</v>
      </c>
      <c r="T104" t="s">
        <v>1297</v>
      </c>
      <c r="U104" t="s">
        <v>1283</v>
      </c>
      <c r="V104" t="s">
        <v>1232</v>
      </c>
      <c r="W104" t="s">
        <v>1232</v>
      </c>
      <c r="X104" t="s">
        <v>1232</v>
      </c>
      <c r="Y104" t="s">
        <v>1232</v>
      </c>
      <c r="Z104">
        <v>51</v>
      </c>
      <c r="AA104">
        <v>66.707575757575796</v>
      </c>
      <c r="AB104">
        <v>76.172161172161196</v>
      </c>
      <c r="AC104">
        <v>71.026785714285694</v>
      </c>
      <c r="AD104">
        <v>107.9875</v>
      </c>
    </row>
    <row r="105" spans="1:30" x14ac:dyDescent="0.25">
      <c r="A105">
        <v>2014</v>
      </c>
      <c r="B105" t="s">
        <v>1296</v>
      </c>
      <c r="C105" t="s">
        <v>1231</v>
      </c>
      <c r="D105" t="str">
        <f t="shared" si="16"/>
        <v>Gatton2014TOS16-JulCvSuntop</v>
      </c>
      <c r="F105" t="s">
        <v>1284</v>
      </c>
      <c r="G105" t="s">
        <v>1284</v>
      </c>
      <c r="H105" t="s">
        <v>1232</v>
      </c>
      <c r="I105" t="s">
        <v>1232</v>
      </c>
      <c r="J105">
        <v>76.227272727272904</v>
      </c>
      <c r="K105">
        <v>71.181818181818002</v>
      </c>
      <c r="L105">
        <f t="shared" si="17"/>
        <v>48</v>
      </c>
      <c r="M105">
        <f t="shared" si="18"/>
        <v>70</v>
      </c>
      <c r="N105">
        <f t="shared" si="19"/>
        <v>71</v>
      </c>
      <c r="O105">
        <f t="shared" si="20"/>
        <v>76</v>
      </c>
      <c r="P105">
        <f>ROUND(AD105,0)</f>
        <v>110</v>
      </c>
      <c r="R105">
        <v>2014</v>
      </c>
      <c r="S105" t="s">
        <v>1296</v>
      </c>
      <c r="T105" t="s">
        <v>1297</v>
      </c>
      <c r="U105" t="s">
        <v>1285</v>
      </c>
      <c r="V105" t="s">
        <v>1232</v>
      </c>
      <c r="W105" t="s">
        <v>1232</v>
      </c>
      <c r="X105" t="s">
        <v>1232</v>
      </c>
      <c r="Y105" t="s">
        <v>1232</v>
      </c>
      <c r="Z105">
        <v>48</v>
      </c>
      <c r="AA105">
        <v>69.545454545454007</v>
      </c>
      <c r="AB105">
        <v>76.227272727272904</v>
      </c>
      <c r="AC105">
        <v>71.181818181818002</v>
      </c>
      <c r="AD105">
        <v>110.3</v>
      </c>
    </row>
    <row r="106" spans="1:30" x14ac:dyDescent="0.25">
      <c r="A106">
        <v>2014</v>
      </c>
      <c r="B106" t="s">
        <v>1296</v>
      </c>
      <c r="C106" t="s">
        <v>1231</v>
      </c>
      <c r="D106" t="str">
        <f t="shared" si="16"/>
        <v>Gatton2014TOS16-JulCvWedgetail</v>
      </c>
      <c r="F106" t="s">
        <v>620</v>
      </c>
      <c r="G106" t="s">
        <v>620</v>
      </c>
      <c r="H106" t="s">
        <v>1232</v>
      </c>
      <c r="I106" t="s">
        <v>1232</v>
      </c>
      <c r="J106">
        <v>105.188405797101</v>
      </c>
      <c r="K106">
        <v>98.799999999999201</v>
      </c>
      <c r="L106">
        <f t="shared" si="17"/>
        <v>76</v>
      </c>
      <c r="M106">
        <f t="shared" si="18"/>
        <v>95</v>
      </c>
      <c r="N106">
        <f t="shared" si="19"/>
        <v>99</v>
      </c>
      <c r="O106">
        <f t="shared" si="20"/>
        <v>105</v>
      </c>
      <c r="R106">
        <v>2014</v>
      </c>
      <c r="S106" t="s">
        <v>1296</v>
      </c>
      <c r="T106" t="s">
        <v>1297</v>
      </c>
      <c r="U106" t="s">
        <v>1286</v>
      </c>
      <c r="V106" t="s">
        <v>1232</v>
      </c>
      <c r="W106" t="s">
        <v>1232</v>
      </c>
      <c r="X106" t="s">
        <v>1232</v>
      </c>
      <c r="Y106" t="s">
        <v>1232</v>
      </c>
      <c r="Z106">
        <v>76</v>
      </c>
      <c r="AA106">
        <v>94.600000000000307</v>
      </c>
      <c r="AB106">
        <v>105.188405797101</v>
      </c>
      <c r="AC106">
        <v>98.799999999999201</v>
      </c>
      <c r="AD106" t="s">
        <v>1232</v>
      </c>
    </row>
    <row r="107" spans="1:30" x14ac:dyDescent="0.25">
      <c r="A107">
        <v>2014</v>
      </c>
      <c r="B107" t="s">
        <v>1296</v>
      </c>
      <c r="C107" t="s">
        <v>1231</v>
      </c>
      <c r="D107" t="str">
        <f t="shared" si="16"/>
        <v>Gatton2014TOS16-JulCvWhistler</v>
      </c>
      <c r="F107" t="s">
        <v>1287</v>
      </c>
      <c r="G107" t="s">
        <v>1287</v>
      </c>
      <c r="H107" t="s">
        <v>1232</v>
      </c>
      <c r="I107" t="s">
        <v>1232</v>
      </c>
      <c r="J107">
        <v>102.222222222222</v>
      </c>
      <c r="K107">
        <v>96.909090909090907</v>
      </c>
      <c r="L107">
        <f t="shared" si="17"/>
        <v>79</v>
      </c>
      <c r="M107">
        <f t="shared" si="18"/>
        <v>93</v>
      </c>
      <c r="N107">
        <f t="shared" si="19"/>
        <v>97</v>
      </c>
      <c r="O107">
        <f t="shared" si="20"/>
        <v>102</v>
      </c>
      <c r="R107">
        <v>2014</v>
      </c>
      <c r="S107" t="s">
        <v>1296</v>
      </c>
      <c r="T107" t="s">
        <v>1297</v>
      </c>
      <c r="U107" t="s">
        <v>1288</v>
      </c>
      <c r="V107" t="s">
        <v>1232</v>
      </c>
      <c r="W107" t="s">
        <v>1232</v>
      </c>
      <c r="X107" t="s">
        <v>1232</v>
      </c>
      <c r="Y107" t="s">
        <v>1232</v>
      </c>
      <c r="Z107">
        <v>79</v>
      </c>
      <c r="AA107">
        <v>92.899999999999594</v>
      </c>
      <c r="AB107">
        <v>102.222222222222</v>
      </c>
      <c r="AC107">
        <v>96.909090909090907</v>
      </c>
      <c r="AD107" t="s">
        <v>1232</v>
      </c>
    </row>
    <row r="108" spans="1:30" x14ac:dyDescent="0.25">
      <c r="A108">
        <v>2014</v>
      </c>
      <c r="B108" t="s">
        <v>1296</v>
      </c>
      <c r="C108" t="s">
        <v>1231</v>
      </c>
      <c r="D108" t="str">
        <f t="shared" si="16"/>
        <v>Gatton2014TOS16-JulCvWills</v>
      </c>
      <c r="F108" t="s">
        <v>1289</v>
      </c>
      <c r="G108" t="s">
        <v>1289</v>
      </c>
      <c r="H108" t="s">
        <v>1232</v>
      </c>
      <c r="I108" t="s">
        <v>1232</v>
      </c>
      <c r="J108">
        <v>83.333333333333002</v>
      </c>
      <c r="K108">
        <v>77.5</v>
      </c>
      <c r="L108">
        <f t="shared" si="17"/>
        <v>54</v>
      </c>
      <c r="M108">
        <f t="shared" si="18"/>
        <v>74</v>
      </c>
      <c r="N108">
        <f t="shared" si="19"/>
        <v>78</v>
      </c>
      <c r="O108">
        <f t="shared" si="20"/>
        <v>83</v>
      </c>
      <c r="R108">
        <v>2014</v>
      </c>
      <c r="S108" t="s">
        <v>1296</v>
      </c>
      <c r="T108" t="s">
        <v>1297</v>
      </c>
      <c r="U108" t="s">
        <v>1290</v>
      </c>
      <c r="V108" t="s">
        <v>1232</v>
      </c>
      <c r="W108" t="s">
        <v>1232</v>
      </c>
      <c r="X108" t="s">
        <v>1232</v>
      </c>
      <c r="Y108" t="s">
        <v>1232</v>
      </c>
      <c r="Z108">
        <v>54</v>
      </c>
      <c r="AA108">
        <v>74</v>
      </c>
      <c r="AB108">
        <v>83.333333333333002</v>
      </c>
      <c r="AC108">
        <v>77.5</v>
      </c>
      <c r="AD108" t="s">
        <v>1232</v>
      </c>
    </row>
    <row r="109" spans="1:30" x14ac:dyDescent="0.25">
      <c r="A109">
        <v>2014</v>
      </c>
      <c r="B109" t="s">
        <v>1296</v>
      </c>
      <c r="C109" t="s">
        <v>1231</v>
      </c>
      <c r="D109" t="str">
        <f t="shared" si="16"/>
        <v>Gatton2014TOS16-JulCvWyalkatchem</v>
      </c>
      <c r="F109" t="s">
        <v>622</v>
      </c>
      <c r="G109" t="s">
        <v>622</v>
      </c>
      <c r="H109" t="s">
        <v>1232</v>
      </c>
      <c r="I109" t="s">
        <v>1232</v>
      </c>
      <c r="J109">
        <v>76.5</v>
      </c>
      <c r="K109">
        <v>71.5</v>
      </c>
      <c r="L109">
        <f t="shared" si="17"/>
        <v>48</v>
      </c>
      <c r="M109">
        <f t="shared" si="18"/>
        <v>67</v>
      </c>
      <c r="N109">
        <f t="shared" si="19"/>
        <v>72</v>
      </c>
      <c r="O109">
        <f t="shared" si="20"/>
        <v>77</v>
      </c>
      <c r="P109">
        <f>ROUND(AD109,0)</f>
        <v>110</v>
      </c>
      <c r="R109">
        <v>2014</v>
      </c>
      <c r="S109" t="s">
        <v>1296</v>
      </c>
      <c r="T109" t="s">
        <v>1297</v>
      </c>
      <c r="U109" t="s">
        <v>1291</v>
      </c>
      <c r="V109" t="s">
        <v>1232</v>
      </c>
      <c r="W109" t="s">
        <v>1232</v>
      </c>
      <c r="X109" t="s">
        <v>1232</v>
      </c>
      <c r="Y109" t="s">
        <v>1232</v>
      </c>
      <c r="Z109">
        <v>48</v>
      </c>
      <c r="AA109">
        <v>67</v>
      </c>
      <c r="AB109">
        <v>76.5</v>
      </c>
      <c r="AC109">
        <v>71.5</v>
      </c>
      <c r="AD109">
        <v>110</v>
      </c>
    </row>
    <row r="110" spans="1:30" x14ac:dyDescent="0.25">
      <c r="A110">
        <v>2014</v>
      </c>
      <c r="B110" t="s">
        <v>1296</v>
      </c>
      <c r="C110" t="s">
        <v>1231</v>
      </c>
      <c r="D110" t="str">
        <f t="shared" si="16"/>
        <v>Gatton2014TOS16-JulCvYitpi</v>
      </c>
      <c r="F110" t="s">
        <v>551</v>
      </c>
      <c r="G110" t="s">
        <v>551</v>
      </c>
      <c r="H110" t="s">
        <v>1232</v>
      </c>
      <c r="I110" t="s">
        <v>1232</v>
      </c>
      <c r="J110">
        <v>86.600000000000307</v>
      </c>
      <c r="K110">
        <v>80.714285714286206</v>
      </c>
      <c r="L110">
        <f t="shared" si="17"/>
        <v>54</v>
      </c>
      <c r="M110">
        <f t="shared" si="18"/>
        <v>77</v>
      </c>
      <c r="N110">
        <f t="shared" si="19"/>
        <v>81</v>
      </c>
      <c r="O110">
        <f t="shared" si="20"/>
        <v>87</v>
      </c>
      <c r="R110">
        <v>2014</v>
      </c>
      <c r="S110" t="s">
        <v>1296</v>
      </c>
      <c r="T110" t="s">
        <v>1297</v>
      </c>
      <c r="U110" t="s">
        <v>1292</v>
      </c>
      <c r="V110" t="s">
        <v>1232</v>
      </c>
      <c r="W110" t="s">
        <v>1232</v>
      </c>
      <c r="X110" t="s">
        <v>1232</v>
      </c>
      <c r="Y110" t="s">
        <v>1232</v>
      </c>
      <c r="Z110">
        <v>54</v>
      </c>
      <c r="AA110">
        <v>77.200000000000699</v>
      </c>
      <c r="AB110">
        <v>86.600000000000307</v>
      </c>
      <c r="AC110">
        <v>80.714285714286206</v>
      </c>
      <c r="AD110" t="s">
        <v>1232</v>
      </c>
    </row>
    <row r="111" spans="1:30" x14ac:dyDescent="0.25">
      <c r="A111">
        <v>2014</v>
      </c>
      <c r="B111" t="s">
        <v>1296</v>
      </c>
      <c r="C111" t="s">
        <v>1231</v>
      </c>
      <c r="D111" t="str">
        <f t="shared" si="16"/>
        <v>Gatton2014TOS16-JulCvYoung</v>
      </c>
      <c r="F111" t="s">
        <v>625</v>
      </c>
      <c r="G111" t="s">
        <v>625</v>
      </c>
      <c r="H111" t="s">
        <v>1232</v>
      </c>
      <c r="I111" t="s">
        <v>1232</v>
      </c>
      <c r="J111">
        <v>75.166666666666899</v>
      </c>
      <c r="K111">
        <v>68.200000000000699</v>
      </c>
      <c r="L111">
        <f t="shared" si="17"/>
        <v>48</v>
      </c>
      <c r="M111">
        <f t="shared" si="18"/>
        <v>64</v>
      </c>
      <c r="N111">
        <f t="shared" si="19"/>
        <v>68</v>
      </c>
      <c r="O111">
        <f t="shared" si="20"/>
        <v>75</v>
      </c>
      <c r="P111">
        <f>ROUND(AD111,0)</f>
        <v>110</v>
      </c>
      <c r="R111">
        <v>2014</v>
      </c>
      <c r="S111" t="s">
        <v>1296</v>
      </c>
      <c r="T111" t="s">
        <v>1297</v>
      </c>
      <c r="U111" t="s">
        <v>1293</v>
      </c>
      <c r="V111" t="s">
        <v>1232</v>
      </c>
      <c r="W111" t="s">
        <v>1232</v>
      </c>
      <c r="X111" t="s">
        <v>1232</v>
      </c>
      <c r="Y111" t="s">
        <v>1232</v>
      </c>
      <c r="Z111">
        <v>48</v>
      </c>
      <c r="AA111">
        <v>64</v>
      </c>
      <c r="AB111">
        <v>75.166666666666899</v>
      </c>
      <c r="AC111">
        <v>68.200000000000699</v>
      </c>
      <c r="AD111">
        <v>110.3</v>
      </c>
    </row>
    <row r="112" spans="1:30" x14ac:dyDescent="0.25">
      <c r="A112">
        <v>2014</v>
      </c>
      <c r="B112" t="s">
        <v>1298</v>
      </c>
      <c r="C112" t="s">
        <v>1231</v>
      </c>
      <c r="D112" t="str">
        <f t="shared" ref="D112:D147" si="21">"Gatton2014TOS12-AugCv"&amp;G112</f>
        <v>Gatton2014TOS12-AugCvAxe</v>
      </c>
      <c r="F112" t="s">
        <v>928</v>
      </c>
      <c r="G112" t="s">
        <v>928</v>
      </c>
      <c r="H112" t="s">
        <v>1232</v>
      </c>
      <c r="I112" t="s">
        <v>1232</v>
      </c>
      <c r="J112">
        <v>59.653846153845699</v>
      </c>
      <c r="K112">
        <v>54.399999999999601</v>
      </c>
      <c r="L112">
        <f t="shared" si="17"/>
        <v>42</v>
      </c>
      <c r="M112">
        <f t="shared" si="18"/>
        <v>51</v>
      </c>
      <c r="N112">
        <f t="shared" si="19"/>
        <v>54</v>
      </c>
      <c r="O112">
        <f t="shared" si="20"/>
        <v>60</v>
      </c>
      <c r="R112">
        <v>2014</v>
      </c>
      <c r="S112" t="s">
        <v>1298</v>
      </c>
      <c r="T112" t="s">
        <v>1299</v>
      </c>
      <c r="U112" t="s">
        <v>1234</v>
      </c>
      <c r="V112" t="s">
        <v>1232</v>
      </c>
      <c r="W112" t="s">
        <v>1232</v>
      </c>
      <c r="X112" t="s">
        <v>1232</v>
      </c>
      <c r="Y112" t="s">
        <v>1232</v>
      </c>
      <c r="Z112">
        <v>42</v>
      </c>
      <c r="AA112">
        <v>51</v>
      </c>
      <c r="AB112">
        <v>59.653846153845699</v>
      </c>
      <c r="AC112">
        <v>54.399999999999601</v>
      </c>
      <c r="AD112" t="s">
        <v>1232</v>
      </c>
    </row>
    <row r="113" spans="1:30" x14ac:dyDescent="0.25">
      <c r="A113">
        <v>2014</v>
      </c>
      <c r="B113" t="s">
        <v>1298</v>
      </c>
      <c r="C113" t="s">
        <v>1231</v>
      </c>
      <c r="D113" t="str">
        <f t="shared" si="21"/>
        <v>Gatton2014TOS12-AugCvBolac</v>
      </c>
      <c r="F113" t="s">
        <v>599</v>
      </c>
      <c r="G113" t="s">
        <v>599</v>
      </c>
      <c r="H113" t="s">
        <v>1232</v>
      </c>
      <c r="I113" t="s">
        <v>1232</v>
      </c>
      <c r="J113">
        <v>69.944444444444301</v>
      </c>
      <c r="K113">
        <v>63.153846153845699</v>
      </c>
      <c r="L113">
        <f t="shared" si="17"/>
        <v>42</v>
      </c>
      <c r="M113">
        <f t="shared" si="18"/>
        <v>60</v>
      </c>
      <c r="N113">
        <f t="shared" si="19"/>
        <v>63</v>
      </c>
      <c r="O113">
        <f t="shared" si="20"/>
        <v>70</v>
      </c>
      <c r="P113">
        <f>ROUND(AD113,0)</f>
        <v>94</v>
      </c>
      <c r="R113">
        <v>2014</v>
      </c>
      <c r="S113" t="s">
        <v>1298</v>
      </c>
      <c r="T113" t="s">
        <v>1299</v>
      </c>
      <c r="U113" t="s">
        <v>1235</v>
      </c>
      <c r="V113" t="s">
        <v>1232</v>
      </c>
      <c r="W113" t="s">
        <v>1232</v>
      </c>
      <c r="X113" t="s">
        <v>1232</v>
      </c>
      <c r="Y113" t="s">
        <v>1232</v>
      </c>
      <c r="Z113">
        <v>42</v>
      </c>
      <c r="AA113">
        <v>60</v>
      </c>
      <c r="AB113">
        <v>69.944444444444301</v>
      </c>
      <c r="AC113">
        <v>63.153846153845699</v>
      </c>
      <c r="AD113">
        <v>93.7</v>
      </c>
    </row>
    <row r="114" spans="1:30" x14ac:dyDescent="0.25">
      <c r="A114">
        <v>2014</v>
      </c>
      <c r="B114" t="s">
        <v>1298</v>
      </c>
      <c r="C114" t="s">
        <v>1231</v>
      </c>
      <c r="D114" t="str">
        <f t="shared" si="21"/>
        <v>Gatton2014TOS12-AugCvBraewood</v>
      </c>
      <c r="F114" t="s">
        <v>1236</v>
      </c>
      <c r="G114" t="s">
        <v>1236</v>
      </c>
      <c r="H114" t="s">
        <v>1232</v>
      </c>
      <c r="I114" t="s">
        <v>1232</v>
      </c>
      <c r="J114">
        <v>70.227272727272904</v>
      </c>
      <c r="K114">
        <v>64.200000000000699</v>
      </c>
      <c r="L114">
        <f t="shared" si="17"/>
        <v>48</v>
      </c>
      <c r="M114">
        <f t="shared" si="18"/>
        <v>61</v>
      </c>
      <c r="N114">
        <f t="shared" si="19"/>
        <v>64</v>
      </c>
      <c r="O114">
        <f t="shared" si="20"/>
        <v>70</v>
      </c>
      <c r="R114">
        <v>2014</v>
      </c>
      <c r="S114" t="s">
        <v>1298</v>
      </c>
      <c r="T114" t="s">
        <v>1299</v>
      </c>
      <c r="U114" t="s">
        <v>1237</v>
      </c>
      <c r="V114" t="s">
        <v>1232</v>
      </c>
      <c r="W114" t="s">
        <v>1232</v>
      </c>
      <c r="X114" t="s">
        <v>1232</v>
      </c>
      <c r="Y114" t="s">
        <v>1232</v>
      </c>
      <c r="Z114">
        <v>48</v>
      </c>
      <c r="AA114">
        <v>61.399999999999601</v>
      </c>
      <c r="AB114">
        <v>70.227272727272904</v>
      </c>
      <c r="AC114">
        <v>64.200000000000699</v>
      </c>
      <c r="AD114" t="s">
        <v>1232</v>
      </c>
    </row>
    <row r="115" spans="1:30" x14ac:dyDescent="0.25">
      <c r="A115">
        <v>2014</v>
      </c>
      <c r="B115" t="s">
        <v>1298</v>
      </c>
      <c r="C115" t="s">
        <v>1231</v>
      </c>
      <c r="D115" t="str">
        <f t="shared" si="21"/>
        <v>Gatton2014TOS12-AugCvCalingiri</v>
      </c>
      <c r="F115" t="s">
        <v>1238</v>
      </c>
      <c r="G115" t="s">
        <v>1238</v>
      </c>
      <c r="H115" t="s">
        <v>1232</v>
      </c>
      <c r="I115" t="s">
        <v>1232</v>
      </c>
      <c r="J115">
        <v>70.333333333333002</v>
      </c>
      <c r="K115">
        <v>64.5</v>
      </c>
      <c r="L115">
        <f t="shared" si="17"/>
        <v>42</v>
      </c>
      <c r="M115">
        <f t="shared" si="18"/>
        <v>61</v>
      </c>
      <c r="N115">
        <f t="shared" si="19"/>
        <v>65</v>
      </c>
      <c r="O115">
        <f t="shared" si="20"/>
        <v>70</v>
      </c>
      <c r="P115">
        <f>ROUND(AD115,0)</f>
        <v>94</v>
      </c>
      <c r="R115">
        <v>2014</v>
      </c>
      <c r="S115" t="s">
        <v>1298</v>
      </c>
      <c r="T115" t="s">
        <v>1299</v>
      </c>
      <c r="U115" t="s">
        <v>1239</v>
      </c>
      <c r="V115" t="s">
        <v>1232</v>
      </c>
      <c r="W115" t="s">
        <v>1232</v>
      </c>
      <c r="X115" t="s">
        <v>1232</v>
      </c>
      <c r="Y115" t="s">
        <v>1232</v>
      </c>
      <c r="Z115">
        <v>42</v>
      </c>
      <c r="AA115">
        <v>61</v>
      </c>
      <c r="AB115">
        <v>70.333333333333002</v>
      </c>
      <c r="AC115">
        <v>64.5</v>
      </c>
      <c r="AD115">
        <v>93.7</v>
      </c>
    </row>
    <row r="116" spans="1:30" x14ac:dyDescent="0.25">
      <c r="A116">
        <v>2014</v>
      </c>
      <c r="B116" t="s">
        <v>1298</v>
      </c>
      <c r="C116" t="s">
        <v>1231</v>
      </c>
      <c r="D116" t="str">
        <f t="shared" si="21"/>
        <v>Gatton2014TOS12-AugCvCatalina</v>
      </c>
      <c r="F116" t="s">
        <v>1240</v>
      </c>
      <c r="G116" t="s">
        <v>1240</v>
      </c>
      <c r="H116" t="s">
        <v>1232</v>
      </c>
      <c r="I116" t="s">
        <v>1232</v>
      </c>
      <c r="J116">
        <v>63.333333333333002</v>
      </c>
      <c r="K116">
        <v>58</v>
      </c>
      <c r="L116">
        <f t="shared" si="17"/>
        <v>42</v>
      </c>
      <c r="M116">
        <f t="shared" si="18"/>
        <v>55</v>
      </c>
      <c r="N116">
        <f t="shared" si="19"/>
        <v>58</v>
      </c>
      <c r="O116">
        <f t="shared" si="20"/>
        <v>63</v>
      </c>
      <c r="P116">
        <f>ROUND(AD116,0)</f>
        <v>93</v>
      </c>
      <c r="R116">
        <v>2014</v>
      </c>
      <c r="S116" t="s">
        <v>1298</v>
      </c>
      <c r="T116" t="s">
        <v>1299</v>
      </c>
      <c r="U116" t="s">
        <v>1241</v>
      </c>
      <c r="V116" t="s">
        <v>1232</v>
      </c>
      <c r="W116" t="s">
        <v>1232</v>
      </c>
      <c r="X116" t="s">
        <v>1232</v>
      </c>
      <c r="Y116" t="s">
        <v>1232</v>
      </c>
      <c r="Z116">
        <v>42</v>
      </c>
      <c r="AA116">
        <v>54.666666666666003</v>
      </c>
      <c r="AB116">
        <v>63.333333333333002</v>
      </c>
      <c r="AC116">
        <v>58</v>
      </c>
      <c r="AD116">
        <v>93.400000000002706</v>
      </c>
    </row>
    <row r="117" spans="1:30" x14ac:dyDescent="0.25">
      <c r="A117">
        <v>2014</v>
      </c>
      <c r="B117" t="s">
        <v>1298</v>
      </c>
      <c r="C117" t="s">
        <v>1231</v>
      </c>
      <c r="D117" t="str">
        <f t="shared" si="21"/>
        <v>Gatton2014TOS12-AugCvCrusader</v>
      </c>
      <c r="F117" t="s">
        <v>1242</v>
      </c>
      <c r="G117" t="s">
        <v>1242</v>
      </c>
      <c r="H117" t="s">
        <v>1232</v>
      </c>
      <c r="I117" t="s">
        <v>1232</v>
      </c>
      <c r="J117">
        <v>63.1000000000003</v>
      </c>
      <c r="K117">
        <v>57.5</v>
      </c>
      <c r="L117">
        <f t="shared" si="17"/>
        <v>42</v>
      </c>
      <c r="M117">
        <f t="shared" si="18"/>
        <v>55</v>
      </c>
      <c r="N117">
        <f t="shared" si="19"/>
        <v>58</v>
      </c>
      <c r="O117">
        <f t="shared" si="20"/>
        <v>63</v>
      </c>
      <c r="R117">
        <v>2014</v>
      </c>
      <c r="S117" t="s">
        <v>1298</v>
      </c>
      <c r="T117" t="s">
        <v>1299</v>
      </c>
      <c r="U117" t="s">
        <v>1243</v>
      </c>
      <c r="V117" t="s">
        <v>1232</v>
      </c>
      <c r="W117" t="s">
        <v>1232</v>
      </c>
      <c r="X117" t="s">
        <v>1232</v>
      </c>
      <c r="Y117" t="s">
        <v>1232</v>
      </c>
      <c r="Z117">
        <v>42</v>
      </c>
      <c r="AA117">
        <v>55.083333333333897</v>
      </c>
      <c r="AB117">
        <v>63.1000000000003</v>
      </c>
      <c r="AC117">
        <v>57.5</v>
      </c>
      <c r="AD117" t="s">
        <v>1232</v>
      </c>
    </row>
    <row r="118" spans="1:30" x14ac:dyDescent="0.25">
      <c r="A118">
        <v>2014</v>
      </c>
      <c r="B118" t="s">
        <v>1298</v>
      </c>
      <c r="C118" t="s">
        <v>1231</v>
      </c>
      <c r="D118" t="str">
        <f t="shared" si="21"/>
        <v>Gatton2014TOS12-AugCvDerrimut</v>
      </c>
      <c r="F118" t="s">
        <v>601</v>
      </c>
      <c r="G118" t="s">
        <v>601</v>
      </c>
      <c r="H118" t="s">
        <v>1232</v>
      </c>
      <c r="I118" t="s">
        <v>1232</v>
      </c>
      <c r="J118">
        <v>66.600000000000307</v>
      </c>
      <c r="K118">
        <v>60.714285714286198</v>
      </c>
      <c r="L118">
        <f t="shared" si="17"/>
        <v>44</v>
      </c>
      <c r="M118">
        <f t="shared" si="18"/>
        <v>57</v>
      </c>
      <c r="N118">
        <f t="shared" si="19"/>
        <v>61</v>
      </c>
      <c r="O118">
        <f t="shared" si="20"/>
        <v>67</v>
      </c>
      <c r="P118">
        <f>ROUND(AD118,0)</f>
        <v>94</v>
      </c>
      <c r="R118">
        <v>2014</v>
      </c>
      <c r="S118" t="s">
        <v>1298</v>
      </c>
      <c r="T118" t="s">
        <v>1299</v>
      </c>
      <c r="U118" t="s">
        <v>1244</v>
      </c>
      <c r="V118" t="s">
        <v>1232</v>
      </c>
      <c r="W118" t="s">
        <v>1232</v>
      </c>
      <c r="X118" t="s">
        <v>1232</v>
      </c>
      <c r="Y118" t="s">
        <v>1232</v>
      </c>
      <c r="Z118">
        <v>44.333333333333897</v>
      </c>
      <c r="AA118">
        <v>57.200000000000699</v>
      </c>
      <c r="AB118">
        <v>66.600000000000307</v>
      </c>
      <c r="AC118">
        <v>60.714285714286198</v>
      </c>
      <c r="AD118">
        <v>93.785714285713098</v>
      </c>
    </row>
    <row r="119" spans="1:30" x14ac:dyDescent="0.25">
      <c r="A119">
        <v>2014</v>
      </c>
      <c r="B119" t="s">
        <v>1298</v>
      </c>
      <c r="C119" t="s">
        <v>1231</v>
      </c>
      <c r="D119" t="str">
        <f t="shared" si="21"/>
        <v>Gatton2014TOS12-AugCvEaglehawk</v>
      </c>
      <c r="F119" t="s">
        <v>932</v>
      </c>
      <c r="G119" t="s">
        <v>932</v>
      </c>
      <c r="H119" t="s">
        <v>1232</v>
      </c>
      <c r="I119" t="s">
        <v>1232</v>
      </c>
      <c r="J119">
        <v>78.666666666666003</v>
      </c>
      <c r="K119">
        <v>72.5</v>
      </c>
      <c r="L119">
        <f t="shared" si="17"/>
        <v>42</v>
      </c>
      <c r="M119">
        <f t="shared" si="18"/>
        <v>67</v>
      </c>
      <c r="N119">
        <f t="shared" si="19"/>
        <v>73</v>
      </c>
      <c r="O119">
        <f t="shared" si="20"/>
        <v>79</v>
      </c>
      <c r="R119">
        <v>2014</v>
      </c>
      <c r="S119" t="s">
        <v>1298</v>
      </c>
      <c r="T119" t="s">
        <v>1299</v>
      </c>
      <c r="U119" t="s">
        <v>1245</v>
      </c>
      <c r="V119" t="s">
        <v>1232</v>
      </c>
      <c r="W119" t="s">
        <v>1232</v>
      </c>
      <c r="X119" t="s">
        <v>1232</v>
      </c>
      <c r="Y119" t="s">
        <v>1232</v>
      </c>
      <c r="Z119">
        <v>42</v>
      </c>
      <c r="AA119">
        <v>67.333333333333897</v>
      </c>
      <c r="AB119">
        <v>78.666666666666003</v>
      </c>
      <c r="AC119">
        <v>72.5</v>
      </c>
      <c r="AD119" t="s">
        <v>1232</v>
      </c>
    </row>
    <row r="120" spans="1:30" x14ac:dyDescent="0.25">
      <c r="A120">
        <v>2014</v>
      </c>
      <c r="B120" t="s">
        <v>1298</v>
      </c>
      <c r="C120" t="s">
        <v>1231</v>
      </c>
      <c r="D120" t="str">
        <f t="shared" si="21"/>
        <v>Gatton2014TOS12-AugCvEllison</v>
      </c>
      <c r="F120" t="s">
        <v>1246</v>
      </c>
      <c r="G120" t="s">
        <v>1246</v>
      </c>
      <c r="H120" t="s">
        <v>1232</v>
      </c>
      <c r="I120" t="s">
        <v>1232</v>
      </c>
      <c r="J120">
        <v>67</v>
      </c>
      <c r="K120">
        <v>62.75</v>
      </c>
      <c r="L120">
        <f t="shared" si="17"/>
        <v>47</v>
      </c>
      <c r="M120">
        <f t="shared" si="18"/>
        <v>61</v>
      </c>
      <c r="N120">
        <f t="shared" si="19"/>
        <v>63</v>
      </c>
      <c r="O120">
        <f t="shared" si="20"/>
        <v>67</v>
      </c>
      <c r="R120">
        <v>2014</v>
      </c>
      <c r="S120" t="s">
        <v>1298</v>
      </c>
      <c r="T120" t="s">
        <v>1299</v>
      </c>
      <c r="U120" t="s">
        <v>1247</v>
      </c>
      <c r="V120" t="s">
        <v>1232</v>
      </c>
      <c r="W120" t="s">
        <v>1232</v>
      </c>
      <c r="X120" t="s">
        <v>1232</v>
      </c>
      <c r="Y120" t="s">
        <v>1232</v>
      </c>
      <c r="Z120">
        <v>47.166666666666899</v>
      </c>
      <c r="AA120">
        <v>60.6000000000003</v>
      </c>
      <c r="AB120">
        <v>67</v>
      </c>
      <c r="AC120">
        <v>62.75</v>
      </c>
      <c r="AD120" t="s">
        <v>1232</v>
      </c>
    </row>
    <row r="121" spans="1:30" x14ac:dyDescent="0.25">
      <c r="A121">
        <v>2014</v>
      </c>
      <c r="B121" t="s">
        <v>1298</v>
      </c>
      <c r="C121" t="s">
        <v>1231</v>
      </c>
      <c r="D121" t="str">
        <f t="shared" si="21"/>
        <v>Gatton2014TOS12-AugCvForrest</v>
      </c>
      <c r="F121" t="s">
        <v>1248</v>
      </c>
      <c r="G121" t="s">
        <v>1248</v>
      </c>
      <c r="H121" t="s">
        <v>1232</v>
      </c>
      <c r="I121" t="s">
        <v>1232</v>
      </c>
      <c r="J121">
        <v>73.0555555555556</v>
      </c>
      <c r="K121">
        <v>68</v>
      </c>
      <c r="L121">
        <f t="shared" si="17"/>
        <v>42</v>
      </c>
      <c r="M121">
        <f t="shared" si="18"/>
        <v>65</v>
      </c>
      <c r="N121">
        <f t="shared" si="19"/>
        <v>68</v>
      </c>
      <c r="O121">
        <f t="shared" si="20"/>
        <v>73</v>
      </c>
      <c r="R121">
        <v>2014</v>
      </c>
      <c r="S121" t="s">
        <v>1298</v>
      </c>
      <c r="T121" t="s">
        <v>1299</v>
      </c>
      <c r="U121" t="s">
        <v>1249</v>
      </c>
      <c r="V121" t="s">
        <v>1232</v>
      </c>
      <c r="W121" t="s">
        <v>1232</v>
      </c>
      <c r="X121" t="s">
        <v>1232</v>
      </c>
      <c r="Y121" t="s">
        <v>1232</v>
      </c>
      <c r="Z121">
        <v>42</v>
      </c>
      <c r="AA121">
        <v>65.375</v>
      </c>
      <c r="AB121">
        <v>73.0555555555556</v>
      </c>
      <c r="AC121">
        <v>68</v>
      </c>
      <c r="AD121" t="s">
        <v>1232</v>
      </c>
    </row>
    <row r="122" spans="1:30" x14ac:dyDescent="0.25">
      <c r="A122">
        <v>2014</v>
      </c>
      <c r="B122" t="s">
        <v>1298</v>
      </c>
      <c r="C122" t="s">
        <v>1231</v>
      </c>
      <c r="D122" t="str">
        <f t="shared" si="21"/>
        <v>Gatton2014TOS12-AugCvGauntlet</v>
      </c>
      <c r="F122" t="s">
        <v>1250</v>
      </c>
      <c r="G122" t="s">
        <v>1250</v>
      </c>
      <c r="H122" t="s">
        <v>1232</v>
      </c>
      <c r="I122" t="s">
        <v>1232</v>
      </c>
      <c r="J122">
        <v>68.155555555555594</v>
      </c>
      <c r="K122">
        <v>62.083636363636401</v>
      </c>
      <c r="L122">
        <f t="shared" si="17"/>
        <v>47</v>
      </c>
      <c r="M122">
        <f t="shared" si="18"/>
        <v>59</v>
      </c>
      <c r="N122">
        <f t="shared" si="19"/>
        <v>62</v>
      </c>
      <c r="O122">
        <f t="shared" si="20"/>
        <v>68</v>
      </c>
      <c r="P122">
        <f>ROUND(AD122,0)</f>
        <v>94</v>
      </c>
      <c r="R122">
        <v>2014</v>
      </c>
      <c r="S122" t="s">
        <v>1298</v>
      </c>
      <c r="T122" t="s">
        <v>1299</v>
      </c>
      <c r="U122" t="s">
        <v>1251</v>
      </c>
      <c r="V122" t="s">
        <v>1232</v>
      </c>
      <c r="W122" t="s">
        <v>1232</v>
      </c>
      <c r="X122" t="s">
        <v>1232</v>
      </c>
      <c r="Y122" t="s">
        <v>1232</v>
      </c>
      <c r="Z122">
        <v>47.25</v>
      </c>
      <c r="AA122">
        <v>58.8599999999998</v>
      </c>
      <c r="AB122">
        <v>68.155555555555594</v>
      </c>
      <c r="AC122">
        <v>62.083636363636401</v>
      </c>
      <c r="AD122">
        <v>93.625000000000696</v>
      </c>
    </row>
    <row r="123" spans="1:30" x14ac:dyDescent="0.25">
      <c r="A123">
        <v>2014</v>
      </c>
      <c r="B123" t="s">
        <v>1298</v>
      </c>
      <c r="C123" t="s">
        <v>1231</v>
      </c>
      <c r="D123" t="str">
        <f t="shared" si="21"/>
        <v>Gatton2014TOS12-AugCvGregory</v>
      </c>
      <c r="F123" t="s">
        <v>603</v>
      </c>
      <c r="G123" t="s">
        <v>603</v>
      </c>
      <c r="H123" t="s">
        <v>1232</v>
      </c>
      <c r="I123" t="s">
        <v>1232</v>
      </c>
      <c r="J123">
        <v>71.5</v>
      </c>
      <c r="K123">
        <v>64.5</v>
      </c>
      <c r="L123">
        <f t="shared" si="17"/>
        <v>46</v>
      </c>
      <c r="M123">
        <f t="shared" si="18"/>
        <v>60</v>
      </c>
      <c r="N123">
        <f t="shared" si="19"/>
        <v>65</v>
      </c>
      <c r="O123">
        <f t="shared" si="20"/>
        <v>72</v>
      </c>
      <c r="R123">
        <v>2014</v>
      </c>
      <c r="S123" t="s">
        <v>1298</v>
      </c>
      <c r="T123" t="s">
        <v>1299</v>
      </c>
      <c r="U123" t="s">
        <v>1252</v>
      </c>
      <c r="V123" t="s">
        <v>1232</v>
      </c>
      <c r="W123" t="s">
        <v>1232</v>
      </c>
      <c r="X123" t="s">
        <v>1232</v>
      </c>
      <c r="Y123" t="s">
        <v>1232</v>
      </c>
      <c r="Z123">
        <v>46.0555555555556</v>
      </c>
      <c r="AA123">
        <v>60.333333333333897</v>
      </c>
      <c r="AB123">
        <v>71.5</v>
      </c>
      <c r="AC123">
        <v>64.5</v>
      </c>
      <c r="AD123" t="s">
        <v>1232</v>
      </c>
    </row>
    <row r="124" spans="1:30" x14ac:dyDescent="0.25">
      <c r="A124">
        <v>2014</v>
      </c>
      <c r="B124" t="s">
        <v>1298</v>
      </c>
      <c r="C124" t="s">
        <v>1231</v>
      </c>
      <c r="D124" t="str">
        <f t="shared" si="21"/>
        <v>Gatton2014TOS12-AugCvH45</v>
      </c>
      <c r="F124" t="s">
        <v>275</v>
      </c>
      <c r="G124" t="s">
        <v>275</v>
      </c>
      <c r="H124" t="s">
        <v>1232</v>
      </c>
      <c r="I124" t="s">
        <v>1232</v>
      </c>
      <c r="J124">
        <v>60.75</v>
      </c>
      <c r="K124">
        <v>56.692307692308503</v>
      </c>
      <c r="L124">
        <f t="shared" si="17"/>
        <v>42</v>
      </c>
      <c r="M124">
        <f t="shared" si="18"/>
        <v>54</v>
      </c>
      <c r="N124">
        <f t="shared" si="19"/>
        <v>57</v>
      </c>
      <c r="O124">
        <f t="shared" si="20"/>
        <v>61</v>
      </c>
      <c r="R124">
        <v>2014</v>
      </c>
      <c r="S124" t="s">
        <v>1298</v>
      </c>
      <c r="T124" t="s">
        <v>1299</v>
      </c>
      <c r="U124" t="s">
        <v>1253</v>
      </c>
      <c r="V124" t="s">
        <v>1232</v>
      </c>
      <c r="W124" t="s">
        <v>1232</v>
      </c>
      <c r="X124" t="s">
        <v>1232</v>
      </c>
      <c r="Y124" t="s">
        <v>1232</v>
      </c>
      <c r="Z124">
        <v>42</v>
      </c>
      <c r="AA124">
        <v>54.285714285713702</v>
      </c>
      <c r="AB124">
        <v>60.75</v>
      </c>
      <c r="AC124">
        <v>56.692307692308503</v>
      </c>
      <c r="AD124" t="s">
        <v>1232</v>
      </c>
    </row>
    <row r="125" spans="1:30" x14ac:dyDescent="0.25">
      <c r="A125">
        <v>2014</v>
      </c>
      <c r="B125" t="s">
        <v>1298</v>
      </c>
      <c r="C125" t="s">
        <v>1231</v>
      </c>
      <c r="D125" t="str">
        <f t="shared" si="21"/>
        <v>Gatton2014TOS12-AugCvHume</v>
      </c>
      <c r="F125" t="s">
        <v>1254</v>
      </c>
      <c r="G125" t="s">
        <v>1254</v>
      </c>
      <c r="H125" t="s">
        <v>1232</v>
      </c>
      <c r="I125" t="s">
        <v>1232</v>
      </c>
      <c r="J125">
        <v>66.600000000000307</v>
      </c>
      <c r="K125">
        <v>60.714285714286198</v>
      </c>
      <c r="L125">
        <f t="shared" si="17"/>
        <v>42</v>
      </c>
      <c r="M125">
        <f t="shared" si="18"/>
        <v>57</v>
      </c>
      <c r="N125">
        <f t="shared" si="19"/>
        <v>61</v>
      </c>
      <c r="O125">
        <f t="shared" si="20"/>
        <v>67</v>
      </c>
      <c r="P125">
        <f>ROUND(AD125,0)</f>
        <v>94</v>
      </c>
      <c r="R125">
        <v>2014</v>
      </c>
      <c r="S125" t="s">
        <v>1298</v>
      </c>
      <c r="T125" t="s">
        <v>1299</v>
      </c>
      <c r="U125" t="s">
        <v>1255</v>
      </c>
      <c r="V125" t="s">
        <v>1232</v>
      </c>
      <c r="W125" t="s">
        <v>1232</v>
      </c>
      <c r="X125" t="s">
        <v>1232</v>
      </c>
      <c r="Y125" t="s">
        <v>1232</v>
      </c>
      <c r="Z125">
        <v>42</v>
      </c>
      <c r="AA125">
        <v>57.200000000000699</v>
      </c>
      <c r="AB125">
        <v>66.600000000000307</v>
      </c>
      <c r="AC125">
        <v>60.714285714286198</v>
      </c>
      <c r="AD125">
        <v>93.7</v>
      </c>
    </row>
    <row r="126" spans="1:30" x14ac:dyDescent="0.25">
      <c r="A126">
        <v>2014</v>
      </c>
      <c r="B126" t="s">
        <v>1298</v>
      </c>
      <c r="C126" t="s">
        <v>1231</v>
      </c>
      <c r="D126" t="str">
        <f t="shared" si="21"/>
        <v>Gatton2014TOS12-AugCvJanz</v>
      </c>
      <c r="F126" t="s">
        <v>289</v>
      </c>
      <c r="G126" t="s">
        <v>289</v>
      </c>
      <c r="H126" t="s">
        <v>1232</v>
      </c>
      <c r="I126" t="s">
        <v>1232</v>
      </c>
      <c r="J126">
        <v>65.666666666666899</v>
      </c>
      <c r="K126">
        <v>60.090909090909904</v>
      </c>
      <c r="L126">
        <f t="shared" si="17"/>
        <v>46</v>
      </c>
      <c r="M126">
        <f t="shared" si="18"/>
        <v>57</v>
      </c>
      <c r="N126">
        <f t="shared" si="19"/>
        <v>60</v>
      </c>
      <c r="O126">
        <f t="shared" si="20"/>
        <v>66</v>
      </c>
      <c r="R126">
        <v>2014</v>
      </c>
      <c r="S126" t="s">
        <v>1298</v>
      </c>
      <c r="T126" t="s">
        <v>1299</v>
      </c>
      <c r="U126" t="s">
        <v>1256</v>
      </c>
      <c r="V126" t="s">
        <v>1232</v>
      </c>
      <c r="W126" t="s">
        <v>1232</v>
      </c>
      <c r="X126" t="s">
        <v>1232</v>
      </c>
      <c r="Y126" t="s">
        <v>1232</v>
      </c>
      <c r="Z126">
        <v>45.5</v>
      </c>
      <c r="AA126">
        <v>57.200000000000699</v>
      </c>
      <c r="AB126">
        <v>65.666666666666899</v>
      </c>
      <c r="AC126">
        <v>60.090909090909904</v>
      </c>
      <c r="AD126" t="s">
        <v>1232</v>
      </c>
    </row>
    <row r="127" spans="1:30" x14ac:dyDescent="0.25">
      <c r="A127">
        <v>2014</v>
      </c>
      <c r="B127" t="s">
        <v>1298</v>
      </c>
      <c r="C127" t="s">
        <v>1231</v>
      </c>
      <c r="D127" t="str">
        <f t="shared" si="21"/>
        <v>Gatton2014TOS12-AugCvKellalac</v>
      </c>
      <c r="F127" t="s">
        <v>1257</v>
      </c>
      <c r="G127" t="s">
        <v>1257</v>
      </c>
      <c r="H127" t="s">
        <v>1232</v>
      </c>
      <c r="I127" t="s">
        <v>1232</v>
      </c>
      <c r="J127">
        <v>77</v>
      </c>
      <c r="K127">
        <v>70</v>
      </c>
      <c r="L127">
        <f t="shared" si="17"/>
        <v>42</v>
      </c>
      <c r="M127">
        <f t="shared" si="18"/>
        <v>67</v>
      </c>
      <c r="N127">
        <f t="shared" si="19"/>
        <v>70</v>
      </c>
      <c r="O127">
        <f t="shared" si="20"/>
        <v>77</v>
      </c>
      <c r="R127">
        <v>2014</v>
      </c>
      <c r="S127" t="s">
        <v>1298</v>
      </c>
      <c r="T127" t="s">
        <v>1299</v>
      </c>
      <c r="U127" t="s">
        <v>1258</v>
      </c>
      <c r="V127" t="s">
        <v>1232</v>
      </c>
      <c r="W127" t="s">
        <v>1232</v>
      </c>
      <c r="X127" t="s">
        <v>1232</v>
      </c>
      <c r="Y127" t="s">
        <v>1232</v>
      </c>
      <c r="Z127">
        <v>42</v>
      </c>
      <c r="AA127">
        <v>67</v>
      </c>
      <c r="AB127">
        <v>77</v>
      </c>
      <c r="AC127">
        <v>70</v>
      </c>
      <c r="AD127" t="s">
        <v>1232</v>
      </c>
    </row>
    <row r="128" spans="1:30" x14ac:dyDescent="0.25">
      <c r="A128">
        <v>2014</v>
      </c>
      <c r="B128" t="s">
        <v>1298</v>
      </c>
      <c r="C128" t="s">
        <v>1231</v>
      </c>
      <c r="D128" t="str">
        <f t="shared" si="21"/>
        <v>Gatton2014TOS12-AugCvLancer</v>
      </c>
      <c r="F128" t="s">
        <v>1259</v>
      </c>
      <c r="G128" t="s">
        <v>1259</v>
      </c>
      <c r="H128" t="s">
        <v>1232</v>
      </c>
      <c r="I128" t="s">
        <v>1232</v>
      </c>
      <c r="J128">
        <v>69.5</v>
      </c>
      <c r="K128">
        <v>62</v>
      </c>
      <c r="L128">
        <f t="shared" si="17"/>
        <v>49</v>
      </c>
      <c r="M128">
        <f t="shared" si="18"/>
        <v>59</v>
      </c>
      <c r="N128">
        <f t="shared" si="19"/>
        <v>62</v>
      </c>
      <c r="O128">
        <f t="shared" si="20"/>
        <v>70</v>
      </c>
      <c r="R128">
        <v>2014</v>
      </c>
      <c r="S128" t="s">
        <v>1298</v>
      </c>
      <c r="T128" t="s">
        <v>1299</v>
      </c>
      <c r="U128" t="s">
        <v>1260</v>
      </c>
      <c r="V128" t="s">
        <v>1232</v>
      </c>
      <c r="W128" t="s">
        <v>1232</v>
      </c>
      <c r="X128" t="s">
        <v>1232</v>
      </c>
      <c r="Y128" t="s">
        <v>1232</v>
      </c>
      <c r="Z128">
        <v>49</v>
      </c>
      <c r="AA128">
        <v>58.666666666666899</v>
      </c>
      <c r="AB128">
        <v>69.5</v>
      </c>
      <c r="AC128">
        <v>62</v>
      </c>
      <c r="AD128" t="s">
        <v>1232</v>
      </c>
    </row>
    <row r="129" spans="1:30" x14ac:dyDescent="0.25">
      <c r="A129">
        <v>2014</v>
      </c>
      <c r="B129" t="s">
        <v>1298</v>
      </c>
      <c r="C129" t="s">
        <v>1231</v>
      </c>
      <c r="D129" t="str">
        <f t="shared" si="21"/>
        <v>Gatton2014TOS12-AugCvMace</v>
      </c>
      <c r="F129" t="s">
        <v>937</v>
      </c>
      <c r="G129" t="s">
        <v>937</v>
      </c>
      <c r="H129" t="s">
        <v>1232</v>
      </c>
      <c r="I129" t="s">
        <v>1232</v>
      </c>
      <c r="J129">
        <v>64.368464052287393</v>
      </c>
      <c r="K129">
        <v>60.067307692307097</v>
      </c>
      <c r="L129">
        <f t="shared" si="17"/>
        <v>45</v>
      </c>
      <c r="M129">
        <f t="shared" si="18"/>
        <v>57</v>
      </c>
      <c r="N129">
        <f t="shared" si="19"/>
        <v>60</v>
      </c>
      <c r="O129">
        <f t="shared" si="20"/>
        <v>64</v>
      </c>
      <c r="P129">
        <f>ROUND(AD129,0)</f>
        <v>94</v>
      </c>
      <c r="R129">
        <v>2014</v>
      </c>
      <c r="S129" t="s">
        <v>1298</v>
      </c>
      <c r="T129" t="s">
        <v>1299</v>
      </c>
      <c r="U129" t="s">
        <v>1261</v>
      </c>
      <c r="V129" t="s">
        <v>1232</v>
      </c>
      <c r="W129" t="s">
        <v>1232</v>
      </c>
      <c r="X129" t="s">
        <v>1232</v>
      </c>
      <c r="Y129" t="s">
        <v>1232</v>
      </c>
      <c r="Z129">
        <v>45.022222222222197</v>
      </c>
      <c r="AA129">
        <v>57.200000000000699</v>
      </c>
      <c r="AB129">
        <v>64.368464052287393</v>
      </c>
      <c r="AC129">
        <v>60.067307692307097</v>
      </c>
      <c r="AD129">
        <v>93.600000000000904</v>
      </c>
    </row>
    <row r="130" spans="1:30" x14ac:dyDescent="0.25">
      <c r="A130">
        <v>2014</v>
      </c>
      <c r="B130" t="s">
        <v>1298</v>
      </c>
      <c r="C130" t="s">
        <v>1231</v>
      </c>
      <c r="D130" t="str">
        <f t="shared" si="21"/>
        <v>Gatton2014TOS12-AugCvMagenta</v>
      </c>
      <c r="F130" t="s">
        <v>1262</v>
      </c>
      <c r="G130" t="s">
        <v>1262</v>
      </c>
      <c r="H130" t="s">
        <v>1232</v>
      </c>
      <c r="I130" t="s">
        <v>1232</v>
      </c>
      <c r="J130">
        <v>67.300000000000097</v>
      </c>
      <c r="K130">
        <v>64.125</v>
      </c>
      <c r="L130">
        <f t="shared" ref="L130:L147" si="22">ROUND(Z130,0)</f>
        <v>49</v>
      </c>
      <c r="M130">
        <f t="shared" ref="M130:M147" si="23">ROUND(AA130,0)</f>
        <v>62</v>
      </c>
      <c r="N130">
        <f t="shared" ref="N130:N147" si="24">ROUND(K130,0)</f>
        <v>64</v>
      </c>
      <c r="O130">
        <f t="shared" ref="O130:O147" si="25">ROUND(J130,0)</f>
        <v>67</v>
      </c>
      <c r="R130">
        <v>2014</v>
      </c>
      <c r="S130" t="s">
        <v>1298</v>
      </c>
      <c r="T130" t="s">
        <v>1299</v>
      </c>
      <c r="U130" t="s">
        <v>1263</v>
      </c>
      <c r="V130" t="s">
        <v>1232</v>
      </c>
      <c r="W130" t="s">
        <v>1232</v>
      </c>
      <c r="X130" t="s">
        <v>1232</v>
      </c>
      <c r="Y130" t="s">
        <v>1232</v>
      </c>
      <c r="Z130">
        <v>49</v>
      </c>
      <c r="AA130">
        <v>61.954545454544999</v>
      </c>
      <c r="AB130">
        <v>67.300000000000097</v>
      </c>
      <c r="AC130">
        <v>64.125</v>
      </c>
      <c r="AD130" t="s">
        <v>1232</v>
      </c>
    </row>
    <row r="131" spans="1:30" x14ac:dyDescent="0.25">
      <c r="A131">
        <v>2014</v>
      </c>
      <c r="B131" t="s">
        <v>1298</v>
      </c>
      <c r="C131" t="s">
        <v>1231</v>
      </c>
      <c r="D131" t="str">
        <f t="shared" si="21"/>
        <v>Gatton2014TOS12-AugCvMerinda</v>
      </c>
      <c r="F131" t="s">
        <v>1264</v>
      </c>
      <c r="G131" t="s">
        <v>1264</v>
      </c>
      <c r="H131" t="s">
        <v>1232</v>
      </c>
      <c r="I131" t="s">
        <v>1232</v>
      </c>
      <c r="J131">
        <v>63.333333333333002</v>
      </c>
      <c r="K131">
        <v>58</v>
      </c>
      <c r="L131">
        <f t="shared" si="22"/>
        <v>42</v>
      </c>
      <c r="M131">
        <f t="shared" si="23"/>
        <v>55</v>
      </c>
      <c r="N131">
        <f t="shared" si="24"/>
        <v>58</v>
      </c>
      <c r="O131">
        <f t="shared" si="25"/>
        <v>63</v>
      </c>
      <c r="R131">
        <v>2014</v>
      </c>
      <c r="S131" t="s">
        <v>1298</v>
      </c>
      <c r="T131" t="s">
        <v>1299</v>
      </c>
      <c r="U131" t="s">
        <v>1265</v>
      </c>
      <c r="V131" t="s">
        <v>1232</v>
      </c>
      <c r="W131" t="s">
        <v>1232</v>
      </c>
      <c r="X131" t="s">
        <v>1232</v>
      </c>
      <c r="Y131" t="s">
        <v>1232</v>
      </c>
      <c r="Z131">
        <v>42</v>
      </c>
      <c r="AA131">
        <v>55</v>
      </c>
      <c r="AB131">
        <v>63.333333333333002</v>
      </c>
      <c r="AC131">
        <v>58</v>
      </c>
      <c r="AD131" t="s">
        <v>1232</v>
      </c>
    </row>
    <row r="132" spans="1:30" x14ac:dyDescent="0.25">
      <c r="A132">
        <v>2014</v>
      </c>
      <c r="B132" t="s">
        <v>1298</v>
      </c>
      <c r="C132" t="s">
        <v>1231</v>
      </c>
      <c r="D132" t="str">
        <f t="shared" si="21"/>
        <v>Gatton2014TOS12-AugCvOuyen</v>
      </c>
      <c r="F132" t="s">
        <v>1266</v>
      </c>
      <c r="G132" t="s">
        <v>1266</v>
      </c>
      <c r="H132" t="s">
        <v>1232</v>
      </c>
      <c r="I132" t="s">
        <v>1232</v>
      </c>
      <c r="J132">
        <v>68.399999999999594</v>
      </c>
      <c r="K132">
        <v>62.200000000000699</v>
      </c>
      <c r="L132">
        <f t="shared" si="22"/>
        <v>46</v>
      </c>
      <c r="M132">
        <f t="shared" si="23"/>
        <v>60</v>
      </c>
      <c r="N132">
        <f t="shared" si="24"/>
        <v>62</v>
      </c>
      <c r="O132">
        <f t="shared" si="25"/>
        <v>68</v>
      </c>
      <c r="P132">
        <f>ROUND(AD132,0)</f>
        <v>94</v>
      </c>
      <c r="R132">
        <v>2014</v>
      </c>
      <c r="S132" t="s">
        <v>1298</v>
      </c>
      <c r="T132" t="s">
        <v>1299</v>
      </c>
      <c r="U132" t="s">
        <v>1267</v>
      </c>
      <c r="V132" t="s">
        <v>1232</v>
      </c>
      <c r="W132" t="s">
        <v>1232</v>
      </c>
      <c r="X132" t="s">
        <v>1232</v>
      </c>
      <c r="Y132" t="s">
        <v>1232</v>
      </c>
      <c r="Z132">
        <v>45.5</v>
      </c>
      <c r="AA132">
        <v>59.799999999999201</v>
      </c>
      <c r="AB132">
        <v>68.399999999999594</v>
      </c>
      <c r="AC132">
        <v>62.200000000000699</v>
      </c>
      <c r="AD132">
        <v>93.7</v>
      </c>
    </row>
    <row r="133" spans="1:30" x14ac:dyDescent="0.25">
      <c r="A133">
        <v>2014</v>
      </c>
      <c r="B133" t="s">
        <v>1298</v>
      </c>
      <c r="C133" t="s">
        <v>1231</v>
      </c>
      <c r="D133" t="str">
        <f t="shared" si="21"/>
        <v>Gatton2014TOS12-AugCvPeake</v>
      </c>
      <c r="F133" t="s">
        <v>1268</v>
      </c>
      <c r="G133" t="s">
        <v>1268</v>
      </c>
      <c r="H133" t="s">
        <v>1232</v>
      </c>
      <c r="I133" t="s">
        <v>1232</v>
      </c>
      <c r="J133">
        <v>62.5</v>
      </c>
      <c r="K133">
        <v>56.666666666666003</v>
      </c>
      <c r="L133">
        <f t="shared" si="22"/>
        <v>42</v>
      </c>
      <c r="M133">
        <f t="shared" si="23"/>
        <v>54</v>
      </c>
      <c r="N133">
        <f t="shared" si="24"/>
        <v>57</v>
      </c>
      <c r="O133">
        <f t="shared" si="25"/>
        <v>63</v>
      </c>
      <c r="R133">
        <v>2014</v>
      </c>
      <c r="S133" t="s">
        <v>1298</v>
      </c>
      <c r="T133" t="s">
        <v>1299</v>
      </c>
      <c r="U133" t="s">
        <v>1269</v>
      </c>
      <c r="V133" t="s">
        <v>1232</v>
      </c>
      <c r="W133" t="s">
        <v>1232</v>
      </c>
      <c r="X133" t="s">
        <v>1232</v>
      </c>
      <c r="Y133" t="s">
        <v>1232</v>
      </c>
      <c r="Z133">
        <v>42</v>
      </c>
      <c r="AA133">
        <v>54</v>
      </c>
      <c r="AB133">
        <v>62.5</v>
      </c>
      <c r="AC133">
        <v>56.666666666666003</v>
      </c>
      <c r="AD133" t="s">
        <v>1232</v>
      </c>
    </row>
    <row r="134" spans="1:30" x14ac:dyDescent="0.25">
      <c r="A134">
        <v>2014</v>
      </c>
      <c r="B134" t="s">
        <v>1298</v>
      </c>
      <c r="C134" t="s">
        <v>1231</v>
      </c>
      <c r="D134" t="str">
        <f t="shared" si="21"/>
        <v>Gatton2014TOS12-AugCvRosella</v>
      </c>
      <c r="F134" t="s">
        <v>1272</v>
      </c>
      <c r="G134" t="s">
        <v>1272</v>
      </c>
      <c r="H134" t="s">
        <v>1232</v>
      </c>
      <c r="I134" t="s">
        <v>1232</v>
      </c>
      <c r="J134">
        <v>97</v>
      </c>
      <c r="K134">
        <v>93</v>
      </c>
      <c r="L134">
        <f t="shared" si="22"/>
        <v>71</v>
      </c>
      <c r="M134">
        <f t="shared" si="23"/>
        <v>90</v>
      </c>
      <c r="N134">
        <f t="shared" si="24"/>
        <v>93</v>
      </c>
      <c r="O134">
        <f t="shared" si="25"/>
        <v>97</v>
      </c>
      <c r="R134">
        <v>2014</v>
      </c>
      <c r="S134" t="s">
        <v>1298</v>
      </c>
      <c r="T134" t="s">
        <v>1299</v>
      </c>
      <c r="U134" t="s">
        <v>1273</v>
      </c>
      <c r="V134" t="s">
        <v>1232</v>
      </c>
      <c r="W134" t="s">
        <v>1232</v>
      </c>
      <c r="X134" t="s">
        <v>1232</v>
      </c>
      <c r="Y134" t="s">
        <v>1232</v>
      </c>
      <c r="Z134">
        <v>71</v>
      </c>
      <c r="AA134">
        <v>90</v>
      </c>
      <c r="AB134">
        <v>97</v>
      </c>
      <c r="AC134">
        <v>93</v>
      </c>
      <c r="AD134" t="s">
        <v>1232</v>
      </c>
    </row>
    <row r="135" spans="1:30" x14ac:dyDescent="0.25">
      <c r="A135">
        <v>2014</v>
      </c>
      <c r="B135" t="s">
        <v>1298</v>
      </c>
      <c r="C135" t="s">
        <v>1231</v>
      </c>
      <c r="D135" t="str">
        <f t="shared" si="21"/>
        <v>Gatton2014TOS12-AugCvScout</v>
      </c>
      <c r="F135" t="s">
        <v>939</v>
      </c>
      <c r="G135" t="s">
        <v>939</v>
      </c>
      <c r="H135" t="s">
        <v>1232</v>
      </c>
      <c r="I135" t="s">
        <v>1232</v>
      </c>
      <c r="J135">
        <v>64.439950980391998</v>
      </c>
      <c r="K135">
        <v>60.230769230768601</v>
      </c>
      <c r="L135">
        <f t="shared" si="22"/>
        <v>45</v>
      </c>
      <c r="M135">
        <f t="shared" si="23"/>
        <v>57</v>
      </c>
      <c r="N135">
        <f t="shared" si="24"/>
        <v>60</v>
      </c>
      <c r="O135">
        <f t="shared" si="25"/>
        <v>64</v>
      </c>
      <c r="P135">
        <f>ROUND(AD135,0)</f>
        <v>94</v>
      </c>
      <c r="R135">
        <v>2014</v>
      </c>
      <c r="S135" t="s">
        <v>1298</v>
      </c>
      <c r="T135" t="s">
        <v>1299</v>
      </c>
      <c r="U135" t="s">
        <v>1274</v>
      </c>
      <c r="V135" t="s">
        <v>1232</v>
      </c>
      <c r="W135" t="s">
        <v>1232</v>
      </c>
      <c r="X135" t="s">
        <v>1232</v>
      </c>
      <c r="Y135" t="s">
        <v>1232</v>
      </c>
      <c r="Z135">
        <v>45.022222222222197</v>
      </c>
      <c r="AA135">
        <v>57.300000000000097</v>
      </c>
      <c r="AB135">
        <v>64.439950980391998</v>
      </c>
      <c r="AC135">
        <v>60.230769230768601</v>
      </c>
      <c r="AD135">
        <v>93.600000000000904</v>
      </c>
    </row>
    <row r="136" spans="1:30" x14ac:dyDescent="0.25">
      <c r="A136">
        <v>2014</v>
      </c>
      <c r="B136" t="s">
        <v>1298</v>
      </c>
      <c r="C136" t="s">
        <v>1231</v>
      </c>
      <c r="D136" t="str">
        <f t="shared" si="21"/>
        <v>Gatton2014TOS12-AugCvScythe</v>
      </c>
      <c r="F136" t="s">
        <v>1275</v>
      </c>
      <c r="G136" t="s">
        <v>1275</v>
      </c>
      <c r="H136" t="s">
        <v>1232</v>
      </c>
      <c r="I136" t="s">
        <v>1232</v>
      </c>
      <c r="J136">
        <v>69.944444444444301</v>
      </c>
      <c r="K136">
        <v>63.153846153845699</v>
      </c>
      <c r="L136">
        <f t="shared" si="22"/>
        <v>51</v>
      </c>
      <c r="M136">
        <f t="shared" si="23"/>
        <v>60</v>
      </c>
      <c r="N136">
        <f t="shared" si="24"/>
        <v>63</v>
      </c>
      <c r="O136">
        <f t="shared" si="25"/>
        <v>70</v>
      </c>
      <c r="P136">
        <f>ROUND(AD136,0)</f>
        <v>94</v>
      </c>
      <c r="R136">
        <v>2014</v>
      </c>
      <c r="S136" t="s">
        <v>1298</v>
      </c>
      <c r="T136" t="s">
        <v>1299</v>
      </c>
      <c r="U136" t="s">
        <v>1276</v>
      </c>
      <c r="V136" t="s">
        <v>1232</v>
      </c>
      <c r="W136" t="s">
        <v>1232</v>
      </c>
      <c r="X136" t="s">
        <v>1232</v>
      </c>
      <c r="Y136" t="s">
        <v>1232</v>
      </c>
      <c r="Z136">
        <v>50.818181818181898</v>
      </c>
      <c r="AA136">
        <v>60</v>
      </c>
      <c r="AB136">
        <v>69.944444444444301</v>
      </c>
      <c r="AC136">
        <v>63.153846153845699</v>
      </c>
      <c r="AD136">
        <v>93.7</v>
      </c>
    </row>
    <row r="137" spans="1:30" x14ac:dyDescent="0.25">
      <c r="A137">
        <v>2014</v>
      </c>
      <c r="B137" t="s">
        <v>1298</v>
      </c>
      <c r="C137" t="s">
        <v>1231</v>
      </c>
      <c r="D137" t="str">
        <f t="shared" si="21"/>
        <v>Gatton2014TOS12-AugCvSpitfire</v>
      </c>
      <c r="F137" t="s">
        <v>1277</v>
      </c>
      <c r="G137" t="s">
        <v>1277</v>
      </c>
      <c r="H137" t="s">
        <v>1232</v>
      </c>
      <c r="I137" t="s">
        <v>1232</v>
      </c>
      <c r="J137">
        <v>62.1527777777778</v>
      </c>
      <c r="K137">
        <v>57.076851851851899</v>
      </c>
      <c r="L137">
        <f t="shared" si="22"/>
        <v>42</v>
      </c>
      <c r="M137">
        <f t="shared" si="23"/>
        <v>55</v>
      </c>
      <c r="N137">
        <f t="shared" si="24"/>
        <v>57</v>
      </c>
      <c r="O137">
        <f t="shared" si="25"/>
        <v>62</v>
      </c>
      <c r="P137">
        <f>ROUND(AD137,0)</f>
        <v>94</v>
      </c>
      <c r="R137">
        <v>2014</v>
      </c>
      <c r="S137" t="s">
        <v>1298</v>
      </c>
      <c r="T137" t="s">
        <v>1299</v>
      </c>
      <c r="U137" t="s">
        <v>1278</v>
      </c>
      <c r="V137" t="s">
        <v>1232</v>
      </c>
      <c r="W137" t="s">
        <v>1232</v>
      </c>
      <c r="X137" t="s">
        <v>1232</v>
      </c>
      <c r="Y137" t="s">
        <v>1232</v>
      </c>
      <c r="Z137">
        <v>42</v>
      </c>
      <c r="AA137">
        <v>54.5</v>
      </c>
      <c r="AB137">
        <v>62.1527777777778</v>
      </c>
      <c r="AC137">
        <v>57.076851851851899</v>
      </c>
      <c r="AD137">
        <v>93.7</v>
      </c>
    </row>
    <row r="138" spans="1:30" x14ac:dyDescent="0.25">
      <c r="A138">
        <v>2014</v>
      </c>
      <c r="B138" t="s">
        <v>1298</v>
      </c>
      <c r="C138" t="s">
        <v>1231</v>
      </c>
      <c r="D138" t="str">
        <f t="shared" si="21"/>
        <v>Gatton2014TOS12-AugCvStrzelecki</v>
      </c>
      <c r="F138" t="s">
        <v>1279</v>
      </c>
      <c r="G138" t="s">
        <v>1279</v>
      </c>
      <c r="H138" t="s">
        <v>1232</v>
      </c>
      <c r="I138" t="s">
        <v>1232</v>
      </c>
      <c r="J138">
        <v>73.444444444444301</v>
      </c>
      <c r="K138">
        <v>68.181818181818002</v>
      </c>
      <c r="L138">
        <f t="shared" si="22"/>
        <v>49</v>
      </c>
      <c r="M138">
        <f t="shared" si="23"/>
        <v>65</v>
      </c>
      <c r="N138">
        <f t="shared" si="24"/>
        <v>68</v>
      </c>
      <c r="O138">
        <f t="shared" si="25"/>
        <v>73</v>
      </c>
      <c r="R138">
        <v>2014</v>
      </c>
      <c r="S138" t="s">
        <v>1298</v>
      </c>
      <c r="T138" t="s">
        <v>1299</v>
      </c>
      <c r="U138" t="s">
        <v>1280</v>
      </c>
      <c r="V138" t="s">
        <v>1232</v>
      </c>
      <c r="W138" t="s">
        <v>1232</v>
      </c>
      <c r="X138" t="s">
        <v>1232</v>
      </c>
      <c r="Y138" t="s">
        <v>1232</v>
      </c>
      <c r="Z138">
        <v>49</v>
      </c>
      <c r="AA138">
        <v>65.433333333333394</v>
      </c>
      <c r="AB138">
        <v>73.444444444444301</v>
      </c>
      <c r="AC138">
        <v>68.181818181818002</v>
      </c>
      <c r="AD138" t="s">
        <v>1232</v>
      </c>
    </row>
    <row r="139" spans="1:30" x14ac:dyDescent="0.25">
      <c r="A139">
        <v>2014</v>
      </c>
      <c r="B139" t="s">
        <v>1298</v>
      </c>
      <c r="C139" t="s">
        <v>1231</v>
      </c>
      <c r="D139" t="str">
        <f t="shared" si="21"/>
        <v>Gatton2014TOS12-AugCvSunbri</v>
      </c>
      <c r="F139" t="s">
        <v>990</v>
      </c>
      <c r="G139" t="s">
        <v>990</v>
      </c>
      <c r="H139" t="s">
        <v>1232</v>
      </c>
      <c r="I139" t="s">
        <v>1232</v>
      </c>
      <c r="J139">
        <v>76.75</v>
      </c>
      <c r="K139">
        <v>70.153846153845706</v>
      </c>
      <c r="L139">
        <f t="shared" si="22"/>
        <v>47</v>
      </c>
      <c r="M139">
        <f t="shared" si="23"/>
        <v>67</v>
      </c>
      <c r="N139">
        <f t="shared" si="24"/>
        <v>70</v>
      </c>
      <c r="O139">
        <f t="shared" si="25"/>
        <v>77</v>
      </c>
      <c r="R139">
        <v>2014</v>
      </c>
      <c r="S139" t="s">
        <v>1298</v>
      </c>
      <c r="T139" t="s">
        <v>1299</v>
      </c>
      <c r="U139" t="s">
        <v>1281</v>
      </c>
      <c r="V139" t="s">
        <v>1232</v>
      </c>
      <c r="W139" t="s">
        <v>1232</v>
      </c>
      <c r="X139" t="s">
        <v>1232</v>
      </c>
      <c r="Y139" t="s">
        <v>1232</v>
      </c>
      <c r="Z139">
        <v>47.166666666666899</v>
      </c>
      <c r="AA139">
        <v>67</v>
      </c>
      <c r="AB139">
        <v>76.75</v>
      </c>
      <c r="AC139">
        <v>70.153846153845706</v>
      </c>
      <c r="AD139" t="s">
        <v>1232</v>
      </c>
    </row>
    <row r="140" spans="1:30" x14ac:dyDescent="0.25">
      <c r="A140">
        <v>2014</v>
      </c>
      <c r="B140" t="s">
        <v>1298</v>
      </c>
      <c r="C140" t="s">
        <v>1231</v>
      </c>
      <c r="D140" t="str">
        <f t="shared" si="21"/>
        <v>Gatton2014TOS12-AugCvSunstate</v>
      </c>
      <c r="F140" t="s">
        <v>1282</v>
      </c>
      <c r="G140" t="s">
        <v>1282</v>
      </c>
      <c r="H140" t="s">
        <v>1232</v>
      </c>
      <c r="I140" t="s">
        <v>1232</v>
      </c>
      <c r="J140">
        <v>63.070833333333397</v>
      </c>
      <c r="K140">
        <v>57.383928571428399</v>
      </c>
      <c r="L140">
        <f t="shared" si="22"/>
        <v>42</v>
      </c>
      <c r="M140">
        <f t="shared" si="23"/>
        <v>55</v>
      </c>
      <c r="N140">
        <f t="shared" si="24"/>
        <v>57</v>
      </c>
      <c r="O140">
        <f t="shared" si="25"/>
        <v>63</v>
      </c>
      <c r="R140">
        <v>2014</v>
      </c>
      <c r="S140" t="s">
        <v>1298</v>
      </c>
      <c r="T140" t="s">
        <v>1299</v>
      </c>
      <c r="U140" t="s">
        <v>1283</v>
      </c>
      <c r="V140" t="s">
        <v>1232</v>
      </c>
      <c r="W140" t="s">
        <v>1232</v>
      </c>
      <c r="X140" t="s">
        <v>1232</v>
      </c>
      <c r="Y140" t="s">
        <v>1232</v>
      </c>
      <c r="Z140">
        <v>42</v>
      </c>
      <c r="AA140">
        <v>54.7904761904759</v>
      </c>
      <c r="AB140">
        <v>63.070833333333397</v>
      </c>
      <c r="AC140">
        <v>57.383928571428399</v>
      </c>
      <c r="AD140" t="s">
        <v>1232</v>
      </c>
    </row>
    <row r="141" spans="1:30" x14ac:dyDescent="0.25">
      <c r="A141">
        <v>2014</v>
      </c>
      <c r="B141" t="s">
        <v>1298</v>
      </c>
      <c r="C141" t="s">
        <v>1231</v>
      </c>
      <c r="D141" t="str">
        <f t="shared" si="21"/>
        <v>Gatton2014TOS12-AugCvSuntop</v>
      </c>
      <c r="F141" t="s">
        <v>1284</v>
      </c>
      <c r="G141" t="s">
        <v>1284</v>
      </c>
      <c r="H141" t="s">
        <v>1232</v>
      </c>
      <c r="I141" t="s">
        <v>1232</v>
      </c>
      <c r="J141">
        <v>63.333333333333002</v>
      </c>
      <c r="K141">
        <v>57.799999999999201</v>
      </c>
      <c r="L141">
        <f t="shared" si="22"/>
        <v>42</v>
      </c>
      <c r="M141">
        <f t="shared" si="23"/>
        <v>54</v>
      </c>
      <c r="N141">
        <f t="shared" si="24"/>
        <v>58</v>
      </c>
      <c r="O141">
        <f t="shared" si="25"/>
        <v>63</v>
      </c>
      <c r="R141">
        <v>2014</v>
      </c>
      <c r="S141" t="s">
        <v>1298</v>
      </c>
      <c r="T141" t="s">
        <v>1299</v>
      </c>
      <c r="U141" t="s">
        <v>1285</v>
      </c>
      <c r="V141" t="s">
        <v>1232</v>
      </c>
      <c r="W141" t="s">
        <v>1232</v>
      </c>
      <c r="X141" t="s">
        <v>1232</v>
      </c>
      <c r="Y141" t="s">
        <v>1232</v>
      </c>
      <c r="Z141">
        <v>42</v>
      </c>
      <c r="AA141">
        <v>54.166666666666003</v>
      </c>
      <c r="AB141">
        <v>63.333333333333002</v>
      </c>
      <c r="AC141">
        <v>57.799999999999201</v>
      </c>
      <c r="AD141" t="s">
        <v>1232</v>
      </c>
    </row>
    <row r="142" spans="1:30" x14ac:dyDescent="0.25">
      <c r="A142">
        <v>2014</v>
      </c>
      <c r="B142" t="s">
        <v>1298</v>
      </c>
      <c r="C142" t="s">
        <v>1231</v>
      </c>
      <c r="D142" t="str">
        <f t="shared" si="21"/>
        <v>Gatton2014TOS12-AugCvWedgetail</v>
      </c>
      <c r="F142" t="s">
        <v>620</v>
      </c>
      <c r="G142" t="s">
        <v>620</v>
      </c>
      <c r="H142" t="s">
        <v>1232</v>
      </c>
      <c r="I142" t="s">
        <v>1232</v>
      </c>
      <c r="J142">
        <v>102</v>
      </c>
      <c r="K142">
        <v>97</v>
      </c>
      <c r="L142">
        <f t="shared" si="22"/>
        <v>71</v>
      </c>
      <c r="M142">
        <f t="shared" si="23"/>
        <v>94</v>
      </c>
      <c r="N142">
        <f t="shared" si="24"/>
        <v>97</v>
      </c>
      <c r="O142">
        <f t="shared" si="25"/>
        <v>102</v>
      </c>
      <c r="R142">
        <v>2014</v>
      </c>
      <c r="S142" t="s">
        <v>1298</v>
      </c>
      <c r="T142" t="s">
        <v>1299</v>
      </c>
      <c r="U142" t="s">
        <v>1286</v>
      </c>
      <c r="V142" t="s">
        <v>1232</v>
      </c>
      <c r="W142" t="s">
        <v>1232</v>
      </c>
      <c r="X142" t="s">
        <v>1232</v>
      </c>
      <c r="Y142" t="s">
        <v>1232</v>
      </c>
      <c r="Z142">
        <v>71</v>
      </c>
      <c r="AA142">
        <v>94</v>
      </c>
      <c r="AB142">
        <v>102</v>
      </c>
      <c r="AC142">
        <v>97</v>
      </c>
      <c r="AD142" t="s">
        <v>1232</v>
      </c>
    </row>
    <row r="143" spans="1:30" x14ac:dyDescent="0.25">
      <c r="A143">
        <v>2014</v>
      </c>
      <c r="B143" t="s">
        <v>1298</v>
      </c>
      <c r="C143" t="s">
        <v>1231</v>
      </c>
      <c r="D143" t="str">
        <f t="shared" si="21"/>
        <v>Gatton2014TOS12-AugCvWhistler</v>
      </c>
      <c r="F143" t="s">
        <v>1287</v>
      </c>
      <c r="G143" t="s">
        <v>1287</v>
      </c>
      <c r="H143" t="s">
        <v>1232</v>
      </c>
      <c r="I143" t="s">
        <v>1232</v>
      </c>
      <c r="J143">
        <v>92</v>
      </c>
      <c r="K143">
        <v>87</v>
      </c>
      <c r="L143">
        <f t="shared" si="22"/>
        <v>71</v>
      </c>
      <c r="M143">
        <f t="shared" si="23"/>
        <v>84</v>
      </c>
      <c r="N143">
        <f t="shared" si="24"/>
        <v>87</v>
      </c>
      <c r="O143">
        <f t="shared" si="25"/>
        <v>92</v>
      </c>
      <c r="R143">
        <v>2014</v>
      </c>
      <c r="S143" t="s">
        <v>1298</v>
      </c>
      <c r="T143" t="s">
        <v>1299</v>
      </c>
      <c r="U143" t="s">
        <v>1288</v>
      </c>
      <c r="V143" t="s">
        <v>1232</v>
      </c>
      <c r="W143" t="s">
        <v>1232</v>
      </c>
      <c r="X143" t="s">
        <v>1232</v>
      </c>
      <c r="Y143" t="s">
        <v>1232</v>
      </c>
      <c r="Z143">
        <v>71</v>
      </c>
      <c r="AA143">
        <v>84</v>
      </c>
      <c r="AB143">
        <v>92</v>
      </c>
      <c r="AC143">
        <v>87</v>
      </c>
      <c r="AD143" t="s">
        <v>1232</v>
      </c>
    </row>
    <row r="144" spans="1:30" x14ac:dyDescent="0.25">
      <c r="A144">
        <v>2014</v>
      </c>
      <c r="B144" t="s">
        <v>1298</v>
      </c>
      <c r="C144" t="s">
        <v>1231</v>
      </c>
      <c r="D144" t="str">
        <f t="shared" si="21"/>
        <v>Gatton2014TOS12-AugCvWills</v>
      </c>
      <c r="F144" t="s">
        <v>1289</v>
      </c>
      <c r="G144" t="s">
        <v>1289</v>
      </c>
      <c r="H144" t="s">
        <v>1232</v>
      </c>
      <c r="I144" t="s">
        <v>1232</v>
      </c>
      <c r="J144">
        <v>75</v>
      </c>
      <c r="K144">
        <v>68.399999999999594</v>
      </c>
      <c r="L144">
        <f t="shared" si="22"/>
        <v>49</v>
      </c>
      <c r="M144">
        <f t="shared" si="23"/>
        <v>65</v>
      </c>
      <c r="N144">
        <f t="shared" si="24"/>
        <v>68</v>
      </c>
      <c r="O144">
        <f t="shared" si="25"/>
        <v>75</v>
      </c>
      <c r="R144">
        <v>2014</v>
      </c>
      <c r="S144" t="s">
        <v>1298</v>
      </c>
      <c r="T144" t="s">
        <v>1299</v>
      </c>
      <c r="U144" t="s">
        <v>1290</v>
      </c>
      <c r="V144" t="s">
        <v>1232</v>
      </c>
      <c r="W144" t="s">
        <v>1232</v>
      </c>
      <c r="X144" t="s">
        <v>1232</v>
      </c>
      <c r="Y144" t="s">
        <v>1232</v>
      </c>
      <c r="Z144">
        <v>49</v>
      </c>
      <c r="AA144">
        <v>64.714285714286206</v>
      </c>
      <c r="AB144">
        <v>75</v>
      </c>
      <c r="AC144">
        <v>68.399999999999594</v>
      </c>
      <c r="AD144" t="s">
        <v>1232</v>
      </c>
    </row>
    <row r="145" spans="1:30" x14ac:dyDescent="0.25">
      <c r="A145">
        <v>2014</v>
      </c>
      <c r="B145" t="s">
        <v>1298</v>
      </c>
      <c r="C145" t="s">
        <v>1231</v>
      </c>
      <c r="D145" t="str">
        <f t="shared" si="21"/>
        <v>Gatton2014TOS12-AugCvWyalkatchem</v>
      </c>
      <c r="F145" t="s">
        <v>622</v>
      </c>
      <c r="G145" t="s">
        <v>622</v>
      </c>
      <c r="H145" t="s">
        <v>1232</v>
      </c>
      <c r="I145" t="s">
        <v>1232</v>
      </c>
      <c r="J145">
        <v>63.916666666666899</v>
      </c>
      <c r="K145">
        <v>58.5</v>
      </c>
      <c r="L145">
        <f t="shared" si="22"/>
        <v>48</v>
      </c>
      <c r="M145">
        <f t="shared" si="23"/>
        <v>55</v>
      </c>
      <c r="N145">
        <f t="shared" si="24"/>
        <v>59</v>
      </c>
      <c r="O145">
        <f t="shared" si="25"/>
        <v>64</v>
      </c>
      <c r="R145">
        <v>2014</v>
      </c>
      <c r="S145" t="s">
        <v>1298</v>
      </c>
      <c r="T145" t="s">
        <v>1299</v>
      </c>
      <c r="U145" t="s">
        <v>1291</v>
      </c>
      <c r="V145" t="s">
        <v>1232</v>
      </c>
      <c r="W145" t="s">
        <v>1232</v>
      </c>
      <c r="X145" t="s">
        <v>1232</v>
      </c>
      <c r="Y145" t="s">
        <v>1232</v>
      </c>
      <c r="Z145">
        <v>48</v>
      </c>
      <c r="AA145">
        <v>55</v>
      </c>
      <c r="AB145">
        <v>63.916666666666899</v>
      </c>
      <c r="AC145">
        <v>58.5</v>
      </c>
      <c r="AD145" t="s">
        <v>1232</v>
      </c>
    </row>
    <row r="146" spans="1:30" x14ac:dyDescent="0.25">
      <c r="A146">
        <v>2014</v>
      </c>
      <c r="B146" t="s">
        <v>1298</v>
      </c>
      <c r="C146" t="s">
        <v>1231</v>
      </c>
      <c r="D146" t="str">
        <f t="shared" si="21"/>
        <v>Gatton2014TOS12-AugCvYitpi</v>
      </c>
      <c r="F146" t="s">
        <v>551</v>
      </c>
      <c r="G146" t="s">
        <v>551</v>
      </c>
      <c r="H146" t="s">
        <v>1232</v>
      </c>
      <c r="I146" t="s">
        <v>1232</v>
      </c>
      <c r="J146">
        <v>69.944444444444301</v>
      </c>
      <c r="K146">
        <v>62.5555555555556</v>
      </c>
      <c r="L146">
        <f t="shared" si="22"/>
        <v>44</v>
      </c>
      <c r="M146">
        <f t="shared" si="23"/>
        <v>58</v>
      </c>
      <c r="N146">
        <f t="shared" si="24"/>
        <v>63</v>
      </c>
      <c r="O146">
        <f t="shared" si="25"/>
        <v>70</v>
      </c>
      <c r="R146">
        <v>2014</v>
      </c>
      <c r="S146" t="s">
        <v>1298</v>
      </c>
      <c r="T146" t="s">
        <v>1299</v>
      </c>
      <c r="U146" t="s">
        <v>1292</v>
      </c>
      <c r="V146" t="s">
        <v>1232</v>
      </c>
      <c r="W146" t="s">
        <v>1232</v>
      </c>
      <c r="X146" t="s">
        <v>1232</v>
      </c>
      <c r="Y146" t="s">
        <v>1232</v>
      </c>
      <c r="Z146">
        <v>44.333333333333897</v>
      </c>
      <c r="AA146">
        <v>57.5</v>
      </c>
      <c r="AB146">
        <v>69.944444444444301</v>
      </c>
      <c r="AC146">
        <v>62.5555555555556</v>
      </c>
      <c r="AD146" t="s">
        <v>1232</v>
      </c>
    </row>
    <row r="147" spans="1:30" x14ac:dyDescent="0.25">
      <c r="A147">
        <v>2014</v>
      </c>
      <c r="B147" t="s">
        <v>1298</v>
      </c>
      <c r="C147" t="s">
        <v>1231</v>
      </c>
      <c r="D147" t="str">
        <f t="shared" si="21"/>
        <v>Gatton2014TOS12-AugCvYoung</v>
      </c>
      <c r="F147" t="s">
        <v>625</v>
      </c>
      <c r="G147" t="s">
        <v>625</v>
      </c>
      <c r="H147" t="s">
        <v>1232</v>
      </c>
      <c r="I147" t="s">
        <v>1232</v>
      </c>
      <c r="J147">
        <v>59.923076923077097</v>
      </c>
      <c r="K147">
        <v>55.555555555554697</v>
      </c>
      <c r="L147">
        <f t="shared" si="22"/>
        <v>42</v>
      </c>
      <c r="M147">
        <f t="shared" si="23"/>
        <v>53</v>
      </c>
      <c r="N147">
        <f t="shared" si="24"/>
        <v>56</v>
      </c>
      <c r="O147">
        <f t="shared" si="25"/>
        <v>60</v>
      </c>
      <c r="R147">
        <v>2014</v>
      </c>
      <c r="S147" t="s">
        <v>1298</v>
      </c>
      <c r="T147" t="s">
        <v>1299</v>
      </c>
      <c r="U147" t="s">
        <v>1293</v>
      </c>
      <c r="V147" t="s">
        <v>1232</v>
      </c>
      <c r="W147" t="s">
        <v>1232</v>
      </c>
      <c r="X147" t="s">
        <v>1232</v>
      </c>
      <c r="Y147" t="s">
        <v>1232</v>
      </c>
      <c r="Z147">
        <v>42</v>
      </c>
      <c r="AA147">
        <v>52.888888888888602</v>
      </c>
      <c r="AB147">
        <v>59.923076923077097</v>
      </c>
      <c r="AC147">
        <v>55.555555555554697</v>
      </c>
      <c r="AD147" t="s">
        <v>1232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30"/>
  <sheetViews>
    <sheetView topLeftCell="A389" zoomScaleNormal="100" workbookViewId="0">
      <selection activeCell="C1" activeCellId="1" sqref="I1706:O1706 C1"/>
    </sheetView>
  </sheetViews>
  <sheetFormatPr defaultColWidth="8.5703125" defaultRowHeight="15" x14ac:dyDescent="0.25"/>
  <cols>
    <col min="2" max="2" width="10.140625" customWidth="1"/>
  </cols>
  <sheetData>
    <row r="1" spans="1:3" x14ac:dyDescent="0.25">
      <c r="A1" s="5" t="s">
        <v>1300</v>
      </c>
      <c r="B1" s="27">
        <v>37391</v>
      </c>
      <c r="C1">
        <f t="shared" ref="C1:C64" si="0">B1-DATE(YEAR(B1),1,1)+1</f>
        <v>135</v>
      </c>
    </row>
    <row r="2" spans="1:3" x14ac:dyDescent="0.25">
      <c r="A2" s="5" t="s">
        <v>1300</v>
      </c>
      <c r="B2" s="27">
        <v>37508</v>
      </c>
      <c r="C2">
        <f t="shared" si="0"/>
        <v>252</v>
      </c>
    </row>
    <row r="3" spans="1:3" x14ac:dyDescent="0.25">
      <c r="A3" s="5" t="s">
        <v>1300</v>
      </c>
      <c r="B3" s="27">
        <v>37694</v>
      </c>
      <c r="C3">
        <f t="shared" si="0"/>
        <v>73</v>
      </c>
    </row>
    <row r="4" spans="1:3" x14ac:dyDescent="0.25">
      <c r="A4" s="5" t="s">
        <v>1300</v>
      </c>
      <c r="B4" s="27">
        <v>37762</v>
      </c>
      <c r="C4">
        <f t="shared" si="0"/>
        <v>141</v>
      </c>
    </row>
    <row r="5" spans="1:3" x14ac:dyDescent="0.25">
      <c r="A5" s="5" t="s">
        <v>1300</v>
      </c>
      <c r="B5" s="27">
        <v>37866</v>
      </c>
      <c r="C5">
        <f t="shared" si="0"/>
        <v>245</v>
      </c>
    </row>
    <row r="6" spans="1:3" x14ac:dyDescent="0.25">
      <c r="A6" s="5" t="s">
        <v>1300</v>
      </c>
      <c r="B6" s="27">
        <v>38069</v>
      </c>
      <c r="C6">
        <f t="shared" si="0"/>
        <v>83</v>
      </c>
    </row>
    <row r="7" spans="1:3" x14ac:dyDescent="0.25">
      <c r="A7" s="5" t="s">
        <v>1300</v>
      </c>
      <c r="B7" s="27">
        <v>38135</v>
      </c>
      <c r="C7">
        <f t="shared" si="0"/>
        <v>149</v>
      </c>
    </row>
    <row r="8" spans="1:3" x14ac:dyDescent="0.25">
      <c r="A8" s="5" t="s">
        <v>1300</v>
      </c>
      <c r="B8" s="27">
        <v>38236</v>
      </c>
      <c r="C8">
        <f t="shared" si="0"/>
        <v>250</v>
      </c>
    </row>
    <row r="9" spans="1:3" x14ac:dyDescent="0.25">
      <c r="A9" s="5" t="s">
        <v>1300</v>
      </c>
      <c r="B9" s="27">
        <v>38446</v>
      </c>
      <c r="C9">
        <f t="shared" si="0"/>
        <v>94</v>
      </c>
    </row>
    <row r="10" spans="1:3" x14ac:dyDescent="0.25">
      <c r="A10" s="5" t="s">
        <v>1300</v>
      </c>
      <c r="B10" s="27">
        <v>38499</v>
      </c>
      <c r="C10">
        <f t="shared" si="0"/>
        <v>147</v>
      </c>
    </row>
    <row r="11" spans="1:3" x14ac:dyDescent="0.25">
      <c r="A11" s="5" t="s">
        <v>1300</v>
      </c>
      <c r="B11" s="27">
        <v>38600</v>
      </c>
      <c r="C11">
        <f t="shared" si="0"/>
        <v>248</v>
      </c>
    </row>
    <row r="12" spans="1:3" x14ac:dyDescent="0.25">
      <c r="A12" s="5" t="s">
        <v>1301</v>
      </c>
      <c r="B12" s="27">
        <v>36990</v>
      </c>
      <c r="C12">
        <f t="shared" si="0"/>
        <v>99</v>
      </c>
    </row>
    <row r="13" spans="1:3" x14ac:dyDescent="0.25">
      <c r="A13" s="5" t="s">
        <v>1301</v>
      </c>
      <c r="B13" s="27">
        <v>37057</v>
      </c>
      <c r="C13">
        <f t="shared" si="0"/>
        <v>166</v>
      </c>
    </row>
    <row r="14" spans="1:3" x14ac:dyDescent="0.25">
      <c r="A14" s="5" t="s">
        <v>1301</v>
      </c>
      <c r="B14" s="27">
        <v>37322</v>
      </c>
      <c r="C14">
        <f t="shared" si="0"/>
        <v>66</v>
      </c>
    </row>
    <row r="15" spans="1:3" x14ac:dyDescent="0.25">
      <c r="A15" s="5" t="s">
        <v>1301</v>
      </c>
      <c r="B15" s="27">
        <v>37391</v>
      </c>
      <c r="C15">
        <f t="shared" si="0"/>
        <v>135</v>
      </c>
    </row>
    <row r="16" spans="1:3" x14ac:dyDescent="0.25">
      <c r="A16" s="5" t="s">
        <v>1301</v>
      </c>
      <c r="B16" s="27">
        <v>37694</v>
      </c>
      <c r="C16">
        <f t="shared" si="0"/>
        <v>73</v>
      </c>
    </row>
    <row r="17" spans="1:3" x14ac:dyDescent="0.25">
      <c r="A17" s="5" t="s">
        <v>1301</v>
      </c>
      <c r="B17" s="27">
        <v>37762</v>
      </c>
      <c r="C17">
        <f t="shared" si="0"/>
        <v>141</v>
      </c>
    </row>
    <row r="18" spans="1:3" x14ac:dyDescent="0.25">
      <c r="A18" s="5" t="s">
        <v>1301</v>
      </c>
      <c r="B18" s="27">
        <v>38069</v>
      </c>
      <c r="C18">
        <f t="shared" si="0"/>
        <v>83</v>
      </c>
    </row>
    <row r="19" spans="1:3" x14ac:dyDescent="0.25">
      <c r="A19" s="5" t="s">
        <v>1301</v>
      </c>
      <c r="B19" s="27">
        <v>38135</v>
      </c>
      <c r="C19">
        <f t="shared" si="0"/>
        <v>149</v>
      </c>
    </row>
    <row r="20" spans="1:3" x14ac:dyDescent="0.25">
      <c r="A20" s="5" t="s">
        <v>1301</v>
      </c>
      <c r="B20" s="27">
        <v>38446</v>
      </c>
      <c r="C20">
        <f t="shared" si="0"/>
        <v>94</v>
      </c>
    </row>
    <row r="21" spans="1:3" x14ac:dyDescent="0.25">
      <c r="A21" s="5" t="s">
        <v>1301</v>
      </c>
      <c r="B21" s="27">
        <v>38499</v>
      </c>
      <c r="C21">
        <f t="shared" si="0"/>
        <v>147</v>
      </c>
    </row>
    <row r="22" spans="1:3" x14ac:dyDescent="0.25">
      <c r="A22" s="5" t="s">
        <v>1301</v>
      </c>
      <c r="B22" s="27">
        <v>38789</v>
      </c>
      <c r="C22">
        <f t="shared" si="0"/>
        <v>72</v>
      </c>
    </row>
    <row r="23" spans="1:3" x14ac:dyDescent="0.25">
      <c r="A23" s="5" t="s">
        <v>1301</v>
      </c>
      <c r="B23" s="27">
        <v>38847</v>
      </c>
      <c r="C23">
        <f t="shared" si="0"/>
        <v>130</v>
      </c>
    </row>
    <row r="24" spans="1:3" x14ac:dyDescent="0.25">
      <c r="A24" s="5" t="s">
        <v>1301</v>
      </c>
      <c r="B24" s="27">
        <v>39196</v>
      </c>
      <c r="C24">
        <f t="shared" si="0"/>
        <v>114</v>
      </c>
    </row>
    <row r="25" spans="1:3" x14ac:dyDescent="0.25">
      <c r="A25" s="5" t="s">
        <v>1301</v>
      </c>
      <c r="B25" s="27">
        <v>39261</v>
      </c>
      <c r="C25">
        <f t="shared" si="0"/>
        <v>179</v>
      </c>
    </row>
    <row r="26" spans="1:3" x14ac:dyDescent="0.25">
      <c r="A26" s="5" t="s">
        <v>1301</v>
      </c>
      <c r="B26" s="27">
        <v>39549</v>
      </c>
      <c r="C26">
        <f t="shared" si="0"/>
        <v>102</v>
      </c>
    </row>
    <row r="27" spans="1:3" x14ac:dyDescent="0.25">
      <c r="A27" s="5" t="s">
        <v>1301</v>
      </c>
      <c r="B27" s="27">
        <v>39605</v>
      </c>
      <c r="C27">
        <f t="shared" si="0"/>
        <v>158</v>
      </c>
    </row>
    <row r="28" spans="1:3" x14ac:dyDescent="0.25">
      <c r="A28" s="5" t="s">
        <v>1301</v>
      </c>
      <c r="B28" s="27">
        <v>39892</v>
      </c>
      <c r="C28">
        <f t="shared" si="0"/>
        <v>79</v>
      </c>
    </row>
    <row r="29" spans="1:3" x14ac:dyDescent="0.25">
      <c r="A29" s="5" t="s">
        <v>1301</v>
      </c>
      <c r="B29" s="27">
        <v>39892</v>
      </c>
      <c r="C29">
        <f t="shared" si="0"/>
        <v>79</v>
      </c>
    </row>
    <row r="30" spans="1:3" x14ac:dyDescent="0.25">
      <c r="A30" s="5" t="s">
        <v>1301</v>
      </c>
      <c r="B30" s="27">
        <v>39969</v>
      </c>
      <c r="C30">
        <f t="shared" si="0"/>
        <v>156</v>
      </c>
    </row>
    <row r="31" spans="1:3" x14ac:dyDescent="0.25">
      <c r="A31" s="5" t="s">
        <v>1301</v>
      </c>
      <c r="B31" s="27">
        <v>39969</v>
      </c>
      <c r="C31">
        <f t="shared" si="0"/>
        <v>156</v>
      </c>
    </row>
    <row r="32" spans="1:3" x14ac:dyDescent="0.25">
      <c r="A32" s="5" t="s">
        <v>1301</v>
      </c>
      <c r="B32" s="27">
        <v>40049</v>
      </c>
      <c r="C32">
        <f t="shared" si="0"/>
        <v>236</v>
      </c>
    </row>
    <row r="33" spans="1:3" x14ac:dyDescent="0.25">
      <c r="A33" s="5" t="s">
        <v>1301</v>
      </c>
      <c r="B33" s="27">
        <v>40049</v>
      </c>
      <c r="C33">
        <f t="shared" si="0"/>
        <v>236</v>
      </c>
    </row>
    <row r="34" spans="1:3" x14ac:dyDescent="0.25">
      <c r="A34" s="5" t="s">
        <v>1301</v>
      </c>
      <c r="B34" s="27">
        <v>40267</v>
      </c>
      <c r="C34">
        <f t="shared" si="0"/>
        <v>89</v>
      </c>
    </row>
    <row r="35" spans="1:3" x14ac:dyDescent="0.25">
      <c r="A35" s="5" t="s">
        <v>1301</v>
      </c>
      <c r="B35" s="27">
        <v>40267</v>
      </c>
      <c r="C35">
        <f t="shared" si="0"/>
        <v>89</v>
      </c>
    </row>
    <row r="36" spans="1:3" x14ac:dyDescent="0.25">
      <c r="A36" s="5" t="s">
        <v>1301</v>
      </c>
      <c r="B36" s="27">
        <v>40365</v>
      </c>
      <c r="C36">
        <f t="shared" si="0"/>
        <v>187</v>
      </c>
    </row>
    <row r="37" spans="1:3" x14ac:dyDescent="0.25">
      <c r="A37" s="5" t="s">
        <v>1301</v>
      </c>
      <c r="B37" s="27">
        <v>40365</v>
      </c>
      <c r="C37">
        <f t="shared" si="0"/>
        <v>187</v>
      </c>
    </row>
    <row r="38" spans="1:3" x14ac:dyDescent="0.25">
      <c r="A38" s="5" t="s">
        <v>1301</v>
      </c>
      <c r="B38" s="27">
        <v>40632</v>
      </c>
      <c r="C38">
        <f t="shared" si="0"/>
        <v>89</v>
      </c>
    </row>
    <row r="39" spans="1:3" x14ac:dyDescent="0.25">
      <c r="A39" s="5" t="s">
        <v>1301</v>
      </c>
      <c r="B39" s="27">
        <v>40632</v>
      </c>
      <c r="C39">
        <f t="shared" si="0"/>
        <v>89</v>
      </c>
    </row>
    <row r="40" spans="1:3" x14ac:dyDescent="0.25">
      <c r="A40" s="5" t="s">
        <v>1301</v>
      </c>
      <c r="B40" s="27">
        <v>40674</v>
      </c>
      <c r="C40">
        <f t="shared" si="0"/>
        <v>131</v>
      </c>
    </row>
    <row r="41" spans="1:3" x14ac:dyDescent="0.25">
      <c r="A41" s="5" t="s">
        <v>1301</v>
      </c>
      <c r="B41" s="27">
        <v>40674</v>
      </c>
      <c r="C41">
        <f t="shared" si="0"/>
        <v>131</v>
      </c>
    </row>
    <row r="42" spans="1:3" x14ac:dyDescent="0.25">
      <c r="A42" s="5" t="s">
        <v>1301</v>
      </c>
      <c r="B42" s="27">
        <v>41004</v>
      </c>
      <c r="C42">
        <f t="shared" si="0"/>
        <v>96</v>
      </c>
    </row>
    <row r="43" spans="1:3" x14ac:dyDescent="0.25">
      <c r="A43" s="5" t="s">
        <v>1301</v>
      </c>
      <c r="B43" s="27">
        <v>41004</v>
      </c>
      <c r="C43">
        <f t="shared" si="0"/>
        <v>96</v>
      </c>
    </row>
    <row r="44" spans="1:3" x14ac:dyDescent="0.25">
      <c r="A44" s="5" t="s">
        <v>1301</v>
      </c>
      <c r="B44" s="27">
        <v>41088</v>
      </c>
      <c r="C44">
        <f t="shared" si="0"/>
        <v>180</v>
      </c>
    </row>
    <row r="45" spans="1:3" x14ac:dyDescent="0.25">
      <c r="A45" s="5" t="s">
        <v>1301</v>
      </c>
      <c r="B45" s="27">
        <v>41088</v>
      </c>
      <c r="C45">
        <f t="shared" si="0"/>
        <v>180</v>
      </c>
    </row>
    <row r="46" spans="1:3" x14ac:dyDescent="0.25">
      <c r="A46" s="5" t="s">
        <v>1302</v>
      </c>
      <c r="B46" s="27">
        <v>38499</v>
      </c>
      <c r="C46">
        <f t="shared" si="0"/>
        <v>147</v>
      </c>
    </row>
    <row r="47" spans="1:3" x14ac:dyDescent="0.25">
      <c r="A47" s="5" t="s">
        <v>1302</v>
      </c>
      <c r="B47" s="27">
        <v>38789</v>
      </c>
      <c r="C47">
        <f t="shared" si="0"/>
        <v>72</v>
      </c>
    </row>
    <row r="48" spans="1:3" x14ac:dyDescent="0.25">
      <c r="A48" s="5" t="s">
        <v>1302</v>
      </c>
      <c r="B48" s="27">
        <v>38847</v>
      </c>
      <c r="C48">
        <f t="shared" si="0"/>
        <v>130</v>
      </c>
    </row>
    <row r="49" spans="1:3" x14ac:dyDescent="0.25">
      <c r="A49" s="5" t="s">
        <v>1302</v>
      </c>
      <c r="B49" s="27">
        <v>39196</v>
      </c>
      <c r="C49">
        <f t="shared" si="0"/>
        <v>114</v>
      </c>
    </row>
    <row r="50" spans="1:3" x14ac:dyDescent="0.25">
      <c r="A50" s="5" t="s">
        <v>1302</v>
      </c>
      <c r="B50" s="27">
        <v>39261</v>
      </c>
      <c r="C50">
        <f t="shared" si="0"/>
        <v>179</v>
      </c>
    </row>
    <row r="51" spans="1:3" x14ac:dyDescent="0.25">
      <c r="A51" s="5" t="s">
        <v>1302</v>
      </c>
      <c r="B51" s="27">
        <v>39549</v>
      </c>
      <c r="C51">
        <f t="shared" si="0"/>
        <v>102</v>
      </c>
    </row>
    <row r="52" spans="1:3" x14ac:dyDescent="0.25">
      <c r="A52" s="5" t="s">
        <v>1302</v>
      </c>
      <c r="B52" s="27">
        <v>39605</v>
      </c>
      <c r="C52">
        <f t="shared" si="0"/>
        <v>158</v>
      </c>
    </row>
    <row r="53" spans="1:3" x14ac:dyDescent="0.25">
      <c r="A53" s="5" t="s">
        <v>1303</v>
      </c>
      <c r="B53" s="27">
        <v>39892</v>
      </c>
      <c r="C53">
        <f t="shared" si="0"/>
        <v>79</v>
      </c>
    </row>
    <row r="54" spans="1:3" x14ac:dyDescent="0.25">
      <c r="A54" s="5" t="s">
        <v>1303</v>
      </c>
      <c r="B54" s="27">
        <v>39969</v>
      </c>
      <c r="C54">
        <f t="shared" si="0"/>
        <v>156</v>
      </c>
    </row>
    <row r="55" spans="1:3" x14ac:dyDescent="0.25">
      <c r="A55" s="5" t="s">
        <v>1303</v>
      </c>
      <c r="B55" s="27">
        <v>40049</v>
      </c>
      <c r="C55">
        <f t="shared" si="0"/>
        <v>236</v>
      </c>
    </row>
    <row r="56" spans="1:3" x14ac:dyDescent="0.25">
      <c r="A56" s="5" t="s">
        <v>1303</v>
      </c>
      <c r="B56" s="27">
        <v>40267</v>
      </c>
      <c r="C56">
        <f t="shared" si="0"/>
        <v>89</v>
      </c>
    </row>
    <row r="57" spans="1:3" x14ac:dyDescent="0.25">
      <c r="A57" s="5" t="s">
        <v>1303</v>
      </c>
      <c r="B57" s="27">
        <v>40365</v>
      </c>
      <c r="C57">
        <f t="shared" si="0"/>
        <v>187</v>
      </c>
    </row>
    <row r="58" spans="1:3" x14ac:dyDescent="0.25">
      <c r="A58" s="5" t="s">
        <v>1303</v>
      </c>
      <c r="B58" s="27">
        <v>40455</v>
      </c>
      <c r="C58">
        <f t="shared" si="0"/>
        <v>277</v>
      </c>
    </row>
    <row r="59" spans="1:3" x14ac:dyDescent="0.25">
      <c r="A59" s="5" t="s">
        <v>1303</v>
      </c>
      <c r="B59" s="27">
        <v>40512</v>
      </c>
      <c r="C59">
        <f t="shared" si="0"/>
        <v>334</v>
      </c>
    </row>
    <row r="60" spans="1:3" x14ac:dyDescent="0.25">
      <c r="A60" s="5" t="s">
        <v>1303</v>
      </c>
      <c r="B60" s="27">
        <v>40632</v>
      </c>
      <c r="C60">
        <f t="shared" si="0"/>
        <v>89</v>
      </c>
    </row>
    <row r="61" spans="1:3" x14ac:dyDescent="0.25">
      <c r="A61" s="5" t="s">
        <v>1303</v>
      </c>
      <c r="B61" s="27">
        <v>40674</v>
      </c>
      <c r="C61">
        <f t="shared" si="0"/>
        <v>131</v>
      </c>
    </row>
    <row r="62" spans="1:3" x14ac:dyDescent="0.25">
      <c r="A62" s="5" t="s">
        <v>1303</v>
      </c>
      <c r="B62" s="27">
        <v>40795</v>
      </c>
      <c r="C62">
        <f t="shared" si="0"/>
        <v>252</v>
      </c>
    </row>
    <row r="63" spans="1:3" x14ac:dyDescent="0.25">
      <c r="A63" s="5" t="s">
        <v>1303</v>
      </c>
      <c r="B63" s="27">
        <v>41004</v>
      </c>
      <c r="C63">
        <f t="shared" si="0"/>
        <v>96</v>
      </c>
    </row>
    <row r="64" spans="1:3" x14ac:dyDescent="0.25">
      <c r="A64" s="5" t="s">
        <v>1303</v>
      </c>
      <c r="B64" s="27">
        <v>41088</v>
      </c>
      <c r="C64">
        <f t="shared" si="0"/>
        <v>180</v>
      </c>
    </row>
    <row r="65" spans="1:3" x14ac:dyDescent="0.25">
      <c r="A65" s="5" t="s">
        <v>1303</v>
      </c>
      <c r="B65" s="27">
        <v>41177</v>
      </c>
      <c r="C65">
        <f t="shared" ref="C65:C128" si="1">B65-DATE(YEAR(B65),1,1)+1</f>
        <v>269</v>
      </c>
    </row>
    <row r="66" spans="1:3" x14ac:dyDescent="0.25">
      <c r="A66" s="5" t="s">
        <v>1304</v>
      </c>
      <c r="B66" s="27">
        <v>39892</v>
      </c>
      <c r="C66">
        <f t="shared" si="1"/>
        <v>79</v>
      </c>
    </row>
    <row r="67" spans="1:3" x14ac:dyDescent="0.25">
      <c r="A67" s="5" t="s">
        <v>1304</v>
      </c>
      <c r="B67" s="27">
        <v>39969</v>
      </c>
      <c r="C67">
        <f t="shared" si="1"/>
        <v>156</v>
      </c>
    </row>
    <row r="68" spans="1:3" x14ac:dyDescent="0.25">
      <c r="A68" s="5" t="s">
        <v>1304</v>
      </c>
      <c r="B68" s="27">
        <v>40049</v>
      </c>
      <c r="C68">
        <f t="shared" si="1"/>
        <v>236</v>
      </c>
    </row>
    <row r="69" spans="1:3" x14ac:dyDescent="0.25">
      <c r="A69" s="5" t="s">
        <v>1304</v>
      </c>
      <c r="B69" s="27">
        <v>40267</v>
      </c>
      <c r="C69">
        <f t="shared" si="1"/>
        <v>89</v>
      </c>
    </row>
    <row r="70" spans="1:3" x14ac:dyDescent="0.25">
      <c r="A70" s="5" t="s">
        <v>1304</v>
      </c>
      <c r="B70" s="27">
        <v>40365</v>
      </c>
      <c r="C70">
        <f t="shared" si="1"/>
        <v>187</v>
      </c>
    </row>
    <row r="71" spans="1:3" x14ac:dyDescent="0.25">
      <c r="A71" s="5" t="s">
        <v>1304</v>
      </c>
      <c r="B71" s="27">
        <v>40632</v>
      </c>
      <c r="C71">
        <f t="shared" si="1"/>
        <v>89</v>
      </c>
    </row>
    <row r="72" spans="1:3" x14ac:dyDescent="0.25">
      <c r="A72" s="5" t="s">
        <v>1304</v>
      </c>
      <c r="B72" s="27">
        <v>40674</v>
      </c>
      <c r="C72">
        <f t="shared" si="1"/>
        <v>131</v>
      </c>
    </row>
    <row r="73" spans="1:3" x14ac:dyDescent="0.25">
      <c r="A73" s="5" t="s">
        <v>1304</v>
      </c>
      <c r="B73" s="27">
        <v>40795</v>
      </c>
      <c r="C73">
        <f t="shared" si="1"/>
        <v>252</v>
      </c>
    </row>
    <row r="74" spans="1:3" x14ac:dyDescent="0.25">
      <c r="A74" s="5" t="s">
        <v>1304</v>
      </c>
      <c r="B74" s="27">
        <v>41004</v>
      </c>
      <c r="C74">
        <f t="shared" si="1"/>
        <v>96</v>
      </c>
    </row>
    <row r="75" spans="1:3" x14ac:dyDescent="0.25">
      <c r="A75" s="5" t="s">
        <v>1304</v>
      </c>
      <c r="B75" s="27">
        <v>41088</v>
      </c>
      <c r="C75">
        <f t="shared" si="1"/>
        <v>180</v>
      </c>
    </row>
    <row r="76" spans="1:3" x14ac:dyDescent="0.25">
      <c r="A76" s="5" t="s">
        <v>1304</v>
      </c>
      <c r="B76" s="27">
        <v>41177</v>
      </c>
      <c r="C76">
        <f t="shared" si="1"/>
        <v>269</v>
      </c>
    </row>
    <row r="77" spans="1:3" x14ac:dyDescent="0.25">
      <c r="A77" s="5" t="s">
        <v>1305</v>
      </c>
      <c r="B77" s="27">
        <v>36588</v>
      </c>
      <c r="C77">
        <f t="shared" si="1"/>
        <v>63</v>
      </c>
    </row>
    <row r="78" spans="1:3" x14ac:dyDescent="0.25">
      <c r="A78" s="5" t="s">
        <v>1305</v>
      </c>
      <c r="B78" s="27">
        <v>36661</v>
      </c>
      <c r="C78">
        <f t="shared" si="1"/>
        <v>136</v>
      </c>
    </row>
    <row r="79" spans="1:3" x14ac:dyDescent="0.25">
      <c r="A79" s="5" t="s">
        <v>1305</v>
      </c>
      <c r="B79" s="27">
        <v>36990</v>
      </c>
      <c r="C79">
        <f t="shared" si="1"/>
        <v>99</v>
      </c>
    </row>
    <row r="80" spans="1:3" x14ac:dyDescent="0.25">
      <c r="A80" s="5" t="s">
        <v>1305</v>
      </c>
      <c r="B80" s="27">
        <v>37057</v>
      </c>
      <c r="C80">
        <f t="shared" si="1"/>
        <v>166</v>
      </c>
    </row>
    <row r="81" spans="1:3" x14ac:dyDescent="0.25">
      <c r="A81" s="5" t="s">
        <v>1305</v>
      </c>
      <c r="B81" s="27">
        <v>37322</v>
      </c>
      <c r="C81">
        <f t="shared" si="1"/>
        <v>66</v>
      </c>
    </row>
    <row r="82" spans="1:3" x14ac:dyDescent="0.25">
      <c r="A82" s="5" t="s">
        <v>1305</v>
      </c>
      <c r="B82" s="27">
        <v>37391</v>
      </c>
      <c r="C82">
        <f t="shared" si="1"/>
        <v>135</v>
      </c>
    </row>
    <row r="83" spans="1:3" x14ac:dyDescent="0.25">
      <c r="A83" s="5" t="s">
        <v>1305</v>
      </c>
      <c r="B83" s="27">
        <v>37694</v>
      </c>
      <c r="C83">
        <f t="shared" si="1"/>
        <v>73</v>
      </c>
    </row>
    <row r="84" spans="1:3" x14ac:dyDescent="0.25">
      <c r="A84" s="5" t="s">
        <v>1305</v>
      </c>
      <c r="B84" s="27">
        <v>37762</v>
      </c>
      <c r="C84">
        <f t="shared" si="1"/>
        <v>141</v>
      </c>
    </row>
    <row r="85" spans="1:3" x14ac:dyDescent="0.25">
      <c r="A85" s="5" t="s">
        <v>1305</v>
      </c>
      <c r="B85" s="27">
        <v>38069</v>
      </c>
      <c r="C85">
        <f t="shared" si="1"/>
        <v>83</v>
      </c>
    </row>
    <row r="86" spans="1:3" x14ac:dyDescent="0.25">
      <c r="A86" s="5" t="s">
        <v>1305</v>
      </c>
      <c r="B86" s="27">
        <v>38135</v>
      </c>
      <c r="C86">
        <f t="shared" si="1"/>
        <v>149</v>
      </c>
    </row>
    <row r="87" spans="1:3" x14ac:dyDescent="0.25">
      <c r="A87" s="5" t="s">
        <v>1306</v>
      </c>
      <c r="B87" s="27">
        <v>36588</v>
      </c>
      <c r="C87">
        <f t="shared" si="1"/>
        <v>63</v>
      </c>
    </row>
    <row r="88" spans="1:3" x14ac:dyDescent="0.25">
      <c r="A88" s="5" t="s">
        <v>1306</v>
      </c>
      <c r="B88" s="27">
        <v>36661</v>
      </c>
      <c r="C88">
        <f t="shared" si="1"/>
        <v>136</v>
      </c>
    </row>
    <row r="89" spans="1:3" x14ac:dyDescent="0.25">
      <c r="A89" s="5" t="s">
        <v>1306</v>
      </c>
      <c r="B89" s="27">
        <v>36990</v>
      </c>
      <c r="C89">
        <f t="shared" si="1"/>
        <v>99</v>
      </c>
    </row>
    <row r="90" spans="1:3" x14ac:dyDescent="0.25">
      <c r="A90" s="5" t="s">
        <v>1306</v>
      </c>
      <c r="B90" s="27">
        <v>37057</v>
      </c>
      <c r="C90">
        <f t="shared" si="1"/>
        <v>166</v>
      </c>
    </row>
    <row r="91" spans="1:3" x14ac:dyDescent="0.25">
      <c r="A91" s="5" t="s">
        <v>1306</v>
      </c>
      <c r="B91" s="27">
        <v>37112</v>
      </c>
      <c r="C91">
        <f t="shared" si="1"/>
        <v>221</v>
      </c>
    </row>
    <row r="92" spans="1:3" x14ac:dyDescent="0.25">
      <c r="A92" s="5" t="s">
        <v>1306</v>
      </c>
      <c r="B92" s="27">
        <v>37322</v>
      </c>
      <c r="C92">
        <f t="shared" si="1"/>
        <v>66</v>
      </c>
    </row>
    <row r="93" spans="1:3" x14ac:dyDescent="0.25">
      <c r="A93" s="5" t="s">
        <v>1306</v>
      </c>
      <c r="B93" s="27">
        <v>37391</v>
      </c>
      <c r="C93">
        <f t="shared" si="1"/>
        <v>135</v>
      </c>
    </row>
    <row r="94" spans="1:3" x14ac:dyDescent="0.25">
      <c r="A94" s="5" t="s">
        <v>1306</v>
      </c>
      <c r="B94" s="27">
        <v>37508</v>
      </c>
      <c r="C94">
        <f t="shared" si="1"/>
        <v>252</v>
      </c>
    </row>
    <row r="95" spans="1:3" x14ac:dyDescent="0.25">
      <c r="A95" s="5" t="s">
        <v>1306</v>
      </c>
      <c r="B95" s="27">
        <v>37694</v>
      </c>
      <c r="C95">
        <f t="shared" si="1"/>
        <v>73</v>
      </c>
    </row>
    <row r="96" spans="1:3" x14ac:dyDescent="0.25">
      <c r="A96" s="5" t="s">
        <v>1306</v>
      </c>
      <c r="B96" s="27">
        <v>37762</v>
      </c>
      <c r="C96">
        <f t="shared" si="1"/>
        <v>141</v>
      </c>
    </row>
    <row r="97" spans="1:3" x14ac:dyDescent="0.25">
      <c r="A97" s="5" t="s">
        <v>1306</v>
      </c>
      <c r="B97" s="27">
        <v>37866</v>
      </c>
      <c r="C97">
        <f t="shared" si="1"/>
        <v>245</v>
      </c>
    </row>
    <row r="98" spans="1:3" x14ac:dyDescent="0.25">
      <c r="A98" s="5" t="s">
        <v>1306</v>
      </c>
      <c r="B98" s="27">
        <v>38069</v>
      </c>
      <c r="C98">
        <f t="shared" si="1"/>
        <v>83</v>
      </c>
    </row>
    <row r="99" spans="1:3" x14ac:dyDescent="0.25">
      <c r="A99" s="5" t="s">
        <v>1306</v>
      </c>
      <c r="B99" s="27">
        <v>38135</v>
      </c>
      <c r="C99">
        <f t="shared" si="1"/>
        <v>149</v>
      </c>
    </row>
    <row r="100" spans="1:3" x14ac:dyDescent="0.25">
      <c r="A100" s="5" t="s">
        <v>1306</v>
      </c>
      <c r="B100" s="27">
        <v>38236</v>
      </c>
      <c r="C100">
        <f t="shared" si="1"/>
        <v>250</v>
      </c>
    </row>
    <row r="101" spans="1:3" x14ac:dyDescent="0.25">
      <c r="A101" s="5" t="s">
        <v>1306</v>
      </c>
      <c r="B101" s="27">
        <v>38446</v>
      </c>
      <c r="C101">
        <f t="shared" si="1"/>
        <v>94</v>
      </c>
    </row>
    <row r="102" spans="1:3" x14ac:dyDescent="0.25">
      <c r="A102" s="5" t="s">
        <v>1306</v>
      </c>
      <c r="B102" s="27">
        <v>38499</v>
      </c>
      <c r="C102">
        <f t="shared" si="1"/>
        <v>147</v>
      </c>
    </row>
    <row r="103" spans="1:3" x14ac:dyDescent="0.25">
      <c r="A103" s="5" t="s">
        <v>1306</v>
      </c>
      <c r="B103" s="27">
        <v>38600</v>
      </c>
      <c r="C103">
        <f t="shared" si="1"/>
        <v>248</v>
      </c>
    </row>
    <row r="104" spans="1:3" x14ac:dyDescent="0.25">
      <c r="A104" s="5" t="s">
        <v>1306</v>
      </c>
      <c r="B104" s="27">
        <v>38789</v>
      </c>
      <c r="C104">
        <f t="shared" si="1"/>
        <v>72</v>
      </c>
    </row>
    <row r="105" spans="1:3" x14ac:dyDescent="0.25">
      <c r="A105" s="5" t="s">
        <v>1306</v>
      </c>
      <c r="B105" s="27">
        <v>38847</v>
      </c>
      <c r="C105">
        <f t="shared" si="1"/>
        <v>130</v>
      </c>
    </row>
    <row r="106" spans="1:3" x14ac:dyDescent="0.25">
      <c r="A106" s="5" t="s">
        <v>1306</v>
      </c>
      <c r="B106" s="27">
        <v>39196</v>
      </c>
      <c r="C106">
        <f t="shared" si="1"/>
        <v>114</v>
      </c>
    </row>
    <row r="107" spans="1:3" x14ac:dyDescent="0.25">
      <c r="A107" s="5" t="s">
        <v>1306</v>
      </c>
      <c r="B107" s="27">
        <v>39261</v>
      </c>
      <c r="C107">
        <f t="shared" si="1"/>
        <v>179</v>
      </c>
    </row>
    <row r="108" spans="1:3" x14ac:dyDescent="0.25">
      <c r="A108" s="5" t="s">
        <v>1306</v>
      </c>
      <c r="B108" s="27">
        <v>39338</v>
      </c>
      <c r="C108">
        <f t="shared" si="1"/>
        <v>256</v>
      </c>
    </row>
    <row r="109" spans="1:3" x14ac:dyDescent="0.25">
      <c r="A109" s="5" t="s">
        <v>1306</v>
      </c>
      <c r="B109" s="27">
        <v>39549</v>
      </c>
      <c r="C109">
        <f t="shared" si="1"/>
        <v>102</v>
      </c>
    </row>
    <row r="110" spans="1:3" x14ac:dyDescent="0.25">
      <c r="A110" s="5" t="s">
        <v>1306</v>
      </c>
      <c r="B110" s="27">
        <v>39605</v>
      </c>
      <c r="C110">
        <f t="shared" si="1"/>
        <v>158</v>
      </c>
    </row>
    <row r="111" spans="1:3" x14ac:dyDescent="0.25">
      <c r="A111" s="5" t="s">
        <v>1306</v>
      </c>
      <c r="B111" s="27">
        <v>39702</v>
      </c>
      <c r="C111">
        <f t="shared" si="1"/>
        <v>255</v>
      </c>
    </row>
    <row r="112" spans="1:3" x14ac:dyDescent="0.25">
      <c r="A112" s="5" t="s">
        <v>1306</v>
      </c>
      <c r="B112" s="27">
        <v>39892</v>
      </c>
      <c r="C112">
        <f t="shared" si="1"/>
        <v>79</v>
      </c>
    </row>
    <row r="113" spans="1:3" x14ac:dyDescent="0.25">
      <c r="A113" s="5" t="s">
        <v>1306</v>
      </c>
      <c r="B113" s="27">
        <v>39969</v>
      </c>
      <c r="C113">
        <f t="shared" si="1"/>
        <v>156</v>
      </c>
    </row>
    <row r="114" spans="1:3" x14ac:dyDescent="0.25">
      <c r="A114" s="5" t="s">
        <v>1306</v>
      </c>
      <c r="B114" s="27">
        <v>40049</v>
      </c>
      <c r="C114">
        <f t="shared" si="1"/>
        <v>236</v>
      </c>
    </row>
    <row r="115" spans="1:3" x14ac:dyDescent="0.25">
      <c r="A115" s="5" t="s">
        <v>1306</v>
      </c>
      <c r="B115" s="27">
        <v>40267</v>
      </c>
      <c r="C115">
        <f t="shared" si="1"/>
        <v>89</v>
      </c>
    </row>
    <row r="116" spans="1:3" x14ac:dyDescent="0.25">
      <c r="A116" s="5" t="s">
        <v>1306</v>
      </c>
      <c r="B116" s="27">
        <v>40267</v>
      </c>
      <c r="C116">
        <f t="shared" si="1"/>
        <v>89</v>
      </c>
    </row>
    <row r="117" spans="1:3" x14ac:dyDescent="0.25">
      <c r="A117" s="5" t="s">
        <v>1306</v>
      </c>
      <c r="B117" s="27">
        <v>40365</v>
      </c>
      <c r="C117">
        <f t="shared" si="1"/>
        <v>187</v>
      </c>
    </row>
    <row r="118" spans="1:3" x14ac:dyDescent="0.25">
      <c r="A118" s="5" t="s">
        <v>1306</v>
      </c>
      <c r="B118" s="27">
        <v>40365</v>
      </c>
      <c r="C118">
        <f t="shared" si="1"/>
        <v>187</v>
      </c>
    </row>
    <row r="119" spans="1:3" x14ac:dyDescent="0.25">
      <c r="A119" s="5" t="s">
        <v>1306</v>
      </c>
      <c r="B119" s="27">
        <v>40632</v>
      </c>
      <c r="C119">
        <f t="shared" si="1"/>
        <v>89</v>
      </c>
    </row>
    <row r="120" spans="1:3" x14ac:dyDescent="0.25">
      <c r="A120" s="5" t="s">
        <v>1306</v>
      </c>
      <c r="B120" s="27">
        <v>40674</v>
      </c>
      <c r="C120">
        <f t="shared" si="1"/>
        <v>131</v>
      </c>
    </row>
    <row r="121" spans="1:3" x14ac:dyDescent="0.25">
      <c r="A121" s="5" t="s">
        <v>1306</v>
      </c>
      <c r="B121" s="27">
        <v>40795</v>
      </c>
      <c r="C121">
        <f t="shared" si="1"/>
        <v>252</v>
      </c>
    </row>
    <row r="122" spans="1:3" x14ac:dyDescent="0.25">
      <c r="A122" s="5" t="s">
        <v>1306</v>
      </c>
      <c r="B122" s="27">
        <v>41004</v>
      </c>
      <c r="C122">
        <f t="shared" si="1"/>
        <v>96</v>
      </c>
    </row>
    <row r="123" spans="1:3" x14ac:dyDescent="0.25">
      <c r="A123" s="5" t="s">
        <v>1306</v>
      </c>
      <c r="B123" s="27">
        <v>41088</v>
      </c>
      <c r="C123">
        <f t="shared" si="1"/>
        <v>180</v>
      </c>
    </row>
    <row r="124" spans="1:3" x14ac:dyDescent="0.25">
      <c r="A124" s="5" t="s">
        <v>1307</v>
      </c>
      <c r="B124" s="27">
        <v>38135</v>
      </c>
      <c r="C124">
        <f t="shared" si="1"/>
        <v>149</v>
      </c>
    </row>
    <row r="125" spans="1:3" x14ac:dyDescent="0.25">
      <c r="A125" s="5" t="s">
        <v>1307</v>
      </c>
      <c r="B125" s="27">
        <v>38236</v>
      </c>
      <c r="C125">
        <f t="shared" si="1"/>
        <v>250</v>
      </c>
    </row>
    <row r="126" spans="1:3" x14ac:dyDescent="0.25">
      <c r="A126" s="5" t="s">
        <v>1307</v>
      </c>
      <c r="B126" s="27">
        <v>38499</v>
      </c>
      <c r="C126">
        <f t="shared" si="1"/>
        <v>147</v>
      </c>
    </row>
    <row r="127" spans="1:3" x14ac:dyDescent="0.25">
      <c r="A127" s="5" t="s">
        <v>1307</v>
      </c>
      <c r="B127" s="27">
        <v>38600</v>
      </c>
      <c r="C127">
        <f t="shared" si="1"/>
        <v>248</v>
      </c>
    </row>
    <row r="128" spans="1:3" x14ac:dyDescent="0.25">
      <c r="A128" s="5" t="s">
        <v>1307</v>
      </c>
      <c r="B128" s="27">
        <v>38847</v>
      </c>
      <c r="C128">
        <f t="shared" si="1"/>
        <v>130</v>
      </c>
    </row>
    <row r="129" spans="1:3" x14ac:dyDescent="0.25">
      <c r="A129" s="5" t="s">
        <v>1307</v>
      </c>
      <c r="B129" s="27">
        <v>39001</v>
      </c>
      <c r="C129">
        <f t="shared" ref="C129:C192" si="2">B129-DATE(YEAR(B129),1,1)+1</f>
        <v>284</v>
      </c>
    </row>
    <row r="130" spans="1:3" x14ac:dyDescent="0.25">
      <c r="A130" s="5" t="s">
        <v>1307</v>
      </c>
      <c r="B130" s="27">
        <v>39196</v>
      </c>
      <c r="C130">
        <f t="shared" si="2"/>
        <v>114</v>
      </c>
    </row>
    <row r="131" spans="1:3" x14ac:dyDescent="0.25">
      <c r="A131" s="5" t="s">
        <v>1307</v>
      </c>
      <c r="B131" s="27">
        <v>39261</v>
      </c>
      <c r="C131">
        <f t="shared" si="2"/>
        <v>179</v>
      </c>
    </row>
    <row r="132" spans="1:3" x14ac:dyDescent="0.25">
      <c r="A132" s="5" t="s">
        <v>1307</v>
      </c>
      <c r="B132" s="27">
        <v>39338</v>
      </c>
      <c r="C132">
        <f t="shared" si="2"/>
        <v>256</v>
      </c>
    </row>
    <row r="133" spans="1:3" x14ac:dyDescent="0.25">
      <c r="A133" s="5" t="s">
        <v>1307</v>
      </c>
      <c r="B133" s="27">
        <v>39549</v>
      </c>
      <c r="C133">
        <f t="shared" si="2"/>
        <v>102</v>
      </c>
    </row>
    <row r="134" spans="1:3" x14ac:dyDescent="0.25">
      <c r="A134" s="5" t="s">
        <v>1307</v>
      </c>
      <c r="B134" s="27">
        <v>39605</v>
      </c>
      <c r="C134">
        <f t="shared" si="2"/>
        <v>158</v>
      </c>
    </row>
    <row r="135" spans="1:3" x14ac:dyDescent="0.25">
      <c r="A135" s="5" t="s">
        <v>1307</v>
      </c>
      <c r="B135" s="27">
        <v>39702</v>
      </c>
      <c r="C135">
        <f t="shared" si="2"/>
        <v>255</v>
      </c>
    </row>
    <row r="136" spans="1:3" x14ac:dyDescent="0.25">
      <c r="A136" s="5" t="s">
        <v>1308</v>
      </c>
      <c r="B136" s="27">
        <v>36661</v>
      </c>
      <c r="C136">
        <f t="shared" si="2"/>
        <v>136</v>
      </c>
    </row>
    <row r="137" spans="1:3" x14ac:dyDescent="0.25">
      <c r="A137" s="5" t="s">
        <v>1308</v>
      </c>
      <c r="B137" s="27">
        <v>36990</v>
      </c>
      <c r="C137">
        <f t="shared" si="2"/>
        <v>99</v>
      </c>
    </row>
    <row r="138" spans="1:3" x14ac:dyDescent="0.25">
      <c r="A138" s="5" t="s">
        <v>1308</v>
      </c>
      <c r="B138" s="27">
        <v>37057</v>
      </c>
      <c r="C138">
        <f t="shared" si="2"/>
        <v>166</v>
      </c>
    </row>
    <row r="139" spans="1:3" x14ac:dyDescent="0.25">
      <c r="A139" s="5" t="s">
        <v>1308</v>
      </c>
      <c r="B139" s="27">
        <v>37322</v>
      </c>
      <c r="C139">
        <f t="shared" si="2"/>
        <v>66</v>
      </c>
    </row>
    <row r="140" spans="1:3" x14ac:dyDescent="0.25">
      <c r="A140" s="5" t="s">
        <v>1308</v>
      </c>
      <c r="B140" s="27">
        <v>37391</v>
      </c>
      <c r="C140">
        <f t="shared" si="2"/>
        <v>135</v>
      </c>
    </row>
    <row r="141" spans="1:3" x14ac:dyDescent="0.25">
      <c r="A141" s="5" t="s">
        <v>1308</v>
      </c>
      <c r="B141" s="27">
        <v>37694</v>
      </c>
      <c r="C141">
        <f t="shared" si="2"/>
        <v>73</v>
      </c>
    </row>
    <row r="142" spans="1:3" x14ac:dyDescent="0.25">
      <c r="A142" s="5" t="s">
        <v>1308</v>
      </c>
      <c r="B142" s="27">
        <v>37762</v>
      </c>
      <c r="C142">
        <f t="shared" si="2"/>
        <v>141</v>
      </c>
    </row>
    <row r="143" spans="1:3" x14ac:dyDescent="0.25">
      <c r="A143" s="5" t="s">
        <v>1309</v>
      </c>
      <c r="B143" s="27">
        <v>38069</v>
      </c>
      <c r="C143">
        <f t="shared" si="2"/>
        <v>83</v>
      </c>
    </row>
    <row r="144" spans="1:3" x14ac:dyDescent="0.25">
      <c r="A144" s="5" t="s">
        <v>1309</v>
      </c>
      <c r="B144" s="27">
        <v>38135</v>
      </c>
      <c r="C144">
        <f t="shared" si="2"/>
        <v>149</v>
      </c>
    </row>
    <row r="145" spans="1:3" x14ac:dyDescent="0.25">
      <c r="A145" s="5" t="s">
        <v>1309</v>
      </c>
      <c r="B145" s="27">
        <v>38446</v>
      </c>
      <c r="C145">
        <f t="shared" si="2"/>
        <v>94</v>
      </c>
    </row>
    <row r="146" spans="1:3" x14ac:dyDescent="0.25">
      <c r="A146" s="5" t="s">
        <v>1309</v>
      </c>
      <c r="B146" s="27">
        <v>38499</v>
      </c>
      <c r="C146">
        <f t="shared" si="2"/>
        <v>147</v>
      </c>
    </row>
    <row r="147" spans="1:3" x14ac:dyDescent="0.25">
      <c r="A147" s="5" t="s">
        <v>1309</v>
      </c>
      <c r="B147" s="27">
        <v>38789</v>
      </c>
      <c r="C147">
        <f t="shared" si="2"/>
        <v>72</v>
      </c>
    </row>
    <row r="148" spans="1:3" x14ac:dyDescent="0.25">
      <c r="A148" s="5" t="s">
        <v>1309</v>
      </c>
      <c r="B148" s="27">
        <v>38847</v>
      </c>
      <c r="C148">
        <f t="shared" si="2"/>
        <v>130</v>
      </c>
    </row>
    <row r="149" spans="1:3" x14ac:dyDescent="0.25">
      <c r="A149" s="5" t="s">
        <v>1310</v>
      </c>
      <c r="B149" s="27">
        <v>36661</v>
      </c>
      <c r="C149">
        <f t="shared" si="2"/>
        <v>136</v>
      </c>
    </row>
    <row r="150" spans="1:3" x14ac:dyDescent="0.25">
      <c r="A150" s="5" t="s">
        <v>1310</v>
      </c>
      <c r="B150" s="27">
        <v>36990</v>
      </c>
      <c r="C150">
        <f t="shared" si="2"/>
        <v>99</v>
      </c>
    </row>
    <row r="151" spans="1:3" x14ac:dyDescent="0.25">
      <c r="A151" s="5" t="s">
        <v>1310</v>
      </c>
      <c r="B151" s="27">
        <v>37057</v>
      </c>
      <c r="C151">
        <f t="shared" si="2"/>
        <v>166</v>
      </c>
    </row>
    <row r="152" spans="1:3" x14ac:dyDescent="0.25">
      <c r="A152" s="5" t="s">
        <v>1310</v>
      </c>
      <c r="B152" s="27">
        <v>37322</v>
      </c>
      <c r="C152">
        <f t="shared" si="2"/>
        <v>66</v>
      </c>
    </row>
    <row r="153" spans="1:3" x14ac:dyDescent="0.25">
      <c r="A153" s="5" t="s">
        <v>1310</v>
      </c>
      <c r="B153" s="27">
        <v>37391</v>
      </c>
      <c r="C153">
        <f t="shared" si="2"/>
        <v>135</v>
      </c>
    </row>
    <row r="154" spans="1:3" x14ac:dyDescent="0.25">
      <c r="A154" s="5" t="s">
        <v>1310</v>
      </c>
      <c r="B154" s="27">
        <v>37694</v>
      </c>
      <c r="C154">
        <f t="shared" si="2"/>
        <v>73</v>
      </c>
    </row>
    <row r="155" spans="1:3" x14ac:dyDescent="0.25">
      <c r="A155" s="5" t="s">
        <v>1310</v>
      </c>
      <c r="B155" s="27">
        <v>37762</v>
      </c>
      <c r="C155">
        <f t="shared" si="2"/>
        <v>141</v>
      </c>
    </row>
    <row r="156" spans="1:3" x14ac:dyDescent="0.25">
      <c r="A156" s="5" t="s">
        <v>1310</v>
      </c>
      <c r="B156" s="27">
        <v>38069</v>
      </c>
      <c r="C156">
        <f t="shared" si="2"/>
        <v>83</v>
      </c>
    </row>
    <row r="157" spans="1:3" x14ac:dyDescent="0.25">
      <c r="A157" s="5" t="s">
        <v>1310</v>
      </c>
      <c r="B157" s="27">
        <v>38135</v>
      </c>
      <c r="C157">
        <f t="shared" si="2"/>
        <v>149</v>
      </c>
    </row>
    <row r="158" spans="1:3" x14ac:dyDescent="0.25">
      <c r="A158" s="5" t="s">
        <v>1311</v>
      </c>
      <c r="B158" s="27">
        <v>38446</v>
      </c>
      <c r="C158">
        <f t="shared" si="2"/>
        <v>94</v>
      </c>
    </row>
    <row r="159" spans="1:3" x14ac:dyDescent="0.25">
      <c r="A159" s="5" t="s">
        <v>1311</v>
      </c>
      <c r="B159" s="27">
        <v>38499</v>
      </c>
      <c r="C159">
        <f t="shared" si="2"/>
        <v>147</v>
      </c>
    </row>
    <row r="160" spans="1:3" x14ac:dyDescent="0.25">
      <c r="A160" s="5" t="s">
        <v>1311</v>
      </c>
      <c r="B160" s="27">
        <v>38789</v>
      </c>
      <c r="C160">
        <f t="shared" si="2"/>
        <v>72</v>
      </c>
    </row>
    <row r="161" spans="1:3" x14ac:dyDescent="0.25">
      <c r="A161" s="5" t="s">
        <v>1311</v>
      </c>
      <c r="B161" s="27">
        <v>38847</v>
      </c>
      <c r="C161">
        <f t="shared" si="2"/>
        <v>130</v>
      </c>
    </row>
    <row r="162" spans="1:3" x14ac:dyDescent="0.25">
      <c r="A162" s="5" t="s">
        <v>1311</v>
      </c>
      <c r="B162" s="27">
        <v>39196</v>
      </c>
      <c r="C162">
        <f t="shared" si="2"/>
        <v>114</v>
      </c>
    </row>
    <row r="163" spans="1:3" x14ac:dyDescent="0.25">
      <c r="A163" s="5" t="s">
        <v>1311</v>
      </c>
      <c r="B163" s="27">
        <v>39261</v>
      </c>
      <c r="C163">
        <f t="shared" si="2"/>
        <v>179</v>
      </c>
    </row>
    <row r="164" spans="1:3" x14ac:dyDescent="0.25">
      <c r="A164" s="5" t="s">
        <v>1312</v>
      </c>
      <c r="B164" s="27">
        <v>39892</v>
      </c>
      <c r="C164">
        <f t="shared" si="2"/>
        <v>79</v>
      </c>
    </row>
    <row r="165" spans="1:3" x14ac:dyDescent="0.25">
      <c r="A165" s="5" t="s">
        <v>1312</v>
      </c>
      <c r="B165" s="27">
        <v>39969</v>
      </c>
      <c r="C165">
        <f t="shared" si="2"/>
        <v>156</v>
      </c>
    </row>
    <row r="166" spans="1:3" x14ac:dyDescent="0.25">
      <c r="A166" s="5" t="s">
        <v>1312</v>
      </c>
      <c r="B166" s="27">
        <v>40049</v>
      </c>
      <c r="C166">
        <f t="shared" si="2"/>
        <v>236</v>
      </c>
    </row>
    <row r="167" spans="1:3" x14ac:dyDescent="0.25">
      <c r="A167" s="5" t="s">
        <v>1312</v>
      </c>
      <c r="B167" s="27">
        <v>40267</v>
      </c>
      <c r="C167">
        <f t="shared" si="2"/>
        <v>89</v>
      </c>
    </row>
    <row r="168" spans="1:3" x14ac:dyDescent="0.25">
      <c r="A168" s="5" t="s">
        <v>1312</v>
      </c>
      <c r="B168" s="27">
        <v>40365</v>
      </c>
      <c r="C168">
        <f t="shared" si="2"/>
        <v>187</v>
      </c>
    </row>
    <row r="169" spans="1:3" x14ac:dyDescent="0.25">
      <c r="A169" s="5" t="s">
        <v>1312</v>
      </c>
      <c r="B169" s="27">
        <v>40455</v>
      </c>
      <c r="C169">
        <f t="shared" si="2"/>
        <v>277</v>
      </c>
    </row>
    <row r="170" spans="1:3" x14ac:dyDescent="0.25">
      <c r="A170" s="5" t="s">
        <v>1312</v>
      </c>
      <c r="B170" s="27">
        <v>40512</v>
      </c>
      <c r="C170">
        <f t="shared" si="2"/>
        <v>334</v>
      </c>
    </row>
    <row r="171" spans="1:3" x14ac:dyDescent="0.25">
      <c r="A171" s="5" t="s">
        <v>1312</v>
      </c>
      <c r="B171" s="27">
        <v>40632</v>
      </c>
      <c r="C171">
        <f t="shared" si="2"/>
        <v>89</v>
      </c>
    </row>
    <row r="172" spans="1:3" x14ac:dyDescent="0.25">
      <c r="A172" s="5" t="s">
        <v>1312</v>
      </c>
      <c r="B172" s="27">
        <v>40674</v>
      </c>
      <c r="C172">
        <f t="shared" si="2"/>
        <v>131</v>
      </c>
    </row>
    <row r="173" spans="1:3" x14ac:dyDescent="0.25">
      <c r="A173" s="5" t="s">
        <v>1312</v>
      </c>
      <c r="B173" s="27">
        <v>40795</v>
      </c>
      <c r="C173">
        <f t="shared" si="2"/>
        <v>252</v>
      </c>
    </row>
    <row r="174" spans="1:3" x14ac:dyDescent="0.25">
      <c r="A174" s="5" t="s">
        <v>1312</v>
      </c>
      <c r="B174" s="27">
        <v>41004</v>
      </c>
      <c r="C174">
        <f t="shared" si="2"/>
        <v>96</v>
      </c>
    </row>
    <row r="175" spans="1:3" x14ac:dyDescent="0.25">
      <c r="A175" s="5" t="s">
        <v>1312</v>
      </c>
      <c r="B175" s="27">
        <v>41088</v>
      </c>
      <c r="C175">
        <f t="shared" si="2"/>
        <v>180</v>
      </c>
    </row>
    <row r="176" spans="1:3" x14ac:dyDescent="0.25">
      <c r="A176" s="5" t="s">
        <v>1312</v>
      </c>
      <c r="B176" s="27">
        <v>41177</v>
      </c>
      <c r="C176">
        <f t="shared" si="2"/>
        <v>269</v>
      </c>
    </row>
    <row r="177" spans="1:3" x14ac:dyDescent="0.25">
      <c r="A177" s="5" t="s">
        <v>1313</v>
      </c>
      <c r="B177" s="27">
        <v>39892</v>
      </c>
      <c r="C177">
        <f t="shared" si="2"/>
        <v>79</v>
      </c>
    </row>
    <row r="178" spans="1:3" x14ac:dyDescent="0.25">
      <c r="A178" s="5" t="s">
        <v>1313</v>
      </c>
      <c r="B178" s="27">
        <v>39969</v>
      </c>
      <c r="C178">
        <f t="shared" si="2"/>
        <v>156</v>
      </c>
    </row>
    <row r="179" spans="1:3" x14ac:dyDescent="0.25">
      <c r="A179" s="5" t="s">
        <v>1313</v>
      </c>
      <c r="B179" s="27">
        <v>40049</v>
      </c>
      <c r="C179">
        <f t="shared" si="2"/>
        <v>236</v>
      </c>
    </row>
    <row r="180" spans="1:3" x14ac:dyDescent="0.25">
      <c r="A180" s="5" t="s">
        <v>1313</v>
      </c>
      <c r="B180" s="27">
        <v>40267</v>
      </c>
      <c r="C180">
        <f t="shared" si="2"/>
        <v>89</v>
      </c>
    </row>
    <row r="181" spans="1:3" x14ac:dyDescent="0.25">
      <c r="A181" s="5" t="s">
        <v>1313</v>
      </c>
      <c r="B181" s="27">
        <v>40365</v>
      </c>
      <c r="C181">
        <f t="shared" si="2"/>
        <v>187</v>
      </c>
    </row>
    <row r="182" spans="1:3" x14ac:dyDescent="0.25">
      <c r="A182" s="5" t="s">
        <v>1313</v>
      </c>
      <c r="B182" s="27">
        <v>40455</v>
      </c>
      <c r="C182">
        <f t="shared" si="2"/>
        <v>277</v>
      </c>
    </row>
    <row r="183" spans="1:3" x14ac:dyDescent="0.25">
      <c r="A183" s="5" t="s">
        <v>1313</v>
      </c>
      <c r="B183" s="27">
        <v>40512</v>
      </c>
      <c r="C183">
        <f t="shared" si="2"/>
        <v>334</v>
      </c>
    </row>
    <row r="184" spans="1:3" x14ac:dyDescent="0.25">
      <c r="A184" s="5" t="s">
        <v>1313</v>
      </c>
      <c r="B184" s="27">
        <v>40632</v>
      </c>
      <c r="C184">
        <f t="shared" si="2"/>
        <v>89</v>
      </c>
    </row>
    <row r="185" spans="1:3" x14ac:dyDescent="0.25">
      <c r="A185" s="5" t="s">
        <v>1313</v>
      </c>
      <c r="B185" s="27">
        <v>40674</v>
      </c>
      <c r="C185">
        <f t="shared" si="2"/>
        <v>131</v>
      </c>
    </row>
    <row r="186" spans="1:3" x14ac:dyDescent="0.25">
      <c r="A186" s="5" t="s">
        <v>1313</v>
      </c>
      <c r="B186" s="27">
        <v>40795</v>
      </c>
      <c r="C186">
        <f t="shared" si="2"/>
        <v>252</v>
      </c>
    </row>
    <row r="187" spans="1:3" x14ac:dyDescent="0.25">
      <c r="A187" s="5" t="s">
        <v>1313</v>
      </c>
      <c r="B187" s="27">
        <v>41004</v>
      </c>
      <c r="C187">
        <f t="shared" si="2"/>
        <v>96</v>
      </c>
    </row>
    <row r="188" spans="1:3" x14ac:dyDescent="0.25">
      <c r="A188" s="5" t="s">
        <v>1313</v>
      </c>
      <c r="B188" s="27">
        <v>41088</v>
      </c>
      <c r="C188">
        <f t="shared" si="2"/>
        <v>180</v>
      </c>
    </row>
    <row r="189" spans="1:3" x14ac:dyDescent="0.25">
      <c r="A189" s="5" t="s">
        <v>1313</v>
      </c>
      <c r="B189" s="27">
        <v>41177</v>
      </c>
      <c r="C189">
        <f t="shared" si="2"/>
        <v>269</v>
      </c>
    </row>
    <row r="190" spans="1:3" x14ac:dyDescent="0.25">
      <c r="A190" s="5" t="s">
        <v>1314</v>
      </c>
      <c r="B190" s="27">
        <v>39892</v>
      </c>
      <c r="C190">
        <f t="shared" si="2"/>
        <v>79</v>
      </c>
    </row>
    <row r="191" spans="1:3" x14ac:dyDescent="0.25">
      <c r="A191" s="5" t="s">
        <v>1314</v>
      </c>
      <c r="B191" s="27">
        <v>39969</v>
      </c>
      <c r="C191">
        <f t="shared" si="2"/>
        <v>156</v>
      </c>
    </row>
    <row r="192" spans="1:3" x14ac:dyDescent="0.25">
      <c r="A192" s="5" t="s">
        <v>1314</v>
      </c>
      <c r="B192" s="27">
        <v>40049</v>
      </c>
      <c r="C192">
        <f t="shared" si="2"/>
        <v>236</v>
      </c>
    </row>
    <row r="193" spans="1:3" x14ac:dyDescent="0.25">
      <c r="A193" s="5" t="s">
        <v>1314</v>
      </c>
      <c r="B193" s="27">
        <v>40267</v>
      </c>
      <c r="C193">
        <f t="shared" ref="C193:C256" si="3">B193-DATE(YEAR(B193),1,1)+1</f>
        <v>89</v>
      </c>
    </row>
    <row r="194" spans="1:3" x14ac:dyDescent="0.25">
      <c r="A194" s="5" t="s">
        <v>1314</v>
      </c>
      <c r="B194" s="27">
        <v>40365</v>
      </c>
      <c r="C194">
        <f t="shared" si="3"/>
        <v>187</v>
      </c>
    </row>
    <row r="195" spans="1:3" x14ac:dyDescent="0.25">
      <c r="A195" s="5" t="s">
        <v>1314</v>
      </c>
      <c r="B195" s="27">
        <v>40455</v>
      </c>
      <c r="C195">
        <f t="shared" si="3"/>
        <v>277</v>
      </c>
    </row>
    <row r="196" spans="1:3" x14ac:dyDescent="0.25">
      <c r="A196" s="5" t="s">
        <v>1314</v>
      </c>
      <c r="B196" s="27">
        <v>40512</v>
      </c>
      <c r="C196">
        <f t="shared" si="3"/>
        <v>334</v>
      </c>
    </row>
    <row r="197" spans="1:3" x14ac:dyDescent="0.25">
      <c r="A197" s="5" t="s">
        <v>1314</v>
      </c>
      <c r="B197" s="27">
        <v>40632</v>
      </c>
      <c r="C197">
        <f t="shared" si="3"/>
        <v>89</v>
      </c>
    </row>
    <row r="198" spans="1:3" x14ac:dyDescent="0.25">
      <c r="A198" s="5" t="s">
        <v>1314</v>
      </c>
      <c r="B198" s="27">
        <v>40674</v>
      </c>
      <c r="C198">
        <f t="shared" si="3"/>
        <v>131</v>
      </c>
    </row>
    <row r="199" spans="1:3" x14ac:dyDescent="0.25">
      <c r="A199" s="5" t="s">
        <v>1314</v>
      </c>
      <c r="B199" s="27">
        <v>40795</v>
      </c>
      <c r="C199">
        <f t="shared" si="3"/>
        <v>252</v>
      </c>
    </row>
    <row r="200" spans="1:3" x14ac:dyDescent="0.25">
      <c r="A200" s="5" t="s">
        <v>1314</v>
      </c>
      <c r="B200" s="27">
        <v>41004</v>
      </c>
      <c r="C200">
        <f t="shared" si="3"/>
        <v>96</v>
      </c>
    </row>
    <row r="201" spans="1:3" x14ac:dyDescent="0.25">
      <c r="A201" s="5" t="s">
        <v>1314</v>
      </c>
      <c r="B201" s="27">
        <v>41088</v>
      </c>
      <c r="C201">
        <f t="shared" si="3"/>
        <v>180</v>
      </c>
    </row>
    <row r="202" spans="1:3" x14ac:dyDescent="0.25">
      <c r="A202" s="5" t="s">
        <v>1314</v>
      </c>
      <c r="B202" s="27">
        <v>41177</v>
      </c>
      <c r="C202">
        <f t="shared" si="3"/>
        <v>269</v>
      </c>
    </row>
    <row r="203" spans="1:3" x14ac:dyDescent="0.25">
      <c r="A203" s="5" t="s">
        <v>1315</v>
      </c>
      <c r="B203" s="27">
        <v>39892</v>
      </c>
      <c r="C203">
        <f t="shared" si="3"/>
        <v>79</v>
      </c>
    </row>
    <row r="204" spans="1:3" x14ac:dyDescent="0.25">
      <c r="A204" s="5" t="s">
        <v>1315</v>
      </c>
      <c r="B204" s="27">
        <v>39969</v>
      </c>
      <c r="C204">
        <f t="shared" si="3"/>
        <v>156</v>
      </c>
    </row>
    <row r="205" spans="1:3" x14ac:dyDescent="0.25">
      <c r="A205" s="5" t="s">
        <v>1315</v>
      </c>
      <c r="B205" s="27">
        <v>40049</v>
      </c>
      <c r="C205">
        <f t="shared" si="3"/>
        <v>236</v>
      </c>
    </row>
    <row r="206" spans="1:3" x14ac:dyDescent="0.25">
      <c r="A206" s="5" t="s">
        <v>1315</v>
      </c>
      <c r="B206" s="27">
        <v>40267</v>
      </c>
      <c r="C206">
        <f t="shared" si="3"/>
        <v>89</v>
      </c>
    </row>
    <row r="207" spans="1:3" x14ac:dyDescent="0.25">
      <c r="A207" s="5" t="s">
        <v>1315</v>
      </c>
      <c r="B207" s="27">
        <v>40365</v>
      </c>
      <c r="C207">
        <f t="shared" si="3"/>
        <v>187</v>
      </c>
    </row>
    <row r="208" spans="1:3" x14ac:dyDescent="0.25">
      <c r="A208" s="5" t="s">
        <v>1315</v>
      </c>
      <c r="B208" s="27">
        <v>40632</v>
      </c>
      <c r="C208">
        <f t="shared" si="3"/>
        <v>89</v>
      </c>
    </row>
    <row r="209" spans="1:3" x14ac:dyDescent="0.25">
      <c r="A209" s="5" t="s">
        <v>1315</v>
      </c>
      <c r="B209" s="27">
        <v>40674</v>
      </c>
      <c r="C209">
        <f t="shared" si="3"/>
        <v>131</v>
      </c>
    </row>
    <row r="210" spans="1:3" x14ac:dyDescent="0.25">
      <c r="A210" s="5" t="s">
        <v>1315</v>
      </c>
      <c r="B210" s="27">
        <v>41004</v>
      </c>
      <c r="C210">
        <f t="shared" si="3"/>
        <v>96</v>
      </c>
    </row>
    <row r="211" spans="1:3" x14ac:dyDescent="0.25">
      <c r="A211" s="5" t="s">
        <v>1315</v>
      </c>
      <c r="B211" s="27">
        <v>41088</v>
      </c>
      <c r="C211">
        <f t="shared" si="3"/>
        <v>180</v>
      </c>
    </row>
    <row r="212" spans="1:3" x14ac:dyDescent="0.25">
      <c r="A212" s="5" t="s">
        <v>1316</v>
      </c>
      <c r="B212" s="27">
        <v>39892</v>
      </c>
      <c r="C212">
        <f t="shared" si="3"/>
        <v>79</v>
      </c>
    </row>
    <row r="213" spans="1:3" x14ac:dyDescent="0.25">
      <c r="A213" s="5" t="s">
        <v>1316</v>
      </c>
      <c r="B213" s="27">
        <v>39969</v>
      </c>
      <c r="C213">
        <f t="shared" si="3"/>
        <v>156</v>
      </c>
    </row>
    <row r="214" spans="1:3" x14ac:dyDescent="0.25">
      <c r="A214" s="5" t="s">
        <v>1316</v>
      </c>
      <c r="B214" s="27">
        <v>40049</v>
      </c>
      <c r="C214">
        <f t="shared" si="3"/>
        <v>236</v>
      </c>
    </row>
    <row r="215" spans="1:3" x14ac:dyDescent="0.25">
      <c r="A215" s="5" t="s">
        <v>1316</v>
      </c>
      <c r="B215" s="27">
        <v>40267</v>
      </c>
      <c r="C215">
        <f t="shared" si="3"/>
        <v>89</v>
      </c>
    </row>
    <row r="216" spans="1:3" x14ac:dyDescent="0.25">
      <c r="A216" s="5" t="s">
        <v>1316</v>
      </c>
      <c r="B216" s="27">
        <v>40365</v>
      </c>
      <c r="C216">
        <f t="shared" si="3"/>
        <v>187</v>
      </c>
    </row>
    <row r="217" spans="1:3" x14ac:dyDescent="0.25">
      <c r="A217" s="5" t="s">
        <v>1316</v>
      </c>
      <c r="B217" s="27">
        <v>40455</v>
      </c>
      <c r="C217">
        <f t="shared" si="3"/>
        <v>277</v>
      </c>
    </row>
    <row r="218" spans="1:3" x14ac:dyDescent="0.25">
      <c r="A218" s="5" t="s">
        <v>1316</v>
      </c>
      <c r="B218" s="27">
        <v>40512</v>
      </c>
      <c r="C218">
        <f t="shared" si="3"/>
        <v>334</v>
      </c>
    </row>
    <row r="219" spans="1:3" x14ac:dyDescent="0.25">
      <c r="A219" s="5" t="s">
        <v>1316</v>
      </c>
      <c r="B219" s="27">
        <v>40632</v>
      </c>
      <c r="C219">
        <f t="shared" si="3"/>
        <v>89</v>
      </c>
    </row>
    <row r="220" spans="1:3" x14ac:dyDescent="0.25">
      <c r="A220" s="5" t="s">
        <v>1316</v>
      </c>
      <c r="B220" s="27">
        <v>40674</v>
      </c>
      <c r="C220">
        <f t="shared" si="3"/>
        <v>131</v>
      </c>
    </row>
    <row r="221" spans="1:3" x14ac:dyDescent="0.25">
      <c r="A221" s="5" t="s">
        <v>1316</v>
      </c>
      <c r="B221" s="27">
        <v>40795</v>
      </c>
      <c r="C221">
        <f t="shared" si="3"/>
        <v>252</v>
      </c>
    </row>
    <row r="222" spans="1:3" x14ac:dyDescent="0.25">
      <c r="A222" s="5" t="s">
        <v>1317</v>
      </c>
      <c r="B222" s="27">
        <v>39892</v>
      </c>
      <c r="C222">
        <f t="shared" si="3"/>
        <v>79</v>
      </c>
    </row>
    <row r="223" spans="1:3" x14ac:dyDescent="0.25">
      <c r="A223" s="5" t="s">
        <v>1317</v>
      </c>
      <c r="B223" s="27">
        <v>39969</v>
      </c>
      <c r="C223">
        <f t="shared" si="3"/>
        <v>156</v>
      </c>
    </row>
    <row r="224" spans="1:3" x14ac:dyDescent="0.25">
      <c r="A224" s="5" t="s">
        <v>1317</v>
      </c>
      <c r="B224" s="27">
        <v>40049</v>
      </c>
      <c r="C224">
        <f t="shared" si="3"/>
        <v>236</v>
      </c>
    </row>
    <row r="225" spans="1:3" x14ac:dyDescent="0.25">
      <c r="A225" s="5" t="s">
        <v>1317</v>
      </c>
      <c r="B225" s="27">
        <v>40267</v>
      </c>
      <c r="C225">
        <f t="shared" si="3"/>
        <v>89</v>
      </c>
    </row>
    <row r="226" spans="1:3" x14ac:dyDescent="0.25">
      <c r="A226" s="5" t="s">
        <v>1317</v>
      </c>
      <c r="B226" s="27">
        <v>40365</v>
      </c>
      <c r="C226">
        <f t="shared" si="3"/>
        <v>187</v>
      </c>
    </row>
    <row r="227" spans="1:3" x14ac:dyDescent="0.25">
      <c r="A227" s="5" t="s">
        <v>1317</v>
      </c>
      <c r="B227" s="27">
        <v>40455</v>
      </c>
      <c r="C227">
        <f t="shared" si="3"/>
        <v>277</v>
      </c>
    </row>
    <row r="228" spans="1:3" x14ac:dyDescent="0.25">
      <c r="A228" s="5" t="s">
        <v>1317</v>
      </c>
      <c r="B228" s="27">
        <v>40512</v>
      </c>
      <c r="C228">
        <f t="shared" si="3"/>
        <v>334</v>
      </c>
    </row>
    <row r="229" spans="1:3" x14ac:dyDescent="0.25">
      <c r="A229" s="5" t="s">
        <v>1317</v>
      </c>
      <c r="B229" s="27">
        <v>40632</v>
      </c>
      <c r="C229">
        <f t="shared" si="3"/>
        <v>89</v>
      </c>
    </row>
    <row r="230" spans="1:3" x14ac:dyDescent="0.25">
      <c r="A230" s="5" t="s">
        <v>1317</v>
      </c>
      <c r="B230" s="27">
        <v>40674</v>
      </c>
      <c r="C230">
        <f t="shared" si="3"/>
        <v>131</v>
      </c>
    </row>
    <row r="231" spans="1:3" x14ac:dyDescent="0.25">
      <c r="A231" s="5" t="s">
        <v>1317</v>
      </c>
      <c r="B231" s="27">
        <v>40795</v>
      </c>
      <c r="C231">
        <f t="shared" si="3"/>
        <v>252</v>
      </c>
    </row>
    <row r="232" spans="1:3" x14ac:dyDescent="0.25">
      <c r="A232" s="5" t="s">
        <v>1317</v>
      </c>
      <c r="B232" s="27">
        <v>41004</v>
      </c>
      <c r="C232">
        <f t="shared" si="3"/>
        <v>96</v>
      </c>
    </row>
    <row r="233" spans="1:3" x14ac:dyDescent="0.25">
      <c r="A233" s="5" t="s">
        <v>1317</v>
      </c>
      <c r="B233" s="27">
        <v>41088</v>
      </c>
      <c r="C233">
        <f t="shared" si="3"/>
        <v>180</v>
      </c>
    </row>
    <row r="234" spans="1:3" x14ac:dyDescent="0.25">
      <c r="A234" s="5" t="s">
        <v>1317</v>
      </c>
      <c r="B234" s="27">
        <v>41177</v>
      </c>
      <c r="C234">
        <f t="shared" si="3"/>
        <v>269</v>
      </c>
    </row>
    <row r="235" spans="1:3" x14ac:dyDescent="0.25">
      <c r="A235" s="5" t="s">
        <v>1318</v>
      </c>
      <c r="B235" s="27">
        <v>37391</v>
      </c>
      <c r="C235">
        <f t="shared" si="3"/>
        <v>135</v>
      </c>
    </row>
    <row r="236" spans="1:3" x14ac:dyDescent="0.25">
      <c r="A236" s="5" t="s">
        <v>1318</v>
      </c>
      <c r="B236" s="27">
        <v>37508</v>
      </c>
      <c r="C236">
        <f t="shared" si="3"/>
        <v>252</v>
      </c>
    </row>
    <row r="237" spans="1:3" x14ac:dyDescent="0.25">
      <c r="A237" s="5" t="s">
        <v>1318</v>
      </c>
      <c r="B237" s="27">
        <v>37694</v>
      </c>
      <c r="C237">
        <f t="shared" si="3"/>
        <v>73</v>
      </c>
    </row>
    <row r="238" spans="1:3" x14ac:dyDescent="0.25">
      <c r="A238" s="5" t="s">
        <v>1318</v>
      </c>
      <c r="B238" s="27">
        <v>37762</v>
      </c>
      <c r="C238">
        <f t="shared" si="3"/>
        <v>141</v>
      </c>
    </row>
    <row r="239" spans="1:3" x14ac:dyDescent="0.25">
      <c r="A239" s="5" t="s">
        <v>1318</v>
      </c>
      <c r="B239" s="27">
        <v>37866</v>
      </c>
      <c r="C239">
        <f t="shared" si="3"/>
        <v>245</v>
      </c>
    </row>
    <row r="240" spans="1:3" x14ac:dyDescent="0.25">
      <c r="A240" s="5" t="s">
        <v>1318</v>
      </c>
      <c r="B240" s="27">
        <v>38069</v>
      </c>
      <c r="C240">
        <f t="shared" si="3"/>
        <v>83</v>
      </c>
    </row>
    <row r="241" spans="1:3" x14ac:dyDescent="0.25">
      <c r="A241" s="5" t="s">
        <v>1318</v>
      </c>
      <c r="B241" s="27">
        <v>38135</v>
      </c>
      <c r="C241">
        <f t="shared" si="3"/>
        <v>149</v>
      </c>
    </row>
    <row r="242" spans="1:3" x14ac:dyDescent="0.25">
      <c r="A242" s="5" t="s">
        <v>1318</v>
      </c>
      <c r="B242" s="27">
        <v>38236</v>
      </c>
      <c r="C242">
        <f t="shared" si="3"/>
        <v>250</v>
      </c>
    </row>
    <row r="243" spans="1:3" x14ac:dyDescent="0.25">
      <c r="A243" s="5" t="s">
        <v>1318</v>
      </c>
      <c r="B243" s="27">
        <v>38446</v>
      </c>
      <c r="C243">
        <f t="shared" si="3"/>
        <v>94</v>
      </c>
    </row>
    <row r="244" spans="1:3" x14ac:dyDescent="0.25">
      <c r="A244" s="5" t="s">
        <v>1318</v>
      </c>
      <c r="B244" s="27">
        <v>38499</v>
      </c>
      <c r="C244">
        <f t="shared" si="3"/>
        <v>147</v>
      </c>
    </row>
    <row r="245" spans="1:3" x14ac:dyDescent="0.25">
      <c r="A245" s="5" t="s">
        <v>1318</v>
      </c>
      <c r="B245" s="27">
        <v>38600</v>
      </c>
      <c r="C245">
        <f t="shared" si="3"/>
        <v>248</v>
      </c>
    </row>
    <row r="246" spans="1:3" x14ac:dyDescent="0.25">
      <c r="A246" s="5" t="s">
        <v>1319</v>
      </c>
      <c r="B246" s="27">
        <v>36661</v>
      </c>
      <c r="C246">
        <f t="shared" si="3"/>
        <v>136</v>
      </c>
    </row>
    <row r="247" spans="1:3" x14ac:dyDescent="0.25">
      <c r="A247" s="5" t="s">
        <v>1319</v>
      </c>
      <c r="B247" s="27">
        <v>36789</v>
      </c>
      <c r="C247">
        <f t="shared" si="3"/>
        <v>264</v>
      </c>
    </row>
    <row r="248" spans="1:3" x14ac:dyDescent="0.25">
      <c r="A248" s="5" t="s">
        <v>1319</v>
      </c>
      <c r="B248" s="27">
        <v>37391</v>
      </c>
      <c r="C248">
        <f t="shared" si="3"/>
        <v>135</v>
      </c>
    </row>
    <row r="249" spans="1:3" x14ac:dyDescent="0.25">
      <c r="A249" s="5" t="s">
        <v>1319</v>
      </c>
      <c r="B249" s="27">
        <v>37508</v>
      </c>
      <c r="C249">
        <f t="shared" si="3"/>
        <v>252</v>
      </c>
    </row>
    <row r="250" spans="1:3" x14ac:dyDescent="0.25">
      <c r="A250" s="5" t="s">
        <v>1319</v>
      </c>
      <c r="B250" s="27">
        <v>37762</v>
      </c>
      <c r="C250">
        <f t="shared" si="3"/>
        <v>141</v>
      </c>
    </row>
    <row r="251" spans="1:3" x14ac:dyDescent="0.25">
      <c r="A251" s="5" t="s">
        <v>1319</v>
      </c>
      <c r="B251" s="27">
        <v>37866</v>
      </c>
      <c r="C251">
        <f t="shared" si="3"/>
        <v>245</v>
      </c>
    </row>
    <row r="252" spans="1:3" x14ac:dyDescent="0.25">
      <c r="A252" s="5" t="s">
        <v>1319</v>
      </c>
      <c r="B252" s="27">
        <v>38135</v>
      </c>
      <c r="C252">
        <f t="shared" si="3"/>
        <v>149</v>
      </c>
    </row>
    <row r="253" spans="1:3" x14ac:dyDescent="0.25">
      <c r="A253" s="5" t="s">
        <v>1319</v>
      </c>
      <c r="B253" s="27">
        <v>38236</v>
      </c>
      <c r="C253">
        <f t="shared" si="3"/>
        <v>250</v>
      </c>
    </row>
    <row r="254" spans="1:3" x14ac:dyDescent="0.25">
      <c r="A254" s="5" t="s">
        <v>1319</v>
      </c>
      <c r="B254" s="27">
        <v>38446</v>
      </c>
      <c r="C254">
        <f t="shared" si="3"/>
        <v>94</v>
      </c>
    </row>
    <row r="255" spans="1:3" x14ac:dyDescent="0.25">
      <c r="A255" s="5" t="s">
        <v>1319</v>
      </c>
      <c r="B255" s="27">
        <v>38499</v>
      </c>
      <c r="C255">
        <f t="shared" si="3"/>
        <v>147</v>
      </c>
    </row>
    <row r="256" spans="1:3" x14ac:dyDescent="0.25">
      <c r="A256" s="5" t="s">
        <v>1319</v>
      </c>
      <c r="B256" s="27">
        <v>38600</v>
      </c>
      <c r="C256">
        <f t="shared" si="3"/>
        <v>248</v>
      </c>
    </row>
    <row r="257" spans="1:3" x14ac:dyDescent="0.25">
      <c r="A257" s="5" t="s">
        <v>1319</v>
      </c>
      <c r="B257" s="27">
        <v>38847</v>
      </c>
      <c r="C257">
        <f t="shared" ref="C257:C320" si="4">B257-DATE(YEAR(B257),1,1)+1</f>
        <v>130</v>
      </c>
    </row>
    <row r="258" spans="1:3" x14ac:dyDescent="0.25">
      <c r="A258" s="5" t="s">
        <v>1319</v>
      </c>
      <c r="B258" s="27">
        <v>39001</v>
      </c>
      <c r="C258">
        <f t="shared" si="4"/>
        <v>284</v>
      </c>
    </row>
    <row r="259" spans="1:3" x14ac:dyDescent="0.25">
      <c r="A259" s="5" t="s">
        <v>1319</v>
      </c>
      <c r="B259" s="27">
        <v>39196</v>
      </c>
      <c r="C259">
        <f t="shared" si="4"/>
        <v>114</v>
      </c>
    </row>
    <row r="260" spans="1:3" x14ac:dyDescent="0.25">
      <c r="A260" s="5" t="s">
        <v>1319</v>
      </c>
      <c r="B260" s="27">
        <v>39261</v>
      </c>
      <c r="C260">
        <f t="shared" si="4"/>
        <v>179</v>
      </c>
    </row>
    <row r="261" spans="1:3" x14ac:dyDescent="0.25">
      <c r="A261" s="5" t="s">
        <v>1319</v>
      </c>
      <c r="B261" s="27">
        <v>39338</v>
      </c>
      <c r="C261">
        <f t="shared" si="4"/>
        <v>256</v>
      </c>
    </row>
    <row r="262" spans="1:3" x14ac:dyDescent="0.25">
      <c r="A262" s="5" t="s">
        <v>1319</v>
      </c>
      <c r="B262" s="27">
        <v>39549</v>
      </c>
      <c r="C262">
        <f t="shared" si="4"/>
        <v>102</v>
      </c>
    </row>
    <row r="263" spans="1:3" x14ac:dyDescent="0.25">
      <c r="A263" s="5" t="s">
        <v>1319</v>
      </c>
      <c r="B263" s="27">
        <v>39605</v>
      </c>
      <c r="C263">
        <f t="shared" si="4"/>
        <v>158</v>
      </c>
    </row>
    <row r="264" spans="1:3" x14ac:dyDescent="0.25">
      <c r="A264" s="5" t="s">
        <v>1319</v>
      </c>
      <c r="B264" s="27">
        <v>39702</v>
      </c>
      <c r="C264">
        <f t="shared" si="4"/>
        <v>255</v>
      </c>
    </row>
    <row r="265" spans="1:3" x14ac:dyDescent="0.25">
      <c r="A265" s="5" t="s">
        <v>1319</v>
      </c>
      <c r="B265" s="27">
        <v>39892</v>
      </c>
      <c r="C265">
        <f t="shared" si="4"/>
        <v>79</v>
      </c>
    </row>
    <row r="266" spans="1:3" x14ac:dyDescent="0.25">
      <c r="A266" s="5" t="s">
        <v>1319</v>
      </c>
      <c r="B266" s="27">
        <v>39969</v>
      </c>
      <c r="C266">
        <f t="shared" si="4"/>
        <v>156</v>
      </c>
    </row>
    <row r="267" spans="1:3" x14ac:dyDescent="0.25">
      <c r="A267" s="5" t="s">
        <v>1319</v>
      </c>
      <c r="B267" s="27">
        <v>40049</v>
      </c>
      <c r="C267">
        <f t="shared" si="4"/>
        <v>236</v>
      </c>
    </row>
    <row r="268" spans="1:3" x14ac:dyDescent="0.25">
      <c r="A268" s="5" t="s">
        <v>1319</v>
      </c>
      <c r="B268" s="27">
        <v>40267</v>
      </c>
      <c r="C268">
        <f t="shared" si="4"/>
        <v>89</v>
      </c>
    </row>
    <row r="269" spans="1:3" x14ac:dyDescent="0.25">
      <c r="A269" s="5" t="s">
        <v>1319</v>
      </c>
      <c r="B269" s="27">
        <v>40365</v>
      </c>
      <c r="C269">
        <f t="shared" si="4"/>
        <v>187</v>
      </c>
    </row>
    <row r="270" spans="1:3" x14ac:dyDescent="0.25">
      <c r="A270" s="5" t="s">
        <v>1319</v>
      </c>
      <c r="B270" s="27">
        <v>40455</v>
      </c>
      <c r="C270">
        <f t="shared" si="4"/>
        <v>277</v>
      </c>
    </row>
    <row r="271" spans="1:3" x14ac:dyDescent="0.25">
      <c r="A271" s="5" t="s">
        <v>1319</v>
      </c>
      <c r="B271" s="27">
        <v>40512</v>
      </c>
      <c r="C271">
        <f t="shared" si="4"/>
        <v>334</v>
      </c>
    </row>
    <row r="272" spans="1:3" x14ac:dyDescent="0.25">
      <c r="A272" s="5" t="s">
        <v>1319</v>
      </c>
      <c r="B272" s="27">
        <v>40632</v>
      </c>
      <c r="C272">
        <f t="shared" si="4"/>
        <v>89</v>
      </c>
    </row>
    <row r="273" spans="1:3" x14ac:dyDescent="0.25">
      <c r="A273" s="5" t="s">
        <v>1319</v>
      </c>
      <c r="B273" s="27">
        <v>40674</v>
      </c>
      <c r="C273">
        <f t="shared" si="4"/>
        <v>131</v>
      </c>
    </row>
    <row r="274" spans="1:3" x14ac:dyDescent="0.25">
      <c r="A274" s="5" t="s">
        <v>1319</v>
      </c>
      <c r="B274" s="27">
        <v>40795</v>
      </c>
      <c r="C274">
        <f t="shared" si="4"/>
        <v>252</v>
      </c>
    </row>
    <row r="275" spans="1:3" x14ac:dyDescent="0.25">
      <c r="A275" s="5" t="s">
        <v>1319</v>
      </c>
      <c r="B275" s="27">
        <v>41004</v>
      </c>
      <c r="C275">
        <f t="shared" si="4"/>
        <v>96</v>
      </c>
    </row>
    <row r="276" spans="1:3" x14ac:dyDescent="0.25">
      <c r="A276" s="5" t="s">
        <v>1319</v>
      </c>
      <c r="B276" s="27">
        <v>41088</v>
      </c>
      <c r="C276">
        <f t="shared" si="4"/>
        <v>180</v>
      </c>
    </row>
    <row r="277" spans="1:3" x14ac:dyDescent="0.25">
      <c r="A277" s="5" t="s">
        <v>1319</v>
      </c>
      <c r="B277" s="27">
        <v>41177</v>
      </c>
      <c r="C277">
        <f t="shared" si="4"/>
        <v>269</v>
      </c>
    </row>
    <row r="278" spans="1:3" x14ac:dyDescent="0.25">
      <c r="A278" s="5" t="s">
        <v>1320</v>
      </c>
      <c r="B278" s="27">
        <v>37762</v>
      </c>
      <c r="C278">
        <f t="shared" si="4"/>
        <v>141</v>
      </c>
    </row>
    <row r="279" spans="1:3" x14ac:dyDescent="0.25">
      <c r="A279" s="5" t="s">
        <v>1320</v>
      </c>
      <c r="B279" s="27">
        <v>38069</v>
      </c>
      <c r="C279">
        <f t="shared" si="4"/>
        <v>83</v>
      </c>
    </row>
    <row r="280" spans="1:3" x14ac:dyDescent="0.25">
      <c r="A280" s="5" t="s">
        <v>1320</v>
      </c>
      <c r="B280" s="27">
        <v>38135</v>
      </c>
      <c r="C280">
        <f t="shared" si="4"/>
        <v>149</v>
      </c>
    </row>
    <row r="281" spans="1:3" x14ac:dyDescent="0.25">
      <c r="A281" s="5" t="s">
        <v>1320</v>
      </c>
      <c r="B281" s="27">
        <v>38446</v>
      </c>
      <c r="C281">
        <f t="shared" si="4"/>
        <v>94</v>
      </c>
    </row>
    <row r="282" spans="1:3" x14ac:dyDescent="0.25">
      <c r="A282" s="5" t="s">
        <v>1320</v>
      </c>
      <c r="B282" s="27">
        <v>38499</v>
      </c>
      <c r="C282">
        <f t="shared" si="4"/>
        <v>147</v>
      </c>
    </row>
    <row r="283" spans="1:3" x14ac:dyDescent="0.25">
      <c r="A283" s="5" t="s">
        <v>1320</v>
      </c>
      <c r="B283" s="27">
        <v>38789</v>
      </c>
      <c r="C283">
        <f t="shared" si="4"/>
        <v>72</v>
      </c>
    </row>
    <row r="284" spans="1:3" x14ac:dyDescent="0.25">
      <c r="A284" s="5" t="s">
        <v>1320</v>
      </c>
      <c r="B284" s="27">
        <v>38847</v>
      </c>
      <c r="C284">
        <f t="shared" si="4"/>
        <v>130</v>
      </c>
    </row>
    <row r="285" spans="1:3" x14ac:dyDescent="0.25">
      <c r="A285" s="5" t="s">
        <v>1321</v>
      </c>
      <c r="B285" s="27">
        <v>36661</v>
      </c>
      <c r="C285">
        <f t="shared" si="4"/>
        <v>136</v>
      </c>
    </row>
    <row r="286" spans="1:3" x14ac:dyDescent="0.25">
      <c r="A286" s="5" t="s">
        <v>1321</v>
      </c>
      <c r="B286" s="27">
        <v>36990</v>
      </c>
      <c r="C286">
        <f t="shared" si="4"/>
        <v>99</v>
      </c>
    </row>
    <row r="287" spans="1:3" x14ac:dyDescent="0.25">
      <c r="A287" s="5" t="s">
        <v>1321</v>
      </c>
      <c r="B287" s="27">
        <v>37057</v>
      </c>
      <c r="C287">
        <f t="shared" si="4"/>
        <v>166</v>
      </c>
    </row>
    <row r="288" spans="1:3" x14ac:dyDescent="0.25">
      <c r="A288" s="5" t="s">
        <v>1321</v>
      </c>
      <c r="B288" s="27">
        <v>37112</v>
      </c>
      <c r="C288">
        <f t="shared" si="4"/>
        <v>221</v>
      </c>
    </row>
    <row r="289" spans="1:3" x14ac:dyDescent="0.25">
      <c r="A289" s="5" t="s">
        <v>1321</v>
      </c>
      <c r="B289" s="27">
        <v>37322</v>
      </c>
      <c r="C289">
        <f t="shared" si="4"/>
        <v>66</v>
      </c>
    </row>
    <row r="290" spans="1:3" x14ac:dyDescent="0.25">
      <c r="A290" s="5" t="s">
        <v>1321</v>
      </c>
      <c r="B290" s="27">
        <v>37391</v>
      </c>
      <c r="C290">
        <f t="shared" si="4"/>
        <v>135</v>
      </c>
    </row>
    <row r="291" spans="1:3" x14ac:dyDescent="0.25">
      <c r="A291" s="5" t="s">
        <v>1321</v>
      </c>
      <c r="B291" s="27">
        <v>37694</v>
      </c>
      <c r="C291">
        <f t="shared" si="4"/>
        <v>73</v>
      </c>
    </row>
    <row r="292" spans="1:3" x14ac:dyDescent="0.25">
      <c r="A292" s="5" t="s">
        <v>1321</v>
      </c>
      <c r="B292" s="27">
        <v>37762</v>
      </c>
      <c r="C292">
        <f t="shared" si="4"/>
        <v>141</v>
      </c>
    </row>
    <row r="293" spans="1:3" x14ac:dyDescent="0.25">
      <c r="A293" s="5" t="s">
        <v>1321</v>
      </c>
      <c r="B293" s="27">
        <v>38069</v>
      </c>
      <c r="C293">
        <f t="shared" si="4"/>
        <v>83</v>
      </c>
    </row>
    <row r="294" spans="1:3" x14ac:dyDescent="0.25">
      <c r="A294" s="5" t="s">
        <v>1321</v>
      </c>
      <c r="B294" s="27">
        <v>38135</v>
      </c>
      <c r="C294">
        <f t="shared" si="4"/>
        <v>149</v>
      </c>
    </row>
    <row r="295" spans="1:3" x14ac:dyDescent="0.25">
      <c r="B295" s="29">
        <v>36588</v>
      </c>
      <c r="C295">
        <f t="shared" si="4"/>
        <v>63</v>
      </c>
    </row>
    <row r="296" spans="1:3" x14ac:dyDescent="0.25">
      <c r="A296" s="5" t="s">
        <v>1322</v>
      </c>
      <c r="B296" s="27">
        <v>39196</v>
      </c>
      <c r="C296">
        <f t="shared" si="4"/>
        <v>114</v>
      </c>
    </row>
    <row r="297" spans="1:3" x14ac:dyDescent="0.25">
      <c r="A297" s="5" t="s">
        <v>1322</v>
      </c>
      <c r="B297" s="27">
        <v>39261</v>
      </c>
      <c r="C297">
        <f t="shared" si="4"/>
        <v>179</v>
      </c>
    </row>
    <row r="298" spans="1:3" x14ac:dyDescent="0.25">
      <c r="A298" s="5" t="s">
        <v>1322</v>
      </c>
      <c r="B298" s="27">
        <v>39549</v>
      </c>
      <c r="C298">
        <f t="shared" si="4"/>
        <v>102</v>
      </c>
    </row>
    <row r="299" spans="1:3" x14ac:dyDescent="0.25">
      <c r="A299" s="5" t="s">
        <v>1322</v>
      </c>
      <c r="B299" s="27">
        <v>39605</v>
      </c>
      <c r="C299">
        <f t="shared" si="4"/>
        <v>158</v>
      </c>
    </row>
    <row r="300" spans="1:3" x14ac:dyDescent="0.25">
      <c r="A300" s="5" t="s">
        <v>1322</v>
      </c>
      <c r="B300" s="27">
        <v>39892</v>
      </c>
      <c r="C300">
        <f t="shared" si="4"/>
        <v>79</v>
      </c>
    </row>
    <row r="301" spans="1:3" x14ac:dyDescent="0.25">
      <c r="A301" s="5" t="s">
        <v>1322</v>
      </c>
      <c r="B301" s="27">
        <v>39969</v>
      </c>
      <c r="C301">
        <f t="shared" si="4"/>
        <v>156</v>
      </c>
    </row>
    <row r="302" spans="1:3" x14ac:dyDescent="0.25">
      <c r="A302" s="5" t="s">
        <v>1323</v>
      </c>
      <c r="B302" s="27">
        <v>39196</v>
      </c>
      <c r="C302">
        <f t="shared" si="4"/>
        <v>114</v>
      </c>
    </row>
    <row r="303" spans="1:3" x14ac:dyDescent="0.25">
      <c r="A303" s="5" t="s">
        <v>1323</v>
      </c>
      <c r="B303" s="27">
        <v>39261</v>
      </c>
      <c r="C303">
        <f t="shared" si="4"/>
        <v>179</v>
      </c>
    </row>
    <row r="304" spans="1:3" x14ac:dyDescent="0.25">
      <c r="A304" s="5" t="s">
        <v>1323</v>
      </c>
      <c r="B304" s="27">
        <v>39338</v>
      </c>
      <c r="C304">
        <f t="shared" si="4"/>
        <v>256</v>
      </c>
    </row>
    <row r="305" spans="1:3" x14ac:dyDescent="0.25">
      <c r="A305" s="5" t="s">
        <v>1323</v>
      </c>
      <c r="B305" s="27">
        <v>39549</v>
      </c>
      <c r="C305">
        <f t="shared" si="4"/>
        <v>102</v>
      </c>
    </row>
    <row r="306" spans="1:3" x14ac:dyDescent="0.25">
      <c r="A306" s="5" t="s">
        <v>1323</v>
      </c>
      <c r="B306" s="27">
        <v>39605</v>
      </c>
      <c r="C306">
        <f t="shared" si="4"/>
        <v>158</v>
      </c>
    </row>
    <row r="307" spans="1:3" x14ac:dyDescent="0.25">
      <c r="A307" s="5" t="s">
        <v>1323</v>
      </c>
      <c r="B307" s="27">
        <v>39702</v>
      </c>
      <c r="C307">
        <f t="shared" si="4"/>
        <v>255</v>
      </c>
    </row>
    <row r="308" spans="1:3" x14ac:dyDescent="0.25">
      <c r="A308" s="5" t="s">
        <v>1323</v>
      </c>
      <c r="B308" s="27">
        <v>39892</v>
      </c>
      <c r="C308">
        <f t="shared" si="4"/>
        <v>79</v>
      </c>
    </row>
    <row r="309" spans="1:3" x14ac:dyDescent="0.25">
      <c r="A309" s="5" t="s">
        <v>1323</v>
      </c>
      <c r="B309" s="27">
        <v>39969</v>
      </c>
      <c r="C309">
        <f t="shared" si="4"/>
        <v>156</v>
      </c>
    </row>
    <row r="310" spans="1:3" x14ac:dyDescent="0.25">
      <c r="A310" s="5" t="s">
        <v>1323</v>
      </c>
      <c r="B310" s="27">
        <v>40049</v>
      </c>
      <c r="C310">
        <f t="shared" si="4"/>
        <v>236</v>
      </c>
    </row>
    <row r="311" spans="1:3" x14ac:dyDescent="0.25">
      <c r="A311" s="5" t="s">
        <v>1324</v>
      </c>
      <c r="B311" s="27">
        <v>39892</v>
      </c>
      <c r="C311">
        <f t="shared" si="4"/>
        <v>79</v>
      </c>
    </row>
    <row r="312" spans="1:3" x14ac:dyDescent="0.25">
      <c r="A312" s="5" t="s">
        <v>1324</v>
      </c>
      <c r="B312" s="27">
        <v>39969</v>
      </c>
      <c r="C312">
        <f t="shared" si="4"/>
        <v>156</v>
      </c>
    </row>
    <row r="313" spans="1:3" x14ac:dyDescent="0.25">
      <c r="A313" s="5" t="s">
        <v>1324</v>
      </c>
      <c r="B313" s="27">
        <v>40049</v>
      </c>
      <c r="C313">
        <f t="shared" si="4"/>
        <v>236</v>
      </c>
    </row>
    <row r="314" spans="1:3" x14ac:dyDescent="0.25">
      <c r="A314" s="5" t="s">
        <v>1324</v>
      </c>
      <c r="B314" s="27">
        <v>40267</v>
      </c>
      <c r="C314">
        <f t="shared" si="4"/>
        <v>89</v>
      </c>
    </row>
    <row r="315" spans="1:3" x14ac:dyDescent="0.25">
      <c r="A315" s="5" t="s">
        <v>1324</v>
      </c>
      <c r="B315" s="27">
        <v>40365</v>
      </c>
      <c r="C315">
        <f t="shared" si="4"/>
        <v>187</v>
      </c>
    </row>
    <row r="316" spans="1:3" x14ac:dyDescent="0.25">
      <c r="A316" s="5" t="s">
        <v>1324</v>
      </c>
      <c r="B316" s="27">
        <v>40455</v>
      </c>
      <c r="C316">
        <f t="shared" si="4"/>
        <v>277</v>
      </c>
    </row>
    <row r="317" spans="1:3" x14ac:dyDescent="0.25">
      <c r="A317" s="5" t="s">
        <v>1324</v>
      </c>
      <c r="B317" s="27">
        <v>40512</v>
      </c>
      <c r="C317">
        <f t="shared" si="4"/>
        <v>334</v>
      </c>
    </row>
    <row r="318" spans="1:3" x14ac:dyDescent="0.25">
      <c r="A318" s="5" t="s">
        <v>1324</v>
      </c>
      <c r="B318" s="27">
        <v>40632</v>
      </c>
      <c r="C318">
        <f t="shared" si="4"/>
        <v>89</v>
      </c>
    </row>
    <row r="319" spans="1:3" x14ac:dyDescent="0.25">
      <c r="A319" s="5" t="s">
        <v>1324</v>
      </c>
      <c r="B319" s="27">
        <v>40674</v>
      </c>
      <c r="C319">
        <f t="shared" si="4"/>
        <v>131</v>
      </c>
    </row>
    <row r="320" spans="1:3" x14ac:dyDescent="0.25">
      <c r="A320" s="5" t="s">
        <v>1324</v>
      </c>
      <c r="B320" s="27">
        <v>40795</v>
      </c>
      <c r="C320">
        <f t="shared" si="4"/>
        <v>252</v>
      </c>
    </row>
    <row r="321" spans="1:3" x14ac:dyDescent="0.25">
      <c r="A321" s="5" t="s">
        <v>1324</v>
      </c>
      <c r="B321" s="27">
        <v>41004</v>
      </c>
      <c r="C321">
        <f t="shared" ref="C321:C384" si="5">B321-DATE(YEAR(B321),1,1)+1</f>
        <v>96</v>
      </c>
    </row>
    <row r="322" spans="1:3" x14ac:dyDescent="0.25">
      <c r="A322" s="5" t="s">
        <v>1324</v>
      </c>
      <c r="B322" s="27">
        <v>41088</v>
      </c>
      <c r="C322">
        <f t="shared" si="5"/>
        <v>180</v>
      </c>
    </row>
    <row r="323" spans="1:3" x14ac:dyDescent="0.25">
      <c r="A323" s="5" t="s">
        <v>1324</v>
      </c>
      <c r="B323" s="27">
        <v>41177</v>
      </c>
      <c r="C323">
        <f t="shared" si="5"/>
        <v>269</v>
      </c>
    </row>
    <row r="324" spans="1:3" x14ac:dyDescent="0.25">
      <c r="A324" s="5" t="s">
        <v>1325</v>
      </c>
      <c r="B324" s="27">
        <v>38499</v>
      </c>
      <c r="C324">
        <f t="shared" si="5"/>
        <v>147</v>
      </c>
    </row>
    <row r="325" spans="1:3" x14ac:dyDescent="0.25">
      <c r="A325" s="5" t="s">
        <v>1325</v>
      </c>
      <c r="B325" s="27">
        <v>38600</v>
      </c>
      <c r="C325">
        <f t="shared" si="5"/>
        <v>248</v>
      </c>
    </row>
    <row r="326" spans="1:3" x14ac:dyDescent="0.25">
      <c r="A326" s="5" t="s">
        <v>1325</v>
      </c>
      <c r="B326" s="27">
        <v>39001</v>
      </c>
      <c r="C326">
        <f t="shared" si="5"/>
        <v>284</v>
      </c>
    </row>
    <row r="327" spans="1:3" x14ac:dyDescent="0.25">
      <c r="A327" s="5" t="s">
        <v>1325</v>
      </c>
      <c r="B327" s="27">
        <v>39338</v>
      </c>
      <c r="C327">
        <f t="shared" si="5"/>
        <v>256</v>
      </c>
    </row>
    <row r="328" spans="1:3" x14ac:dyDescent="0.25">
      <c r="A328" s="5" t="s">
        <v>1325</v>
      </c>
      <c r="B328" s="27">
        <v>40267</v>
      </c>
      <c r="C328">
        <f t="shared" si="5"/>
        <v>89</v>
      </c>
    </row>
    <row r="329" spans="1:3" x14ac:dyDescent="0.25">
      <c r="A329" s="5" t="s">
        <v>1325</v>
      </c>
      <c r="B329" s="27">
        <v>40365</v>
      </c>
      <c r="C329">
        <f t="shared" si="5"/>
        <v>187</v>
      </c>
    </row>
    <row r="330" spans="1:3" x14ac:dyDescent="0.25">
      <c r="A330" s="5" t="s">
        <v>1325</v>
      </c>
      <c r="B330" s="27">
        <v>40455</v>
      </c>
      <c r="C330">
        <f t="shared" si="5"/>
        <v>277</v>
      </c>
    </row>
    <row r="331" spans="1:3" x14ac:dyDescent="0.25">
      <c r="A331" s="5" t="s">
        <v>1325</v>
      </c>
      <c r="B331" s="27">
        <v>40512</v>
      </c>
      <c r="C331">
        <f t="shared" si="5"/>
        <v>334</v>
      </c>
    </row>
    <row r="332" spans="1:3" x14ac:dyDescent="0.25">
      <c r="A332" s="5" t="s">
        <v>1325</v>
      </c>
      <c r="B332" s="27">
        <v>40632</v>
      </c>
      <c r="C332">
        <f t="shared" si="5"/>
        <v>89</v>
      </c>
    </row>
    <row r="333" spans="1:3" x14ac:dyDescent="0.25">
      <c r="A333" s="5" t="s">
        <v>1325</v>
      </c>
      <c r="B333" s="27">
        <v>40674</v>
      </c>
      <c r="C333">
        <f t="shared" si="5"/>
        <v>131</v>
      </c>
    </row>
    <row r="334" spans="1:3" x14ac:dyDescent="0.25">
      <c r="A334" s="5" t="s">
        <v>1325</v>
      </c>
      <c r="B334" s="27">
        <v>40795</v>
      </c>
      <c r="C334">
        <f t="shared" si="5"/>
        <v>252</v>
      </c>
    </row>
    <row r="335" spans="1:3" x14ac:dyDescent="0.25">
      <c r="A335" s="5" t="s">
        <v>1326</v>
      </c>
      <c r="B335" s="27">
        <v>39549</v>
      </c>
      <c r="C335">
        <f t="shared" si="5"/>
        <v>102</v>
      </c>
    </row>
    <row r="336" spans="1:3" x14ac:dyDescent="0.25">
      <c r="A336" s="5" t="s">
        <v>1326</v>
      </c>
      <c r="B336" s="27">
        <v>39605</v>
      </c>
      <c r="C336">
        <f t="shared" si="5"/>
        <v>158</v>
      </c>
    </row>
    <row r="337" spans="1:3" x14ac:dyDescent="0.25">
      <c r="A337" s="5" t="s">
        <v>1326</v>
      </c>
      <c r="B337" s="27">
        <v>39702</v>
      </c>
      <c r="C337">
        <f t="shared" si="5"/>
        <v>255</v>
      </c>
    </row>
    <row r="338" spans="1:3" x14ac:dyDescent="0.25">
      <c r="A338" s="5" t="s">
        <v>1326</v>
      </c>
      <c r="B338" s="27">
        <v>39892</v>
      </c>
      <c r="C338">
        <f t="shared" si="5"/>
        <v>79</v>
      </c>
    </row>
    <row r="339" spans="1:3" x14ac:dyDescent="0.25">
      <c r="A339" s="5" t="s">
        <v>1326</v>
      </c>
      <c r="B339" s="27">
        <v>39969</v>
      </c>
      <c r="C339">
        <f t="shared" si="5"/>
        <v>156</v>
      </c>
    </row>
    <row r="340" spans="1:3" x14ac:dyDescent="0.25">
      <c r="A340" s="5" t="s">
        <v>1326</v>
      </c>
      <c r="B340" s="27">
        <v>40049</v>
      </c>
      <c r="C340">
        <f t="shared" si="5"/>
        <v>236</v>
      </c>
    </row>
    <row r="341" spans="1:3" x14ac:dyDescent="0.25">
      <c r="A341" s="5" t="s">
        <v>1326</v>
      </c>
      <c r="B341" s="27">
        <v>40267</v>
      </c>
      <c r="C341">
        <f t="shared" si="5"/>
        <v>89</v>
      </c>
    </row>
    <row r="342" spans="1:3" x14ac:dyDescent="0.25">
      <c r="A342" s="5" t="s">
        <v>1326</v>
      </c>
      <c r="B342" s="27">
        <v>40365</v>
      </c>
      <c r="C342">
        <f t="shared" si="5"/>
        <v>187</v>
      </c>
    </row>
    <row r="343" spans="1:3" x14ac:dyDescent="0.25">
      <c r="A343" s="5" t="s">
        <v>1326</v>
      </c>
      <c r="B343" s="27">
        <v>40455</v>
      </c>
      <c r="C343">
        <f t="shared" si="5"/>
        <v>277</v>
      </c>
    </row>
    <row r="344" spans="1:3" x14ac:dyDescent="0.25">
      <c r="A344" s="5" t="s">
        <v>1326</v>
      </c>
      <c r="B344" s="27">
        <v>40512</v>
      </c>
      <c r="C344">
        <f t="shared" si="5"/>
        <v>334</v>
      </c>
    </row>
    <row r="345" spans="1:3" x14ac:dyDescent="0.25">
      <c r="A345" s="5" t="s">
        <v>1327</v>
      </c>
      <c r="B345" s="27">
        <v>36661</v>
      </c>
      <c r="C345">
        <f t="shared" si="5"/>
        <v>136</v>
      </c>
    </row>
    <row r="346" spans="1:3" x14ac:dyDescent="0.25">
      <c r="A346" s="5" t="s">
        <v>1327</v>
      </c>
      <c r="B346" s="27">
        <v>36990</v>
      </c>
      <c r="C346">
        <f t="shared" si="5"/>
        <v>99</v>
      </c>
    </row>
    <row r="347" spans="1:3" x14ac:dyDescent="0.25">
      <c r="A347" s="5" t="s">
        <v>1327</v>
      </c>
      <c r="B347" s="27">
        <v>37057</v>
      </c>
      <c r="C347">
        <f t="shared" si="5"/>
        <v>166</v>
      </c>
    </row>
    <row r="348" spans="1:3" x14ac:dyDescent="0.25">
      <c r="A348" s="5" t="s">
        <v>1327</v>
      </c>
      <c r="B348" s="27">
        <v>37322</v>
      </c>
      <c r="C348">
        <f t="shared" si="5"/>
        <v>66</v>
      </c>
    </row>
    <row r="349" spans="1:3" x14ac:dyDescent="0.25">
      <c r="A349" s="5" t="s">
        <v>1327</v>
      </c>
      <c r="B349" s="27">
        <v>37391</v>
      </c>
      <c r="C349">
        <f t="shared" si="5"/>
        <v>135</v>
      </c>
    </row>
    <row r="350" spans="1:3" x14ac:dyDescent="0.25">
      <c r="A350" s="5" t="s">
        <v>1327</v>
      </c>
      <c r="B350" s="27">
        <v>37694</v>
      </c>
      <c r="C350">
        <f t="shared" si="5"/>
        <v>73</v>
      </c>
    </row>
    <row r="351" spans="1:3" x14ac:dyDescent="0.25">
      <c r="A351" s="5" t="s">
        <v>1327</v>
      </c>
      <c r="B351" s="27">
        <v>37762</v>
      </c>
      <c r="C351">
        <f t="shared" si="5"/>
        <v>141</v>
      </c>
    </row>
    <row r="352" spans="1:3" x14ac:dyDescent="0.25">
      <c r="A352" s="5" t="s">
        <v>1327</v>
      </c>
      <c r="B352" s="27">
        <v>38069</v>
      </c>
      <c r="C352">
        <f t="shared" si="5"/>
        <v>83</v>
      </c>
    </row>
    <row r="353" spans="1:3" x14ac:dyDescent="0.25">
      <c r="A353" s="5" t="s">
        <v>1327</v>
      </c>
      <c r="B353" s="27">
        <v>38135</v>
      </c>
      <c r="C353">
        <f t="shared" si="5"/>
        <v>149</v>
      </c>
    </row>
    <row r="354" spans="1:3" x14ac:dyDescent="0.25">
      <c r="A354" s="5" t="s">
        <v>1328</v>
      </c>
      <c r="B354" s="27">
        <v>37762</v>
      </c>
      <c r="C354">
        <f t="shared" si="5"/>
        <v>141</v>
      </c>
    </row>
    <row r="355" spans="1:3" x14ac:dyDescent="0.25">
      <c r="A355" s="5" t="s">
        <v>1328</v>
      </c>
      <c r="B355" s="27">
        <v>38069</v>
      </c>
      <c r="C355">
        <f t="shared" si="5"/>
        <v>83</v>
      </c>
    </row>
    <row r="356" spans="1:3" x14ac:dyDescent="0.25">
      <c r="A356" s="5" t="s">
        <v>1328</v>
      </c>
      <c r="B356" s="27">
        <v>38135</v>
      </c>
      <c r="C356">
        <f t="shared" si="5"/>
        <v>149</v>
      </c>
    </row>
    <row r="357" spans="1:3" x14ac:dyDescent="0.25">
      <c r="A357" s="5" t="s">
        <v>1328</v>
      </c>
      <c r="B357" s="27">
        <v>38446</v>
      </c>
      <c r="C357">
        <f t="shared" si="5"/>
        <v>94</v>
      </c>
    </row>
    <row r="358" spans="1:3" x14ac:dyDescent="0.25">
      <c r="A358" s="5" t="s">
        <v>1328</v>
      </c>
      <c r="B358" s="27">
        <v>38499</v>
      </c>
      <c r="C358">
        <f t="shared" si="5"/>
        <v>147</v>
      </c>
    </row>
    <row r="359" spans="1:3" x14ac:dyDescent="0.25">
      <c r="A359" s="5" t="s">
        <v>1328</v>
      </c>
      <c r="B359" s="27">
        <v>38789</v>
      </c>
      <c r="C359">
        <f t="shared" si="5"/>
        <v>72</v>
      </c>
    </row>
    <row r="360" spans="1:3" x14ac:dyDescent="0.25">
      <c r="A360" s="5" t="s">
        <v>1328</v>
      </c>
      <c r="B360" s="27">
        <v>38847</v>
      </c>
      <c r="C360">
        <f t="shared" si="5"/>
        <v>130</v>
      </c>
    </row>
    <row r="361" spans="1:3" x14ac:dyDescent="0.25">
      <c r="A361" s="5" t="s">
        <v>1329</v>
      </c>
      <c r="B361" s="27">
        <v>39892</v>
      </c>
      <c r="C361">
        <f t="shared" si="5"/>
        <v>79</v>
      </c>
    </row>
    <row r="362" spans="1:3" x14ac:dyDescent="0.25">
      <c r="A362" s="5" t="s">
        <v>1329</v>
      </c>
      <c r="B362" s="27">
        <v>39969</v>
      </c>
      <c r="C362">
        <f t="shared" si="5"/>
        <v>156</v>
      </c>
    </row>
    <row r="363" spans="1:3" x14ac:dyDescent="0.25">
      <c r="A363" s="5" t="s">
        <v>1329</v>
      </c>
      <c r="B363" s="27">
        <v>40049</v>
      </c>
      <c r="C363">
        <f t="shared" si="5"/>
        <v>236</v>
      </c>
    </row>
    <row r="364" spans="1:3" x14ac:dyDescent="0.25">
      <c r="A364" s="5" t="s">
        <v>1329</v>
      </c>
      <c r="B364" s="27">
        <v>40267</v>
      </c>
      <c r="C364">
        <f t="shared" si="5"/>
        <v>89</v>
      </c>
    </row>
    <row r="365" spans="1:3" x14ac:dyDescent="0.25">
      <c r="A365" s="5" t="s">
        <v>1329</v>
      </c>
      <c r="B365" s="27">
        <v>40365</v>
      </c>
      <c r="C365">
        <f t="shared" si="5"/>
        <v>187</v>
      </c>
    </row>
    <row r="366" spans="1:3" x14ac:dyDescent="0.25">
      <c r="A366" s="5" t="s">
        <v>1329</v>
      </c>
      <c r="B366" s="27">
        <v>40455</v>
      </c>
      <c r="C366">
        <f t="shared" si="5"/>
        <v>277</v>
      </c>
    </row>
    <row r="367" spans="1:3" x14ac:dyDescent="0.25">
      <c r="A367" s="5" t="s">
        <v>1329</v>
      </c>
      <c r="B367" s="27">
        <v>40512</v>
      </c>
      <c r="C367">
        <f t="shared" si="5"/>
        <v>334</v>
      </c>
    </row>
    <row r="368" spans="1:3" x14ac:dyDescent="0.25">
      <c r="A368" s="5" t="s">
        <v>1329</v>
      </c>
      <c r="B368" s="27">
        <v>40632</v>
      </c>
      <c r="C368">
        <f t="shared" si="5"/>
        <v>89</v>
      </c>
    </row>
    <row r="369" spans="1:3" x14ac:dyDescent="0.25">
      <c r="A369" s="5" t="s">
        <v>1329</v>
      </c>
      <c r="B369" s="27">
        <v>40674</v>
      </c>
      <c r="C369">
        <f t="shared" si="5"/>
        <v>131</v>
      </c>
    </row>
    <row r="370" spans="1:3" x14ac:dyDescent="0.25">
      <c r="A370" s="5" t="s">
        <v>1329</v>
      </c>
      <c r="B370" s="27">
        <v>40795</v>
      </c>
      <c r="C370">
        <f t="shared" si="5"/>
        <v>252</v>
      </c>
    </row>
    <row r="371" spans="1:3" x14ac:dyDescent="0.25">
      <c r="A371" s="5" t="s">
        <v>1329</v>
      </c>
      <c r="B371" s="27">
        <v>41004</v>
      </c>
      <c r="C371">
        <f t="shared" si="5"/>
        <v>96</v>
      </c>
    </row>
    <row r="372" spans="1:3" x14ac:dyDescent="0.25">
      <c r="A372" s="5" t="s">
        <v>1329</v>
      </c>
      <c r="B372" s="27">
        <v>41088</v>
      </c>
      <c r="C372">
        <f t="shared" si="5"/>
        <v>180</v>
      </c>
    </row>
    <row r="373" spans="1:3" x14ac:dyDescent="0.25">
      <c r="A373" s="5" t="s">
        <v>1329</v>
      </c>
      <c r="B373" s="27">
        <v>41177</v>
      </c>
      <c r="C373">
        <f t="shared" si="5"/>
        <v>269</v>
      </c>
    </row>
    <row r="374" spans="1:3" x14ac:dyDescent="0.25">
      <c r="A374" s="5" t="s">
        <v>1330</v>
      </c>
      <c r="B374" s="27">
        <v>36661</v>
      </c>
      <c r="C374">
        <f t="shared" si="5"/>
        <v>136</v>
      </c>
    </row>
    <row r="375" spans="1:3" x14ac:dyDescent="0.25">
      <c r="A375" s="5" t="s">
        <v>1330</v>
      </c>
      <c r="B375" s="27">
        <v>36990</v>
      </c>
      <c r="C375">
        <f t="shared" si="5"/>
        <v>99</v>
      </c>
    </row>
    <row r="376" spans="1:3" x14ac:dyDescent="0.25">
      <c r="A376" s="5" t="s">
        <v>1330</v>
      </c>
      <c r="B376" s="27">
        <v>37057</v>
      </c>
      <c r="C376">
        <f t="shared" si="5"/>
        <v>166</v>
      </c>
    </row>
    <row r="377" spans="1:3" x14ac:dyDescent="0.25">
      <c r="A377" s="5" t="s">
        <v>1330</v>
      </c>
      <c r="B377" s="27">
        <v>37322</v>
      </c>
      <c r="C377">
        <f t="shared" si="5"/>
        <v>66</v>
      </c>
    </row>
    <row r="378" spans="1:3" x14ac:dyDescent="0.25">
      <c r="A378" s="5" t="s">
        <v>1330</v>
      </c>
      <c r="B378" s="27">
        <v>37391</v>
      </c>
      <c r="C378">
        <f t="shared" si="5"/>
        <v>135</v>
      </c>
    </row>
    <row r="379" spans="1:3" x14ac:dyDescent="0.25">
      <c r="A379" s="5" t="s">
        <v>1330</v>
      </c>
      <c r="B379" s="27">
        <v>37694</v>
      </c>
      <c r="C379">
        <f t="shared" si="5"/>
        <v>73</v>
      </c>
    </row>
    <row r="380" spans="1:3" x14ac:dyDescent="0.25">
      <c r="A380" s="5" t="s">
        <v>1330</v>
      </c>
      <c r="B380" s="27">
        <v>37762</v>
      </c>
      <c r="C380">
        <f t="shared" si="5"/>
        <v>141</v>
      </c>
    </row>
    <row r="381" spans="1:3" x14ac:dyDescent="0.25">
      <c r="A381" s="5" t="s">
        <v>1330</v>
      </c>
      <c r="B381" s="27">
        <v>38069</v>
      </c>
      <c r="C381">
        <f t="shared" si="5"/>
        <v>83</v>
      </c>
    </row>
    <row r="382" spans="1:3" x14ac:dyDescent="0.25">
      <c r="A382" s="5" t="s">
        <v>1330</v>
      </c>
      <c r="B382" s="27">
        <v>38135</v>
      </c>
      <c r="C382">
        <f t="shared" si="5"/>
        <v>149</v>
      </c>
    </row>
    <row r="383" spans="1:3" x14ac:dyDescent="0.25">
      <c r="A383" s="5" t="s">
        <v>1331</v>
      </c>
      <c r="B383" s="27">
        <v>37391</v>
      </c>
      <c r="C383">
        <f t="shared" si="5"/>
        <v>135</v>
      </c>
    </row>
    <row r="384" spans="1:3" x14ac:dyDescent="0.25">
      <c r="A384" s="5" t="s">
        <v>1331</v>
      </c>
      <c r="B384" s="27">
        <v>37508</v>
      </c>
      <c r="C384">
        <f t="shared" si="5"/>
        <v>252</v>
      </c>
    </row>
    <row r="385" spans="1:3" x14ac:dyDescent="0.25">
      <c r="A385" s="5" t="s">
        <v>1331</v>
      </c>
      <c r="B385" s="27">
        <v>37762</v>
      </c>
      <c r="C385">
        <f t="shared" ref="C385:C430" si="6">B385-DATE(YEAR(B385),1,1)+1</f>
        <v>141</v>
      </c>
    </row>
    <row r="386" spans="1:3" x14ac:dyDescent="0.25">
      <c r="A386" s="5" t="s">
        <v>1331</v>
      </c>
      <c r="B386" s="27">
        <v>37866</v>
      </c>
      <c r="C386">
        <f t="shared" si="6"/>
        <v>245</v>
      </c>
    </row>
    <row r="387" spans="1:3" x14ac:dyDescent="0.25">
      <c r="A387" s="5" t="s">
        <v>1331</v>
      </c>
      <c r="B387" s="27">
        <v>38135</v>
      </c>
      <c r="C387">
        <f t="shared" si="6"/>
        <v>149</v>
      </c>
    </row>
    <row r="388" spans="1:3" x14ac:dyDescent="0.25">
      <c r="A388" s="5" t="s">
        <v>1331</v>
      </c>
      <c r="B388" s="27">
        <v>38236</v>
      </c>
      <c r="C388">
        <f t="shared" si="6"/>
        <v>250</v>
      </c>
    </row>
    <row r="389" spans="1:3" x14ac:dyDescent="0.25">
      <c r="A389" s="5" t="s">
        <v>1331</v>
      </c>
      <c r="B389" s="27">
        <v>39892</v>
      </c>
      <c r="C389">
        <f t="shared" si="6"/>
        <v>79</v>
      </c>
    </row>
    <row r="390" spans="1:3" x14ac:dyDescent="0.25">
      <c r="A390" s="5" t="s">
        <v>1331</v>
      </c>
      <c r="B390" s="27">
        <v>39969</v>
      </c>
      <c r="C390">
        <f t="shared" si="6"/>
        <v>156</v>
      </c>
    </row>
    <row r="391" spans="1:3" x14ac:dyDescent="0.25">
      <c r="A391" s="5" t="s">
        <v>1331</v>
      </c>
      <c r="B391" s="27">
        <v>40049</v>
      </c>
      <c r="C391">
        <f t="shared" si="6"/>
        <v>236</v>
      </c>
    </row>
    <row r="392" spans="1:3" x14ac:dyDescent="0.25">
      <c r="A392" s="5" t="s">
        <v>1331</v>
      </c>
      <c r="B392" s="27">
        <v>40267</v>
      </c>
      <c r="C392">
        <f t="shared" si="6"/>
        <v>89</v>
      </c>
    </row>
    <row r="393" spans="1:3" x14ac:dyDescent="0.25">
      <c r="A393" s="5" t="s">
        <v>1331</v>
      </c>
      <c r="B393" s="27">
        <v>40365</v>
      </c>
      <c r="C393">
        <f t="shared" si="6"/>
        <v>187</v>
      </c>
    </row>
    <row r="394" spans="1:3" x14ac:dyDescent="0.25">
      <c r="A394" s="5" t="s">
        <v>1331</v>
      </c>
      <c r="B394" s="27">
        <v>40455</v>
      </c>
      <c r="C394">
        <f t="shared" si="6"/>
        <v>277</v>
      </c>
    </row>
    <row r="395" spans="1:3" x14ac:dyDescent="0.25">
      <c r="A395" s="5" t="s">
        <v>1331</v>
      </c>
      <c r="B395" s="27">
        <v>40512</v>
      </c>
      <c r="C395">
        <f t="shared" si="6"/>
        <v>334</v>
      </c>
    </row>
    <row r="396" spans="1:3" x14ac:dyDescent="0.25">
      <c r="A396" s="5" t="s">
        <v>1331</v>
      </c>
      <c r="B396" s="27">
        <v>40632</v>
      </c>
      <c r="C396">
        <f t="shared" si="6"/>
        <v>89</v>
      </c>
    </row>
    <row r="397" spans="1:3" x14ac:dyDescent="0.25">
      <c r="A397" s="5" t="s">
        <v>1331</v>
      </c>
      <c r="B397" s="27">
        <v>40674</v>
      </c>
      <c r="C397">
        <f t="shared" si="6"/>
        <v>131</v>
      </c>
    </row>
    <row r="398" spans="1:3" x14ac:dyDescent="0.25">
      <c r="A398" s="5" t="s">
        <v>1331</v>
      </c>
      <c r="B398" s="27">
        <v>40795</v>
      </c>
      <c r="C398">
        <f t="shared" si="6"/>
        <v>252</v>
      </c>
    </row>
    <row r="399" spans="1:3" x14ac:dyDescent="0.25">
      <c r="A399" s="5" t="s">
        <v>1331</v>
      </c>
      <c r="B399" s="27">
        <v>41004</v>
      </c>
      <c r="C399">
        <f t="shared" si="6"/>
        <v>96</v>
      </c>
    </row>
    <row r="400" spans="1:3" x14ac:dyDescent="0.25">
      <c r="A400" s="5" t="s">
        <v>1331</v>
      </c>
      <c r="B400" s="27">
        <v>41088</v>
      </c>
      <c r="C400">
        <f t="shared" si="6"/>
        <v>180</v>
      </c>
    </row>
    <row r="401" spans="1:3" x14ac:dyDescent="0.25">
      <c r="A401" s="5" t="s">
        <v>1331</v>
      </c>
      <c r="B401" s="27">
        <v>41177</v>
      </c>
      <c r="C401">
        <f t="shared" si="6"/>
        <v>269</v>
      </c>
    </row>
    <row r="402" spans="1:3" x14ac:dyDescent="0.25">
      <c r="A402" s="5" t="s">
        <v>1332</v>
      </c>
      <c r="B402" s="27">
        <v>38446</v>
      </c>
      <c r="C402">
        <f t="shared" si="6"/>
        <v>94</v>
      </c>
    </row>
    <row r="403" spans="1:3" x14ac:dyDescent="0.25">
      <c r="A403" s="5" t="s">
        <v>1332</v>
      </c>
      <c r="B403" s="27">
        <v>38499</v>
      </c>
      <c r="C403">
        <f t="shared" si="6"/>
        <v>147</v>
      </c>
    </row>
    <row r="404" spans="1:3" x14ac:dyDescent="0.25">
      <c r="A404" s="5" t="s">
        <v>1332</v>
      </c>
      <c r="B404" s="27">
        <v>38789</v>
      </c>
      <c r="C404">
        <f t="shared" si="6"/>
        <v>72</v>
      </c>
    </row>
    <row r="405" spans="1:3" x14ac:dyDescent="0.25">
      <c r="A405" s="5" t="s">
        <v>1332</v>
      </c>
      <c r="B405" s="27">
        <v>38847</v>
      </c>
      <c r="C405">
        <f t="shared" si="6"/>
        <v>130</v>
      </c>
    </row>
    <row r="406" spans="1:3" x14ac:dyDescent="0.25">
      <c r="A406" s="5" t="s">
        <v>1332</v>
      </c>
      <c r="B406" s="27">
        <v>39549</v>
      </c>
      <c r="C406">
        <f t="shared" si="6"/>
        <v>102</v>
      </c>
    </row>
    <row r="407" spans="1:3" x14ac:dyDescent="0.25">
      <c r="A407" s="5" t="s">
        <v>1332</v>
      </c>
      <c r="B407" s="27">
        <v>39605</v>
      </c>
      <c r="C407">
        <f t="shared" si="6"/>
        <v>158</v>
      </c>
    </row>
    <row r="408" spans="1:3" x14ac:dyDescent="0.25">
      <c r="A408" s="5" t="s">
        <v>1332</v>
      </c>
      <c r="B408" s="27">
        <v>36588</v>
      </c>
      <c r="C408">
        <f t="shared" si="6"/>
        <v>63</v>
      </c>
    </row>
    <row r="409" spans="1:3" x14ac:dyDescent="0.25">
      <c r="A409" s="5" t="s">
        <v>1332</v>
      </c>
      <c r="B409" s="27">
        <v>36661</v>
      </c>
      <c r="C409">
        <f t="shared" si="6"/>
        <v>136</v>
      </c>
    </row>
    <row r="410" spans="1:3" x14ac:dyDescent="0.25">
      <c r="A410" s="5" t="s">
        <v>1332</v>
      </c>
      <c r="B410" s="27">
        <v>36990</v>
      </c>
      <c r="C410">
        <f t="shared" si="6"/>
        <v>99</v>
      </c>
    </row>
    <row r="411" spans="1:3" x14ac:dyDescent="0.25">
      <c r="A411" s="5" t="s">
        <v>1332</v>
      </c>
      <c r="B411" s="27">
        <v>37057</v>
      </c>
      <c r="C411">
        <f t="shared" si="6"/>
        <v>166</v>
      </c>
    </row>
    <row r="412" spans="1:3" x14ac:dyDescent="0.25">
      <c r="A412" s="5" t="s">
        <v>1332</v>
      </c>
      <c r="B412" s="27">
        <v>37322</v>
      </c>
      <c r="C412">
        <f t="shared" si="6"/>
        <v>66</v>
      </c>
    </row>
    <row r="413" spans="1:3" x14ac:dyDescent="0.25">
      <c r="A413" s="5" t="s">
        <v>1332</v>
      </c>
      <c r="B413" s="27">
        <v>37391</v>
      </c>
      <c r="C413">
        <f t="shared" si="6"/>
        <v>135</v>
      </c>
    </row>
    <row r="414" spans="1:3" x14ac:dyDescent="0.25">
      <c r="A414" s="5" t="s">
        <v>1332</v>
      </c>
      <c r="B414" s="27">
        <v>37694</v>
      </c>
      <c r="C414">
        <f t="shared" si="6"/>
        <v>73</v>
      </c>
    </row>
    <row r="415" spans="1:3" x14ac:dyDescent="0.25">
      <c r="A415" s="5" t="s">
        <v>1332</v>
      </c>
      <c r="B415" s="27">
        <v>37762</v>
      </c>
      <c r="C415">
        <f t="shared" si="6"/>
        <v>141</v>
      </c>
    </row>
    <row r="416" spans="1:3" x14ac:dyDescent="0.25">
      <c r="A416" s="5" t="s">
        <v>1332</v>
      </c>
      <c r="B416" s="27">
        <v>38069</v>
      </c>
      <c r="C416">
        <f t="shared" si="6"/>
        <v>83</v>
      </c>
    </row>
    <row r="417" spans="1:3" x14ac:dyDescent="0.25">
      <c r="A417" s="5" t="s">
        <v>1332</v>
      </c>
      <c r="B417" s="27">
        <v>38135</v>
      </c>
      <c r="C417">
        <f t="shared" si="6"/>
        <v>149</v>
      </c>
    </row>
    <row r="418" spans="1:3" x14ac:dyDescent="0.25">
      <c r="A418" s="5" t="s">
        <v>1333</v>
      </c>
      <c r="B418" s="27">
        <v>39892</v>
      </c>
      <c r="C418">
        <f t="shared" si="6"/>
        <v>79</v>
      </c>
    </row>
    <row r="419" spans="1:3" x14ac:dyDescent="0.25">
      <c r="A419" s="5" t="s">
        <v>1333</v>
      </c>
      <c r="B419" s="27">
        <v>39969</v>
      </c>
      <c r="C419">
        <f t="shared" si="6"/>
        <v>156</v>
      </c>
    </row>
    <row r="420" spans="1:3" x14ac:dyDescent="0.25">
      <c r="A420" s="5" t="s">
        <v>1333</v>
      </c>
      <c r="B420" s="27">
        <v>40049</v>
      </c>
      <c r="C420">
        <f t="shared" si="6"/>
        <v>236</v>
      </c>
    </row>
    <row r="421" spans="1:3" x14ac:dyDescent="0.25">
      <c r="A421" s="5" t="s">
        <v>1333</v>
      </c>
      <c r="B421" s="27">
        <v>40267</v>
      </c>
      <c r="C421">
        <f t="shared" si="6"/>
        <v>89</v>
      </c>
    </row>
    <row r="422" spans="1:3" x14ac:dyDescent="0.25">
      <c r="A422" s="5" t="s">
        <v>1333</v>
      </c>
      <c r="B422" s="27">
        <v>40365</v>
      </c>
      <c r="C422">
        <f t="shared" si="6"/>
        <v>187</v>
      </c>
    </row>
    <row r="423" spans="1:3" x14ac:dyDescent="0.25">
      <c r="A423" s="5" t="s">
        <v>1333</v>
      </c>
      <c r="B423" s="27">
        <v>40455</v>
      </c>
      <c r="C423">
        <f t="shared" si="6"/>
        <v>277</v>
      </c>
    </row>
    <row r="424" spans="1:3" x14ac:dyDescent="0.25">
      <c r="A424" s="5" t="s">
        <v>1333</v>
      </c>
      <c r="B424" s="27">
        <v>40512</v>
      </c>
      <c r="C424">
        <f t="shared" si="6"/>
        <v>334</v>
      </c>
    </row>
    <row r="425" spans="1:3" x14ac:dyDescent="0.25">
      <c r="A425" s="5" t="s">
        <v>1333</v>
      </c>
      <c r="B425" s="27">
        <v>40632</v>
      </c>
      <c r="C425">
        <f t="shared" si="6"/>
        <v>89</v>
      </c>
    </row>
    <row r="426" spans="1:3" x14ac:dyDescent="0.25">
      <c r="A426" s="5" t="s">
        <v>1333</v>
      </c>
      <c r="B426" s="27">
        <v>40674</v>
      </c>
      <c r="C426">
        <f t="shared" si="6"/>
        <v>131</v>
      </c>
    </row>
    <row r="427" spans="1:3" x14ac:dyDescent="0.25">
      <c r="A427" s="5" t="s">
        <v>1333</v>
      </c>
      <c r="B427" s="27">
        <v>40795</v>
      </c>
      <c r="C427">
        <f t="shared" si="6"/>
        <v>252</v>
      </c>
    </row>
    <row r="428" spans="1:3" x14ac:dyDescent="0.25">
      <c r="A428" s="5" t="s">
        <v>1333</v>
      </c>
      <c r="B428" s="27">
        <v>41004</v>
      </c>
      <c r="C428">
        <f t="shared" si="6"/>
        <v>96</v>
      </c>
    </row>
    <row r="429" spans="1:3" x14ac:dyDescent="0.25">
      <c r="A429" s="5" t="s">
        <v>1333</v>
      </c>
      <c r="B429" s="27">
        <v>41088</v>
      </c>
      <c r="C429">
        <f t="shared" si="6"/>
        <v>180</v>
      </c>
    </row>
    <row r="430" spans="1:3" x14ac:dyDescent="0.25">
      <c r="A430" s="5" t="s">
        <v>1333</v>
      </c>
      <c r="B430" s="27">
        <v>41177</v>
      </c>
      <c r="C430">
        <f t="shared" si="6"/>
        <v>269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6"/>
  <sheetViews>
    <sheetView topLeftCell="C1" zoomScaleNormal="100" workbookViewId="0">
      <selection activeCell="T3" activeCellId="1" sqref="I1706:O1706 T3"/>
    </sheetView>
  </sheetViews>
  <sheetFormatPr defaultColWidth="8.5703125" defaultRowHeight="15" x14ac:dyDescent="0.25"/>
  <cols>
    <col min="3" max="4" width="10.42578125" customWidth="1"/>
    <col min="6" max="7" width="10.140625" customWidth="1"/>
    <col min="11" max="12" width="11.85546875" customWidth="1"/>
    <col min="14" max="15" width="10.140625" customWidth="1"/>
    <col min="17" max="17" width="10.42578125" customWidth="1"/>
  </cols>
  <sheetData>
    <row r="1" spans="1:22" x14ac:dyDescent="0.25">
      <c r="A1">
        <v>112.031991925713</v>
      </c>
      <c r="B1">
        <v>0</v>
      </c>
      <c r="C1" s="27">
        <f t="shared" ref="C1:C32" si="0">DATE(1983,1,1)+A1-1</f>
        <v>30428.031991925713</v>
      </c>
    </row>
    <row r="2" spans="1:22" x14ac:dyDescent="0.25">
      <c r="A2">
        <v>118.597038429633</v>
      </c>
      <c r="B2">
        <v>1.2740875700554799</v>
      </c>
      <c r="C2" s="27">
        <f t="shared" si="0"/>
        <v>30434.597038429634</v>
      </c>
      <c r="G2" t="s">
        <v>1334</v>
      </c>
      <c r="H2" t="s">
        <v>1335</v>
      </c>
      <c r="I2" t="s">
        <v>1336</v>
      </c>
      <c r="J2" t="s">
        <v>1337</v>
      </c>
      <c r="K2" t="s">
        <v>1338</v>
      </c>
      <c r="L2" t="s">
        <v>1221</v>
      </c>
      <c r="M2" t="s">
        <v>1223</v>
      </c>
      <c r="N2" t="s">
        <v>1224</v>
      </c>
    </row>
    <row r="3" spans="1:22" x14ac:dyDescent="0.25">
      <c r="A3">
        <v>125.69514232053299</v>
      </c>
      <c r="B3">
        <v>2.86417615875934</v>
      </c>
      <c r="C3" s="27">
        <f t="shared" si="0"/>
        <v>30441.695142320532</v>
      </c>
      <c r="G3" t="s">
        <v>1186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27">
        <f t="shared" ref="Q3:Q12" si="1">DATE(1983,1,1)+INT(H3)-1</f>
        <v>30421</v>
      </c>
      <c r="R3">
        <f t="shared" ref="R3:R20" si="2">ROUND(J3-H3,0)</f>
        <v>37</v>
      </c>
      <c r="S3">
        <f t="shared" ref="S3:S20" si="3">ROUND(K3-H3,0)</f>
        <v>46</v>
      </c>
      <c r="T3">
        <f t="shared" ref="T3:T20" si="4">ROUND(L3-H3,0)</f>
        <v>101</v>
      </c>
      <c r="U3">
        <f t="shared" ref="U3:U20" si="5">ROUND(M3-H3,0)</f>
        <v>136</v>
      </c>
      <c r="V3">
        <f t="shared" ref="V3:V20" si="6">ROUND(N3-H3,0)</f>
        <v>192</v>
      </c>
    </row>
    <row r="4" spans="1:22" x14ac:dyDescent="0.25">
      <c r="A4">
        <v>132.805759295634</v>
      </c>
      <c r="B4">
        <v>4.2508112672997003</v>
      </c>
      <c r="C4" s="27">
        <f t="shared" si="0"/>
        <v>30448.805759295636</v>
      </c>
      <c r="G4" t="s">
        <v>1188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27">
        <f t="shared" si="1"/>
        <v>30421</v>
      </c>
      <c r="R4">
        <f t="shared" si="2"/>
        <v>67</v>
      </c>
      <c r="S4">
        <f t="shared" si="3"/>
        <v>73</v>
      </c>
      <c r="T4">
        <f t="shared" si="4"/>
        <v>136</v>
      </c>
      <c r="U4">
        <f t="shared" si="5"/>
        <v>152</v>
      </c>
      <c r="V4">
        <f t="shared" si="6"/>
        <v>198</v>
      </c>
    </row>
    <row r="5" spans="1:22" x14ac:dyDescent="0.25">
      <c r="A5">
        <v>139.36739314022699</v>
      </c>
      <c r="B5">
        <v>5.5635054237408701</v>
      </c>
      <c r="C5" s="27">
        <f t="shared" si="0"/>
        <v>30455.367393140226</v>
      </c>
      <c r="G5" t="s">
        <v>1186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27">
        <f t="shared" si="1"/>
        <v>30448</v>
      </c>
      <c r="R5">
        <f t="shared" si="2"/>
        <v>63</v>
      </c>
      <c r="S5">
        <f t="shared" si="3"/>
        <v>76</v>
      </c>
      <c r="T5">
        <f t="shared" si="4"/>
        <v>112</v>
      </c>
      <c r="U5">
        <f t="shared" si="5"/>
        <v>129</v>
      </c>
      <c r="V5">
        <f t="shared" si="6"/>
        <v>175</v>
      </c>
    </row>
    <row r="6" spans="1:22" x14ac:dyDescent="0.25">
      <c r="A6">
        <v>146.87547117168899</v>
      </c>
      <c r="B6">
        <v>6.4877181714512497</v>
      </c>
      <c r="C6" s="27">
        <f t="shared" si="0"/>
        <v>30462.87547117169</v>
      </c>
      <c r="G6" t="s">
        <v>1188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27">
        <f t="shared" si="1"/>
        <v>30448</v>
      </c>
      <c r="R6">
        <f t="shared" si="2"/>
        <v>84</v>
      </c>
      <c r="S6">
        <f t="shared" si="3"/>
        <v>96</v>
      </c>
      <c r="T6">
        <f t="shared" si="4"/>
        <v>127</v>
      </c>
      <c r="U6">
        <f t="shared" si="5"/>
        <v>138</v>
      </c>
      <c r="V6">
        <f t="shared" si="6"/>
        <v>184</v>
      </c>
    </row>
    <row r="7" spans="1:22" x14ac:dyDescent="0.25">
      <c r="A7">
        <v>152.94727464745199</v>
      </c>
      <c r="B7">
        <v>6.7646912877475698</v>
      </c>
      <c r="C7" s="27">
        <f t="shared" si="0"/>
        <v>30468.947274647453</v>
      </c>
      <c r="G7" t="s">
        <v>1186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27">
        <f t="shared" si="1"/>
        <v>30484</v>
      </c>
      <c r="R7">
        <f t="shared" si="2"/>
        <v>58</v>
      </c>
      <c r="S7">
        <f t="shared" si="3"/>
        <v>76</v>
      </c>
      <c r="T7">
        <f t="shared" si="4"/>
        <v>98</v>
      </c>
      <c r="U7">
        <f t="shared" si="5"/>
        <v>108</v>
      </c>
      <c r="V7">
        <f t="shared" si="6"/>
        <v>151</v>
      </c>
    </row>
    <row r="8" spans="1:22" x14ac:dyDescent="0.25">
      <c r="A8">
        <v>160.473553528661</v>
      </c>
      <c r="B8">
        <v>7.3929717006746598</v>
      </c>
      <c r="C8" s="27">
        <f t="shared" si="0"/>
        <v>30476.47355352866</v>
      </c>
      <c r="G8" t="s">
        <v>1188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27">
        <f t="shared" si="1"/>
        <v>30484</v>
      </c>
      <c r="R8">
        <f t="shared" si="2"/>
        <v>74</v>
      </c>
      <c r="S8">
        <f t="shared" si="3"/>
        <v>87</v>
      </c>
      <c r="T8">
        <f t="shared" si="4"/>
        <v>108</v>
      </c>
      <c r="U8">
        <f t="shared" si="5"/>
        <v>116</v>
      </c>
      <c r="V8">
        <f t="shared" si="6"/>
        <v>158</v>
      </c>
    </row>
    <row r="9" spans="1:22" x14ac:dyDescent="0.25">
      <c r="A9">
        <v>174.265247424823</v>
      </c>
      <c r="B9">
        <v>8.1502450186408897</v>
      </c>
      <c r="C9" s="27">
        <f t="shared" si="0"/>
        <v>30490.265247424824</v>
      </c>
      <c r="G9" t="s">
        <v>1186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27">
        <f t="shared" si="1"/>
        <v>30539</v>
      </c>
      <c r="R9">
        <f t="shared" si="2"/>
        <v>45</v>
      </c>
      <c r="S9">
        <f t="shared" si="3"/>
        <v>56</v>
      </c>
      <c r="T9">
        <f t="shared" si="4"/>
        <v>69</v>
      </c>
      <c r="U9">
        <f t="shared" si="5"/>
        <v>79</v>
      </c>
      <c r="V9">
        <f t="shared" si="6"/>
        <v>113</v>
      </c>
    </row>
    <row r="10" spans="1:22" x14ac:dyDescent="0.25">
      <c r="A10">
        <v>188.260790838156</v>
      </c>
      <c r="B10">
        <v>8.5930761870343293</v>
      </c>
      <c r="C10" s="27">
        <f t="shared" si="0"/>
        <v>30504.260790838154</v>
      </c>
      <c r="G10" t="s">
        <v>1188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27">
        <f t="shared" si="1"/>
        <v>30539</v>
      </c>
      <c r="R10">
        <f t="shared" si="2"/>
        <v>52</v>
      </c>
      <c r="S10">
        <f t="shared" si="3"/>
        <v>60</v>
      </c>
      <c r="T10">
        <f t="shared" si="4"/>
        <v>78</v>
      </c>
      <c r="U10">
        <f t="shared" si="5"/>
        <v>84</v>
      </c>
      <c r="V10">
        <f t="shared" si="6"/>
        <v>118</v>
      </c>
    </row>
    <row r="11" spans="1:22" x14ac:dyDescent="0.25">
      <c r="A11">
        <v>141.92392999788399</v>
      </c>
      <c r="B11">
        <v>0</v>
      </c>
      <c r="C11" s="27">
        <f t="shared" si="0"/>
        <v>30457.923929997884</v>
      </c>
      <c r="G11" t="s">
        <v>1186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27">
        <f t="shared" si="1"/>
        <v>30581</v>
      </c>
      <c r="R11">
        <f t="shared" si="2"/>
        <v>32</v>
      </c>
      <c r="S11">
        <f t="shared" si="3"/>
        <v>40</v>
      </c>
      <c r="T11">
        <f t="shared" si="4"/>
        <v>55</v>
      </c>
      <c r="U11">
        <f t="shared" si="5"/>
        <v>65</v>
      </c>
      <c r="V11">
        <f t="shared" si="6"/>
        <v>92</v>
      </c>
    </row>
    <row r="12" spans="1:22" x14ac:dyDescent="0.25">
      <c r="A12">
        <v>153.41731159218099</v>
      </c>
      <c r="B12">
        <v>2.1222387419692499</v>
      </c>
      <c r="C12" s="27">
        <f t="shared" si="0"/>
        <v>30469.41731159218</v>
      </c>
      <c r="G12" t="s">
        <v>1188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27">
        <f t="shared" si="1"/>
        <v>30582</v>
      </c>
      <c r="R12">
        <f t="shared" si="2"/>
        <v>59</v>
      </c>
      <c r="S12">
        <f t="shared" si="3"/>
        <v>62</v>
      </c>
      <c r="T12">
        <f t="shared" si="4"/>
        <v>71</v>
      </c>
      <c r="U12">
        <f t="shared" si="5"/>
        <v>78</v>
      </c>
      <c r="V12">
        <f t="shared" si="6"/>
        <v>109</v>
      </c>
    </row>
    <row r="13" spans="1:22" x14ac:dyDescent="0.25">
      <c r="A13">
        <v>160.755666699747</v>
      </c>
      <c r="B13">
        <v>2.8060205115337502</v>
      </c>
      <c r="C13" s="27">
        <f t="shared" si="0"/>
        <v>30476.755666699748</v>
      </c>
      <c r="G13" t="s">
        <v>1339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27">
        <f t="shared" ref="Q13:Q22" si="7">Q3</f>
        <v>30421</v>
      </c>
      <c r="R13">
        <f t="shared" si="2"/>
        <v>89</v>
      </c>
      <c r="S13">
        <f t="shared" si="3"/>
        <v>108</v>
      </c>
      <c r="T13">
        <f t="shared" si="4"/>
        <v>152</v>
      </c>
      <c r="U13">
        <f t="shared" si="5"/>
        <v>165</v>
      </c>
      <c r="V13">
        <f t="shared" si="6"/>
        <v>210</v>
      </c>
    </row>
    <row r="14" spans="1:22" x14ac:dyDescent="0.25">
      <c r="A14">
        <v>167.90609803367099</v>
      </c>
      <c r="B14">
        <v>3.5453036377356799</v>
      </c>
      <c r="C14" s="27">
        <f t="shared" si="0"/>
        <v>30483.906098033673</v>
      </c>
      <c r="D14" s="27">
        <v>30407</v>
      </c>
      <c r="E14" s="43">
        <f>D14-DATE(1983,1,1)+1</f>
        <v>91</v>
      </c>
      <c r="G14" t="s">
        <v>1340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27">
        <f t="shared" si="7"/>
        <v>30421</v>
      </c>
      <c r="R14">
        <f t="shared" si="2"/>
        <v>70</v>
      </c>
      <c r="S14">
        <f t="shared" si="3"/>
        <v>88</v>
      </c>
      <c r="T14">
        <f t="shared" si="4"/>
        <v>159</v>
      </c>
      <c r="U14">
        <f t="shared" si="5"/>
        <v>172</v>
      </c>
      <c r="V14">
        <f t="shared" si="6"/>
        <v>215</v>
      </c>
    </row>
    <row r="15" spans="1:22" x14ac:dyDescent="0.25">
      <c r="A15">
        <v>181.47574156291299</v>
      </c>
      <c r="B15">
        <v>4.9129514400579701</v>
      </c>
      <c r="C15" s="27">
        <f t="shared" si="0"/>
        <v>30497.475741562914</v>
      </c>
      <c r="D15" s="27">
        <v>30681</v>
      </c>
      <c r="E15" s="43">
        <f>D15-DATE(1983,1,1)+1</f>
        <v>365</v>
      </c>
      <c r="G15" t="s">
        <v>1339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27">
        <f t="shared" si="7"/>
        <v>30448</v>
      </c>
      <c r="R15">
        <f t="shared" si="2"/>
        <v>93</v>
      </c>
      <c r="S15">
        <f t="shared" si="3"/>
        <v>104</v>
      </c>
      <c r="T15">
        <f t="shared" si="4"/>
        <v>136</v>
      </c>
      <c r="U15">
        <f t="shared" si="5"/>
        <v>144</v>
      </c>
      <c r="V15">
        <f t="shared" si="6"/>
        <v>187</v>
      </c>
    </row>
    <row r="16" spans="1:22" x14ac:dyDescent="0.25">
      <c r="A16">
        <v>202.584177057566</v>
      </c>
      <c r="B16">
        <v>6.7054261751438498</v>
      </c>
      <c r="C16" s="27">
        <f t="shared" si="0"/>
        <v>30518.584177057564</v>
      </c>
      <c r="G16" t="s">
        <v>1340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27">
        <f t="shared" si="7"/>
        <v>30448</v>
      </c>
      <c r="R16">
        <f t="shared" si="2"/>
        <v>86</v>
      </c>
      <c r="S16">
        <f t="shared" si="3"/>
        <v>106</v>
      </c>
      <c r="T16">
        <f t="shared" si="4"/>
        <v>147</v>
      </c>
      <c r="U16">
        <f t="shared" si="5"/>
        <v>155</v>
      </c>
      <c r="V16">
        <f t="shared" si="6"/>
        <v>193</v>
      </c>
    </row>
    <row r="17" spans="1:22" x14ac:dyDescent="0.25">
      <c r="A17">
        <v>215.98864787535001</v>
      </c>
      <c r="B17">
        <v>7.7586599156244498</v>
      </c>
      <c r="C17" s="27">
        <f t="shared" si="0"/>
        <v>30531.988647875351</v>
      </c>
      <c r="G17" t="s">
        <v>1339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27">
        <f t="shared" si="7"/>
        <v>30484</v>
      </c>
      <c r="R17">
        <f t="shared" si="2"/>
        <v>76</v>
      </c>
      <c r="S17">
        <f t="shared" si="3"/>
        <v>93</v>
      </c>
      <c r="T17">
        <f t="shared" si="4"/>
        <v>111</v>
      </c>
      <c r="U17">
        <f t="shared" si="5"/>
        <v>119</v>
      </c>
      <c r="V17">
        <f t="shared" si="6"/>
        <v>161</v>
      </c>
    </row>
    <row r="18" spans="1:22" x14ac:dyDescent="0.25">
      <c r="A18">
        <v>229.763278474873</v>
      </c>
      <c r="B18">
        <v>8.7933697974499996</v>
      </c>
      <c r="C18" s="27">
        <f t="shared" si="0"/>
        <v>30545.763278474871</v>
      </c>
      <c r="G18" t="s">
        <v>1340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27">
        <f t="shared" si="7"/>
        <v>30484</v>
      </c>
      <c r="R18">
        <f t="shared" si="2"/>
        <v>77</v>
      </c>
      <c r="S18">
        <f t="shared" si="3"/>
        <v>98</v>
      </c>
      <c r="T18">
        <f t="shared" si="4"/>
        <v>120</v>
      </c>
      <c r="U18">
        <f t="shared" si="5"/>
        <v>131</v>
      </c>
      <c r="V18">
        <f t="shared" si="6"/>
        <v>166</v>
      </c>
    </row>
    <row r="19" spans="1:22" x14ac:dyDescent="0.25">
      <c r="A19">
        <v>241.17680384090301</v>
      </c>
      <c r="B19">
        <v>9.2179018090371301</v>
      </c>
      <c r="C19" s="27">
        <f t="shared" si="0"/>
        <v>30557.176803840903</v>
      </c>
      <c r="G19" t="s">
        <v>1339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27">
        <f t="shared" si="7"/>
        <v>30539</v>
      </c>
      <c r="R19">
        <f t="shared" si="2"/>
        <v>65</v>
      </c>
      <c r="S19">
        <f t="shared" si="3"/>
        <v>72</v>
      </c>
      <c r="T19">
        <f t="shared" si="4"/>
        <v>88</v>
      </c>
      <c r="U19">
        <f t="shared" si="5"/>
        <v>95</v>
      </c>
      <c r="V19">
        <f t="shared" si="6"/>
        <v>129</v>
      </c>
    </row>
    <row r="20" spans="1:22" x14ac:dyDescent="0.25">
      <c r="A20">
        <v>183.06763338395299</v>
      </c>
      <c r="B20">
        <v>0</v>
      </c>
      <c r="C20" s="27">
        <f t="shared" si="0"/>
        <v>30499.067633383955</v>
      </c>
      <c r="G20" t="s">
        <v>1340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27">
        <f t="shared" si="7"/>
        <v>30539</v>
      </c>
      <c r="R20">
        <f t="shared" si="2"/>
        <v>54</v>
      </c>
      <c r="S20">
        <f t="shared" si="3"/>
        <v>67</v>
      </c>
      <c r="T20">
        <f t="shared" si="4"/>
        <v>84</v>
      </c>
      <c r="U20">
        <f t="shared" si="5"/>
        <v>91</v>
      </c>
      <c r="V20">
        <f t="shared" si="6"/>
        <v>124</v>
      </c>
    </row>
    <row r="21" spans="1:22" x14ac:dyDescent="0.25">
      <c r="A21">
        <v>202.861740016216</v>
      </c>
      <c r="B21">
        <v>2.1924580696987599</v>
      </c>
      <c r="C21" s="27">
        <f t="shared" si="0"/>
        <v>30518.861740016215</v>
      </c>
      <c r="G21" t="s">
        <v>1339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27">
        <f t="shared" si="7"/>
        <v>30581</v>
      </c>
    </row>
    <row r="22" spans="1:22" x14ac:dyDescent="0.25">
      <c r="A22">
        <v>215.679688450886</v>
      </c>
      <c r="B22">
        <v>3.7821112985707099</v>
      </c>
      <c r="C22" s="27">
        <f t="shared" si="0"/>
        <v>30531.679688450888</v>
      </c>
      <c r="G22" t="s">
        <v>1340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27">
        <f t="shared" si="7"/>
        <v>30582</v>
      </c>
      <c r="R22">
        <f>ROUND(J22-H22,0)</f>
        <v>43</v>
      </c>
      <c r="S22">
        <f>ROUND(K22-H22,0)</f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25">
      <c r="A23">
        <v>229.961212715877</v>
      </c>
      <c r="B23">
        <v>5.5751056566817896</v>
      </c>
      <c r="C23" s="27">
        <f t="shared" si="0"/>
        <v>30545.961212715876</v>
      </c>
    </row>
    <row r="24" spans="1:22" x14ac:dyDescent="0.25">
      <c r="A24">
        <v>240.78366548635699</v>
      </c>
      <c r="B24">
        <v>6.6100402403560699</v>
      </c>
      <c r="C24" s="27">
        <f t="shared" si="0"/>
        <v>30556.783665486357</v>
      </c>
    </row>
    <row r="25" spans="1:22" x14ac:dyDescent="0.25">
      <c r="A25">
        <v>250.50587688960201</v>
      </c>
      <c r="B25">
        <v>7.5340844616798996</v>
      </c>
      <c r="C25" s="27">
        <f t="shared" si="0"/>
        <v>30566.505876889601</v>
      </c>
    </row>
    <row r="26" spans="1:22" x14ac:dyDescent="0.25">
      <c r="A26">
        <v>258.96381176726101</v>
      </c>
      <c r="B26">
        <v>8.0143284878876297</v>
      </c>
      <c r="C26" s="27">
        <f t="shared" si="0"/>
        <v>30574.963811767262</v>
      </c>
    </row>
    <row r="27" spans="1:22" x14ac:dyDescent="0.25">
      <c r="A27">
        <v>235.65216341067401</v>
      </c>
      <c r="B27">
        <v>4.4462878318332899E-2</v>
      </c>
      <c r="C27" s="27">
        <f t="shared" si="0"/>
        <v>30551.652163410676</v>
      </c>
      <c r="G27">
        <v>104.923704954954</v>
      </c>
      <c r="H27">
        <v>0.85698198198198205</v>
      </c>
    </row>
    <row r="28" spans="1:22" x14ac:dyDescent="0.25">
      <c r="A28">
        <v>241.47916545733301</v>
      </c>
      <c r="B28">
        <v>1.30172589744982</v>
      </c>
      <c r="C28" s="27">
        <f t="shared" si="0"/>
        <v>30557.479165457335</v>
      </c>
      <c r="G28">
        <v>112.82869222773</v>
      </c>
      <c r="H28">
        <v>0.855855855855856</v>
      </c>
    </row>
    <row r="29" spans="1:22" x14ac:dyDescent="0.25">
      <c r="A29">
        <v>259.20611057952402</v>
      </c>
      <c r="B29">
        <v>4.0747292810851601</v>
      </c>
      <c r="C29" s="27">
        <f t="shared" si="0"/>
        <v>30575.206110579526</v>
      </c>
      <c r="G29">
        <v>194.30138866677299</v>
      </c>
      <c r="H29">
        <v>0.85360360360360299</v>
      </c>
    </row>
    <row r="30" spans="1:22" x14ac:dyDescent="0.25">
      <c r="A30">
        <v>270.16643478684199</v>
      </c>
      <c r="B30">
        <v>5.8679764287760596</v>
      </c>
      <c r="C30" s="27">
        <f t="shared" si="0"/>
        <v>30586.166434786843</v>
      </c>
      <c r="G30">
        <v>212.74483747801</v>
      </c>
      <c r="H30">
        <v>0.85247747747747704</v>
      </c>
    </row>
    <row r="31" spans="1:22" x14ac:dyDescent="0.25">
      <c r="A31">
        <v>278.73835248604502</v>
      </c>
      <c r="B31">
        <v>7.4949442084034699</v>
      </c>
      <c r="C31" s="27">
        <f t="shared" si="0"/>
        <v>30594.738352486045</v>
      </c>
      <c r="G31">
        <v>257.33063629457803</v>
      </c>
      <c r="H31">
        <v>0.85247747747747704</v>
      </c>
    </row>
    <row r="32" spans="1:22" x14ac:dyDescent="0.25">
      <c r="A32">
        <v>286.98561252787698</v>
      </c>
      <c r="B32">
        <v>8.4006050097277107</v>
      </c>
      <c r="C32" s="27">
        <f t="shared" si="0"/>
        <v>30602.985612527878</v>
      </c>
      <c r="G32">
        <v>269.490399608188</v>
      </c>
      <c r="H32">
        <v>0.85247747747747704</v>
      </c>
    </row>
    <row r="33" spans="1:16" x14ac:dyDescent="0.25">
      <c r="A33">
        <v>276.43025722744102</v>
      </c>
      <c r="B33">
        <v>0</v>
      </c>
      <c r="C33" s="27">
        <f t="shared" ref="C33:C64" si="8">DATE(1983,1,1)+A33-1</f>
        <v>30592.430257227443</v>
      </c>
      <c r="G33">
        <v>315.08608867743402</v>
      </c>
      <c r="H33">
        <v>0.855855855855856</v>
      </c>
    </row>
    <row r="34" spans="1:16" x14ac:dyDescent="0.25">
      <c r="A34">
        <v>282.78576644864302</v>
      </c>
      <c r="B34">
        <v>1.6869912609705999</v>
      </c>
      <c r="C34" s="27">
        <f t="shared" si="8"/>
        <v>30598.785766448644</v>
      </c>
      <c r="G34">
        <v>105.378098512713</v>
      </c>
      <c r="H34">
        <v>0.80855855855855796</v>
      </c>
    </row>
    <row r="35" spans="1:16" x14ac:dyDescent="0.25">
      <c r="A35">
        <v>290.97501128190498</v>
      </c>
      <c r="B35">
        <v>3.5359363794165599</v>
      </c>
      <c r="C35" s="27">
        <f t="shared" si="8"/>
        <v>30606.975011281906</v>
      </c>
      <c r="G35">
        <v>113.076999706807</v>
      </c>
      <c r="H35">
        <v>0.81081081081080997</v>
      </c>
    </row>
    <row r="36" spans="1:16" x14ac:dyDescent="0.25">
      <c r="A36">
        <v>300.62441928615902</v>
      </c>
      <c r="B36">
        <v>5.6437099398735198</v>
      </c>
      <c r="C36" s="27">
        <f t="shared" si="8"/>
        <v>30616.62441928616</v>
      </c>
      <c r="G36">
        <v>175.09521596300399</v>
      </c>
      <c r="H36">
        <v>0.80743243243243201</v>
      </c>
    </row>
    <row r="37" spans="1:16" x14ac:dyDescent="0.25">
      <c r="A37">
        <v>307.91954737557597</v>
      </c>
      <c r="B37">
        <v>7.0303310045483398</v>
      </c>
      <c r="C37" s="27">
        <f t="shared" si="8"/>
        <v>30623.919547375575</v>
      </c>
      <c r="G37">
        <v>193.333719814489</v>
      </c>
      <c r="H37">
        <v>0.80855855855855796</v>
      </c>
    </row>
    <row r="38" spans="1:16" x14ac:dyDescent="0.25">
      <c r="A38">
        <v>315.243114292722</v>
      </c>
      <c r="B38">
        <v>7.9545577961242602</v>
      </c>
      <c r="C38" s="27">
        <f t="shared" si="8"/>
        <v>30631.243114292723</v>
      </c>
      <c r="G38">
        <v>264.67099792099702</v>
      </c>
      <c r="H38">
        <v>0.80855855855855796</v>
      </c>
      <c r="J38" s="1" t="s">
        <v>1207</v>
      </c>
      <c r="N38" s="27">
        <v>30820</v>
      </c>
      <c r="O38" s="27">
        <v>30959</v>
      </c>
      <c r="P38">
        <f>O38-N38</f>
        <v>139</v>
      </c>
    </row>
    <row r="39" spans="1:16" x14ac:dyDescent="0.25">
      <c r="A39">
        <v>112.030854372604</v>
      </c>
      <c r="B39">
        <v>0</v>
      </c>
      <c r="C39" s="27">
        <f t="shared" si="8"/>
        <v>30428.030854372602</v>
      </c>
      <c r="G39">
        <v>277.03456507543001</v>
      </c>
      <c r="H39">
        <v>0.80743243243243201</v>
      </c>
      <c r="J39" s="1" t="s">
        <v>1208</v>
      </c>
      <c r="N39" s="27">
        <v>30866</v>
      </c>
      <c r="O39" s="27">
        <v>30979</v>
      </c>
      <c r="P39">
        <f>O39-N39</f>
        <v>113</v>
      </c>
    </row>
    <row r="40" spans="1:16" x14ac:dyDescent="0.25">
      <c r="A40">
        <v>118.225741094784</v>
      </c>
      <c r="B40">
        <v>1.3111071996344801</v>
      </c>
      <c r="C40" s="27">
        <f t="shared" si="8"/>
        <v>30434.225741094782</v>
      </c>
      <c r="G40">
        <v>320.00020323578002</v>
      </c>
      <c r="H40">
        <v>0.80630630630630595</v>
      </c>
      <c r="J40" s="1" t="s">
        <v>1209</v>
      </c>
      <c r="N40" s="27">
        <v>30820</v>
      </c>
    </row>
    <row r="41" spans="1:16" x14ac:dyDescent="0.25">
      <c r="A41">
        <v>125.51063120621799</v>
      </c>
      <c r="B41">
        <v>2.86419020262489</v>
      </c>
      <c r="C41" s="27">
        <f t="shared" si="8"/>
        <v>30441.510631206216</v>
      </c>
      <c r="G41">
        <v>132.27335878778101</v>
      </c>
      <c r="H41">
        <v>0.66666666666666596</v>
      </c>
      <c r="J41" s="1" t="s">
        <v>1210</v>
      </c>
      <c r="N41" s="27">
        <v>30866</v>
      </c>
    </row>
    <row r="42" spans="1:16" x14ac:dyDescent="0.25">
      <c r="A42">
        <v>132.80689684874301</v>
      </c>
      <c r="B42">
        <v>4.2323154963757403</v>
      </c>
      <c r="C42" s="27">
        <f t="shared" si="8"/>
        <v>30448.806896848742</v>
      </c>
      <c r="G42">
        <v>142.20269104163299</v>
      </c>
      <c r="H42">
        <v>0.66779279279279202</v>
      </c>
      <c r="J42" s="1" t="s">
        <v>1211</v>
      </c>
      <c r="N42" s="27">
        <v>30820</v>
      </c>
    </row>
    <row r="43" spans="1:16" x14ac:dyDescent="0.25">
      <c r="A43">
        <v>139.37763111820999</v>
      </c>
      <c r="B43">
        <v>5.3970434854252698</v>
      </c>
      <c r="C43" s="27">
        <f t="shared" si="8"/>
        <v>30455.377631118208</v>
      </c>
      <c r="G43">
        <v>225.296689255823</v>
      </c>
      <c r="H43">
        <v>0.66554054054054002</v>
      </c>
      <c r="J43" s="1" t="s">
        <v>1212</v>
      </c>
      <c r="N43" s="27">
        <v>30866</v>
      </c>
    </row>
    <row r="44" spans="1:16" x14ac:dyDescent="0.25">
      <c r="A44">
        <v>146.88457159656201</v>
      </c>
      <c r="B44">
        <v>6.3397520040596103</v>
      </c>
      <c r="C44" s="27">
        <f t="shared" si="8"/>
        <v>30462.884571596562</v>
      </c>
      <c r="G44">
        <v>236.03667239724899</v>
      </c>
      <c r="H44">
        <v>0.66666666666666596</v>
      </c>
    </row>
    <row r="45" spans="1:16" x14ac:dyDescent="0.25">
      <c r="A45">
        <v>152.75707576759001</v>
      </c>
      <c r="B45">
        <v>6.8571841862328897</v>
      </c>
      <c r="C45" s="27">
        <f t="shared" si="8"/>
        <v>30468.757075767589</v>
      </c>
      <c r="G45">
        <v>268.05852357535002</v>
      </c>
      <c r="H45">
        <v>0.66554054054054002</v>
      </c>
    </row>
    <row r="46" spans="1:16" x14ac:dyDescent="0.25">
      <c r="A46">
        <v>160.094293322048</v>
      </c>
      <c r="B46">
        <v>7.5594617267213504</v>
      </c>
      <c r="C46" s="27">
        <f t="shared" si="8"/>
        <v>30476.094293322047</v>
      </c>
      <c r="G46">
        <v>276.16503245108998</v>
      </c>
      <c r="H46">
        <v>0.66554054054054002</v>
      </c>
    </row>
    <row r="47" spans="1:16" x14ac:dyDescent="0.25">
      <c r="A47">
        <v>174.23339593776501</v>
      </c>
      <c r="B47">
        <v>8.6681266045116399</v>
      </c>
      <c r="C47" s="27">
        <f t="shared" si="8"/>
        <v>30490.233395937765</v>
      </c>
      <c r="G47">
        <v>319.329909976544</v>
      </c>
      <c r="H47">
        <v>0.66779279279279202</v>
      </c>
    </row>
    <row r="48" spans="1:16" x14ac:dyDescent="0.25">
      <c r="A48">
        <v>188.73810812278401</v>
      </c>
      <c r="B48">
        <v>9.8322507073426895</v>
      </c>
      <c r="C48" s="27">
        <f t="shared" si="8"/>
        <v>30504.738108122783</v>
      </c>
      <c r="G48">
        <v>132.92699171064501</v>
      </c>
      <c r="H48">
        <v>0.62162162162162105</v>
      </c>
    </row>
    <row r="49" spans="1:8" x14ac:dyDescent="0.25">
      <c r="A49">
        <v>201.970580910454</v>
      </c>
      <c r="B49">
        <v>10.6820450115253</v>
      </c>
      <c r="C49" s="27">
        <f t="shared" si="8"/>
        <v>30517.970580910453</v>
      </c>
      <c r="G49">
        <v>142.85746508342601</v>
      </c>
      <c r="H49">
        <v>0.62162162162162105</v>
      </c>
    </row>
    <row r="50" spans="1:8" x14ac:dyDescent="0.25">
      <c r="A50">
        <v>216.31580814956101</v>
      </c>
      <c r="B50">
        <v>11.4392761978949</v>
      </c>
      <c r="C50" s="27">
        <f t="shared" si="8"/>
        <v>30532.31580814956</v>
      </c>
      <c r="G50">
        <v>219.265875712991</v>
      </c>
      <c r="H50">
        <v>0.61711711711711703</v>
      </c>
    </row>
    <row r="51" spans="1:8" x14ac:dyDescent="0.25">
      <c r="A51">
        <v>230.298838478693</v>
      </c>
      <c r="B51">
        <v>12.0855608464518</v>
      </c>
      <c r="C51" s="27">
        <f t="shared" si="8"/>
        <v>30546.298838478691</v>
      </c>
      <c r="G51">
        <v>238.722638133695</v>
      </c>
      <c r="H51">
        <v>0.61599099099099097</v>
      </c>
    </row>
    <row r="52" spans="1:8" x14ac:dyDescent="0.25">
      <c r="A52">
        <v>142.29067712029601</v>
      </c>
      <c r="B52">
        <v>0</v>
      </c>
      <c r="C52" s="27">
        <f t="shared" si="8"/>
        <v>30458.290677120294</v>
      </c>
      <c r="G52">
        <v>279.859747321285</v>
      </c>
      <c r="H52">
        <v>0.61936936936936904</v>
      </c>
    </row>
    <row r="53" spans="1:8" x14ac:dyDescent="0.25">
      <c r="A53">
        <v>154.527790937399</v>
      </c>
      <c r="B53">
        <v>2.0666671660041001</v>
      </c>
      <c r="C53" s="27">
        <f t="shared" si="8"/>
        <v>30470.527790937398</v>
      </c>
      <c r="G53">
        <v>288.17120115677801</v>
      </c>
      <c r="H53">
        <v>0.61711711711711703</v>
      </c>
    </row>
    <row r="54" spans="1:8" x14ac:dyDescent="0.25">
      <c r="A54">
        <v>161.495986263227</v>
      </c>
      <c r="B54">
        <v>2.7689727942236599</v>
      </c>
      <c r="C54" s="27">
        <f t="shared" si="8"/>
        <v>30477.495986263228</v>
      </c>
      <c r="G54">
        <v>326.06913015086099</v>
      </c>
      <c r="H54">
        <v>0.61711711711711703</v>
      </c>
    </row>
    <row r="55" spans="1:8" x14ac:dyDescent="0.25">
      <c r="A55">
        <v>168.27512026230099</v>
      </c>
      <c r="B55">
        <v>3.5452755500045798</v>
      </c>
      <c r="C55" s="27">
        <f t="shared" si="8"/>
        <v>30484.2751202623</v>
      </c>
      <c r="G55">
        <v>168.33636854309901</v>
      </c>
      <c r="H55">
        <v>0.47747747747747699</v>
      </c>
    </row>
    <row r="56" spans="1:8" x14ac:dyDescent="0.25">
      <c r="A56">
        <v>181.64887714613599</v>
      </c>
      <c r="B56">
        <v>5.0978951054319799</v>
      </c>
      <c r="C56" s="27">
        <f t="shared" si="8"/>
        <v>30497.648877146137</v>
      </c>
      <c r="G56">
        <v>182.72656291646601</v>
      </c>
      <c r="H56">
        <v>0.47635135135135098</v>
      </c>
    </row>
    <row r="57" spans="1:8" x14ac:dyDescent="0.25">
      <c r="A57">
        <v>202.57735173891101</v>
      </c>
      <c r="B57">
        <v>6.81640080068758</v>
      </c>
      <c r="C57" s="27">
        <f t="shared" si="8"/>
        <v>30518.57735173891</v>
      </c>
      <c r="G57">
        <v>243.934128285089</v>
      </c>
      <c r="H57">
        <v>0.47297297297297303</v>
      </c>
    </row>
    <row r="58" spans="1:8" x14ac:dyDescent="0.25">
      <c r="A58">
        <v>215.97499723803901</v>
      </c>
      <c r="B58">
        <v>7.9806091667119201</v>
      </c>
      <c r="C58" s="27">
        <f t="shared" si="8"/>
        <v>30531.974997238038</v>
      </c>
      <c r="G58">
        <v>261.36312236792998</v>
      </c>
      <c r="H58">
        <v>0.47297297297297303</v>
      </c>
    </row>
    <row r="59" spans="1:8" x14ac:dyDescent="0.25">
      <c r="A59">
        <v>230.43420729869001</v>
      </c>
      <c r="B59">
        <v>9.8845641065011804</v>
      </c>
      <c r="C59" s="27">
        <f t="shared" si="8"/>
        <v>30546.434207298691</v>
      </c>
      <c r="G59">
        <v>279.39896349752098</v>
      </c>
      <c r="H59">
        <v>0.47409909909909898</v>
      </c>
    </row>
    <row r="60" spans="1:8" x14ac:dyDescent="0.25">
      <c r="A60">
        <v>241.07556161418299</v>
      </c>
      <c r="B60">
        <v>10.864025421269099</v>
      </c>
      <c r="C60" s="27">
        <f t="shared" si="8"/>
        <v>30557.075561614183</v>
      </c>
      <c r="G60">
        <v>286.89748420758002</v>
      </c>
      <c r="H60">
        <v>0.47409909909909898</v>
      </c>
    </row>
    <row r="61" spans="1:8" x14ac:dyDescent="0.25">
      <c r="A61">
        <v>250.42306302325099</v>
      </c>
      <c r="B61">
        <v>11.8805765849438</v>
      </c>
      <c r="C61" s="27">
        <f t="shared" si="8"/>
        <v>30566.423063023252</v>
      </c>
      <c r="G61">
        <v>329.65817740817698</v>
      </c>
      <c r="H61">
        <v>0.47522522522522498</v>
      </c>
    </row>
    <row r="62" spans="1:8" x14ac:dyDescent="0.25">
      <c r="A62">
        <v>183.068770937062</v>
      </c>
      <c r="B62">
        <v>0</v>
      </c>
      <c r="C62" s="27">
        <f t="shared" si="8"/>
        <v>30499.068770937061</v>
      </c>
      <c r="G62">
        <v>168.78962098192801</v>
      </c>
      <c r="H62">
        <v>0.43018018018018001</v>
      </c>
    </row>
    <row r="63" spans="1:8" x14ac:dyDescent="0.25">
      <c r="A63">
        <v>202.49726800002199</v>
      </c>
      <c r="B63">
        <v>2.1185030737340398</v>
      </c>
      <c r="C63" s="27">
        <f t="shared" si="8"/>
        <v>30518.497268000021</v>
      </c>
      <c r="G63">
        <v>182.77220767364901</v>
      </c>
      <c r="H63">
        <v>0.43130630630630601</v>
      </c>
    </row>
    <row r="64" spans="1:8" x14ac:dyDescent="0.25">
      <c r="A64">
        <v>217.34597624526899</v>
      </c>
      <c r="B64">
        <v>3.6895060491610199</v>
      </c>
      <c r="C64" s="27">
        <f t="shared" si="8"/>
        <v>30533.345976245269</v>
      </c>
      <c r="G64">
        <v>245.80259642038399</v>
      </c>
      <c r="H64">
        <v>0.429054054054054</v>
      </c>
    </row>
    <row r="65" spans="1:8" x14ac:dyDescent="0.25">
      <c r="A65">
        <v>230.87353030947</v>
      </c>
      <c r="B65">
        <v>5.7414973756696597</v>
      </c>
      <c r="C65" s="27">
        <f t="shared" ref="C65:C84" si="9">DATE(1983,1,1)+A65-1</f>
        <v>30546.873530309469</v>
      </c>
      <c r="G65">
        <v>266.677997894344</v>
      </c>
      <c r="H65">
        <v>0.427927927927927</v>
      </c>
    </row>
    <row r="66" spans="1:8" x14ac:dyDescent="0.25">
      <c r="A66">
        <v>240.77001484904699</v>
      </c>
      <c r="B66">
        <v>6.8319894914435402</v>
      </c>
      <c r="C66" s="27">
        <f t="shared" si="9"/>
        <v>30556.770014849048</v>
      </c>
      <c r="G66">
        <v>288.56214850205203</v>
      </c>
      <c r="H66">
        <v>0.43130630630630601</v>
      </c>
    </row>
    <row r="67" spans="1:8" x14ac:dyDescent="0.25">
      <c r="A67">
        <v>250.477438061871</v>
      </c>
      <c r="B67">
        <v>7.9964787347787896</v>
      </c>
      <c r="C67" s="27">
        <f t="shared" si="9"/>
        <v>30566.477438061869</v>
      </c>
      <c r="G67">
        <v>299.71088044405298</v>
      </c>
      <c r="H67">
        <v>0.429054054054054</v>
      </c>
    </row>
    <row r="68" spans="1:8" x14ac:dyDescent="0.25">
      <c r="A68">
        <v>259.07779458880498</v>
      </c>
      <c r="B68">
        <v>9.1610522413073099</v>
      </c>
      <c r="C68" s="27">
        <f t="shared" si="9"/>
        <v>30575.077794588804</v>
      </c>
      <c r="G68">
        <v>334.97419405352099</v>
      </c>
      <c r="H68">
        <v>0.429054054054054</v>
      </c>
    </row>
    <row r="69" spans="1:8" x14ac:dyDescent="0.25">
      <c r="A69">
        <v>269.33988869768399</v>
      </c>
      <c r="B69">
        <v>10.307003582121901</v>
      </c>
      <c r="C69" s="27">
        <f t="shared" si="9"/>
        <v>30585.339888697683</v>
      </c>
      <c r="G69">
        <v>223.453097513193</v>
      </c>
      <c r="H69">
        <v>0.284909909909909</v>
      </c>
    </row>
    <row r="70" spans="1:8" x14ac:dyDescent="0.25">
      <c r="A70">
        <v>235.83667452498901</v>
      </c>
      <c r="B70">
        <v>0</v>
      </c>
      <c r="C70" s="27">
        <f t="shared" si="9"/>
        <v>30551.836674524988</v>
      </c>
      <c r="G70">
        <v>236.01704515166</v>
      </c>
      <c r="H70">
        <v>0.286036036036036</v>
      </c>
    </row>
    <row r="71" spans="1:8" x14ac:dyDescent="0.25">
      <c r="A71">
        <v>241.855013004619</v>
      </c>
      <c r="B71">
        <v>1.1907231841749899</v>
      </c>
      <c r="C71" s="27">
        <f t="shared" si="9"/>
        <v>30557.855013004621</v>
      </c>
      <c r="G71">
        <v>288.713917319686</v>
      </c>
      <c r="H71">
        <v>0.28153153153153099</v>
      </c>
    </row>
    <row r="72" spans="1:8" x14ac:dyDescent="0.25">
      <c r="A72">
        <v>259.39858456560398</v>
      </c>
      <c r="B72">
        <v>3.9452448407519198</v>
      </c>
      <c r="C72" s="27">
        <f t="shared" si="9"/>
        <v>30575.398584565603</v>
      </c>
      <c r="G72">
        <v>295.603308745135</v>
      </c>
      <c r="H72">
        <v>0.28265765765765699</v>
      </c>
    </row>
    <row r="73" spans="1:8" x14ac:dyDescent="0.25">
      <c r="A73">
        <v>270.15505925575002</v>
      </c>
      <c r="B73">
        <v>6.0529341380156199</v>
      </c>
      <c r="C73" s="27">
        <f t="shared" si="9"/>
        <v>30586.155059255751</v>
      </c>
      <c r="G73">
        <v>311.00225225225199</v>
      </c>
      <c r="H73">
        <v>0.286036036036036</v>
      </c>
    </row>
    <row r="74" spans="1:8" x14ac:dyDescent="0.25">
      <c r="A74">
        <v>278.72242674251601</v>
      </c>
      <c r="B74">
        <v>7.7538850013388396</v>
      </c>
      <c r="C74" s="27">
        <f t="shared" si="9"/>
        <v>30594.722426742515</v>
      </c>
      <c r="G74">
        <v>318.301533597206</v>
      </c>
      <c r="H74">
        <v>0.28265765765765699</v>
      </c>
    </row>
    <row r="75" spans="1:8" x14ac:dyDescent="0.25">
      <c r="A75">
        <v>286.724885355244</v>
      </c>
      <c r="B75">
        <v>9.6398357054982604</v>
      </c>
      <c r="C75" s="27">
        <f t="shared" si="9"/>
        <v>30602.724885355245</v>
      </c>
      <c r="G75">
        <v>352.14392591555998</v>
      </c>
      <c r="H75">
        <v>0.284909909909909</v>
      </c>
    </row>
    <row r="76" spans="1:8" x14ac:dyDescent="0.25">
      <c r="A76">
        <v>294.04845227239099</v>
      </c>
      <c r="B76">
        <v>10.564062497074101</v>
      </c>
      <c r="C76" s="27">
        <f t="shared" si="9"/>
        <v>30610.048452272393</v>
      </c>
      <c r="G76">
        <v>223.49646003251701</v>
      </c>
      <c r="H76">
        <v>0.242117117117117</v>
      </c>
    </row>
    <row r="77" spans="1:8" x14ac:dyDescent="0.25">
      <c r="A77">
        <v>276.61363078864701</v>
      </c>
      <c r="B77">
        <v>0</v>
      </c>
      <c r="C77" s="27">
        <f t="shared" si="9"/>
        <v>30592.613630788648</v>
      </c>
      <c r="G77">
        <v>235.65964670291501</v>
      </c>
      <c r="H77">
        <v>0.23873873873873799</v>
      </c>
    </row>
    <row r="78" spans="1:8" x14ac:dyDescent="0.25">
      <c r="A78">
        <v>282.22995799947898</v>
      </c>
      <c r="B78">
        <v>1.7240249344151399</v>
      </c>
      <c r="C78" s="27">
        <f t="shared" si="9"/>
        <v>30598.22995799948</v>
      </c>
      <c r="G78">
        <v>277.20436357215198</v>
      </c>
      <c r="H78">
        <v>0.239864864864864</v>
      </c>
    </row>
    <row r="79" spans="1:8" x14ac:dyDescent="0.25">
      <c r="A79">
        <v>290.60940171260199</v>
      </c>
      <c r="B79">
        <v>3.4804771543757802</v>
      </c>
      <c r="C79" s="27">
        <f t="shared" si="9"/>
        <v>30606.609401712602</v>
      </c>
      <c r="G79">
        <v>290.58124433605201</v>
      </c>
      <c r="H79">
        <v>0.23873873873873799</v>
      </c>
    </row>
    <row r="80" spans="1:8" x14ac:dyDescent="0.25">
      <c r="A80">
        <v>300.82144348467602</v>
      </c>
      <c r="B80">
        <v>5.4402424158444704</v>
      </c>
      <c r="C80" s="27">
        <f t="shared" si="9"/>
        <v>30616.821443484678</v>
      </c>
      <c r="G80">
        <v>307.40110913428202</v>
      </c>
      <c r="H80">
        <v>0.239864864864864</v>
      </c>
    </row>
    <row r="81" spans="1:8" x14ac:dyDescent="0.25">
      <c r="A81">
        <v>308.12112178652899</v>
      </c>
      <c r="B81">
        <v>6.7528803968234596</v>
      </c>
      <c r="C81" s="27">
        <f t="shared" si="9"/>
        <v>30624.121121786528</v>
      </c>
      <c r="G81">
        <v>314.89848872541103</v>
      </c>
      <c r="H81">
        <v>0.24099099099099</v>
      </c>
    </row>
    <row r="82" spans="1:8" x14ac:dyDescent="0.25">
      <c r="A82">
        <v>314.31714606181902</v>
      </c>
      <c r="B82">
        <v>8.0101153282238595</v>
      </c>
      <c r="C82" s="27">
        <f t="shared" si="9"/>
        <v>30630.317146061818</v>
      </c>
      <c r="G82">
        <v>347.93251239404998</v>
      </c>
      <c r="H82">
        <v>0.24099099099099</v>
      </c>
    </row>
    <row r="83" spans="1:8" x14ac:dyDescent="0.25">
      <c r="A83">
        <v>321.624787235437</v>
      </c>
      <c r="B83">
        <v>9.1932829127351603</v>
      </c>
      <c r="C83" s="27">
        <f t="shared" si="9"/>
        <v>30637.624787235436</v>
      </c>
      <c r="G83">
        <v>266.20397709099598</v>
      </c>
      <c r="H83">
        <v>9.5720720720720506E-2</v>
      </c>
    </row>
    <row r="84" spans="1:8" x14ac:dyDescent="0.25">
      <c r="A84">
        <v>328.72175357322698</v>
      </c>
      <c r="B84">
        <v>10.8018672723629</v>
      </c>
      <c r="C84" s="27">
        <f t="shared" si="9"/>
        <v>30644.721753573227</v>
      </c>
      <c r="G84">
        <v>278.16221880164102</v>
      </c>
      <c r="H84">
        <v>9.45945945945946E-2</v>
      </c>
    </row>
    <row r="85" spans="1:8" x14ac:dyDescent="0.25">
      <c r="G85">
        <v>254.85600578389</v>
      </c>
      <c r="H85">
        <v>9.45945945945946E-2</v>
      </c>
    </row>
    <row r="86" spans="1:8" x14ac:dyDescent="0.25">
      <c r="G86">
        <v>254.85600578389</v>
      </c>
      <c r="H86">
        <v>9.45945945945946E-2</v>
      </c>
    </row>
    <row r="87" spans="1:8" x14ac:dyDescent="0.25">
      <c r="G87">
        <v>254.85600578389</v>
      </c>
      <c r="H87">
        <v>9.45945945945946E-2</v>
      </c>
    </row>
    <row r="88" spans="1:8" x14ac:dyDescent="0.25">
      <c r="G88">
        <v>254.85600578389</v>
      </c>
      <c r="H88">
        <v>9.45945945945946E-2</v>
      </c>
    </row>
    <row r="89" spans="1:8" x14ac:dyDescent="0.25">
      <c r="G89">
        <v>254.85600578389</v>
      </c>
      <c r="H89">
        <v>9.45945945945946E-2</v>
      </c>
    </row>
    <row r="90" spans="1:8" x14ac:dyDescent="0.25">
      <c r="G90">
        <v>266.452284570073</v>
      </c>
      <c r="H90">
        <v>5.0675675675675602E-2</v>
      </c>
    </row>
    <row r="91" spans="1:8" x14ac:dyDescent="0.25">
      <c r="G91">
        <v>278.40938516178898</v>
      </c>
      <c r="H91">
        <v>5.0675675675675602E-2</v>
      </c>
    </row>
    <row r="92" spans="1:8" x14ac:dyDescent="0.25">
      <c r="G92">
        <v>309.62058545231599</v>
      </c>
      <c r="H92">
        <v>4.9549549549549203E-2</v>
      </c>
    </row>
    <row r="93" spans="1:8" x14ac:dyDescent="0.25">
      <c r="G93">
        <v>321.98187036888902</v>
      </c>
      <c r="H93">
        <v>5.0675675675675602E-2</v>
      </c>
    </row>
    <row r="94" spans="1:8" x14ac:dyDescent="0.25">
      <c r="G94">
        <v>335.15494729196598</v>
      </c>
      <c r="H94">
        <v>5.0675675675675602E-2</v>
      </c>
    </row>
    <row r="95" spans="1:8" x14ac:dyDescent="0.25">
      <c r="G95">
        <v>341.03102510794798</v>
      </c>
      <c r="H95">
        <v>5.18018018018018E-2</v>
      </c>
    </row>
    <row r="96" spans="1:8" x14ac:dyDescent="0.25">
      <c r="G96">
        <v>367.37603783517199</v>
      </c>
      <c r="H96">
        <v>5.29279279279277E-2</v>
      </c>
    </row>
    <row r="97" spans="7:8" x14ac:dyDescent="0.25">
      <c r="G97">
        <v>151.04293938909299</v>
      </c>
      <c r="H97">
        <v>0.94369369369369305</v>
      </c>
    </row>
    <row r="98" spans="7:8" x14ac:dyDescent="0.25">
      <c r="G98">
        <v>178.24310664214499</v>
      </c>
      <c r="H98">
        <v>0.90090090090090102</v>
      </c>
    </row>
    <row r="99" spans="7:8" x14ac:dyDescent="0.25">
      <c r="G99">
        <v>208.38553494322699</v>
      </c>
      <c r="H99">
        <v>0.75450450450450401</v>
      </c>
    </row>
    <row r="100" spans="7:8" x14ac:dyDescent="0.25">
      <c r="G100">
        <v>228.69631077083</v>
      </c>
      <c r="H100">
        <v>0.71058558558558504</v>
      </c>
    </row>
    <row r="101" spans="7:8" x14ac:dyDescent="0.25">
      <c r="G101">
        <v>244.44968581747401</v>
      </c>
      <c r="H101">
        <v>0.56418918918918903</v>
      </c>
    </row>
    <row r="102" spans="7:8" x14ac:dyDescent="0.25">
      <c r="G102">
        <v>255.849007476411</v>
      </c>
      <c r="H102">
        <v>0.51463963963963899</v>
      </c>
    </row>
    <row r="103" spans="7:8" x14ac:dyDescent="0.25">
      <c r="G103">
        <v>279.502805320113</v>
      </c>
      <c r="H103">
        <v>0.37162162162162099</v>
      </c>
    </row>
    <row r="104" spans="7:8" x14ac:dyDescent="0.25">
      <c r="G104">
        <v>283.39904179327198</v>
      </c>
      <c r="H104">
        <v>0.32657657657657602</v>
      </c>
    </row>
    <row r="105" spans="7:8" x14ac:dyDescent="0.25">
      <c r="G105">
        <v>306.03838490857697</v>
      </c>
      <c r="H105">
        <v>0.18468468468468399</v>
      </c>
    </row>
    <row r="106" spans="7:8" x14ac:dyDescent="0.25">
      <c r="G106">
        <v>328.57845067700799</v>
      </c>
      <c r="H106">
        <v>0.14076576576576499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3"/>
  <sheetViews>
    <sheetView zoomScaleNormal="100" workbookViewId="0">
      <selection activeCell="H4" activeCellId="1" sqref="I1706:O1706 H4"/>
    </sheetView>
  </sheetViews>
  <sheetFormatPr defaultColWidth="8.5703125" defaultRowHeight="15" x14ac:dyDescent="0.25"/>
  <cols>
    <col min="1" max="1" width="9.5703125" customWidth="1"/>
    <col min="2" max="2" width="9.85546875" customWidth="1"/>
  </cols>
  <sheetData>
    <row r="3" spans="1:8" x14ac:dyDescent="0.25">
      <c r="D3" t="s">
        <v>1341</v>
      </c>
      <c r="E3" t="s">
        <v>1342</v>
      </c>
      <c r="F3" t="s">
        <v>1343</v>
      </c>
      <c r="G3" t="s">
        <v>1344</v>
      </c>
      <c r="H3" t="s">
        <v>1345</v>
      </c>
    </row>
    <row r="4" spans="1:8" x14ac:dyDescent="0.25">
      <c r="A4" s="5" t="s">
        <v>835</v>
      </c>
      <c r="B4" s="6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25">
      <c r="A5" s="5" t="s">
        <v>835</v>
      </c>
      <c r="B5" s="6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25">
      <c r="A6" s="5" t="s">
        <v>835</v>
      </c>
      <c r="B6" s="6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25">
      <c r="A7" s="5" t="s">
        <v>835</v>
      </c>
      <c r="B7" s="6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25">
      <c r="A8" s="5" t="s">
        <v>835</v>
      </c>
      <c r="B8" s="6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25">
      <c r="A9" s="5" t="s">
        <v>835</v>
      </c>
      <c r="B9" s="6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25">
      <c r="A10" s="5" t="s">
        <v>835</v>
      </c>
      <c r="B10" s="6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25">
      <c r="A11" s="5" t="s">
        <v>835</v>
      </c>
      <c r="B11" s="6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25">
      <c r="A12" s="5" t="s">
        <v>835</v>
      </c>
      <c r="B12" s="6">
        <v>37699</v>
      </c>
    </row>
    <row r="13" spans="1:8" x14ac:dyDescent="0.25">
      <c r="A13" s="5" t="s">
        <v>835</v>
      </c>
      <c r="B13" s="6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25">
      <c r="A14" s="5" t="s">
        <v>835</v>
      </c>
      <c r="B14" s="6">
        <v>37705</v>
      </c>
    </row>
    <row r="15" spans="1:8" x14ac:dyDescent="0.25">
      <c r="A15" s="5" t="s">
        <v>835</v>
      </c>
      <c r="B15" s="6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25">
      <c r="A16" s="5" t="s">
        <v>835</v>
      </c>
      <c r="B16" s="6">
        <v>37707</v>
      </c>
    </row>
    <row r="17" spans="1:8" x14ac:dyDescent="0.25">
      <c r="A17" s="5" t="s">
        <v>835</v>
      </c>
      <c r="B17" s="6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25">
      <c r="A18" s="5" t="s">
        <v>835</v>
      </c>
      <c r="B18" s="6">
        <v>37715</v>
      </c>
    </row>
    <row r="19" spans="1:8" x14ac:dyDescent="0.25">
      <c r="A19" s="5" t="s">
        <v>835</v>
      </c>
      <c r="B19" s="6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25">
      <c r="A20" s="5" t="s">
        <v>835</v>
      </c>
      <c r="B20" s="6">
        <v>37721</v>
      </c>
    </row>
    <row r="21" spans="1:8" x14ac:dyDescent="0.25">
      <c r="A21" s="5" t="s">
        <v>835</v>
      </c>
      <c r="B21" s="6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25">
      <c r="A22" s="5" t="s">
        <v>835</v>
      </c>
      <c r="B22" s="6">
        <v>37726</v>
      </c>
    </row>
    <row r="23" spans="1:8" x14ac:dyDescent="0.25">
      <c r="A23" s="5" t="s">
        <v>835</v>
      </c>
      <c r="B23" s="6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25">
      <c r="A24" s="5" t="s">
        <v>835</v>
      </c>
      <c r="B24" s="6">
        <v>37731</v>
      </c>
    </row>
    <row r="25" spans="1:8" x14ac:dyDescent="0.25">
      <c r="A25" s="5" t="s">
        <v>835</v>
      </c>
      <c r="B25" s="6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25">
      <c r="A26" s="5" t="s">
        <v>835</v>
      </c>
      <c r="B26" s="6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25">
      <c r="A27" s="5" t="s">
        <v>835</v>
      </c>
      <c r="B27" s="6">
        <v>37736</v>
      </c>
    </row>
    <row r="28" spans="1:8" x14ac:dyDescent="0.25">
      <c r="A28" s="5" t="s">
        <v>835</v>
      </c>
      <c r="B28" s="6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25">
      <c r="A29" s="5" t="s">
        <v>835</v>
      </c>
      <c r="B29" s="6">
        <v>37739</v>
      </c>
    </row>
    <row r="30" spans="1:8" x14ac:dyDescent="0.25">
      <c r="A30" s="5" t="s">
        <v>835</v>
      </c>
      <c r="B30" s="6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25">
      <c r="A31" s="5" t="s">
        <v>835</v>
      </c>
      <c r="B31" s="6">
        <v>37741</v>
      </c>
    </row>
    <row r="32" spans="1:8" x14ac:dyDescent="0.25">
      <c r="A32" s="5" t="s">
        <v>835</v>
      </c>
      <c r="B32" s="6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25">
      <c r="A33" s="5" t="s">
        <v>835</v>
      </c>
      <c r="B33" s="6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25">
      <c r="A34" s="5" t="s">
        <v>835</v>
      </c>
      <c r="B34" s="6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25">
      <c r="A35" s="5" t="s">
        <v>835</v>
      </c>
      <c r="B35" s="6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25">
      <c r="A36" s="5" t="s">
        <v>835</v>
      </c>
      <c r="B36" s="6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25">
      <c r="A37" s="5" t="s">
        <v>835</v>
      </c>
      <c r="B37" s="6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25">
      <c r="A38" s="5" t="s">
        <v>835</v>
      </c>
      <c r="B38" s="6">
        <v>37776</v>
      </c>
    </row>
    <row r="39" spans="1:8" x14ac:dyDescent="0.25">
      <c r="A39" s="5" t="s">
        <v>835</v>
      </c>
      <c r="B39" s="6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25">
      <c r="A40" s="5" t="s">
        <v>835</v>
      </c>
      <c r="B40" s="6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25">
      <c r="A41" s="5" t="s">
        <v>836</v>
      </c>
      <c r="B41" s="6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25">
      <c r="A42" s="5" t="s">
        <v>836</v>
      </c>
      <c r="B42" s="6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25">
      <c r="A43" s="5" t="s">
        <v>836</v>
      </c>
      <c r="B43" s="6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25">
      <c r="A44" s="5" t="s">
        <v>836</v>
      </c>
      <c r="B44" s="6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25">
      <c r="A45" s="5" t="s">
        <v>836</v>
      </c>
      <c r="B45" s="6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25">
      <c r="A46" s="5" t="s">
        <v>836</v>
      </c>
      <c r="B46" s="6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25">
      <c r="A47" s="5" t="s">
        <v>836</v>
      </c>
      <c r="B47" s="6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25">
      <c r="A48" s="5" t="s">
        <v>836</v>
      </c>
      <c r="B48" s="6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25">
      <c r="A49" s="5" t="s">
        <v>836</v>
      </c>
      <c r="B49" s="6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25">
      <c r="A50" s="5" t="s">
        <v>836</v>
      </c>
      <c r="B50" s="6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25">
      <c r="A51" s="5" t="s">
        <v>836</v>
      </c>
      <c r="B51" s="6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25">
      <c r="A52" s="5" t="s">
        <v>836</v>
      </c>
      <c r="B52" s="6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25">
      <c r="A53" s="5" t="s">
        <v>836</v>
      </c>
      <c r="B53" s="6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25">
      <c r="A54" s="5" t="s">
        <v>836</v>
      </c>
      <c r="B54" s="6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25">
      <c r="A55" s="5" t="s">
        <v>836</v>
      </c>
      <c r="B55" s="6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25">
      <c r="A56" s="5" t="s">
        <v>836</v>
      </c>
      <c r="B56" s="6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25">
      <c r="A57" s="5" t="s">
        <v>836</v>
      </c>
      <c r="B57" s="6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25">
      <c r="A58" s="5" t="s">
        <v>836</v>
      </c>
      <c r="B58" s="6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25">
      <c r="A59" s="5" t="s">
        <v>836</v>
      </c>
      <c r="B59" s="6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25">
      <c r="A60" s="5" t="s">
        <v>836</v>
      </c>
      <c r="B60" s="6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25">
      <c r="A61" s="5" t="s">
        <v>836</v>
      </c>
      <c r="B61" s="6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25">
      <c r="A62" s="5" t="s">
        <v>836</v>
      </c>
      <c r="B62" s="6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25">
      <c r="A63" s="5" t="s">
        <v>836</v>
      </c>
      <c r="B63" s="6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25">
      <c r="A64" s="5" t="s">
        <v>836</v>
      </c>
      <c r="B64" s="6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25">
      <c r="A65" s="5" t="s">
        <v>836</v>
      </c>
      <c r="B65" s="6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25">
      <c r="A66" s="5" t="s">
        <v>836</v>
      </c>
      <c r="B66" s="6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25">
      <c r="A67" s="5" t="s">
        <v>836</v>
      </c>
      <c r="B67" s="6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25">
      <c r="A68" s="5" t="s">
        <v>836</v>
      </c>
      <c r="B68" s="6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25">
      <c r="A69" s="5" t="s">
        <v>836</v>
      </c>
      <c r="B69" s="6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25">
      <c r="A70" s="5" t="s">
        <v>836</v>
      </c>
      <c r="B70" s="6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25">
      <c r="A71" s="5" t="s">
        <v>836</v>
      </c>
      <c r="B71" s="6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25">
      <c r="A72" s="5" t="s">
        <v>836</v>
      </c>
      <c r="B72" s="6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25">
      <c r="A73" s="5" t="s">
        <v>836</v>
      </c>
      <c r="B73" s="6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25">
      <c r="A74" s="5" t="s">
        <v>836</v>
      </c>
      <c r="B74" s="6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25">
      <c r="A75" s="5" t="s">
        <v>836</v>
      </c>
      <c r="B75" s="6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25">
      <c r="A76" s="5" t="s">
        <v>836</v>
      </c>
      <c r="B76" s="6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25">
      <c r="A77" s="5" t="s">
        <v>836</v>
      </c>
      <c r="B77" s="6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25">
      <c r="A78" s="5" t="s">
        <v>836</v>
      </c>
      <c r="B78" s="6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25">
      <c r="A79" s="5" t="s">
        <v>836</v>
      </c>
      <c r="B79" s="6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25">
      <c r="A80" s="5" t="s">
        <v>836</v>
      </c>
      <c r="B80" s="6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25">
      <c r="A81" s="5" t="s">
        <v>836</v>
      </c>
      <c r="B81" s="6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25">
      <c r="A82" s="5" t="s">
        <v>836</v>
      </c>
      <c r="B82" s="6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25">
      <c r="A83" s="5" t="s">
        <v>836</v>
      </c>
      <c r="B83" s="6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25">
      <c r="A84" s="5" t="s">
        <v>836</v>
      </c>
      <c r="B84" s="6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25">
      <c r="A85" s="5" t="s">
        <v>836</v>
      </c>
      <c r="B85" s="6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25">
      <c r="A86" s="5" t="s">
        <v>836</v>
      </c>
      <c r="B86" s="6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25">
      <c r="A87" s="5" t="s">
        <v>836</v>
      </c>
      <c r="B87" s="6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25">
      <c r="A88" s="5" t="s">
        <v>836</v>
      </c>
      <c r="B88" s="6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25">
      <c r="A89" s="5" t="s">
        <v>836</v>
      </c>
      <c r="B89" s="6">
        <v>38057</v>
      </c>
    </row>
    <row r="90" spans="1:8" x14ac:dyDescent="0.25">
      <c r="A90" s="5" t="s">
        <v>836</v>
      </c>
      <c r="B90" s="6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25">
      <c r="A91" s="5" t="s">
        <v>836</v>
      </c>
      <c r="B91" s="6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25">
      <c r="A92" s="5" t="s">
        <v>836</v>
      </c>
      <c r="B92" s="6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25">
      <c r="A93" s="5" t="s">
        <v>836</v>
      </c>
      <c r="B93" s="6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25">
      <c r="A94" s="5" t="s">
        <v>836</v>
      </c>
      <c r="B94" s="6">
        <v>38077</v>
      </c>
    </row>
    <row r="95" spans="1:8" x14ac:dyDescent="0.25">
      <c r="A95" s="5" t="s">
        <v>836</v>
      </c>
      <c r="B95" s="6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25">
      <c r="A96" s="5" t="s">
        <v>836</v>
      </c>
      <c r="B96" s="6">
        <v>38085</v>
      </c>
    </row>
    <row r="97" spans="1:8" x14ac:dyDescent="0.25">
      <c r="A97" s="5" t="s">
        <v>836</v>
      </c>
      <c r="B97" s="6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25">
      <c r="A98" s="5" t="s">
        <v>836</v>
      </c>
      <c r="B98" s="6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25">
      <c r="A99" s="5" t="s">
        <v>836</v>
      </c>
      <c r="B99" s="6">
        <v>38093</v>
      </c>
    </row>
    <row r="100" spans="1:8" x14ac:dyDescent="0.25">
      <c r="A100" s="5" t="s">
        <v>836</v>
      </c>
      <c r="B100" s="6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25">
      <c r="A101" s="5" t="s">
        <v>836</v>
      </c>
      <c r="B101" s="6">
        <v>38100</v>
      </c>
    </row>
    <row r="102" spans="1:8" x14ac:dyDescent="0.25">
      <c r="A102" s="5" t="s">
        <v>836</v>
      </c>
      <c r="B102" s="6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25">
      <c r="A103" s="5" t="s">
        <v>836</v>
      </c>
      <c r="B103" s="6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25">
      <c r="A104" s="5" t="s">
        <v>836</v>
      </c>
      <c r="B104" s="6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25">
      <c r="A105" s="5" t="s">
        <v>836</v>
      </c>
      <c r="B105" s="6">
        <v>38114</v>
      </c>
    </row>
    <row r="106" spans="1:8" x14ac:dyDescent="0.25">
      <c r="A106" s="5" t="s">
        <v>836</v>
      </c>
      <c r="B106" s="6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25">
      <c r="A107" s="5" t="s">
        <v>836</v>
      </c>
      <c r="B107" s="6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25">
      <c r="A108" s="5" t="s">
        <v>836</v>
      </c>
      <c r="B108" s="6">
        <v>38120</v>
      </c>
    </row>
    <row r="109" spans="1:8" x14ac:dyDescent="0.25">
      <c r="A109" s="5" t="s">
        <v>836</v>
      </c>
      <c r="B109" s="6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25">
      <c r="A110" s="5" t="s">
        <v>836</v>
      </c>
      <c r="B110" s="6">
        <v>38127</v>
      </c>
    </row>
    <row r="111" spans="1:8" x14ac:dyDescent="0.25">
      <c r="A111" s="5" t="s">
        <v>836</v>
      </c>
      <c r="B111" s="6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25">
      <c r="A112" s="5" t="s">
        <v>836</v>
      </c>
      <c r="B112" s="6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25">
      <c r="A113" s="5" t="s">
        <v>836</v>
      </c>
      <c r="B113" s="6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25">
      <c r="A114" s="5" t="s">
        <v>836</v>
      </c>
      <c r="B114" s="6">
        <v>38142</v>
      </c>
    </row>
    <row r="115" spans="1:8" x14ac:dyDescent="0.25">
      <c r="A115" s="5" t="s">
        <v>836</v>
      </c>
      <c r="B115" s="6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25">
      <c r="A116" s="5" t="s">
        <v>837</v>
      </c>
      <c r="B116" s="6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25">
      <c r="A117" s="5" t="s">
        <v>837</v>
      </c>
      <c r="B117" s="6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25">
      <c r="A118" s="5" t="s">
        <v>837</v>
      </c>
      <c r="B118" s="6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25">
      <c r="A119" s="5" t="s">
        <v>837</v>
      </c>
      <c r="B119" s="6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25">
      <c r="A120" s="5" t="s">
        <v>837</v>
      </c>
      <c r="B120" s="6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25">
      <c r="A121" s="5" t="s">
        <v>837</v>
      </c>
      <c r="B121" s="6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25">
      <c r="A122" s="5" t="s">
        <v>837</v>
      </c>
      <c r="B122" s="6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25">
      <c r="A123" s="5" t="s">
        <v>837</v>
      </c>
      <c r="B123" s="6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25">
      <c r="A124" s="5" t="s">
        <v>837</v>
      </c>
      <c r="B124" s="6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25">
      <c r="A125" s="5" t="s">
        <v>837</v>
      </c>
      <c r="B125" s="6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25">
      <c r="A126" s="5" t="s">
        <v>837</v>
      </c>
      <c r="B126" s="6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25">
      <c r="A127" s="5" t="s">
        <v>837</v>
      </c>
      <c r="B127" s="6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25">
      <c r="A128" s="5" t="s">
        <v>837</v>
      </c>
      <c r="B128" s="6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25">
      <c r="A129" s="5" t="s">
        <v>837</v>
      </c>
      <c r="B129" s="6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25">
      <c r="A130" s="5" t="s">
        <v>837</v>
      </c>
      <c r="B130" s="6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25">
      <c r="A131" s="5" t="s">
        <v>837</v>
      </c>
      <c r="B131" s="6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25">
      <c r="A132" s="5" t="s">
        <v>837</v>
      </c>
      <c r="B132" s="6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25">
      <c r="A133" s="5" t="s">
        <v>837</v>
      </c>
      <c r="B133" s="6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25">
      <c r="A134" s="5" t="s">
        <v>837</v>
      </c>
      <c r="B134" s="6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25">
      <c r="A135" s="5" t="s">
        <v>837</v>
      </c>
      <c r="B135" s="6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25">
      <c r="A136" s="5" t="s">
        <v>837</v>
      </c>
      <c r="B136" s="6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25">
      <c r="A137" s="5" t="s">
        <v>837</v>
      </c>
      <c r="B137" s="6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25">
      <c r="A138" s="5" t="s">
        <v>837</v>
      </c>
      <c r="B138" s="6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25">
      <c r="A139" s="5" t="s">
        <v>837</v>
      </c>
      <c r="B139" s="6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25">
      <c r="A140" s="5" t="s">
        <v>837</v>
      </c>
      <c r="B140" s="6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25">
      <c r="A141" s="5" t="s">
        <v>837</v>
      </c>
      <c r="B141" s="6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25">
      <c r="A142" s="5" t="s">
        <v>837</v>
      </c>
      <c r="B142" s="6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25">
      <c r="A143" s="5" t="s">
        <v>837</v>
      </c>
      <c r="B143" s="6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25">
      <c r="A144" s="5" t="s">
        <v>837</v>
      </c>
      <c r="B144" s="6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25">
      <c r="A145" s="5" t="s">
        <v>837</v>
      </c>
      <c r="B145" s="6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25">
      <c r="A146" s="5" t="s">
        <v>837</v>
      </c>
      <c r="B146" s="6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25">
      <c r="A147" s="5" t="s">
        <v>837</v>
      </c>
      <c r="B147" s="6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25">
      <c r="A148" s="5" t="s">
        <v>837</v>
      </c>
      <c r="B148" s="6">
        <v>38377</v>
      </c>
    </row>
    <row r="149" spans="1:8" x14ac:dyDescent="0.25">
      <c r="A149" s="5" t="s">
        <v>837</v>
      </c>
      <c r="B149" s="6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25">
      <c r="A150" s="5" t="s">
        <v>837</v>
      </c>
      <c r="B150" s="6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25">
      <c r="A151" s="5" t="s">
        <v>837</v>
      </c>
      <c r="B151" s="6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25">
      <c r="A152" s="5" t="s">
        <v>837</v>
      </c>
      <c r="B152" s="6">
        <v>38411</v>
      </c>
    </row>
    <row r="153" spans="1:8" x14ac:dyDescent="0.25">
      <c r="A153" s="5" t="s">
        <v>837</v>
      </c>
      <c r="B153" s="6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25">
      <c r="A154" s="5" t="s">
        <v>837</v>
      </c>
      <c r="B154" s="6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25">
      <c r="A155" s="5" t="s">
        <v>837</v>
      </c>
      <c r="B155" s="6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25">
      <c r="A156" s="5" t="s">
        <v>837</v>
      </c>
      <c r="B156" s="6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25">
      <c r="A157" s="5" t="s">
        <v>837</v>
      </c>
      <c r="B157" s="6">
        <v>38431</v>
      </c>
    </row>
    <row r="158" spans="1:8" x14ac:dyDescent="0.25">
      <c r="A158" s="5" t="s">
        <v>837</v>
      </c>
      <c r="B158" s="6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25">
      <c r="A159" s="5" t="s">
        <v>837</v>
      </c>
      <c r="B159" s="6">
        <v>38436</v>
      </c>
    </row>
    <row r="160" spans="1:8" x14ac:dyDescent="0.25">
      <c r="A160" s="5" t="s">
        <v>837</v>
      </c>
      <c r="B160" s="6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25">
      <c r="A161" s="5" t="s">
        <v>837</v>
      </c>
      <c r="B161" s="6">
        <v>38438</v>
      </c>
    </row>
    <row r="162" spans="1:8" x14ac:dyDescent="0.25">
      <c r="A162" s="5" t="s">
        <v>837</v>
      </c>
      <c r="B162" s="6">
        <v>38441</v>
      </c>
    </row>
    <row r="163" spans="1:8" x14ac:dyDescent="0.25">
      <c r="A163" s="5" t="s">
        <v>837</v>
      </c>
      <c r="B163" s="6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25">
      <c r="A164" s="5" t="s">
        <v>837</v>
      </c>
      <c r="B164" s="6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25">
      <c r="A165" s="5" t="s">
        <v>837</v>
      </c>
      <c r="B165" s="6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25">
      <c r="A166" s="5" t="s">
        <v>837</v>
      </c>
      <c r="B166" s="6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25">
      <c r="A167" s="5" t="s">
        <v>837</v>
      </c>
      <c r="B167" s="6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25">
      <c r="A168" s="5" t="s">
        <v>837</v>
      </c>
      <c r="B168" s="6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25">
      <c r="A169" s="5" t="s">
        <v>837</v>
      </c>
      <c r="B169" s="6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25">
      <c r="A170" s="5" t="s">
        <v>837</v>
      </c>
      <c r="B170" s="6">
        <v>38482</v>
      </c>
    </row>
    <row r="171" spans="1:8" x14ac:dyDescent="0.25">
      <c r="A171" s="5" t="s">
        <v>837</v>
      </c>
      <c r="B171" s="6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25">
      <c r="A172" s="5" t="s">
        <v>837</v>
      </c>
      <c r="B172" s="6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25">
      <c r="A173" s="5" t="s">
        <v>837</v>
      </c>
      <c r="B173" s="6">
        <v>38492</v>
      </c>
    </row>
    <row r="174" spans="1:8" x14ac:dyDescent="0.25">
      <c r="A174" s="5" t="s">
        <v>837</v>
      </c>
      <c r="B174" s="6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25">
      <c r="A175" s="5" t="s">
        <v>837</v>
      </c>
      <c r="B175" s="6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25">
      <c r="A176" s="5" t="s">
        <v>837</v>
      </c>
      <c r="B176" s="6">
        <v>38502</v>
      </c>
    </row>
    <row r="177" spans="1:8" x14ac:dyDescent="0.25">
      <c r="A177" s="5" t="s">
        <v>837</v>
      </c>
      <c r="B177" s="6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25">
      <c r="A178" s="5" t="s">
        <v>837</v>
      </c>
      <c r="B178" s="6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25">
      <c r="A179" s="5" t="s">
        <v>837</v>
      </c>
      <c r="B179" s="6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25">
      <c r="A180" s="5" t="s">
        <v>837</v>
      </c>
      <c r="B180" s="6">
        <v>38511</v>
      </c>
    </row>
    <row r="181" spans="1:8" x14ac:dyDescent="0.25">
      <c r="A181" s="5" t="s">
        <v>837</v>
      </c>
      <c r="B181" s="6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25">
      <c r="A182" s="5" t="s">
        <v>837</v>
      </c>
      <c r="B182" s="6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25">
      <c r="A183" s="5" t="s">
        <v>837</v>
      </c>
      <c r="B183" s="6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zoomScaleNormal="100" workbookViewId="0">
      <selection activeCellId="1" sqref="I1706:O1706 A1"/>
    </sheetView>
  </sheetViews>
  <sheetFormatPr defaultColWidth="8.5703125" defaultRowHeight="15" x14ac:dyDescent="0.25"/>
  <cols>
    <col min="1" max="1" width="29" customWidth="1"/>
    <col min="2" max="2" width="31.28515625" customWidth="1"/>
    <col min="3" max="3" width="15.7109375" customWidth="1"/>
  </cols>
  <sheetData>
    <row r="1" spans="1:3" x14ac:dyDescent="0.25">
      <c r="A1" t="s">
        <v>0</v>
      </c>
      <c r="B1" t="s">
        <v>1346</v>
      </c>
      <c r="C1" t="s">
        <v>1347</v>
      </c>
    </row>
    <row r="2" spans="1:3" x14ac:dyDescent="0.25">
      <c r="A2" t="s">
        <v>1348</v>
      </c>
      <c r="B2">
        <v>1</v>
      </c>
      <c r="C2">
        <v>192.15</v>
      </c>
    </row>
    <row r="3" spans="1:3" x14ac:dyDescent="0.25">
      <c r="A3" t="s">
        <v>1349</v>
      </c>
      <c r="B3">
        <v>1</v>
      </c>
      <c r="C3">
        <v>245.76900000000001</v>
      </c>
    </row>
    <row r="4" spans="1:3" x14ac:dyDescent="0.25">
      <c r="A4" t="s">
        <v>1350</v>
      </c>
      <c r="B4">
        <v>1</v>
      </c>
      <c r="C4">
        <v>238.571</v>
      </c>
    </row>
    <row r="5" spans="1:3" x14ac:dyDescent="0.25">
      <c r="A5" t="s">
        <v>1351</v>
      </c>
      <c r="B5">
        <v>1</v>
      </c>
      <c r="C5">
        <v>133.534545454545</v>
      </c>
    </row>
    <row r="6" spans="1:3" x14ac:dyDescent="0.25">
      <c r="A6" t="s">
        <v>741</v>
      </c>
      <c r="B6">
        <v>1</v>
      </c>
      <c r="C6">
        <v>281.10833333333301</v>
      </c>
    </row>
    <row r="7" spans="1:3" x14ac:dyDescent="0.25">
      <c r="A7" t="s">
        <v>742</v>
      </c>
      <c r="B7">
        <v>1</v>
      </c>
      <c r="C7">
        <v>237.96100000000001</v>
      </c>
    </row>
    <row r="8" spans="1:3" x14ac:dyDescent="0.25">
      <c r="A8" t="s">
        <v>743</v>
      </c>
      <c r="B8">
        <v>1</v>
      </c>
      <c r="C8">
        <v>233.142</v>
      </c>
    </row>
    <row r="9" spans="1:3" x14ac:dyDescent="0.25">
      <c r="A9" t="s">
        <v>744</v>
      </c>
      <c r="B9">
        <v>1</v>
      </c>
      <c r="C9">
        <v>239.24199999999999</v>
      </c>
    </row>
    <row r="10" spans="1:3" x14ac:dyDescent="0.25">
      <c r="A10" t="s">
        <v>745</v>
      </c>
      <c r="B10">
        <v>1</v>
      </c>
      <c r="C10">
        <v>224.51050000000001</v>
      </c>
    </row>
    <row r="11" spans="1:3" x14ac:dyDescent="0.25">
      <c r="A11" t="s">
        <v>746</v>
      </c>
      <c r="B11">
        <v>1</v>
      </c>
      <c r="C11">
        <v>226.61500000000001</v>
      </c>
    </row>
    <row r="12" spans="1:3" x14ac:dyDescent="0.25">
      <c r="A12" t="s">
        <v>1348</v>
      </c>
      <c r="B12">
        <v>2</v>
      </c>
      <c r="C12">
        <v>356.911</v>
      </c>
    </row>
    <row r="13" spans="1:3" x14ac:dyDescent="0.25">
      <c r="A13" t="s">
        <v>1349</v>
      </c>
      <c r="B13">
        <v>2</v>
      </c>
      <c r="C13">
        <v>458.20150000000001</v>
      </c>
    </row>
    <row r="14" spans="1:3" x14ac:dyDescent="0.25">
      <c r="A14" t="s">
        <v>1350</v>
      </c>
      <c r="B14">
        <v>2</v>
      </c>
      <c r="C14">
        <v>471.947368421053</v>
      </c>
    </row>
    <row r="15" spans="1:3" x14ac:dyDescent="0.25">
      <c r="A15" t="s">
        <v>1351</v>
      </c>
      <c r="B15">
        <v>2</v>
      </c>
      <c r="C15">
        <v>231.02947368420999</v>
      </c>
    </row>
    <row r="16" spans="1:3" x14ac:dyDescent="0.25">
      <c r="A16" t="s">
        <v>741</v>
      </c>
      <c r="B16">
        <v>2</v>
      </c>
      <c r="C16">
        <v>489.15222222222201</v>
      </c>
    </row>
    <row r="17" spans="1:3" x14ac:dyDescent="0.25">
      <c r="A17" t="s">
        <v>742</v>
      </c>
      <c r="B17">
        <v>2</v>
      </c>
      <c r="C17">
        <v>401.83749999999998</v>
      </c>
    </row>
    <row r="18" spans="1:3" x14ac:dyDescent="0.25">
      <c r="A18" t="s">
        <v>743</v>
      </c>
      <c r="B18">
        <v>2</v>
      </c>
      <c r="C18">
        <v>411.94263157894699</v>
      </c>
    </row>
    <row r="19" spans="1:3" x14ac:dyDescent="0.25">
      <c r="A19" t="s">
        <v>744</v>
      </c>
      <c r="B19">
        <v>2</v>
      </c>
      <c r="C19">
        <v>426.63400000000001</v>
      </c>
    </row>
    <row r="20" spans="1:3" x14ac:dyDescent="0.25">
      <c r="A20" t="s">
        <v>745</v>
      </c>
      <c r="B20">
        <v>2</v>
      </c>
      <c r="C20">
        <v>435.66199999999998</v>
      </c>
    </row>
    <row r="21" spans="1:3" x14ac:dyDescent="0.25">
      <c r="A21" t="s">
        <v>746</v>
      </c>
      <c r="B21">
        <v>2</v>
      </c>
      <c r="C21">
        <v>413.06150000000002</v>
      </c>
    </row>
    <row r="22" spans="1:3" x14ac:dyDescent="0.25">
      <c r="A22" t="s">
        <v>1348</v>
      </c>
      <c r="B22">
        <v>3</v>
      </c>
      <c r="C22">
        <v>486.90199999999999</v>
      </c>
    </row>
    <row r="23" spans="1:3" x14ac:dyDescent="0.25">
      <c r="A23" t="s">
        <v>1349</v>
      </c>
      <c r="B23">
        <v>3</v>
      </c>
      <c r="C23">
        <v>687.43949999999995</v>
      </c>
    </row>
    <row r="24" spans="1:3" x14ac:dyDescent="0.25">
      <c r="A24" t="s">
        <v>1350</v>
      </c>
      <c r="B24">
        <v>3</v>
      </c>
      <c r="C24">
        <v>624.15842105263198</v>
      </c>
    </row>
    <row r="25" spans="1:3" x14ac:dyDescent="0.25">
      <c r="A25" t="s">
        <v>1351</v>
      </c>
      <c r="B25">
        <v>3</v>
      </c>
      <c r="C25">
        <v>312.68599999999998</v>
      </c>
    </row>
    <row r="26" spans="1:3" x14ac:dyDescent="0.25">
      <c r="A26" t="s">
        <v>741</v>
      </c>
      <c r="B26">
        <v>3</v>
      </c>
      <c r="C26">
        <v>596.73249999999996</v>
      </c>
    </row>
    <row r="27" spans="1:3" x14ac:dyDescent="0.25">
      <c r="A27" t="s">
        <v>742</v>
      </c>
      <c r="B27">
        <v>3</v>
      </c>
      <c r="C27">
        <v>479.9785</v>
      </c>
    </row>
    <row r="28" spans="1:3" x14ac:dyDescent="0.25">
      <c r="A28" t="s">
        <v>743</v>
      </c>
      <c r="B28">
        <v>3</v>
      </c>
      <c r="C28">
        <v>522.46500000000003</v>
      </c>
    </row>
    <row r="29" spans="1:3" x14ac:dyDescent="0.25">
      <c r="A29" t="s">
        <v>744</v>
      </c>
      <c r="B29">
        <v>3</v>
      </c>
      <c r="C29">
        <v>515.05349999999999</v>
      </c>
    </row>
    <row r="30" spans="1:3" x14ac:dyDescent="0.25">
      <c r="A30" t="s">
        <v>745</v>
      </c>
      <c r="B30">
        <v>3</v>
      </c>
      <c r="C30">
        <v>535.73249999999996</v>
      </c>
    </row>
    <row r="31" spans="1:3" x14ac:dyDescent="0.25">
      <c r="A31" t="s">
        <v>746</v>
      </c>
      <c r="B31">
        <v>3</v>
      </c>
      <c r="C31">
        <v>490.745</v>
      </c>
    </row>
    <row r="32" spans="1:3" x14ac:dyDescent="0.25">
      <c r="A32" t="s">
        <v>1348</v>
      </c>
      <c r="B32">
        <v>4</v>
      </c>
      <c r="C32">
        <v>696.82333333333304</v>
      </c>
    </row>
    <row r="33" spans="1:3" x14ac:dyDescent="0.25">
      <c r="A33" t="s">
        <v>1349</v>
      </c>
      <c r="B33">
        <v>4</v>
      </c>
      <c r="C33">
        <v>872.94050000000004</v>
      </c>
    </row>
    <row r="34" spans="1:3" x14ac:dyDescent="0.25">
      <c r="A34" t="s">
        <v>1350</v>
      </c>
      <c r="B34">
        <v>4</v>
      </c>
      <c r="C34">
        <v>675.88</v>
      </c>
    </row>
    <row r="35" spans="1:3" x14ac:dyDescent="0.25">
      <c r="A35" t="s">
        <v>1351</v>
      </c>
      <c r="B35">
        <v>4</v>
      </c>
      <c r="C35">
        <v>351.36</v>
      </c>
    </row>
    <row r="36" spans="1:3" x14ac:dyDescent="0.25">
      <c r="A36" t="s">
        <v>741</v>
      </c>
      <c r="B36">
        <v>4</v>
      </c>
      <c r="C36">
        <v>658.678</v>
      </c>
    </row>
    <row r="37" spans="1:3" x14ac:dyDescent="0.25">
      <c r="A37" t="s">
        <v>742</v>
      </c>
      <c r="B37">
        <v>4</v>
      </c>
      <c r="C37">
        <v>594.25437499999998</v>
      </c>
    </row>
    <row r="38" spans="1:3" x14ac:dyDescent="0.25">
      <c r="A38" t="s">
        <v>743</v>
      </c>
      <c r="B38">
        <v>4</v>
      </c>
      <c r="C38">
        <v>631.77700000000004</v>
      </c>
    </row>
    <row r="39" spans="1:3" x14ac:dyDescent="0.25">
      <c r="A39" t="s">
        <v>744</v>
      </c>
      <c r="B39">
        <v>4</v>
      </c>
      <c r="C39">
        <v>632.05150000000003</v>
      </c>
    </row>
    <row r="40" spans="1:3" x14ac:dyDescent="0.25">
      <c r="A40" t="s">
        <v>745</v>
      </c>
      <c r="B40">
        <v>4</v>
      </c>
      <c r="C40">
        <v>622.322</v>
      </c>
    </row>
    <row r="41" spans="1:3" x14ac:dyDescent="0.25">
      <c r="A41" t="s">
        <v>746</v>
      </c>
      <c r="B41">
        <v>4</v>
      </c>
      <c r="C41">
        <v>621.46799999999996</v>
      </c>
    </row>
    <row r="42" spans="1:3" x14ac:dyDescent="0.25">
      <c r="A42" t="s">
        <v>1348</v>
      </c>
      <c r="B42">
        <v>5</v>
      </c>
      <c r="C42">
        <v>909.51</v>
      </c>
    </row>
    <row r="43" spans="1:3" x14ac:dyDescent="0.25">
      <c r="A43" t="s">
        <v>1349</v>
      </c>
      <c r="B43">
        <v>5</v>
      </c>
      <c r="C43">
        <v>1152.595</v>
      </c>
    </row>
    <row r="44" spans="1:3" x14ac:dyDescent="0.25">
      <c r="A44" t="s">
        <v>1350</v>
      </c>
      <c r="B44">
        <v>5</v>
      </c>
      <c r="C44">
        <v>774.54750000000001</v>
      </c>
    </row>
    <row r="45" spans="1:3" x14ac:dyDescent="0.25">
      <c r="A45" t="s">
        <v>1351</v>
      </c>
      <c r="B45">
        <v>5</v>
      </c>
      <c r="C45">
        <v>425.17</v>
      </c>
    </row>
    <row r="46" spans="1:3" x14ac:dyDescent="0.25">
      <c r="A46" t="s">
        <v>741</v>
      </c>
      <c r="B46">
        <v>5</v>
      </c>
      <c r="C46">
        <v>816.33249999999998</v>
      </c>
    </row>
    <row r="47" spans="1:3" x14ac:dyDescent="0.25">
      <c r="A47" t="s">
        <v>742</v>
      </c>
      <c r="B47">
        <v>5</v>
      </c>
      <c r="C47">
        <v>755.02750000000003</v>
      </c>
    </row>
    <row r="48" spans="1:3" x14ac:dyDescent="0.25">
      <c r="A48" t="s">
        <v>743</v>
      </c>
      <c r="B48">
        <v>5</v>
      </c>
      <c r="C48">
        <v>763.84199999999998</v>
      </c>
    </row>
    <row r="49" spans="1:3" x14ac:dyDescent="0.25">
      <c r="A49" t="s">
        <v>744</v>
      </c>
      <c r="B49">
        <v>5</v>
      </c>
      <c r="C49">
        <v>821.09050000000002</v>
      </c>
    </row>
    <row r="50" spans="1:3" x14ac:dyDescent="0.25">
      <c r="A50" t="s">
        <v>745</v>
      </c>
      <c r="B50">
        <v>5</v>
      </c>
      <c r="C50">
        <v>785.4665</v>
      </c>
    </row>
    <row r="51" spans="1:3" x14ac:dyDescent="0.25">
      <c r="A51" t="s">
        <v>746</v>
      </c>
      <c r="B51">
        <v>5</v>
      </c>
      <c r="C51">
        <v>762.01199999999994</v>
      </c>
    </row>
    <row r="52" spans="1:3" x14ac:dyDescent="0.25">
      <c r="A52" t="s">
        <v>1348</v>
      </c>
      <c r="B52">
        <v>6</v>
      </c>
      <c r="C52">
        <v>1225.124</v>
      </c>
    </row>
    <row r="53" spans="1:3" x14ac:dyDescent="0.25">
      <c r="A53" t="s">
        <v>1349</v>
      </c>
      <c r="B53">
        <v>6</v>
      </c>
      <c r="C53">
        <v>1489.45055555556</v>
      </c>
    </row>
    <row r="54" spans="1:3" x14ac:dyDescent="0.25">
      <c r="A54" t="s">
        <v>1350</v>
      </c>
      <c r="B54">
        <v>6</v>
      </c>
      <c r="C54">
        <v>850.757368421053</v>
      </c>
    </row>
    <row r="55" spans="1:3" x14ac:dyDescent="0.25">
      <c r="A55" t="s">
        <v>1351</v>
      </c>
      <c r="B55">
        <v>6</v>
      </c>
      <c r="C55">
        <v>586.2405</v>
      </c>
    </row>
    <row r="56" spans="1:3" x14ac:dyDescent="0.25">
      <c r="A56" t="s">
        <v>741</v>
      </c>
      <c r="B56">
        <v>6</v>
      </c>
      <c r="C56">
        <v>906.82600000000002</v>
      </c>
    </row>
    <row r="57" spans="1:3" x14ac:dyDescent="0.25">
      <c r="A57" t="s">
        <v>742</v>
      </c>
      <c r="B57">
        <v>6</v>
      </c>
      <c r="C57">
        <v>821.76149999999996</v>
      </c>
    </row>
    <row r="58" spans="1:3" x14ac:dyDescent="0.25">
      <c r="A58" t="s">
        <v>743</v>
      </c>
      <c r="B58">
        <v>6</v>
      </c>
      <c r="C58">
        <v>829.81349999999998</v>
      </c>
    </row>
    <row r="59" spans="1:3" x14ac:dyDescent="0.25">
      <c r="A59" t="s">
        <v>744</v>
      </c>
      <c r="B59">
        <v>6</v>
      </c>
      <c r="C59">
        <v>863.88199999999995</v>
      </c>
    </row>
    <row r="60" spans="1:3" x14ac:dyDescent="0.25">
      <c r="A60" t="s">
        <v>745</v>
      </c>
      <c r="B60">
        <v>6</v>
      </c>
      <c r="C60">
        <v>906.33799999999997</v>
      </c>
    </row>
    <row r="61" spans="1:3" x14ac:dyDescent="0.25">
      <c r="A61" t="s">
        <v>746</v>
      </c>
      <c r="B61">
        <v>6</v>
      </c>
      <c r="C61">
        <v>807.51800000000003</v>
      </c>
    </row>
    <row r="62" spans="1:3" x14ac:dyDescent="0.25">
      <c r="A62" t="s">
        <v>1348</v>
      </c>
      <c r="B62">
        <v>7</v>
      </c>
      <c r="C62">
        <v>1486.9231578947399</v>
      </c>
    </row>
    <row r="63" spans="1:3" x14ac:dyDescent="0.25">
      <c r="A63" t="s">
        <v>1349</v>
      </c>
      <c r="B63">
        <v>7</v>
      </c>
      <c r="C63">
        <v>1495.7538888888901</v>
      </c>
    </row>
    <row r="64" spans="1:3" x14ac:dyDescent="0.25">
      <c r="A64" t="s">
        <v>1350</v>
      </c>
      <c r="B64">
        <v>7</v>
      </c>
      <c r="C64">
        <v>947.36388888888905</v>
      </c>
    </row>
    <row r="65" spans="1:3" x14ac:dyDescent="0.25">
      <c r="A65" t="s">
        <v>1351</v>
      </c>
      <c r="B65">
        <v>7</v>
      </c>
      <c r="C65">
        <v>902.76187500000003</v>
      </c>
    </row>
    <row r="66" spans="1:3" x14ac:dyDescent="0.25">
      <c r="A66" t="s">
        <v>741</v>
      </c>
      <c r="B66">
        <v>7</v>
      </c>
      <c r="C66">
        <v>1050.9690000000001</v>
      </c>
    </row>
    <row r="67" spans="1:3" x14ac:dyDescent="0.25">
      <c r="A67" t="s">
        <v>742</v>
      </c>
      <c r="B67">
        <v>7</v>
      </c>
      <c r="C67">
        <v>958.18799999999999</v>
      </c>
    </row>
    <row r="68" spans="1:3" x14ac:dyDescent="0.25">
      <c r="A68" t="s">
        <v>743</v>
      </c>
      <c r="B68">
        <v>7</v>
      </c>
      <c r="C68">
        <v>1002.718</v>
      </c>
    </row>
    <row r="69" spans="1:3" x14ac:dyDescent="0.25">
      <c r="A69" t="s">
        <v>744</v>
      </c>
      <c r="B69">
        <v>7</v>
      </c>
      <c r="C69">
        <v>1037.3965000000001</v>
      </c>
    </row>
    <row r="70" spans="1:3" x14ac:dyDescent="0.25">
      <c r="A70" t="s">
        <v>745</v>
      </c>
      <c r="B70">
        <v>7</v>
      </c>
      <c r="C70">
        <v>1017.785</v>
      </c>
    </row>
    <row r="71" spans="1:3" x14ac:dyDescent="0.25">
      <c r="A71" t="s">
        <v>746</v>
      </c>
      <c r="B71">
        <v>7</v>
      </c>
      <c r="C71">
        <v>906.12450000000001</v>
      </c>
    </row>
    <row r="72" spans="1:3" x14ac:dyDescent="0.25">
      <c r="A72" t="s">
        <v>1348</v>
      </c>
      <c r="B72">
        <v>8</v>
      </c>
      <c r="C72">
        <v>1915.30368421053</v>
      </c>
    </row>
    <row r="73" spans="1:3" x14ac:dyDescent="0.25">
      <c r="A73" t="s">
        <v>1349</v>
      </c>
      <c r="B73">
        <v>8</v>
      </c>
      <c r="C73">
        <v>1520.7977777777801</v>
      </c>
    </row>
    <row r="74" spans="1:3" x14ac:dyDescent="0.25">
      <c r="A74" t="s">
        <v>1350</v>
      </c>
      <c r="B74">
        <v>8</v>
      </c>
      <c r="C74">
        <v>1032.22166666667</v>
      </c>
    </row>
    <row r="75" spans="1:3" x14ac:dyDescent="0.25">
      <c r="A75" t="s">
        <v>1351</v>
      </c>
      <c r="B75">
        <v>8</v>
      </c>
      <c r="C75">
        <v>1327.0011764705901</v>
      </c>
    </row>
    <row r="76" spans="1:3" x14ac:dyDescent="0.25">
      <c r="A76" t="s">
        <v>741</v>
      </c>
      <c r="B76">
        <v>8</v>
      </c>
      <c r="C76">
        <v>1139.663</v>
      </c>
    </row>
    <row r="77" spans="1:3" x14ac:dyDescent="0.25">
      <c r="A77" t="s">
        <v>742</v>
      </c>
      <c r="B77">
        <v>8</v>
      </c>
      <c r="C77">
        <v>1133.8375000000001</v>
      </c>
    </row>
    <row r="78" spans="1:3" x14ac:dyDescent="0.25">
      <c r="A78" t="s">
        <v>743</v>
      </c>
      <c r="B78">
        <v>8</v>
      </c>
      <c r="C78">
        <v>1141.5540000000001</v>
      </c>
    </row>
    <row r="79" spans="1:3" x14ac:dyDescent="0.25">
      <c r="A79" t="s">
        <v>744</v>
      </c>
      <c r="B79">
        <v>8</v>
      </c>
      <c r="C79">
        <v>1154.3945000000001</v>
      </c>
    </row>
    <row r="80" spans="1:3" x14ac:dyDescent="0.25">
      <c r="A80" t="s">
        <v>745</v>
      </c>
      <c r="B80">
        <v>8</v>
      </c>
      <c r="C80">
        <v>1152.1679999999999</v>
      </c>
    </row>
    <row r="81" spans="1:3" x14ac:dyDescent="0.25">
      <c r="A81" t="s">
        <v>746</v>
      </c>
      <c r="B81">
        <v>8</v>
      </c>
      <c r="C81">
        <v>1029.1310000000001</v>
      </c>
    </row>
    <row r="82" spans="1:3" x14ac:dyDescent="0.25">
      <c r="A82" t="s">
        <v>1348</v>
      </c>
      <c r="B82">
        <v>9</v>
      </c>
      <c r="C82">
        <v>2068.60631578947</v>
      </c>
    </row>
    <row r="83" spans="1:3" x14ac:dyDescent="0.25">
      <c r="A83" t="s">
        <v>1349</v>
      </c>
      <c r="B83">
        <v>9</v>
      </c>
      <c r="C83">
        <v>1603.11388888889</v>
      </c>
    </row>
    <row r="84" spans="1:3" x14ac:dyDescent="0.25">
      <c r="A84" t="s">
        <v>1350</v>
      </c>
      <c r="B84">
        <v>9</v>
      </c>
      <c r="C84">
        <v>1253.7194444444399</v>
      </c>
    </row>
    <row r="85" spans="1:3" x14ac:dyDescent="0.25">
      <c r="A85" t="s">
        <v>1351</v>
      </c>
      <c r="B85">
        <v>9</v>
      </c>
      <c r="C85">
        <v>1922.0761111111101</v>
      </c>
    </row>
    <row r="86" spans="1:3" x14ac:dyDescent="0.25">
      <c r="A86" t="s">
        <v>741</v>
      </c>
      <c r="B86">
        <v>9</v>
      </c>
      <c r="C86">
        <v>1435.0554999999999</v>
      </c>
    </row>
    <row r="87" spans="1:3" x14ac:dyDescent="0.25">
      <c r="A87" t="s">
        <v>742</v>
      </c>
      <c r="B87">
        <v>9</v>
      </c>
      <c r="C87">
        <v>1420.3544999999999</v>
      </c>
    </row>
    <row r="88" spans="1:3" x14ac:dyDescent="0.25">
      <c r="A88" t="s">
        <v>743</v>
      </c>
      <c r="B88">
        <v>9</v>
      </c>
      <c r="C88">
        <v>1439.0509999999999</v>
      </c>
    </row>
    <row r="89" spans="1:3" x14ac:dyDescent="0.25">
      <c r="A89" t="s">
        <v>744</v>
      </c>
      <c r="B89">
        <v>9</v>
      </c>
      <c r="C89">
        <v>1483.0930000000001</v>
      </c>
    </row>
    <row r="90" spans="1:3" x14ac:dyDescent="0.25">
      <c r="A90" t="s">
        <v>745</v>
      </c>
      <c r="B90">
        <v>9</v>
      </c>
      <c r="C90">
        <v>1334.009</v>
      </c>
    </row>
    <row r="91" spans="1:3" x14ac:dyDescent="0.25">
      <c r="A91" t="s">
        <v>746</v>
      </c>
      <c r="B91">
        <v>9</v>
      </c>
      <c r="C91">
        <v>1306.5895</v>
      </c>
    </row>
    <row r="92" spans="1:3" x14ac:dyDescent="0.25">
      <c r="A92" t="s">
        <v>1348</v>
      </c>
      <c r="B92">
        <v>10</v>
      </c>
      <c r="C92">
        <v>2224.6378947368398</v>
      </c>
    </row>
    <row r="93" spans="1:3" x14ac:dyDescent="0.25">
      <c r="A93" t="s">
        <v>1349</v>
      </c>
      <c r="B93">
        <v>10</v>
      </c>
      <c r="C93">
        <v>1600.4366666666699</v>
      </c>
    </row>
    <row r="94" spans="1:3" x14ac:dyDescent="0.25">
      <c r="A94" t="s">
        <v>1350</v>
      </c>
      <c r="B94">
        <v>10</v>
      </c>
      <c r="C94">
        <v>1760.5955555555599</v>
      </c>
    </row>
    <row r="95" spans="1:3" x14ac:dyDescent="0.25">
      <c r="A95" t="s">
        <v>1351</v>
      </c>
      <c r="B95">
        <v>10</v>
      </c>
      <c r="C95">
        <v>2315.9259999999999</v>
      </c>
    </row>
    <row r="96" spans="1:3" x14ac:dyDescent="0.25">
      <c r="A96" t="s">
        <v>741</v>
      </c>
      <c r="B96">
        <v>10</v>
      </c>
      <c r="C96">
        <v>2067.6255000000001</v>
      </c>
    </row>
    <row r="97" spans="1:3" x14ac:dyDescent="0.25">
      <c r="A97" t="s">
        <v>742</v>
      </c>
      <c r="B97">
        <v>10</v>
      </c>
      <c r="C97">
        <v>2067.0155</v>
      </c>
    </row>
    <row r="98" spans="1:3" x14ac:dyDescent="0.25">
      <c r="A98" t="s">
        <v>743</v>
      </c>
      <c r="B98">
        <v>10</v>
      </c>
      <c r="C98">
        <v>2059.7869999999998</v>
      </c>
    </row>
    <row r="99" spans="1:3" x14ac:dyDescent="0.25">
      <c r="A99" t="s">
        <v>744</v>
      </c>
      <c r="B99">
        <v>10</v>
      </c>
      <c r="C99">
        <v>2107.5805</v>
      </c>
    </row>
    <row r="100" spans="1:3" x14ac:dyDescent="0.25">
      <c r="A100" t="s">
        <v>745</v>
      </c>
      <c r="B100">
        <v>10</v>
      </c>
      <c r="C100">
        <v>1986.7394999999999</v>
      </c>
    </row>
    <row r="101" spans="1:3" x14ac:dyDescent="0.25">
      <c r="A101" t="s">
        <v>746</v>
      </c>
      <c r="B101">
        <v>10</v>
      </c>
      <c r="C101">
        <v>2021.54</v>
      </c>
    </row>
    <row r="102" spans="1:3" x14ac:dyDescent="0.25">
      <c r="A102" t="s">
        <v>1348</v>
      </c>
      <c r="B102">
        <v>11</v>
      </c>
      <c r="C102">
        <v>2283.4868421052602</v>
      </c>
    </row>
    <row r="103" spans="1:3" x14ac:dyDescent="0.25">
      <c r="A103" t="s">
        <v>1349</v>
      </c>
      <c r="B103">
        <v>11</v>
      </c>
      <c r="C103">
        <v>1484.0961111111101</v>
      </c>
    </row>
    <row r="104" spans="1:3" x14ac:dyDescent="0.25">
      <c r="A104" t="s">
        <v>1350</v>
      </c>
      <c r="B104">
        <v>11</v>
      </c>
      <c r="C104">
        <v>2228.1944444444398</v>
      </c>
    </row>
    <row r="105" spans="1:3" x14ac:dyDescent="0.25">
      <c r="A105" t="s">
        <v>1351</v>
      </c>
      <c r="B105">
        <v>11</v>
      </c>
      <c r="C105">
        <v>2395.0735</v>
      </c>
    </row>
    <row r="106" spans="1:3" x14ac:dyDescent="0.25">
      <c r="A106" t="s">
        <v>741</v>
      </c>
      <c r="B106">
        <v>11</v>
      </c>
      <c r="C106">
        <v>2258.3420000000001</v>
      </c>
    </row>
    <row r="107" spans="1:3" x14ac:dyDescent="0.25">
      <c r="A107" t="s">
        <v>742</v>
      </c>
      <c r="B107">
        <v>11</v>
      </c>
      <c r="C107">
        <v>2317.5120000000002</v>
      </c>
    </row>
    <row r="108" spans="1:3" x14ac:dyDescent="0.25">
      <c r="A108" t="s">
        <v>743</v>
      </c>
      <c r="B108">
        <v>11</v>
      </c>
      <c r="C108">
        <v>2336.8490000000002</v>
      </c>
    </row>
    <row r="109" spans="1:3" x14ac:dyDescent="0.25">
      <c r="A109" t="s">
        <v>744</v>
      </c>
      <c r="B109">
        <v>11</v>
      </c>
      <c r="C109">
        <v>2302.75</v>
      </c>
    </row>
    <row r="110" spans="1:3" x14ac:dyDescent="0.25">
      <c r="A110" t="s">
        <v>745</v>
      </c>
      <c r="B110">
        <v>11</v>
      </c>
      <c r="C110">
        <v>2317.4205000000002</v>
      </c>
    </row>
    <row r="111" spans="1:3" x14ac:dyDescent="0.25">
      <c r="A111" t="s">
        <v>746</v>
      </c>
      <c r="B111">
        <v>11</v>
      </c>
      <c r="C111">
        <v>2356.4605000000001</v>
      </c>
    </row>
    <row r="112" spans="1:3" x14ac:dyDescent="0.25">
      <c r="A112" t="s">
        <v>1348</v>
      </c>
      <c r="B112">
        <v>12</v>
      </c>
      <c r="C112">
        <v>2214.1715789473701</v>
      </c>
    </row>
    <row r="113" spans="1:3" x14ac:dyDescent="0.25">
      <c r="A113" t="s">
        <v>1349</v>
      </c>
      <c r="B113">
        <v>12</v>
      </c>
      <c r="C113">
        <v>1662.3177777777801</v>
      </c>
    </row>
    <row r="114" spans="1:3" x14ac:dyDescent="0.25">
      <c r="A114" t="s">
        <v>1350</v>
      </c>
      <c r="B114">
        <v>12</v>
      </c>
      <c r="C114">
        <v>2382.3888888888901</v>
      </c>
    </row>
    <row r="115" spans="1:3" x14ac:dyDescent="0.25">
      <c r="A115" t="s">
        <v>1351</v>
      </c>
      <c r="B115">
        <v>12</v>
      </c>
      <c r="C115">
        <v>2426.4580000000001</v>
      </c>
    </row>
    <row r="116" spans="1:3" x14ac:dyDescent="0.25">
      <c r="A116" t="s">
        <v>741</v>
      </c>
      <c r="B116">
        <v>12</v>
      </c>
      <c r="C116">
        <v>2191.7910000000002</v>
      </c>
    </row>
    <row r="117" spans="1:3" x14ac:dyDescent="0.25">
      <c r="A117" t="s">
        <v>742</v>
      </c>
      <c r="B117">
        <v>12</v>
      </c>
      <c r="C117">
        <v>2259.8364999999999</v>
      </c>
    </row>
    <row r="118" spans="1:3" x14ac:dyDescent="0.25">
      <c r="A118" t="s">
        <v>743</v>
      </c>
      <c r="B118">
        <v>12</v>
      </c>
      <c r="C118">
        <v>2197.0065</v>
      </c>
    </row>
    <row r="119" spans="1:3" x14ac:dyDescent="0.25">
      <c r="A119" t="s">
        <v>744</v>
      </c>
      <c r="B119">
        <v>12</v>
      </c>
      <c r="C119">
        <v>2117.7979999999998</v>
      </c>
    </row>
    <row r="120" spans="1:3" x14ac:dyDescent="0.25">
      <c r="A120" t="s">
        <v>745</v>
      </c>
      <c r="B120">
        <v>12</v>
      </c>
      <c r="C120">
        <v>2219.1190000000001</v>
      </c>
    </row>
    <row r="121" spans="1:3" x14ac:dyDescent="0.25">
      <c r="A121" t="s">
        <v>746</v>
      </c>
      <c r="B121">
        <v>12</v>
      </c>
      <c r="C121">
        <v>2301.1945000000001</v>
      </c>
    </row>
    <row r="122" spans="1:3" x14ac:dyDescent="0.25">
      <c r="A122" t="s">
        <v>1348</v>
      </c>
      <c r="B122">
        <v>13</v>
      </c>
      <c r="C122">
        <v>1896.7468421052599</v>
      </c>
    </row>
    <row r="123" spans="1:3" x14ac:dyDescent="0.25">
      <c r="A123" t="s">
        <v>1349</v>
      </c>
      <c r="B123">
        <v>13</v>
      </c>
      <c r="C123">
        <v>1904.62333333333</v>
      </c>
    </row>
    <row r="124" spans="1:3" x14ac:dyDescent="0.25">
      <c r="A124" t="s">
        <v>1350</v>
      </c>
      <c r="B124">
        <v>13</v>
      </c>
      <c r="C124">
        <v>2202.0661111111099</v>
      </c>
    </row>
    <row r="125" spans="1:3" x14ac:dyDescent="0.25">
      <c r="A125" t="s">
        <v>1351</v>
      </c>
      <c r="B125">
        <v>13</v>
      </c>
      <c r="C125">
        <v>2130.73</v>
      </c>
    </row>
    <row r="126" spans="1:3" x14ac:dyDescent="0.25">
      <c r="A126" t="s">
        <v>741</v>
      </c>
      <c r="B126">
        <v>13</v>
      </c>
      <c r="C126">
        <v>2572.0039999999999</v>
      </c>
    </row>
    <row r="127" spans="1:3" x14ac:dyDescent="0.25">
      <c r="A127" t="s">
        <v>742</v>
      </c>
      <c r="B127">
        <v>13</v>
      </c>
      <c r="C127">
        <v>2548.0920000000001</v>
      </c>
    </row>
    <row r="128" spans="1:3" x14ac:dyDescent="0.25">
      <c r="A128" t="s">
        <v>743</v>
      </c>
      <c r="B128">
        <v>13</v>
      </c>
      <c r="C128">
        <v>2446.893</v>
      </c>
    </row>
    <row r="129" spans="1:3" x14ac:dyDescent="0.25">
      <c r="A129" t="s">
        <v>744</v>
      </c>
      <c r="B129">
        <v>13</v>
      </c>
      <c r="C129">
        <v>2377.9630000000002</v>
      </c>
    </row>
    <row r="130" spans="1:3" x14ac:dyDescent="0.25">
      <c r="A130" t="s">
        <v>745</v>
      </c>
      <c r="B130">
        <v>13</v>
      </c>
      <c r="C130">
        <v>2375.8584999999998</v>
      </c>
    </row>
    <row r="131" spans="1:3" x14ac:dyDescent="0.25">
      <c r="A131" t="s">
        <v>746</v>
      </c>
      <c r="B131">
        <v>13</v>
      </c>
      <c r="C131">
        <v>2478.491</v>
      </c>
    </row>
    <row r="132" spans="1:3" x14ac:dyDescent="0.25">
      <c r="A132" t="s">
        <v>1348</v>
      </c>
      <c r="B132">
        <v>14</v>
      </c>
      <c r="C132">
        <v>1715.76947368421</v>
      </c>
    </row>
    <row r="133" spans="1:3" x14ac:dyDescent="0.25">
      <c r="A133" t="s">
        <v>1349</v>
      </c>
      <c r="B133">
        <v>14</v>
      </c>
      <c r="C133">
        <v>1930.51444444444</v>
      </c>
    </row>
    <row r="134" spans="1:3" x14ac:dyDescent="0.25">
      <c r="A134" t="s">
        <v>1350</v>
      </c>
      <c r="B134">
        <v>14</v>
      </c>
      <c r="C134">
        <v>1973.7905555555601</v>
      </c>
    </row>
    <row r="135" spans="1:3" x14ac:dyDescent="0.25">
      <c r="A135" t="s">
        <v>1351</v>
      </c>
      <c r="B135">
        <v>14</v>
      </c>
      <c r="C135">
        <v>1549.4</v>
      </c>
    </row>
    <row r="136" spans="1:3" x14ac:dyDescent="0.25">
      <c r="A136" t="s">
        <v>741</v>
      </c>
      <c r="B136">
        <v>14</v>
      </c>
      <c r="C136">
        <v>2710.0165000000002</v>
      </c>
    </row>
    <row r="137" spans="1:3" x14ac:dyDescent="0.25">
      <c r="A137" t="s">
        <v>742</v>
      </c>
      <c r="B137">
        <v>14</v>
      </c>
      <c r="C137">
        <v>3005.3784999999998</v>
      </c>
    </row>
    <row r="138" spans="1:3" x14ac:dyDescent="0.25">
      <c r="A138" t="s">
        <v>743</v>
      </c>
      <c r="B138">
        <v>14</v>
      </c>
      <c r="C138">
        <v>2840.2820000000002</v>
      </c>
    </row>
    <row r="139" spans="1:3" x14ac:dyDescent="0.25">
      <c r="A139" t="s">
        <v>744</v>
      </c>
      <c r="B139">
        <v>14</v>
      </c>
      <c r="C139">
        <v>2700.1489473684201</v>
      </c>
    </row>
    <row r="140" spans="1:3" x14ac:dyDescent="0.25">
      <c r="A140" t="s">
        <v>745</v>
      </c>
      <c r="B140">
        <v>14</v>
      </c>
      <c r="C140">
        <v>2432.9544999999998</v>
      </c>
    </row>
    <row r="141" spans="1:3" x14ac:dyDescent="0.25">
      <c r="A141" t="s">
        <v>746</v>
      </c>
      <c r="B141">
        <v>14</v>
      </c>
      <c r="C141">
        <v>2406.0839999999998</v>
      </c>
    </row>
    <row r="142" spans="1:3" x14ac:dyDescent="0.25">
      <c r="A142" t="s">
        <v>1348</v>
      </c>
      <c r="B142">
        <v>15</v>
      </c>
      <c r="C142">
        <v>1819.6621052631599</v>
      </c>
    </row>
    <row r="143" spans="1:3" x14ac:dyDescent="0.25">
      <c r="A143" t="s">
        <v>1349</v>
      </c>
      <c r="B143">
        <v>15</v>
      </c>
      <c r="C143">
        <v>1774.7950000000001</v>
      </c>
    </row>
    <row r="144" spans="1:3" x14ac:dyDescent="0.25">
      <c r="A144" t="s">
        <v>1350</v>
      </c>
      <c r="B144">
        <v>15</v>
      </c>
      <c r="C144">
        <v>1693.1566666666699</v>
      </c>
    </row>
    <row r="145" spans="1:3" x14ac:dyDescent="0.25">
      <c r="A145" t="s">
        <v>1351</v>
      </c>
      <c r="B145">
        <v>15</v>
      </c>
    </row>
    <row r="146" spans="1:3" x14ac:dyDescent="0.25">
      <c r="A146" t="s">
        <v>741</v>
      </c>
      <c r="B146">
        <v>15</v>
      </c>
      <c r="C146">
        <v>2198.2366666666699</v>
      </c>
    </row>
    <row r="147" spans="1:3" x14ac:dyDescent="0.25">
      <c r="A147" t="s">
        <v>742</v>
      </c>
      <c r="B147">
        <v>15</v>
      </c>
      <c r="C147">
        <v>2983.4228571428598</v>
      </c>
    </row>
    <row r="148" spans="1:3" x14ac:dyDescent="0.25">
      <c r="A148" t="s">
        <v>743</v>
      </c>
      <c r="B148">
        <v>15</v>
      </c>
      <c r="C148">
        <v>2841.1766666666699</v>
      </c>
    </row>
    <row r="149" spans="1:3" x14ac:dyDescent="0.25">
      <c r="A149" t="s">
        <v>744</v>
      </c>
      <c r="B149">
        <v>15</v>
      </c>
      <c r="C149">
        <v>2503.5162500000001</v>
      </c>
    </row>
    <row r="150" spans="1:3" x14ac:dyDescent="0.25">
      <c r="A150" t="s">
        <v>745</v>
      </c>
      <c r="B150">
        <v>15</v>
      </c>
      <c r="C150">
        <v>2149.25875</v>
      </c>
    </row>
    <row r="151" spans="1:3" x14ac:dyDescent="0.25">
      <c r="A151" t="s">
        <v>746</v>
      </c>
      <c r="B151">
        <v>15</v>
      </c>
      <c r="C151">
        <v>2193.1025</v>
      </c>
    </row>
    <row r="152" spans="1:3" x14ac:dyDescent="0.25">
      <c r="A152" t="s">
        <v>1348</v>
      </c>
      <c r="B152">
        <v>16</v>
      </c>
      <c r="C152">
        <v>1890.0368421052599</v>
      </c>
    </row>
    <row r="153" spans="1:3" x14ac:dyDescent="0.25">
      <c r="A153" t="s">
        <v>1349</v>
      </c>
      <c r="B153">
        <v>16</v>
      </c>
      <c r="C153">
        <v>1517.14176470588</v>
      </c>
    </row>
    <row r="154" spans="1:3" x14ac:dyDescent="0.25">
      <c r="A154" t="s">
        <v>1350</v>
      </c>
      <c r="B154">
        <v>16</v>
      </c>
      <c r="C154">
        <v>1665.3</v>
      </c>
    </row>
    <row r="155" spans="1:3" x14ac:dyDescent="0.25">
      <c r="A155" t="s">
        <v>1351</v>
      </c>
      <c r="B155">
        <v>16</v>
      </c>
    </row>
    <row r="156" spans="1:3" x14ac:dyDescent="0.25">
      <c r="A156" t="s">
        <v>741</v>
      </c>
      <c r="B156">
        <v>16</v>
      </c>
    </row>
    <row r="157" spans="1:3" x14ac:dyDescent="0.25">
      <c r="A157" t="s">
        <v>742</v>
      </c>
      <c r="B157">
        <v>16</v>
      </c>
    </row>
    <row r="158" spans="1:3" x14ac:dyDescent="0.25">
      <c r="A158" t="s">
        <v>743</v>
      </c>
      <c r="B158">
        <v>16</v>
      </c>
    </row>
    <row r="159" spans="1:3" x14ac:dyDescent="0.25">
      <c r="A159" t="s">
        <v>744</v>
      </c>
      <c r="B159">
        <v>16</v>
      </c>
    </row>
    <row r="160" spans="1:3" x14ac:dyDescent="0.25">
      <c r="A160" t="s">
        <v>745</v>
      </c>
      <c r="B160">
        <v>16</v>
      </c>
    </row>
    <row r="161" spans="1:3" x14ac:dyDescent="0.25">
      <c r="A161" t="s">
        <v>746</v>
      </c>
      <c r="B161">
        <v>16</v>
      </c>
    </row>
    <row r="162" spans="1:3" x14ac:dyDescent="0.25">
      <c r="A162" t="s">
        <v>1348</v>
      </c>
      <c r="B162">
        <v>17</v>
      </c>
      <c r="C162">
        <v>1766.62421052632</v>
      </c>
    </row>
    <row r="163" spans="1:3" x14ac:dyDescent="0.25">
      <c r="A163" t="s">
        <v>1349</v>
      </c>
      <c r="B163">
        <v>17</v>
      </c>
      <c r="C163">
        <v>1260.46333333333</v>
      </c>
    </row>
    <row r="164" spans="1:3" x14ac:dyDescent="0.25">
      <c r="A164" t="s">
        <v>1350</v>
      </c>
      <c r="B164">
        <v>17</v>
      </c>
    </row>
    <row r="165" spans="1:3" x14ac:dyDescent="0.25">
      <c r="A165" t="s">
        <v>1351</v>
      </c>
      <c r="B165">
        <v>17</v>
      </c>
    </row>
    <row r="166" spans="1:3" x14ac:dyDescent="0.25">
      <c r="A166" t="s">
        <v>741</v>
      </c>
      <c r="B166">
        <v>17</v>
      </c>
    </row>
    <row r="167" spans="1:3" x14ac:dyDescent="0.25">
      <c r="A167" t="s">
        <v>742</v>
      </c>
      <c r="B167">
        <v>17</v>
      </c>
    </row>
    <row r="168" spans="1:3" x14ac:dyDescent="0.25">
      <c r="A168" t="s">
        <v>743</v>
      </c>
      <c r="B168">
        <v>17</v>
      </c>
    </row>
    <row r="169" spans="1:3" x14ac:dyDescent="0.25">
      <c r="A169" t="s">
        <v>744</v>
      </c>
      <c r="B169">
        <v>17</v>
      </c>
    </row>
    <row r="170" spans="1:3" x14ac:dyDescent="0.25">
      <c r="A170" t="s">
        <v>745</v>
      </c>
      <c r="B170">
        <v>17</v>
      </c>
    </row>
    <row r="171" spans="1:3" x14ac:dyDescent="0.25">
      <c r="A171" t="s">
        <v>746</v>
      </c>
      <c r="B171">
        <v>17</v>
      </c>
    </row>
    <row r="172" spans="1:3" x14ac:dyDescent="0.25">
      <c r="A172" t="s">
        <v>1348</v>
      </c>
      <c r="B172">
        <v>18</v>
      </c>
      <c r="C172">
        <v>1549.2373333333301</v>
      </c>
    </row>
    <row r="173" spans="1:3" x14ac:dyDescent="0.25">
      <c r="A173" t="s">
        <v>1349</v>
      </c>
      <c r="B173">
        <v>18</v>
      </c>
    </row>
    <row r="174" spans="1:3" x14ac:dyDescent="0.25">
      <c r="A174" t="s">
        <v>1350</v>
      </c>
      <c r="B174">
        <v>18</v>
      </c>
    </row>
    <row r="175" spans="1:3" x14ac:dyDescent="0.25">
      <c r="A175" t="s">
        <v>1351</v>
      </c>
      <c r="B175">
        <v>18</v>
      </c>
    </row>
    <row r="176" spans="1:3" x14ac:dyDescent="0.25">
      <c r="A176" t="s">
        <v>741</v>
      </c>
      <c r="B176">
        <v>18</v>
      </c>
    </row>
    <row r="177" spans="1:3" x14ac:dyDescent="0.25">
      <c r="A177" t="s">
        <v>742</v>
      </c>
      <c r="B177">
        <v>18</v>
      </c>
    </row>
    <row r="178" spans="1:3" x14ac:dyDescent="0.25">
      <c r="A178" t="s">
        <v>743</v>
      </c>
      <c r="B178">
        <v>18</v>
      </c>
    </row>
    <row r="179" spans="1:3" x14ac:dyDescent="0.25">
      <c r="A179" t="s">
        <v>744</v>
      </c>
      <c r="B179">
        <v>18</v>
      </c>
    </row>
    <row r="180" spans="1:3" x14ac:dyDescent="0.25">
      <c r="A180" t="s">
        <v>745</v>
      </c>
      <c r="B180">
        <v>18</v>
      </c>
    </row>
    <row r="181" spans="1:3" x14ac:dyDescent="0.25">
      <c r="A181" t="s">
        <v>746</v>
      </c>
      <c r="B181">
        <v>18</v>
      </c>
    </row>
    <row r="182" spans="1:3" x14ac:dyDescent="0.25">
      <c r="A182" t="s">
        <v>94</v>
      </c>
      <c r="B182">
        <v>1</v>
      </c>
      <c r="C182">
        <v>311.25</v>
      </c>
    </row>
    <row r="183" spans="1:3" x14ac:dyDescent="0.25">
      <c r="A183" t="s">
        <v>94</v>
      </c>
      <c r="B183">
        <v>2</v>
      </c>
      <c r="C183">
        <v>525.87857142857104</v>
      </c>
    </row>
    <row r="184" spans="1:3" x14ac:dyDescent="0.25">
      <c r="A184" t="s">
        <v>94</v>
      </c>
      <c r="B184">
        <v>3</v>
      </c>
      <c r="C184">
        <v>773.45714285714303</v>
      </c>
    </row>
    <row r="185" spans="1:3" x14ac:dyDescent="0.25">
      <c r="A185" t="s">
        <v>94</v>
      </c>
      <c r="B185">
        <v>4</v>
      </c>
      <c r="C185">
        <v>975.857142857143</v>
      </c>
    </row>
    <row r="186" spans="1:3" x14ac:dyDescent="0.25">
      <c r="A186" t="s">
        <v>94</v>
      </c>
      <c r="B186">
        <v>5</v>
      </c>
      <c r="C186">
        <v>1189.18559556787</v>
      </c>
    </row>
    <row r="187" spans="1:3" x14ac:dyDescent="0.25">
      <c r="A187" t="s">
        <v>94</v>
      </c>
      <c r="B187">
        <v>6</v>
      </c>
      <c r="C187">
        <v>1615.49868421053</v>
      </c>
    </row>
    <row r="188" spans="1:3" x14ac:dyDescent="0.25">
      <c r="A188" t="s">
        <v>94</v>
      </c>
      <c r="B188">
        <v>7</v>
      </c>
      <c r="C188">
        <v>2332.4698060941801</v>
      </c>
    </row>
    <row r="189" spans="1:3" x14ac:dyDescent="0.25">
      <c r="A189" t="s">
        <v>94</v>
      </c>
      <c r="B189">
        <v>8</v>
      </c>
      <c r="C189">
        <v>2394.08719723183</v>
      </c>
    </row>
    <row r="190" spans="1:3" x14ac:dyDescent="0.25">
      <c r="A190" t="s">
        <v>94</v>
      </c>
      <c r="B190">
        <v>9</v>
      </c>
      <c r="C190">
        <v>2484.0588235294099</v>
      </c>
    </row>
    <row r="191" spans="1:3" x14ac:dyDescent="0.25">
      <c r="A191" t="s">
        <v>94</v>
      </c>
      <c r="B191">
        <v>10</v>
      </c>
      <c r="C191">
        <v>2606.0830449826999</v>
      </c>
    </row>
    <row r="192" spans="1:3" x14ac:dyDescent="0.25">
      <c r="A192" t="s">
        <v>94</v>
      </c>
      <c r="B192">
        <v>11</v>
      </c>
    </row>
    <row r="193" spans="1:3" x14ac:dyDescent="0.25">
      <c r="A193" t="s">
        <v>95</v>
      </c>
      <c r="B193">
        <v>1</v>
      </c>
      <c r="C193">
        <v>403.30714285714299</v>
      </c>
    </row>
    <row r="194" spans="1:3" x14ac:dyDescent="0.25">
      <c r="A194" t="s">
        <v>95</v>
      </c>
      <c r="B194">
        <v>2</v>
      </c>
      <c r="C194">
        <v>600</v>
      </c>
    </row>
    <row r="195" spans="1:3" x14ac:dyDescent="0.25">
      <c r="A195" t="s">
        <v>95</v>
      </c>
      <c r="B195">
        <v>3</v>
      </c>
      <c r="C195">
        <v>836.91428571428605</v>
      </c>
    </row>
    <row r="196" spans="1:3" x14ac:dyDescent="0.25">
      <c r="A196" t="s">
        <v>95</v>
      </c>
      <c r="B196">
        <v>4</v>
      </c>
      <c r="C196">
        <v>1238</v>
      </c>
    </row>
    <row r="197" spans="1:3" x14ac:dyDescent="0.25">
      <c r="A197" t="s">
        <v>95</v>
      </c>
      <c r="B197">
        <v>5</v>
      </c>
    </row>
    <row r="198" spans="1:3" x14ac:dyDescent="0.25">
      <c r="A198" t="s">
        <v>95</v>
      </c>
      <c r="B198">
        <v>6</v>
      </c>
      <c r="C198">
        <v>1796.9280000000001</v>
      </c>
    </row>
    <row r="199" spans="1:3" x14ac:dyDescent="0.25">
      <c r="A199" t="s">
        <v>95</v>
      </c>
      <c r="B199">
        <v>7</v>
      </c>
      <c r="C199">
        <v>2795.7222222222199</v>
      </c>
    </row>
    <row r="200" spans="1:3" x14ac:dyDescent="0.25">
      <c r="A200" t="s">
        <v>95</v>
      </c>
      <c r="B200">
        <v>8</v>
      </c>
      <c r="C200">
        <v>2556.3428571428599</v>
      </c>
    </row>
    <row r="201" spans="1:3" x14ac:dyDescent="0.25">
      <c r="A201" t="s">
        <v>95</v>
      </c>
      <c r="B201">
        <v>9</v>
      </c>
      <c r="C201">
        <v>2696.694</v>
      </c>
    </row>
    <row r="202" spans="1:3" x14ac:dyDescent="0.25">
      <c r="A202" t="s">
        <v>95</v>
      </c>
      <c r="B202">
        <v>10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"/>
  <sheetViews>
    <sheetView zoomScaleNormal="100" workbookViewId="0">
      <selection activeCell="E12" activeCellId="1" sqref="I1706:O1706 E12"/>
    </sheetView>
  </sheetViews>
  <sheetFormatPr defaultColWidth="8.5703125" defaultRowHeight="15" x14ac:dyDescent="0.25"/>
  <cols>
    <col min="2" max="2" width="10.28515625" customWidth="1"/>
  </cols>
  <sheetData>
    <row r="1" spans="1:3" x14ac:dyDescent="0.25">
      <c r="A1" s="5" t="s">
        <v>0</v>
      </c>
      <c r="B1" s="7" t="s">
        <v>1</v>
      </c>
      <c r="C1" s="8" t="s">
        <v>27</v>
      </c>
    </row>
    <row r="3" spans="1:3" x14ac:dyDescent="0.25">
      <c r="A3" s="5" t="s">
        <v>761</v>
      </c>
      <c r="B3" s="65">
        <v>38459</v>
      </c>
      <c r="C3">
        <v>1.4011499999999999</v>
      </c>
    </row>
    <row r="4" spans="1:3" x14ac:dyDescent="0.25">
      <c r="A4" s="5" t="s">
        <v>761</v>
      </c>
      <c r="B4" s="65">
        <v>38465</v>
      </c>
      <c r="C4">
        <v>3.02841</v>
      </c>
    </row>
    <row r="5" spans="1:3" x14ac:dyDescent="0.25">
      <c r="A5" s="5" t="s">
        <v>761</v>
      </c>
      <c r="B5" s="65">
        <v>38472</v>
      </c>
      <c r="C5">
        <v>3.7477399999999998</v>
      </c>
    </row>
    <row r="6" spans="1:3" x14ac:dyDescent="0.25">
      <c r="A6" s="5" t="s">
        <v>761</v>
      </c>
      <c r="B6" s="65">
        <v>38480</v>
      </c>
      <c r="C6">
        <v>3.5118399999999999</v>
      </c>
    </row>
    <row r="7" spans="1:3" x14ac:dyDescent="0.25">
      <c r="A7" s="5" t="s">
        <v>761</v>
      </c>
      <c r="B7" s="65">
        <v>38486</v>
      </c>
      <c r="C7">
        <v>3.28382</v>
      </c>
    </row>
    <row r="8" spans="1:3" x14ac:dyDescent="0.25">
      <c r="A8" s="5" t="s">
        <v>761</v>
      </c>
      <c r="B8" s="65">
        <v>38492</v>
      </c>
      <c r="C8">
        <v>3.0244300000000002</v>
      </c>
    </row>
    <row r="9" spans="1:3" x14ac:dyDescent="0.25">
      <c r="A9" s="5" t="s">
        <v>761</v>
      </c>
      <c r="B9" s="65">
        <v>38500</v>
      </c>
      <c r="C9">
        <v>2.9529399999999999</v>
      </c>
    </row>
    <row r="10" spans="1:3" x14ac:dyDescent="0.25">
      <c r="A10" s="5" t="s">
        <v>761</v>
      </c>
      <c r="B10" s="65">
        <v>38504</v>
      </c>
    </row>
    <row r="11" spans="1:3" x14ac:dyDescent="0.25">
      <c r="A11" s="5" t="s">
        <v>761</v>
      </c>
      <c r="B11" s="65">
        <v>38506</v>
      </c>
      <c r="C11">
        <v>3.0223399999999998</v>
      </c>
    </row>
    <row r="12" spans="1:3" x14ac:dyDescent="0.25">
      <c r="A12" s="5" t="s">
        <v>761</v>
      </c>
      <c r="B12" s="65">
        <v>38513</v>
      </c>
      <c r="C12">
        <v>2.67685</v>
      </c>
    </row>
    <row r="13" spans="1:3" x14ac:dyDescent="0.25">
      <c r="A13" s="5" t="s">
        <v>761</v>
      </c>
      <c r="B13" s="65">
        <v>38517</v>
      </c>
    </row>
    <row r="14" spans="1:3" x14ac:dyDescent="0.25">
      <c r="A14" s="5" t="s">
        <v>761</v>
      </c>
      <c r="B14" s="65">
        <v>38520</v>
      </c>
      <c r="C14">
        <v>2.2374499999999999</v>
      </c>
    </row>
    <row r="15" spans="1:3" x14ac:dyDescent="0.25">
      <c r="A15" s="5" t="s">
        <v>761</v>
      </c>
      <c r="B15" s="65">
        <v>38526</v>
      </c>
      <c r="C15">
        <v>1.6023000000000001</v>
      </c>
    </row>
    <row r="16" spans="1:3" x14ac:dyDescent="0.25">
      <c r="A16" s="5" t="s">
        <v>761</v>
      </c>
      <c r="B16" s="65">
        <v>38533</v>
      </c>
      <c r="C16">
        <v>0.99854399999999999</v>
      </c>
    </row>
    <row r="17" spans="1:3" x14ac:dyDescent="0.25">
      <c r="A17" s="5" t="s">
        <v>761</v>
      </c>
      <c r="B17" s="65">
        <v>38540</v>
      </c>
      <c r="C17">
        <v>0.52780300000000002</v>
      </c>
    </row>
    <row r="18" spans="1:3" x14ac:dyDescent="0.25">
      <c r="A18" s="5" t="s">
        <v>761</v>
      </c>
      <c r="B18" s="65">
        <v>38547</v>
      </c>
      <c r="C18">
        <v>0.36234699999999997</v>
      </c>
    </row>
    <row r="19" spans="1:3" x14ac:dyDescent="0.25">
      <c r="A19" s="5" t="s">
        <v>761</v>
      </c>
      <c r="B19" s="65">
        <v>38548</v>
      </c>
    </row>
    <row r="20" spans="1:3" x14ac:dyDescent="0.25">
      <c r="A20" s="5" t="s">
        <v>761</v>
      </c>
      <c r="B20" s="65">
        <v>38553</v>
      </c>
      <c r="C2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</vt:lpstr>
      <vt:lpstr>Sheet2</vt:lpstr>
      <vt:lpstr>Sheet1</vt:lpstr>
      <vt:lpstr>Griffith</vt:lpstr>
      <vt:lpstr>YuchengSWData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Huth, Neil (CES, Toowoomba)</dc:creator>
  <dc:description/>
  <cp:lastModifiedBy>Hamish Brown</cp:lastModifiedBy>
  <cp:revision>1</cp:revision>
  <cp:lastPrinted>2016-04-22T04:05:48Z</cp:lastPrinted>
  <dcterms:created xsi:type="dcterms:W3CDTF">2014-04-28T02:28:47Z</dcterms:created>
  <dcterms:modified xsi:type="dcterms:W3CDTF">2022-12-13T22:44:50Z</dcterms:modified>
  <dc:language>en-AU</dc:language>
</cp:coreProperties>
</file>