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FD9CE0CD-BE7B-4FE6-8525-01C2298E2937}" xr6:coauthVersionLast="47" xr6:coauthVersionMax="47" xr10:uidLastSave="{00000000-0000-0000-0000-000000000000}"/>
  <bookViews>
    <workbookView xWindow="-28920" yWindow="3360" windowWidth="29040" windowHeight="17640" activeTab="1" xr2:uid="{DC1A8874-CF5D-4DF3-B66F-7CA3C73D11F3}"/>
  </bookViews>
  <sheets>
    <sheet name="CottonObserved" sheetId="1" r:id="rId1"/>
    <sheet name="PhenologyObserved" sheetId="3" r:id="rId2"/>
    <sheet name="SoilWater" sheetId="2" r:id="rId3"/>
  </sheets>
  <definedNames>
    <definedName name="_xlnm._FilterDatabase" localSheetId="2" hidden="1">SoilWater!$A$1:$L$264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" i="1" l="1"/>
  <c r="AI16" i="1"/>
  <c r="AI10" i="1"/>
  <c r="AI8" i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" i="2"/>
  <c r="K263" i="2"/>
  <c r="L263" i="2" s="1"/>
  <c r="K256" i="2"/>
  <c r="L256" i="2" s="1"/>
  <c r="K249" i="2"/>
  <c r="L249" i="2" s="1"/>
  <c r="K241" i="2"/>
  <c r="L241" i="2" s="1"/>
  <c r="K232" i="2"/>
  <c r="L232" i="2" s="1"/>
  <c r="K225" i="2"/>
  <c r="L225" i="2" s="1"/>
  <c r="K209" i="2"/>
  <c r="L209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262" i="2"/>
  <c r="L262" i="2" s="1"/>
  <c r="K255" i="2"/>
  <c r="L255" i="2" s="1"/>
  <c r="K248" i="2"/>
  <c r="L248" i="2" s="1"/>
  <c r="K240" i="2"/>
  <c r="L240" i="2" s="1"/>
  <c r="K231" i="2"/>
  <c r="L231" i="2" s="1"/>
  <c r="K224" i="2"/>
  <c r="L224" i="2" s="1"/>
  <c r="K208" i="2"/>
  <c r="L208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247" i="2"/>
  <c r="L247" i="2" s="1"/>
  <c r="K239" i="2"/>
  <c r="L239" i="2" s="1"/>
  <c r="K230" i="2"/>
  <c r="L230" i="2" s="1"/>
  <c r="K223" i="2"/>
  <c r="L223" i="2" s="1"/>
  <c r="K207" i="2"/>
  <c r="L207" i="2" s="1"/>
  <c r="K191" i="2"/>
  <c r="L191" i="2" s="1"/>
  <c r="K159" i="2"/>
  <c r="L159" i="2" s="1"/>
  <c r="K127" i="2"/>
  <c r="L127" i="2" s="1"/>
  <c r="K95" i="2"/>
  <c r="L95" i="2" s="1"/>
  <c r="K63" i="2"/>
  <c r="L63" i="2" s="1"/>
  <c r="K31" i="2"/>
  <c r="L31" i="2" s="1"/>
  <c r="K261" i="2"/>
  <c r="L261" i="2" s="1"/>
  <c r="K254" i="2"/>
  <c r="L254" i="2" s="1"/>
  <c r="K246" i="2"/>
  <c r="L246" i="2" s="1"/>
  <c r="K238" i="2"/>
  <c r="L238" i="2" s="1"/>
  <c r="K229" i="2"/>
  <c r="L229" i="2" s="1"/>
  <c r="K222" i="2"/>
  <c r="L222" i="2" s="1"/>
  <c r="K206" i="2"/>
  <c r="L206" i="2" s="1"/>
  <c r="K190" i="2"/>
  <c r="L190" i="2" s="1"/>
  <c r="K158" i="2"/>
  <c r="L158" i="2" s="1"/>
  <c r="K126" i="2"/>
  <c r="L126" i="2" s="1"/>
  <c r="K94" i="2"/>
  <c r="L94" i="2" s="1"/>
  <c r="K62" i="2"/>
  <c r="L62" i="2" s="1"/>
  <c r="K30" i="2"/>
  <c r="L30" i="2" s="1"/>
  <c r="K258" i="2"/>
  <c r="L258" i="2" s="1"/>
  <c r="K253" i="2"/>
  <c r="L253" i="2" s="1"/>
  <c r="K245" i="2"/>
  <c r="L245" i="2" s="1"/>
  <c r="K237" i="2"/>
  <c r="L237" i="2" s="1"/>
  <c r="K228" i="2"/>
  <c r="L228" i="2" s="1"/>
  <c r="K221" i="2"/>
  <c r="L221" i="2" s="1"/>
  <c r="K205" i="2"/>
  <c r="L205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257" i="2"/>
  <c r="L257" i="2" s="1"/>
  <c r="K252" i="2"/>
  <c r="L252" i="2" s="1"/>
  <c r="K244" i="2"/>
  <c r="L244" i="2" s="1"/>
  <c r="K236" i="2"/>
  <c r="L236" i="2" s="1"/>
  <c r="K227" i="2"/>
  <c r="L227" i="2" s="1"/>
  <c r="K220" i="2"/>
  <c r="L220" i="2" s="1"/>
  <c r="K204" i="2"/>
  <c r="L204" i="2" s="1"/>
  <c r="K188" i="2"/>
  <c r="L188" i="2" s="1"/>
  <c r="K156" i="2"/>
  <c r="L156" i="2" s="1"/>
  <c r="K124" i="2"/>
  <c r="L124" i="2" s="1"/>
  <c r="K92" i="2"/>
  <c r="L92" i="2" s="1"/>
  <c r="K60" i="2"/>
  <c r="L60" i="2" s="1"/>
  <c r="K28" i="2"/>
  <c r="L28" i="2" s="1"/>
  <c r="K264" i="2"/>
  <c r="L264" i="2" s="1"/>
  <c r="K260" i="2"/>
  <c r="L260" i="2" s="1"/>
  <c r="K251" i="2"/>
  <c r="L251" i="2" s="1"/>
  <c r="K243" i="2"/>
  <c r="L243" i="2" s="1"/>
  <c r="K235" i="2"/>
  <c r="L235" i="2" s="1"/>
  <c r="K233" i="2"/>
  <c r="L233" i="2" s="1"/>
  <c r="K219" i="2"/>
  <c r="L219" i="2" s="1"/>
  <c r="K203" i="2"/>
  <c r="L203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259" i="2"/>
  <c r="L259" i="2" s="1"/>
  <c r="K250" i="2"/>
  <c r="L250" i="2" s="1"/>
  <c r="K242" i="2"/>
  <c r="L242" i="2" s="1"/>
  <c r="K234" i="2"/>
  <c r="L234" i="2" s="1"/>
  <c r="K226" i="2"/>
  <c r="L226" i="2" s="1"/>
  <c r="K218" i="2"/>
  <c r="L218" i="2" s="1"/>
  <c r="K202" i="2"/>
  <c r="L202" i="2" s="1"/>
  <c r="K186" i="2"/>
  <c r="L186" i="2" s="1"/>
  <c r="K154" i="2"/>
  <c r="L154" i="2" s="1"/>
  <c r="K122" i="2"/>
  <c r="L122" i="2" s="1"/>
  <c r="K90" i="2"/>
  <c r="L90" i="2" s="1"/>
  <c r="K58" i="2"/>
  <c r="L58" i="2" s="1"/>
  <c r="K26" i="2"/>
  <c r="L26" i="2" s="1"/>
  <c r="K211" i="2"/>
  <c r="L211" i="2" s="1"/>
  <c r="K201" i="2"/>
  <c r="L201" i="2" s="1"/>
  <c r="K185" i="2"/>
  <c r="L185" i="2" s="1"/>
  <c r="K153" i="2"/>
  <c r="L153" i="2" s="1"/>
  <c r="K121" i="2"/>
  <c r="L121" i="2" s="1"/>
  <c r="K89" i="2"/>
  <c r="L89" i="2" s="1"/>
  <c r="K57" i="2"/>
  <c r="L57" i="2" s="1"/>
  <c r="K25" i="2"/>
  <c r="L25" i="2" s="1"/>
  <c r="K217" i="2"/>
  <c r="L217" i="2" s="1"/>
  <c r="K200" i="2"/>
  <c r="L200" i="2" s="1"/>
  <c r="K184" i="2"/>
  <c r="L184" i="2" s="1"/>
  <c r="K152" i="2"/>
  <c r="L152" i="2" s="1"/>
  <c r="K120" i="2"/>
  <c r="L120" i="2" s="1"/>
  <c r="K88" i="2"/>
  <c r="L88" i="2" s="1"/>
  <c r="K56" i="2"/>
  <c r="L56" i="2" s="1"/>
  <c r="K24" i="2"/>
  <c r="L24" i="2" s="1"/>
  <c r="K216" i="2"/>
  <c r="L216" i="2" s="1"/>
  <c r="K199" i="2"/>
  <c r="L199" i="2" s="1"/>
  <c r="K183" i="2"/>
  <c r="L183" i="2" s="1"/>
  <c r="K151" i="2"/>
  <c r="L151" i="2" s="1"/>
  <c r="K119" i="2"/>
  <c r="L119" i="2" s="1"/>
  <c r="K87" i="2"/>
  <c r="L87" i="2" s="1"/>
  <c r="K55" i="2"/>
  <c r="L55" i="2" s="1"/>
  <c r="K23" i="2"/>
  <c r="L23" i="2" s="1"/>
  <c r="K210" i="2"/>
  <c r="L210" i="2" s="1"/>
  <c r="K198" i="2"/>
  <c r="L198" i="2" s="1"/>
  <c r="K182" i="2"/>
  <c r="L182" i="2" s="1"/>
  <c r="K150" i="2"/>
  <c r="L150" i="2" s="1"/>
  <c r="K118" i="2"/>
  <c r="L118" i="2" s="1"/>
  <c r="K86" i="2"/>
  <c r="L86" i="2" s="1"/>
  <c r="K54" i="2"/>
  <c r="L54" i="2" s="1"/>
  <c r="K22" i="2"/>
  <c r="L22" i="2" s="1"/>
  <c r="K215" i="2"/>
  <c r="L215" i="2" s="1"/>
  <c r="K197" i="2"/>
  <c r="L197" i="2" s="1"/>
  <c r="K181" i="2"/>
  <c r="L181" i="2" s="1"/>
  <c r="K149" i="2"/>
  <c r="L149" i="2" s="1"/>
  <c r="K117" i="2"/>
  <c r="L117" i="2" s="1"/>
  <c r="K85" i="2"/>
  <c r="L85" i="2" s="1"/>
  <c r="K53" i="2"/>
  <c r="L53" i="2" s="1"/>
  <c r="K21" i="2"/>
  <c r="L21" i="2" s="1"/>
  <c r="K214" i="2"/>
  <c r="L214" i="2" s="1"/>
  <c r="K196" i="2"/>
  <c r="L196" i="2" s="1"/>
  <c r="K180" i="2"/>
  <c r="L180" i="2" s="1"/>
  <c r="K148" i="2"/>
  <c r="L148" i="2" s="1"/>
  <c r="K116" i="2"/>
  <c r="L116" i="2" s="1"/>
  <c r="K84" i="2"/>
  <c r="L84" i="2" s="1"/>
  <c r="K52" i="2"/>
  <c r="L52" i="2" s="1"/>
  <c r="K20" i="2"/>
  <c r="L20" i="2" s="1"/>
  <c r="K213" i="2"/>
  <c r="L213" i="2" s="1"/>
  <c r="K195" i="2"/>
  <c r="L195" i="2" s="1"/>
  <c r="K179" i="2"/>
  <c r="L179" i="2" s="1"/>
  <c r="K147" i="2"/>
  <c r="L147" i="2" s="1"/>
  <c r="K115" i="2"/>
  <c r="L115" i="2" s="1"/>
  <c r="K83" i="2"/>
  <c r="L83" i="2" s="1"/>
  <c r="K51" i="2"/>
  <c r="L51" i="2" s="1"/>
  <c r="K19" i="2"/>
  <c r="L19" i="2" s="1"/>
  <c r="K212" i="2"/>
  <c r="L212" i="2" s="1"/>
  <c r="K194" i="2"/>
  <c r="L194" i="2" s="1"/>
  <c r="K178" i="2"/>
  <c r="L178" i="2" s="1"/>
  <c r="K146" i="2"/>
  <c r="L146" i="2" s="1"/>
  <c r="K114" i="2"/>
  <c r="L114" i="2" s="1"/>
  <c r="K82" i="2"/>
  <c r="L82" i="2" s="1"/>
  <c r="K50" i="2"/>
  <c r="L50" i="2" s="1"/>
  <c r="K18" i="2"/>
  <c r="L18" i="2" s="1"/>
  <c r="K177" i="2"/>
  <c r="L177" i="2" s="1"/>
  <c r="K145" i="2"/>
  <c r="L145" i="2" s="1"/>
  <c r="K113" i="2"/>
  <c r="L113" i="2" s="1"/>
  <c r="K81" i="2"/>
  <c r="L81" i="2" s="1"/>
  <c r="K49" i="2"/>
  <c r="L49" i="2" s="1"/>
  <c r="K17" i="2"/>
  <c r="L17" i="2" s="1"/>
  <c r="K176" i="2"/>
  <c r="L176" i="2" s="1"/>
  <c r="K144" i="2"/>
  <c r="L144" i="2" s="1"/>
  <c r="K112" i="2"/>
  <c r="L112" i="2" s="1"/>
  <c r="K80" i="2"/>
  <c r="L80" i="2" s="1"/>
  <c r="K48" i="2"/>
  <c r="L48" i="2" s="1"/>
  <c r="K16" i="2"/>
  <c r="L16" i="2" s="1"/>
  <c r="K175" i="2"/>
  <c r="L175" i="2" s="1"/>
  <c r="K143" i="2"/>
  <c r="L143" i="2" s="1"/>
  <c r="K111" i="2"/>
  <c r="L111" i="2" s="1"/>
  <c r="K79" i="2"/>
  <c r="L79" i="2" s="1"/>
  <c r="K47" i="2"/>
  <c r="L47" i="2" s="1"/>
  <c r="K15" i="2"/>
  <c r="L15" i="2" s="1"/>
  <c r="K174" i="2"/>
  <c r="L174" i="2" s="1"/>
  <c r="K142" i="2"/>
  <c r="L142" i="2" s="1"/>
  <c r="K110" i="2"/>
  <c r="L110" i="2" s="1"/>
  <c r="K78" i="2"/>
  <c r="L78" i="2" s="1"/>
  <c r="K46" i="2"/>
  <c r="L46" i="2" s="1"/>
  <c r="K14" i="2"/>
  <c r="L14" i="2" s="1"/>
  <c r="K173" i="2"/>
  <c r="L173" i="2" s="1"/>
  <c r="K141" i="2"/>
  <c r="L141" i="2" s="1"/>
  <c r="K109" i="2"/>
  <c r="L109" i="2" s="1"/>
  <c r="K77" i="2"/>
  <c r="L77" i="2" s="1"/>
  <c r="K45" i="2"/>
  <c r="L45" i="2" s="1"/>
  <c r="K13" i="2"/>
  <c r="L13" i="2" s="1"/>
  <c r="K172" i="2"/>
  <c r="L172" i="2" s="1"/>
  <c r="K140" i="2"/>
  <c r="L140" i="2" s="1"/>
  <c r="K108" i="2"/>
  <c r="L108" i="2" s="1"/>
  <c r="K76" i="2"/>
  <c r="L76" i="2" s="1"/>
  <c r="K44" i="2"/>
  <c r="L44" i="2" s="1"/>
  <c r="K12" i="2"/>
  <c r="L12" i="2" s="1"/>
  <c r="K171" i="2"/>
  <c r="L171" i="2" s="1"/>
  <c r="K139" i="2"/>
  <c r="L139" i="2" s="1"/>
  <c r="K107" i="2"/>
  <c r="L107" i="2" s="1"/>
  <c r="K75" i="2"/>
  <c r="L75" i="2" s="1"/>
  <c r="K43" i="2"/>
  <c r="L43" i="2" s="1"/>
  <c r="K11" i="2"/>
  <c r="L11" i="2" s="1"/>
  <c r="K170" i="2"/>
  <c r="L170" i="2" s="1"/>
  <c r="K138" i="2"/>
  <c r="L138" i="2" s="1"/>
  <c r="K106" i="2"/>
  <c r="L106" i="2" s="1"/>
  <c r="K74" i="2"/>
  <c r="L74" i="2" s="1"/>
  <c r="K42" i="2"/>
  <c r="L42" i="2" s="1"/>
  <c r="K10" i="2"/>
  <c r="L10" i="2" s="1"/>
  <c r="K169" i="2"/>
  <c r="L169" i="2" s="1"/>
  <c r="K137" i="2"/>
  <c r="L137" i="2" s="1"/>
  <c r="K105" i="2"/>
  <c r="L105" i="2" s="1"/>
  <c r="K73" i="2"/>
  <c r="L73" i="2" s="1"/>
  <c r="K41" i="2"/>
  <c r="L41" i="2" s="1"/>
  <c r="K9" i="2"/>
  <c r="L9" i="2" s="1"/>
  <c r="K168" i="2"/>
  <c r="L168" i="2" s="1"/>
  <c r="K136" i="2"/>
  <c r="L136" i="2" s="1"/>
  <c r="K104" i="2"/>
  <c r="L104" i="2" s="1"/>
  <c r="K72" i="2"/>
  <c r="L72" i="2" s="1"/>
  <c r="K40" i="2"/>
  <c r="L40" i="2" s="1"/>
  <c r="K8" i="2"/>
  <c r="L8" i="2" s="1"/>
  <c r="K167" i="2"/>
  <c r="L167" i="2" s="1"/>
  <c r="K135" i="2"/>
  <c r="L135" i="2" s="1"/>
  <c r="K103" i="2"/>
  <c r="L103" i="2" s="1"/>
  <c r="K71" i="2"/>
  <c r="L71" i="2" s="1"/>
  <c r="K39" i="2"/>
  <c r="L39" i="2" s="1"/>
  <c r="K7" i="2"/>
  <c r="L7" i="2" s="1"/>
  <c r="K166" i="2"/>
  <c r="L166" i="2" s="1"/>
  <c r="K134" i="2"/>
  <c r="L134" i="2" s="1"/>
  <c r="K102" i="2"/>
  <c r="L102" i="2" s="1"/>
  <c r="K70" i="2"/>
  <c r="L70" i="2" s="1"/>
  <c r="K38" i="2"/>
  <c r="L38" i="2" s="1"/>
  <c r="K6" i="2"/>
  <c r="L6" i="2" s="1"/>
  <c r="K165" i="2"/>
  <c r="L165" i="2" s="1"/>
  <c r="K133" i="2"/>
  <c r="L133" i="2" s="1"/>
  <c r="K101" i="2"/>
  <c r="L101" i="2" s="1"/>
  <c r="K69" i="2"/>
  <c r="L69" i="2" s="1"/>
  <c r="K37" i="2"/>
  <c r="L37" i="2" s="1"/>
  <c r="K5" i="2"/>
  <c r="L5" i="2" s="1"/>
  <c r="K164" i="2"/>
  <c r="L164" i="2" s="1"/>
  <c r="K132" i="2"/>
  <c r="L132" i="2" s="1"/>
  <c r="K100" i="2"/>
  <c r="L100" i="2" s="1"/>
  <c r="K68" i="2"/>
  <c r="L68" i="2" s="1"/>
  <c r="K36" i="2"/>
  <c r="L36" i="2" s="1"/>
  <c r="K4" i="2"/>
  <c r="L4" i="2" s="1"/>
  <c r="K163" i="2"/>
  <c r="L163" i="2" s="1"/>
  <c r="K131" i="2"/>
  <c r="L131" i="2" s="1"/>
  <c r="K99" i="2"/>
  <c r="L99" i="2" s="1"/>
  <c r="K67" i="2"/>
  <c r="L67" i="2" s="1"/>
  <c r="K35" i="2"/>
  <c r="L35" i="2" s="1"/>
  <c r="K3" i="2"/>
  <c r="L3" i="2" s="1"/>
  <c r="K162" i="2"/>
  <c r="L162" i="2" s="1"/>
  <c r="K130" i="2"/>
  <c r="L130" i="2" s="1"/>
  <c r="K98" i="2"/>
  <c r="L98" i="2" s="1"/>
  <c r="K66" i="2"/>
  <c r="L66" i="2" s="1"/>
  <c r="K34" i="2"/>
  <c r="L34" i="2" s="1"/>
  <c r="K2" i="2"/>
  <c r="L2" i="2" s="1"/>
</calcChain>
</file>

<file path=xl/sharedStrings.xml><?xml version="1.0" encoding="utf-8"?>
<sst xmlns="http://schemas.openxmlformats.org/spreadsheetml/2006/main" count="1046" uniqueCount="214">
  <si>
    <t>SimulationName</t>
  </si>
  <si>
    <t>Code</t>
  </si>
  <si>
    <t>Clock.Today</t>
  </si>
  <si>
    <t>Cotton.Phenology.Stage</t>
  </si>
  <si>
    <t>Cotton.Phenology.CurrentStageName</t>
  </si>
  <si>
    <t>Cotton.Phenology.DaysAfterSowing</t>
  </si>
  <si>
    <t>cultivar</t>
  </si>
  <si>
    <t>Cotton.SowingData.Population</t>
  </si>
  <si>
    <t>Cotton.SowingData.Rowspacing</t>
  </si>
  <si>
    <t>Pop_SpacingRatio</t>
  </si>
  <si>
    <t>Cotton.Root.Depth</t>
  </si>
  <si>
    <t>Cotton.Leaf.Height</t>
  </si>
  <si>
    <t>Cotton.Leaf.NodeNumber</t>
  </si>
  <si>
    <t>Cotton.Leaf.HNRatio</t>
  </si>
  <si>
    <t>LightInterception</t>
  </si>
  <si>
    <t>node_1stsq</t>
  </si>
  <si>
    <t>fruiting_nodes</t>
  </si>
  <si>
    <t>node_1stfruit</t>
  </si>
  <si>
    <t>node_1stboll</t>
  </si>
  <si>
    <t>node_topflower</t>
  </si>
  <si>
    <t>Cotton.Stem.Wt</t>
  </si>
  <si>
    <t>Cotton.Stem.NConc</t>
  </si>
  <si>
    <t>Cotton.Stem.N</t>
  </si>
  <si>
    <t>Cotton.Leaf.InterceptedLight</t>
  </si>
  <si>
    <t>Cotton.Leaf.InterceptedLightError</t>
  </si>
  <si>
    <t>Cotton.Leaf.ExtinctionCoefficient</t>
  </si>
  <si>
    <t>Cotton.Leaf.ExtinctionCoefficientError</t>
  </si>
  <si>
    <t>Cotton.Leaf.Live.Wt</t>
  </si>
  <si>
    <t>Cotton.Leaf.LAI</t>
  </si>
  <si>
    <t>Cotton.Leaf.LAIError</t>
  </si>
  <si>
    <t>Cotton.Leaf.CoverGreen</t>
  </si>
  <si>
    <t>Cotton.Leaf.CoverGreenError</t>
  </si>
  <si>
    <t>Cotton.Leaf.TotalNumber</t>
  </si>
  <si>
    <t>Cotton.Leaf.Areacm_m</t>
  </si>
  <si>
    <t>Cotton.Leaf.Live.NConc</t>
  </si>
  <si>
    <t>Cotton.Leaf.N</t>
  </si>
  <si>
    <t>Cotton.Leaf.SLN</t>
  </si>
  <si>
    <t>dw_SQ</t>
  </si>
  <si>
    <t>SQ.NConc</t>
  </si>
  <si>
    <t>SQ.N</t>
  </si>
  <si>
    <t>dw_FL</t>
  </si>
  <si>
    <t>dw_GB</t>
  </si>
  <si>
    <t>GB.NConc</t>
  </si>
  <si>
    <t>GB.N</t>
  </si>
  <si>
    <t>dw_Bur</t>
  </si>
  <si>
    <t>Bur.NConc</t>
  </si>
  <si>
    <t>Bur.N</t>
  </si>
  <si>
    <t>dw_FRUD</t>
  </si>
  <si>
    <t>dw_UHB</t>
  </si>
  <si>
    <t>dw_OB</t>
  </si>
  <si>
    <t>Cotton.AboveGround.Wt</t>
  </si>
  <si>
    <t>Cotton.AboveGround.N</t>
  </si>
  <si>
    <t>Cotton.SeedCotton.Wt</t>
  </si>
  <si>
    <t>percent_l</t>
  </si>
  <si>
    <t>Cotton.Lint.Wt</t>
  </si>
  <si>
    <t>Cotton.Seed.Wt</t>
  </si>
  <si>
    <t>Yield_bales</t>
  </si>
  <si>
    <t>RUE</t>
  </si>
  <si>
    <t>k</t>
  </si>
  <si>
    <t>Bales.Maturity</t>
  </si>
  <si>
    <t>AboveGround.Partitioning.Stem</t>
  </si>
  <si>
    <t>AboveGround.Partitioning.Leaf</t>
  </si>
  <si>
    <t>Cotton.Sites</t>
  </si>
  <si>
    <t>squarz</t>
  </si>
  <si>
    <t>bollz</t>
  </si>
  <si>
    <t>openz</t>
  </si>
  <si>
    <t>flowers</t>
  </si>
  <si>
    <t>fruit</t>
  </si>
  <si>
    <t>abs</t>
  </si>
  <si>
    <t>LeafArea.Site</t>
  </si>
  <si>
    <t>unh_bollz</t>
  </si>
  <si>
    <t>openz_%</t>
  </si>
  <si>
    <t>bolls_sc</t>
  </si>
  <si>
    <t>TotalSW</t>
  </si>
  <si>
    <t>SoilDepth</t>
  </si>
  <si>
    <t>TotalSWC</t>
  </si>
  <si>
    <t>TotalWaterMM</t>
  </si>
  <si>
    <t>SW2400mm</t>
  </si>
  <si>
    <t>SW1800mm</t>
  </si>
  <si>
    <t>Depth(1)</t>
  </si>
  <si>
    <t>Depth(2)</t>
  </si>
  <si>
    <t>Depth(3)</t>
  </si>
  <si>
    <t>Depth(4)</t>
  </si>
  <si>
    <t>Depth(5)</t>
  </si>
  <si>
    <t>Depth(6)</t>
  </si>
  <si>
    <t>Depth(7)</t>
  </si>
  <si>
    <t>Depth(8)</t>
  </si>
  <si>
    <t>Depth(9)</t>
  </si>
  <si>
    <t>NO3</t>
  </si>
  <si>
    <t>Soil.NO3.ppm(1)</t>
  </si>
  <si>
    <t>Soil.NO3.kgha(1)</t>
  </si>
  <si>
    <t>Soil.NO3.ppm(2)</t>
  </si>
  <si>
    <t>Soil.NO3.kgha(2)</t>
  </si>
  <si>
    <t>Soil.NO3.ppm(3)</t>
  </si>
  <si>
    <t>Soil.NO3.kgha(3)</t>
  </si>
  <si>
    <t>Soil.NO3.ppm(4)</t>
  </si>
  <si>
    <t>Soil.NO3.kgha(4)</t>
  </si>
  <si>
    <t>Soil.NO3.ppm(5)</t>
  </si>
  <si>
    <t>Soil.NO3.kgha(5)</t>
  </si>
  <si>
    <t>Soil.NO3.ppm(6)</t>
  </si>
  <si>
    <t>Soil.NO3.kgha(6)</t>
  </si>
  <si>
    <t>Soil.NO3.ppm(7)</t>
  </si>
  <si>
    <t>Soil.NO3.kgha(7)</t>
  </si>
  <si>
    <t>Soil.NO3.ppm(8)</t>
  </si>
  <si>
    <t>Soil.NO3.kgha(8)</t>
  </si>
  <si>
    <t>NH4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</si>
  <si>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</si>
  <si>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</si>
  <si>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</si>
  <si>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</si>
  <si>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</si>
  <si>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</si>
  <si>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</si>
  <si>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</si>
  <si>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OC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</si>
  <si>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</si>
  <si>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</si>
  <si>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</si>
  <si>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</si>
  <si>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</si>
  <si>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</si>
  <si>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</si>
  <si>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</si>
  <si>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Sowing</t>
  </si>
  <si>
    <t>Sicot 746B3F</t>
  </si>
  <si>
    <t>StartSquaring</t>
  </si>
  <si>
    <t>StartFlowering</t>
  </si>
  <si>
    <t>Cutout</t>
  </si>
  <si>
    <t>StartOpenBolls</t>
  </si>
  <si>
    <t>Maturity</t>
  </si>
  <si>
    <t>HarvestRipe</t>
  </si>
  <si>
    <t>Date</t>
  </si>
  <si>
    <t>Exp</t>
  </si>
  <si>
    <t>Plot</t>
  </si>
  <si>
    <t>Position</t>
  </si>
  <si>
    <t>Actual Depth (cm)</t>
  </si>
  <si>
    <t>MC %</t>
  </si>
  <si>
    <t>MC</t>
  </si>
  <si>
    <t>11F</t>
  </si>
  <si>
    <t>MI</t>
  </si>
  <si>
    <t>P</t>
  </si>
  <si>
    <t>C</t>
  </si>
  <si>
    <t>9M</t>
  </si>
  <si>
    <t>14MY</t>
  </si>
  <si>
    <t>28JY</t>
  </si>
  <si>
    <t>Depth (cm)</t>
  </si>
  <si>
    <t>Average of MC</t>
  </si>
  <si>
    <t>Count of MC</t>
  </si>
  <si>
    <t>StdDev of MC</t>
  </si>
  <si>
    <t>StdError</t>
  </si>
  <si>
    <t>BD(1)</t>
  </si>
  <si>
    <t>BD(2)</t>
  </si>
  <si>
    <t>BD(3)</t>
  </si>
  <si>
    <t>BD(4)</t>
  </si>
  <si>
    <t>BD(5)</t>
  </si>
  <si>
    <t>BD(6)</t>
  </si>
  <si>
    <t>BD(7)</t>
  </si>
  <si>
    <t>BD(8)</t>
  </si>
  <si>
    <t>BD(9)</t>
  </si>
  <si>
    <t>BD</t>
  </si>
  <si>
    <t>Layer (mm)</t>
  </si>
  <si>
    <t>SW_mm</t>
  </si>
  <si>
    <t>Average of SW_mm</t>
  </si>
  <si>
    <t>Count of SW_mm</t>
  </si>
  <si>
    <t>StdDev of SW_mm</t>
  </si>
  <si>
    <t>DouglasDaly2021IrrigationFull</t>
  </si>
  <si>
    <t>Soil.Water.MM(1)</t>
  </si>
  <si>
    <t>Soil.Water.MM(1)Error</t>
  </si>
  <si>
    <t>Soil.Water.Volumetric(2)</t>
  </si>
  <si>
    <t>Soil.Water.Volumetric(2)Error</t>
  </si>
  <si>
    <t>Soil.Water.Volumetric(1)</t>
  </si>
  <si>
    <t>Soil.Water.Volumetric(1)Error</t>
  </si>
  <si>
    <t>Soil.Water.MM(2)</t>
  </si>
  <si>
    <t>Soil.Water.MM(2)Error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</si>
  <si>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</si>
  <si>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</si>
  <si>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</si>
  <si>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</si>
  <si>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</si>
  <si>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</si>
  <si>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</si>
  <si>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</si>
  <si>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</si>
  <si>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</si>
  <si>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</si>
  <si>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</si>
  <si>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</si>
  <si>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Soil.Water.Volumetric(9)Error</t>
  </si>
  <si>
    <t>Soil.Water.MM(4)</t>
  </si>
  <si>
    <t>Soil.Water.MM(4)Error</t>
  </si>
  <si>
    <t>Soil.Water.MM(5)</t>
  </si>
  <si>
    <t>Soil.Water.MM(5)Error</t>
  </si>
  <si>
    <t>Soil.Water.MM(6)</t>
  </si>
  <si>
    <t>Soil.Water.MM(6)Error</t>
  </si>
  <si>
    <t>Soil.Water.MM(7)</t>
  </si>
  <si>
    <t>Soil.Water.MM(7)Error</t>
  </si>
  <si>
    <t>Soil.Water.MM(8)</t>
  </si>
  <si>
    <t>Soil.Water.MM(8)Error</t>
  </si>
  <si>
    <t>Soil.Water.MM(9)</t>
  </si>
  <si>
    <t>Soil.Water.MM(9)Error</t>
  </si>
  <si>
    <t>Soil.Water.MM(3)</t>
  </si>
  <si>
    <t>Soil.Water.MM(3)Error</t>
  </si>
  <si>
    <t>Cotton.Boll.Wt</t>
  </si>
  <si>
    <t>Cotton.Leaf.SpecificAreaCanopy</t>
  </si>
  <si>
    <t>Cotton.Boll.NConc</t>
  </si>
  <si>
    <t>Cotton.Boll.N</t>
  </si>
  <si>
    <t>Cotton.Boll.HarvestIndex</t>
  </si>
  <si>
    <t>AboveGround.Partitioning.Boll</t>
  </si>
  <si>
    <t>Cotton.Phenology.SquaringDAS</t>
  </si>
  <si>
    <t>Cotton.Phenology.FloweringDAS</t>
  </si>
  <si>
    <t>Cotton.Phenology.CutoutDAS</t>
  </si>
  <si>
    <t>Cotton.Phenology.MaturityDAS</t>
  </si>
  <si>
    <t>Cotton.Phenology.HarvestRipeDAS</t>
  </si>
  <si>
    <t>Cotton.Phenology.OpenBollsDAS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</si>
</sst>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ebergen, Tiemen (A&amp;F, Darwin)" refreshedDate="45748.418791898148" createdVersion="8" refreshedVersion="8" minRefreshableVersion="3" recordCount="263" xr:uid="{AE0D2307-1177-4349-BB6A-736E1FE50B64}">
  <cacheSource type="worksheet">
    <worksheetSource ref="A1:L264" sheet="SoilWater"/>
  </cacheSource>
  <cacheFields count="14">
    <cacheField name="Date" numFmtId="15">
      <sharedItems containsSemiMixedTypes="0" containsNonDate="0" containsDate="1" containsString="0" minDate="2020-02-11T00:00:00" maxDate="2020-07-29T00:00:00" count="4">
        <d v="2020-02-11T00:00:00"/>
        <d v="2020-03-09T00:00:00"/>
        <d v="2020-05-14T00:00:00"/>
        <d v="2020-07-28T00:00:00"/>
      </sharedItems>
      <fieldGroup par="13"/>
    </cacheField>
    <cacheField name="Date2" numFmtId="0">
      <sharedItems/>
    </cacheField>
    <cacheField name="Exp" numFmtId="0">
      <sharedItems/>
    </cacheField>
    <cacheField name="Plot" numFmtId="0">
      <sharedItems containsSemiMixedTypes="0" containsString="0" containsNumber="1" containsInteger="1" minValue="1" maxValue="4"/>
    </cacheField>
    <cacheField name="Position" numFmtId="0">
      <sharedItems/>
    </cacheField>
    <cacheField name="Depth (cm)" numFmtId="0">
      <sharedItems containsSemiMixedTypes="0" containsString="0" containsNumber="1" containsInteger="1" minValue="15" maxValue="390" count="14">
        <n v="15"/>
        <n v="30"/>
        <n v="60"/>
        <n v="90"/>
        <n v="120"/>
        <n v="150"/>
        <n v="180"/>
        <n v="210"/>
        <n v="240"/>
        <n v="270"/>
        <n v="300"/>
        <n v="330"/>
        <n v="360"/>
        <n v="390"/>
      </sharedItems>
    </cacheField>
    <cacheField name="Actual Depth (cm)" numFmtId="0">
      <sharedItems containsSemiMixedTypes="0" containsString="0" containsNumber="1" containsInteger="1" minValue="15" maxValue="390"/>
    </cacheField>
    <cacheField name="Layer (mm)" numFmtId="0">
      <sharedItems containsSemiMixedTypes="0" containsString="0" containsNumber="1" containsInteger="1" minValue="150" maxValue="300"/>
    </cacheField>
    <cacheField name="BD" numFmtId="0">
      <sharedItems containsString="0" containsBlank="1" containsNumber="1" minValue="1.42" maxValue="1.71"/>
    </cacheField>
    <cacheField name="MC %" numFmtId="2">
      <sharedItems containsSemiMixedTypes="0" containsString="0" containsNumber="1" minValue="2.3809523809523832" maxValue="20.904645476772625"/>
    </cacheField>
    <cacheField name="MC" numFmtId="2">
      <sharedItems containsSemiMixedTypes="0" containsString="0" containsNumber="1" minValue="2.3809523809523832E-2" maxValue="0.20904645476772626"/>
    </cacheField>
    <cacheField name="SW_mm" numFmtId="2">
      <sharedItems containsSemiMixedTypes="0" containsString="0" containsNumber="1" minValue="0" maxValue="92.258635961027494"/>
    </cacheField>
    <cacheField name="Days (Date)" numFmtId="0" databaseField="0">
      <fieldGroup base="0">
        <rangePr groupBy="days" startDate="2020-02-11T00:00:00" endDate="2020-07-29T00:00:00"/>
        <groupItems count="368">
          <s v="&lt;11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0"/>
        </groupItems>
      </fieldGroup>
    </cacheField>
    <cacheField name="Months (Date)" numFmtId="0" databaseField="0">
      <fieldGroup base="0">
        <rangePr groupBy="months" startDate="2020-02-11T00:00:00" endDate="2020-07-29T00:00:00"/>
        <groupItems count="14">
          <s v="&lt;11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11F"/>
    <s v="MI"/>
    <n v="1"/>
    <s v="P"/>
    <x v="0"/>
    <n v="15"/>
    <n v="150"/>
    <n v="1.42"/>
    <n v="13.059033989266538"/>
    <n v="0.13059033989266539"/>
    <n v="27.815742397137726"/>
  </r>
  <r>
    <x v="0"/>
    <s v="11F"/>
    <s v="MI"/>
    <n v="1"/>
    <s v="C"/>
    <x v="0"/>
    <n v="15"/>
    <n v="150"/>
    <n v="1.42"/>
    <n v="13.882063882063894"/>
    <n v="0.13882063882063894"/>
    <n v="29.568796068796093"/>
  </r>
  <r>
    <x v="0"/>
    <s v="11F"/>
    <s v="MI"/>
    <n v="2"/>
    <s v="P"/>
    <x v="0"/>
    <n v="15"/>
    <n v="150"/>
    <n v="1.42"/>
    <n v="14.142857142857157"/>
    <n v="0.14142857142857157"/>
    <n v="30.124285714285744"/>
  </r>
  <r>
    <x v="0"/>
    <s v="11F"/>
    <s v="MI"/>
    <n v="2"/>
    <s v="C"/>
    <x v="0"/>
    <n v="15"/>
    <n v="150"/>
    <n v="1.42"/>
    <n v="14.965986394557836"/>
    <n v="0.14965986394557837"/>
    <n v="31.877551020408191"/>
  </r>
  <r>
    <x v="0"/>
    <s v="11F"/>
    <s v="MI"/>
    <n v="3"/>
    <s v="P"/>
    <x v="0"/>
    <n v="15"/>
    <n v="150"/>
    <n v="1.42"/>
    <n v="17.220543806646525"/>
    <n v="0.17220543806646524"/>
    <n v="36.679758308157098"/>
  </r>
  <r>
    <x v="0"/>
    <s v="11F"/>
    <s v="MI"/>
    <n v="3"/>
    <s v="C"/>
    <x v="0"/>
    <n v="15"/>
    <n v="150"/>
    <n v="1.42"/>
    <n v="16.666666666666664"/>
    <n v="0.16666666666666663"/>
    <n v="35.499999999999993"/>
  </r>
  <r>
    <x v="0"/>
    <s v="11F"/>
    <s v="MI"/>
    <n v="4"/>
    <s v="P"/>
    <x v="0"/>
    <n v="15"/>
    <n v="150"/>
    <n v="1.42"/>
    <n v="14.951768488745977"/>
    <n v="0.14951768488745976"/>
    <n v="31.847266881028929"/>
  </r>
  <r>
    <x v="0"/>
    <s v="11F"/>
    <s v="MI"/>
    <n v="4"/>
    <s v="C"/>
    <x v="0"/>
    <n v="15"/>
    <n v="150"/>
    <n v="1.42"/>
    <n v="15.764139590854393"/>
    <n v="0.15764139590854392"/>
    <n v="33.577617328519857"/>
  </r>
  <r>
    <x v="1"/>
    <s v="9M"/>
    <s v="MI"/>
    <n v="1"/>
    <s v="P"/>
    <x v="0"/>
    <n v="15"/>
    <n v="150"/>
    <n v="1.42"/>
    <n v="14.840499306518723"/>
    <n v="0.14840499306518723"/>
    <n v="31.610263522884878"/>
  </r>
  <r>
    <x v="1"/>
    <s v="9M"/>
    <s v="MI"/>
    <n v="1"/>
    <s v="C"/>
    <x v="0"/>
    <n v="15"/>
    <n v="150"/>
    <n v="1.42"/>
    <n v="16.56746031746032"/>
    <n v="0.1656746031746032"/>
    <n v="35.288690476190482"/>
  </r>
  <r>
    <x v="1"/>
    <s v="9M"/>
    <s v="MI"/>
    <n v="2"/>
    <s v="P"/>
    <x v="0"/>
    <n v="15"/>
    <n v="150"/>
    <n v="1.42"/>
    <n v="18.13996316758746"/>
    <n v="0.18139963167587461"/>
    <n v="38.638121546961294"/>
  </r>
  <r>
    <x v="1"/>
    <s v="9M"/>
    <s v="MI"/>
    <n v="2"/>
    <s v="C"/>
    <x v="0"/>
    <n v="15"/>
    <n v="150"/>
    <n v="1.42"/>
    <n v="20.904645476772625"/>
    <n v="0.20904645476772626"/>
    <n v="44.526894865525698"/>
  </r>
  <r>
    <x v="1"/>
    <s v="9M"/>
    <s v="MI"/>
    <n v="3"/>
    <s v="P"/>
    <x v="0"/>
    <n v="15"/>
    <n v="150"/>
    <n v="1.42"/>
    <n v="18.210862619808324"/>
    <n v="0.18210862619808324"/>
    <n v="38.789137380191733"/>
  </r>
  <r>
    <x v="1"/>
    <s v="9M"/>
    <s v="MI"/>
    <n v="3"/>
    <s v="C"/>
    <x v="0"/>
    <n v="15"/>
    <n v="150"/>
    <n v="1.42"/>
    <n v="18.982742960944606"/>
    <n v="0.18982742960944607"/>
    <n v="40.433242506812014"/>
  </r>
  <r>
    <x v="1"/>
    <s v="9M"/>
    <s v="MI"/>
    <n v="4"/>
    <s v="P"/>
    <x v="0"/>
    <n v="15"/>
    <n v="150"/>
    <n v="1.42"/>
    <n v="19.342105263157897"/>
    <n v="0.19342105263157897"/>
    <n v="41.198684210526316"/>
  </r>
  <r>
    <x v="1"/>
    <s v="9M"/>
    <s v="MI"/>
    <n v="4"/>
    <s v="C"/>
    <x v="0"/>
    <n v="15"/>
    <n v="150"/>
    <n v="1.42"/>
    <n v="20.288461538461526"/>
    <n v="0.20288461538461525"/>
    <n v="43.214423076923048"/>
  </r>
  <r>
    <x v="2"/>
    <s v="14MY"/>
    <s v="MI"/>
    <n v="1"/>
    <s v="P"/>
    <x v="0"/>
    <n v="15"/>
    <n v="150"/>
    <n v="1.42"/>
    <n v="8.4848484848484755"/>
    <n v="8.4848484848484756E-2"/>
    <n v="18.072727272727253"/>
  </r>
  <r>
    <x v="2"/>
    <s v="14MY"/>
    <s v="MI"/>
    <n v="1"/>
    <s v="C"/>
    <x v="0"/>
    <n v="15"/>
    <n v="150"/>
    <n v="1.42"/>
    <n v="9.4076655052264897"/>
    <n v="9.4076655052264896E-2"/>
    <n v="20.038327526132424"/>
  </r>
  <r>
    <x v="2"/>
    <s v="14MY"/>
    <s v="MI"/>
    <n v="2"/>
    <s v="P"/>
    <x v="0"/>
    <n v="15"/>
    <n v="150"/>
    <n v="1.42"/>
    <n v="10.18766756032171"/>
    <n v="0.1018766756032171"/>
    <n v="21.699731903485244"/>
  </r>
  <r>
    <x v="2"/>
    <s v="14MY"/>
    <s v="MI"/>
    <n v="2"/>
    <s v="C"/>
    <x v="0"/>
    <n v="15"/>
    <n v="150"/>
    <n v="1.42"/>
    <n v="6.8100358422938916"/>
    <n v="6.810035842293892E-2"/>
    <n v="14.50537634408599"/>
  </r>
  <r>
    <x v="2"/>
    <s v="14MY"/>
    <s v="MI"/>
    <n v="3"/>
    <s v="P"/>
    <x v="0"/>
    <n v="15"/>
    <n v="150"/>
    <n v="1.42"/>
    <n v="9.3582887700534698"/>
    <n v="9.3582887700534703E-2"/>
    <n v="19.933155080213893"/>
  </r>
  <r>
    <x v="2"/>
    <s v="14MY"/>
    <s v="MI"/>
    <n v="3"/>
    <s v="C"/>
    <x v="0"/>
    <n v="15"/>
    <n v="150"/>
    <n v="1.42"/>
    <n v="8.7837837837837931"/>
    <n v="8.7837837837837926E-2"/>
    <n v="18.709459459459477"/>
  </r>
  <r>
    <x v="2"/>
    <s v="14MY"/>
    <s v="MI"/>
    <n v="4"/>
    <s v="P"/>
    <x v="0"/>
    <n v="15"/>
    <n v="150"/>
    <n v="1.42"/>
    <n v="7.48502994011975"/>
    <n v="7.4850299401197501E-2"/>
    <n v="15.943113772455067"/>
  </r>
  <r>
    <x v="2"/>
    <s v="14MY"/>
    <s v="MI"/>
    <n v="4"/>
    <s v="C"/>
    <x v="0"/>
    <n v="15"/>
    <n v="150"/>
    <n v="1.42"/>
    <n v="7.3417721518987262"/>
    <n v="7.3417721518987261E-2"/>
    <n v="15.637974683544286"/>
  </r>
  <r>
    <x v="3"/>
    <s v="28JY"/>
    <s v="MI"/>
    <n v="1"/>
    <s v="P"/>
    <x v="0"/>
    <n v="15"/>
    <n v="150"/>
    <n v="1.42"/>
    <n v="2.8571428571428399"/>
    <n v="2.8571428571428401E-2"/>
    <n v="6.085714285714249"/>
  </r>
  <r>
    <x v="3"/>
    <s v="28JY"/>
    <s v="MI"/>
    <n v="1"/>
    <s v="C"/>
    <x v="0"/>
    <n v="15"/>
    <n v="150"/>
    <n v="1.42"/>
    <n v="2.9999999999999889"/>
    <n v="2.9999999999999888E-2"/>
    <n v="6.3899999999999757"/>
  </r>
  <r>
    <x v="3"/>
    <s v="28JY"/>
    <s v="MI"/>
    <n v="2"/>
    <s v="P"/>
    <x v="0"/>
    <n v="15"/>
    <n v="150"/>
    <n v="1.42"/>
    <n v="2.6200873362445316"/>
    <n v="2.6200873362445316E-2"/>
    <n v="5.580786026200852"/>
  </r>
  <r>
    <x v="3"/>
    <s v="28JY"/>
    <s v="MI"/>
    <n v="2"/>
    <s v="C"/>
    <x v="0"/>
    <n v="15"/>
    <n v="150"/>
    <n v="1.42"/>
    <n v="2.7149321266968349"/>
    <n v="2.7149321266968351E-2"/>
    <n v="5.7828054298642586"/>
  </r>
  <r>
    <x v="3"/>
    <s v="28JY"/>
    <s v="MI"/>
    <n v="3"/>
    <s v="P"/>
    <x v="0"/>
    <n v="15"/>
    <n v="150"/>
    <n v="1.42"/>
    <n v="3.8759689922480653"/>
    <n v="3.8759689922480654E-2"/>
    <n v="8.2558139534883797"/>
  </r>
  <r>
    <x v="3"/>
    <s v="28JY"/>
    <s v="MI"/>
    <n v="3"/>
    <s v="C"/>
    <x v="0"/>
    <n v="15"/>
    <n v="150"/>
    <n v="1.42"/>
    <n v="2.8925619834710767"/>
    <n v="2.8925619834710769E-2"/>
    <n v="6.1611570247933933"/>
  </r>
  <r>
    <x v="3"/>
    <s v="28JY"/>
    <s v="MI"/>
    <n v="4"/>
    <s v="P"/>
    <x v="0"/>
    <n v="15"/>
    <n v="150"/>
    <n v="1.42"/>
    <n v="2.536231884057953"/>
    <n v="2.5362318840579531E-2"/>
    <n v="5.4021739130434403"/>
  </r>
  <r>
    <x v="3"/>
    <s v="28JY"/>
    <s v="MI"/>
    <n v="4"/>
    <s v="C"/>
    <x v="0"/>
    <n v="15"/>
    <n v="150"/>
    <n v="1.42"/>
    <n v="2.3809523809523832"/>
    <n v="2.3809523809523832E-2"/>
    <n v="5.0714285714285765"/>
  </r>
  <r>
    <x v="0"/>
    <s v="11F"/>
    <s v="MI"/>
    <n v="1"/>
    <s v="P"/>
    <x v="1"/>
    <n v="30"/>
    <n v="150"/>
    <n v="1.71"/>
    <n v="12.190082644628109"/>
    <n v="0.1219008264462811"/>
    <n v="31.267561983471101"/>
  </r>
  <r>
    <x v="0"/>
    <s v="11F"/>
    <s v="MI"/>
    <n v="1"/>
    <s v="C"/>
    <x v="1"/>
    <n v="30"/>
    <n v="150"/>
    <n v="1.71"/>
    <n v="14.336283185840722"/>
    <n v="0.14336283185840723"/>
    <n v="36.772566371681457"/>
  </r>
  <r>
    <x v="0"/>
    <s v="11F"/>
    <s v="MI"/>
    <n v="2"/>
    <s v="P"/>
    <x v="1"/>
    <n v="30"/>
    <n v="150"/>
    <n v="1.71"/>
    <n v="13.965517241379324"/>
    <n v="0.13965517241379324"/>
    <n v="35.821551724137969"/>
  </r>
  <r>
    <x v="0"/>
    <s v="11F"/>
    <s v="MI"/>
    <n v="2"/>
    <s v="C"/>
    <x v="1"/>
    <n v="30"/>
    <n v="150"/>
    <n v="1.71"/>
    <n v="13.321799307958489"/>
    <n v="0.1332179930795849"/>
    <n v="34.170415224913526"/>
  </r>
  <r>
    <x v="0"/>
    <s v="11F"/>
    <s v="MI"/>
    <n v="3"/>
    <s v="P"/>
    <x v="1"/>
    <n v="30"/>
    <n v="150"/>
    <n v="1.71"/>
    <n v="13.355048859934849"/>
    <n v="0.13355048859934848"/>
    <n v="34.255700325732889"/>
  </r>
  <r>
    <x v="0"/>
    <s v="11F"/>
    <s v="MI"/>
    <n v="3"/>
    <s v="C"/>
    <x v="1"/>
    <n v="30"/>
    <n v="150"/>
    <n v="1.71"/>
    <n v="13.993710691823894"/>
    <n v="0.13993710691823893"/>
    <n v="35.893867924528287"/>
  </r>
  <r>
    <x v="0"/>
    <s v="11F"/>
    <s v="MI"/>
    <n v="4"/>
    <s v="P"/>
    <x v="1"/>
    <n v="30"/>
    <n v="150"/>
    <n v="1.71"/>
    <n v="12.673611111111125"/>
    <n v="0.12673611111111124"/>
    <n v="32.507812500000036"/>
  </r>
  <r>
    <x v="0"/>
    <s v="11F"/>
    <s v="MI"/>
    <n v="4"/>
    <s v="C"/>
    <x v="1"/>
    <n v="30"/>
    <n v="150"/>
    <n v="1.71"/>
    <n v="12.455516014234865"/>
    <n v="0.12455516014234864"/>
    <n v="31.948398576512428"/>
  </r>
  <r>
    <x v="1"/>
    <s v="9M"/>
    <s v="MI"/>
    <n v="1"/>
    <s v="P"/>
    <x v="1"/>
    <n v="30"/>
    <n v="150"/>
    <n v="1.71"/>
    <n v="13.470681458003163"/>
    <n v="0.13470681458003164"/>
    <n v="34.552297939778114"/>
  </r>
  <r>
    <x v="1"/>
    <s v="9M"/>
    <s v="MI"/>
    <n v="1"/>
    <s v="C"/>
    <x v="1"/>
    <n v="30"/>
    <n v="150"/>
    <n v="1.71"/>
    <n v="14.018691588785046"/>
    <n v="0.14018691588785046"/>
    <n v="35.957943925233643"/>
  </r>
  <r>
    <x v="1"/>
    <s v="9M"/>
    <s v="MI"/>
    <n v="2"/>
    <s v="P"/>
    <x v="1"/>
    <n v="30"/>
    <n v="150"/>
    <n v="1.71"/>
    <n v="14.572864321608053"/>
    <n v="0.14572864321608053"/>
    <n v="37.379396984924654"/>
  </r>
  <r>
    <x v="1"/>
    <s v="9M"/>
    <s v="MI"/>
    <n v="2"/>
    <s v="C"/>
    <x v="1"/>
    <n v="30"/>
    <n v="150"/>
    <n v="1.71"/>
    <n v="13.965517241379324"/>
    <n v="0.13965517241379324"/>
    <n v="35.821551724137969"/>
  </r>
  <r>
    <x v="1"/>
    <s v="9M"/>
    <s v="MI"/>
    <n v="3"/>
    <s v="P"/>
    <x v="1"/>
    <n v="30"/>
    <n v="150"/>
    <n v="1.71"/>
    <n v="15.980230642504115"/>
    <n v="0.15980230642504115"/>
    <n v="40.989291598023051"/>
  </r>
  <r>
    <x v="1"/>
    <s v="9M"/>
    <s v="MI"/>
    <n v="3"/>
    <s v="C"/>
    <x v="1"/>
    <n v="30"/>
    <n v="150"/>
    <n v="1.71"/>
    <n v="15.348837209302321"/>
    <n v="0.15348837209302321"/>
    <n v="39.369767441860454"/>
  </r>
  <r>
    <x v="1"/>
    <s v="9M"/>
    <s v="MI"/>
    <n v="4"/>
    <s v="P"/>
    <x v="1"/>
    <n v="30"/>
    <n v="150"/>
    <n v="1.71"/>
    <n v="15.038759689922475"/>
    <n v="0.15038759689922476"/>
    <n v="38.57441860465115"/>
  </r>
  <r>
    <x v="1"/>
    <s v="9M"/>
    <s v="MI"/>
    <n v="4"/>
    <s v="C"/>
    <x v="1"/>
    <n v="30"/>
    <n v="150"/>
    <n v="1.71"/>
    <n v="13.957055214723921"/>
    <n v="0.13957055214723921"/>
    <n v="35.799846625766854"/>
  </r>
  <r>
    <x v="2"/>
    <s v="14MY"/>
    <s v="MI"/>
    <n v="1"/>
    <s v="P"/>
    <x v="1"/>
    <n v="30"/>
    <n v="150"/>
    <n v="1.71"/>
    <n v="6.6115702479338898"/>
    <n v="6.61157024793389E-2"/>
    <n v="16.958677685950427"/>
  </r>
  <r>
    <x v="2"/>
    <s v="14MY"/>
    <s v="MI"/>
    <n v="1"/>
    <s v="C"/>
    <x v="1"/>
    <n v="30"/>
    <n v="150"/>
    <n v="1.71"/>
    <n v="6.1281337047353821"/>
    <n v="6.128133704735382E-2"/>
    <n v="15.718662952646255"/>
  </r>
  <r>
    <x v="2"/>
    <s v="14MY"/>
    <s v="MI"/>
    <n v="2"/>
    <s v="P"/>
    <x v="1"/>
    <n v="30"/>
    <n v="150"/>
    <n v="1.71"/>
    <n v="6.4896755162241773"/>
    <n v="6.4896755162241776E-2"/>
    <n v="16.646017699115017"/>
  </r>
  <r>
    <x v="2"/>
    <s v="14MY"/>
    <s v="MI"/>
    <n v="2"/>
    <s v="C"/>
    <x v="1"/>
    <n v="30"/>
    <n v="150"/>
    <n v="1.71"/>
    <n v="5.6140350877193042"/>
    <n v="5.6140350877193039E-2"/>
    <n v="14.400000000000015"/>
  </r>
  <r>
    <x v="2"/>
    <s v="14MY"/>
    <s v="MI"/>
    <n v="3"/>
    <s v="P"/>
    <x v="1"/>
    <n v="30"/>
    <n v="150"/>
    <n v="1.71"/>
    <n v="8.196721311475418"/>
    <n v="8.1967213114754175E-2"/>
    <n v="21.024590163934445"/>
  </r>
  <r>
    <x v="2"/>
    <s v="14MY"/>
    <s v="MI"/>
    <n v="3"/>
    <s v="C"/>
    <x v="1"/>
    <n v="30"/>
    <n v="150"/>
    <n v="1.71"/>
    <n v="8.0000000000000071"/>
    <n v="8.0000000000000071E-2"/>
    <n v="20.520000000000017"/>
  </r>
  <r>
    <x v="2"/>
    <s v="14MY"/>
    <s v="MI"/>
    <n v="4"/>
    <s v="P"/>
    <x v="1"/>
    <n v="30"/>
    <n v="150"/>
    <n v="1.71"/>
    <n v="4.8295454545454595"/>
    <n v="4.8295454545454593E-2"/>
    <n v="12.387784090909102"/>
  </r>
  <r>
    <x v="2"/>
    <s v="14MY"/>
    <s v="MI"/>
    <n v="4"/>
    <s v="C"/>
    <x v="1"/>
    <n v="30"/>
    <n v="150"/>
    <n v="1.71"/>
    <n v="5.1948051948051992"/>
    <n v="5.1948051948051993E-2"/>
    <n v="13.324675324675336"/>
  </r>
  <r>
    <x v="3"/>
    <s v="28JY"/>
    <s v="MI"/>
    <n v="1"/>
    <s v="P"/>
    <x v="1"/>
    <n v="30"/>
    <n v="150"/>
    <n v="1.71"/>
    <n v="4.5454545454545494"/>
    <n v="4.5454545454545497E-2"/>
    <n v="11.659090909090921"/>
  </r>
  <r>
    <x v="3"/>
    <s v="28JY"/>
    <s v="MI"/>
    <n v="1"/>
    <s v="C"/>
    <x v="1"/>
    <n v="30"/>
    <n v="150"/>
    <n v="1.71"/>
    <n v="4.3956043956043995"/>
    <n v="4.3956043956043994E-2"/>
    <n v="11.274725274725284"/>
  </r>
  <r>
    <x v="3"/>
    <s v="28JY"/>
    <s v="MI"/>
    <n v="2"/>
    <s v="P"/>
    <x v="1"/>
    <n v="30"/>
    <n v="150"/>
    <n v="1.71"/>
    <n v="3.8095238095238133"/>
    <n v="3.8095238095238133E-2"/>
    <n v="9.7714285714285811"/>
  </r>
  <r>
    <x v="3"/>
    <s v="28JY"/>
    <s v="MI"/>
    <n v="2"/>
    <s v="C"/>
    <x v="1"/>
    <n v="30"/>
    <n v="150"/>
    <n v="1.71"/>
    <n v="5.3097345132743285"/>
    <n v="5.3097345132743286E-2"/>
    <n v="13.619469026548654"/>
  </r>
  <r>
    <x v="3"/>
    <s v="28JY"/>
    <s v="MI"/>
    <n v="3"/>
    <s v="P"/>
    <x v="1"/>
    <n v="30"/>
    <n v="150"/>
    <n v="1.71"/>
    <n v="6.2222222222222152"/>
    <n v="6.2222222222222151E-2"/>
    <n v="15.959999999999981"/>
  </r>
  <r>
    <x v="3"/>
    <s v="28JY"/>
    <s v="MI"/>
    <n v="3"/>
    <s v="C"/>
    <x v="1"/>
    <n v="30"/>
    <n v="150"/>
    <n v="1.71"/>
    <n v="5.0000000000000044"/>
    <n v="5.0000000000000044E-2"/>
    <n v="12.825000000000012"/>
  </r>
  <r>
    <x v="3"/>
    <s v="28JY"/>
    <s v="MI"/>
    <n v="4"/>
    <s v="P"/>
    <x v="1"/>
    <n v="30"/>
    <n v="150"/>
    <n v="1.71"/>
    <n v="4.8245614035087643"/>
    <n v="4.824561403508764E-2"/>
    <n v="12.37499999999998"/>
  </r>
  <r>
    <x v="3"/>
    <s v="28JY"/>
    <s v="MI"/>
    <n v="4"/>
    <s v="C"/>
    <x v="1"/>
    <n v="30"/>
    <n v="150"/>
    <n v="1.71"/>
    <n v="4.2857142857142687"/>
    <n v="4.2857142857142684E-2"/>
    <n v="10.992857142857098"/>
  </r>
  <r>
    <x v="0"/>
    <s v="11F"/>
    <s v="MI"/>
    <n v="1"/>
    <s v="P"/>
    <x v="2"/>
    <n v="60"/>
    <n v="300"/>
    <n v="1.56"/>
    <n v="17.336394948335247"/>
    <n v="0.17336394948335246"/>
    <n v="81.134328358208947"/>
  </r>
  <r>
    <x v="0"/>
    <s v="11F"/>
    <s v="MI"/>
    <n v="1"/>
    <s v="C"/>
    <x v="2"/>
    <n v="60"/>
    <n v="300"/>
    <n v="1.56"/>
    <n v="13.750000000000002"/>
    <n v="0.13750000000000001"/>
    <n v="64.350000000000009"/>
  </r>
  <r>
    <x v="0"/>
    <s v="11F"/>
    <s v="MI"/>
    <n v="2"/>
    <s v="P"/>
    <x v="2"/>
    <n v="60"/>
    <n v="300"/>
    <n v="1.56"/>
    <n v="17.277486910994782"/>
    <n v="0.17277486910994783"/>
    <n v="80.858638743455586"/>
  </r>
  <r>
    <x v="0"/>
    <s v="11F"/>
    <s v="MI"/>
    <n v="2"/>
    <s v="C"/>
    <x v="2"/>
    <n v="60"/>
    <n v="300"/>
    <n v="1.56"/>
    <n v="17.003567181926279"/>
    <n v="0.1700356718192628"/>
    <n v="79.576694411414991"/>
  </r>
  <r>
    <x v="0"/>
    <s v="11F"/>
    <s v="MI"/>
    <n v="3"/>
    <s v="P"/>
    <x v="2"/>
    <n v="60"/>
    <n v="300"/>
    <n v="1.56"/>
    <n v="16.862745098039209"/>
    <n v="0.16862745098039209"/>
    <n v="78.917647058823491"/>
  </r>
  <r>
    <x v="0"/>
    <s v="11F"/>
    <s v="MI"/>
    <n v="3"/>
    <s v="C"/>
    <x v="2"/>
    <n v="60"/>
    <n v="300"/>
    <n v="1.56"/>
    <n v="17.113665389527458"/>
    <n v="0.17113665389527458"/>
    <n v="80.091954022988503"/>
  </r>
  <r>
    <x v="0"/>
    <s v="11F"/>
    <s v="MI"/>
    <n v="4"/>
    <s v="P"/>
    <x v="2"/>
    <n v="60"/>
    <n v="300"/>
    <n v="1.56"/>
    <n v="15.051020408163263"/>
    <n v="0.15051020408163263"/>
    <n v="70.438775510204067"/>
  </r>
  <r>
    <x v="0"/>
    <s v="11F"/>
    <s v="MI"/>
    <n v="4"/>
    <s v="C"/>
    <x v="2"/>
    <n v="60"/>
    <n v="300"/>
    <n v="1.56"/>
    <n v="14.365881032547687"/>
    <n v="0.14365881032547687"/>
    <n v="67.232323232323168"/>
  </r>
  <r>
    <x v="1"/>
    <s v="9M"/>
    <s v="MI"/>
    <n v="1"/>
    <s v="P"/>
    <x v="2"/>
    <n v="60"/>
    <n v="300"/>
    <n v="1.56"/>
    <n v="11.030927835051545"/>
    <n v="0.11030927835051545"/>
    <n v="51.624742268041231"/>
  </r>
  <r>
    <x v="1"/>
    <s v="9M"/>
    <s v="MI"/>
    <n v="1"/>
    <s v="C"/>
    <x v="2"/>
    <n v="60"/>
    <n v="300"/>
    <n v="1.56"/>
    <n v="12.113402061855666"/>
    <n v="0.12113402061855666"/>
    <n v="56.690721649484516"/>
  </r>
  <r>
    <x v="1"/>
    <s v="9M"/>
    <s v="MI"/>
    <n v="2"/>
    <s v="P"/>
    <x v="2"/>
    <n v="60"/>
    <n v="300"/>
    <n v="1.56"/>
    <n v="15.833333333333332"/>
    <n v="0.15833333333333333"/>
    <n v="74.099999999999994"/>
  </r>
  <r>
    <x v="1"/>
    <s v="9M"/>
    <s v="MI"/>
    <n v="2"/>
    <s v="C"/>
    <x v="2"/>
    <n v="60"/>
    <n v="300"/>
    <n v="1.56"/>
    <n v="16.298633017875936"/>
    <n v="0.16298633017875935"/>
    <n v="76.277602523659382"/>
  </r>
  <r>
    <x v="1"/>
    <s v="9M"/>
    <s v="MI"/>
    <n v="3"/>
    <s v="P"/>
    <x v="2"/>
    <n v="60"/>
    <n v="300"/>
    <n v="1.56"/>
    <n v="18.510405257393213"/>
    <n v="0.18510405257393214"/>
    <n v="86.628696604600236"/>
  </r>
  <r>
    <x v="1"/>
    <s v="9M"/>
    <s v="MI"/>
    <n v="3"/>
    <s v="C"/>
    <x v="2"/>
    <n v="60"/>
    <n v="300"/>
    <n v="1.56"/>
    <n v="18.700114025085508"/>
    <n v="0.18700114025085507"/>
    <n v="87.516533637400173"/>
  </r>
  <r>
    <x v="1"/>
    <s v="9M"/>
    <s v="MI"/>
    <n v="4"/>
    <s v="P"/>
    <x v="2"/>
    <n v="60"/>
    <n v="300"/>
    <n v="1.56"/>
    <n v="16.00853788687299"/>
    <n v="0.16008537886872989"/>
    <n v="74.919957310565593"/>
  </r>
  <r>
    <x v="1"/>
    <s v="9M"/>
    <s v="MI"/>
    <n v="4"/>
    <s v="C"/>
    <x v="2"/>
    <n v="60"/>
    <n v="300"/>
    <n v="1.56"/>
    <n v="15.839243498817968"/>
    <n v="0.15839243498817968"/>
    <n v="74.127659574468083"/>
  </r>
  <r>
    <x v="2"/>
    <s v="14MY"/>
    <s v="MI"/>
    <n v="1"/>
    <s v="P"/>
    <x v="2"/>
    <n v="60"/>
    <n v="300"/>
    <n v="1.56"/>
    <n v="6.8181818181818068"/>
    <n v="6.8181818181818066E-2"/>
    <n v="31.909090909090853"/>
  </r>
  <r>
    <x v="2"/>
    <s v="14MY"/>
    <s v="MI"/>
    <n v="1"/>
    <s v="C"/>
    <x v="2"/>
    <n v="60"/>
    <n v="300"/>
    <n v="1.56"/>
    <n v="6.8613138686131281"/>
    <n v="6.8613138686131281E-2"/>
    <n v="32.110948905109439"/>
  </r>
  <r>
    <x v="2"/>
    <s v="14MY"/>
    <s v="MI"/>
    <n v="2"/>
    <s v="P"/>
    <x v="2"/>
    <n v="60"/>
    <n v="300"/>
    <n v="1.56"/>
    <n v="9.5238095238095148"/>
    <n v="9.523809523809515E-2"/>
    <n v="44.571428571428527"/>
  </r>
  <r>
    <x v="2"/>
    <s v="14MY"/>
    <s v="MI"/>
    <n v="2"/>
    <s v="C"/>
    <x v="2"/>
    <n v="60"/>
    <n v="300"/>
    <n v="1.56"/>
    <n v="9.0737240075614238"/>
    <n v="9.0737240075614234E-2"/>
    <n v="42.46502835538746"/>
  </r>
  <r>
    <x v="2"/>
    <s v="14MY"/>
    <s v="MI"/>
    <n v="3"/>
    <s v="P"/>
    <x v="2"/>
    <n v="60"/>
    <n v="300"/>
    <n v="1.56"/>
    <n v="11.14701130856219"/>
    <n v="0.11147011308562189"/>
    <n v="52.16801292407105"/>
  </r>
  <r>
    <x v="2"/>
    <s v="14MY"/>
    <s v="MI"/>
    <n v="3"/>
    <s v="C"/>
    <x v="2"/>
    <n v="60"/>
    <n v="300"/>
    <n v="1.56"/>
    <n v="10.156249999999988"/>
    <n v="0.10156249999999988"/>
    <n v="47.531249999999943"/>
  </r>
  <r>
    <x v="2"/>
    <s v="14MY"/>
    <s v="MI"/>
    <n v="4"/>
    <s v="P"/>
    <x v="2"/>
    <n v="60"/>
    <n v="300"/>
    <n v="1.56"/>
    <n v="9.2165898617511424"/>
    <n v="9.2165898617511427E-2"/>
    <n v="43.133640552995345"/>
  </r>
  <r>
    <x v="2"/>
    <s v="14MY"/>
    <s v="MI"/>
    <n v="4"/>
    <s v="C"/>
    <x v="2"/>
    <n v="60"/>
    <n v="300"/>
    <n v="1.56"/>
    <n v="8.1830790568654717"/>
    <n v="8.1830790568654721E-2"/>
    <n v="38.296809986130413"/>
  </r>
  <r>
    <x v="3"/>
    <s v="28JY"/>
    <s v="MI"/>
    <n v="1"/>
    <s v="P"/>
    <x v="2"/>
    <n v="60"/>
    <n v="300"/>
    <n v="1.56"/>
    <n v="4.428904428904433"/>
    <n v="4.428904428904433E-2"/>
    <n v="20.727272727272748"/>
  </r>
  <r>
    <x v="3"/>
    <s v="28JY"/>
    <s v="MI"/>
    <n v="1"/>
    <s v="C"/>
    <x v="2"/>
    <n v="60"/>
    <n v="300"/>
    <n v="1.56"/>
    <n v="4.2168674698795048"/>
    <n v="4.2168674698795046E-2"/>
    <n v="19.734939759036081"/>
  </r>
  <r>
    <x v="3"/>
    <s v="28JY"/>
    <s v="MI"/>
    <n v="2"/>
    <s v="P"/>
    <x v="2"/>
    <n v="60"/>
    <n v="300"/>
    <n v="1.56"/>
    <n v="8.2524271844660273"/>
    <n v="8.2524271844660269E-2"/>
    <n v="38.621359223301006"/>
  </r>
  <r>
    <x v="3"/>
    <s v="28JY"/>
    <s v="MI"/>
    <n v="2"/>
    <s v="C"/>
    <x v="2"/>
    <n v="60"/>
    <n v="300"/>
    <n v="1.56"/>
    <n v="8.847184986595181"/>
    <n v="8.8471849865951815E-2"/>
    <n v="41.404825737265448"/>
  </r>
  <r>
    <x v="3"/>
    <s v="28JY"/>
    <s v="MI"/>
    <n v="3"/>
    <s v="P"/>
    <x v="2"/>
    <n v="60"/>
    <n v="300"/>
    <n v="1.56"/>
    <n v="8.2978723404255401"/>
    <n v="8.2978723404255397E-2"/>
    <n v="38.834042553191523"/>
  </r>
  <r>
    <x v="3"/>
    <s v="28JY"/>
    <s v="MI"/>
    <n v="3"/>
    <s v="C"/>
    <x v="2"/>
    <n v="60"/>
    <n v="300"/>
    <n v="1.56"/>
    <n v="7.8740157480314892"/>
    <n v="7.874015748031489E-2"/>
    <n v="36.850393700787372"/>
  </r>
  <r>
    <x v="3"/>
    <s v="28JY"/>
    <s v="MI"/>
    <n v="4"/>
    <s v="P"/>
    <x v="2"/>
    <n v="60"/>
    <n v="300"/>
    <n v="1.56"/>
    <n v="8.7264150943396306"/>
    <n v="8.7264150943396304E-2"/>
    <n v="40.839622641509472"/>
  </r>
  <r>
    <x v="3"/>
    <s v="28JY"/>
    <s v="MI"/>
    <n v="4"/>
    <s v="C"/>
    <x v="2"/>
    <n v="60"/>
    <n v="300"/>
    <n v="1.56"/>
    <n v="7.5403949730700042"/>
    <n v="7.540394973070004E-2"/>
    <n v="35.289048473967618"/>
  </r>
  <r>
    <x v="0"/>
    <s v="11F"/>
    <s v="MI"/>
    <n v="1"/>
    <s v="P"/>
    <x v="3"/>
    <n v="90"/>
    <n v="300"/>
    <n v="1.6"/>
    <n v="13.75722543352601"/>
    <n v="0.1375722543352601"/>
    <n v="66.034682080924853"/>
  </r>
  <r>
    <x v="0"/>
    <s v="11F"/>
    <s v="MI"/>
    <n v="1"/>
    <s v="C"/>
    <x v="3"/>
    <n v="90"/>
    <n v="300"/>
    <n v="1.6"/>
    <n v="13.784135240572168"/>
    <n v="0.13784135240572168"/>
    <n v="66.163849154746401"/>
  </r>
  <r>
    <x v="0"/>
    <s v="11F"/>
    <s v="MI"/>
    <n v="2"/>
    <s v="P"/>
    <x v="3"/>
    <n v="90"/>
    <n v="300"/>
    <n v="1.6"/>
    <n v="18.682170542635649"/>
    <n v="0.18682170542635648"/>
    <n v="89.674418604651109"/>
  </r>
  <r>
    <x v="0"/>
    <s v="11F"/>
    <s v="MI"/>
    <n v="2"/>
    <s v="C"/>
    <x v="3"/>
    <n v="90"/>
    <n v="300"/>
    <n v="1.6"/>
    <n v="18.31111111111111"/>
    <n v="0.18311111111111111"/>
    <n v="87.893333333333331"/>
  </r>
  <r>
    <x v="0"/>
    <s v="11F"/>
    <s v="MI"/>
    <n v="3"/>
    <s v="P"/>
    <x v="3"/>
    <n v="90"/>
    <n v="300"/>
    <n v="1.6"/>
    <n v="18.750000000000007"/>
    <n v="0.18750000000000008"/>
    <n v="90.000000000000043"/>
  </r>
  <r>
    <x v="0"/>
    <s v="11F"/>
    <s v="MI"/>
    <n v="3"/>
    <s v="C"/>
    <x v="3"/>
    <n v="90"/>
    <n v="300"/>
    <n v="1.6"/>
    <n v="18.96955503512881"/>
    <n v="0.1896955503512881"/>
    <n v="91.05386416861829"/>
  </r>
  <r>
    <x v="0"/>
    <s v="11F"/>
    <s v="MI"/>
    <n v="4"/>
    <s v="P"/>
    <x v="3"/>
    <n v="90"/>
    <n v="300"/>
    <n v="1.6"/>
    <n v="16.370558375634516"/>
    <n v="0.16370558375634517"/>
    <n v="78.578680203045678"/>
  </r>
  <r>
    <x v="0"/>
    <s v="11F"/>
    <s v="MI"/>
    <n v="4"/>
    <s v="C"/>
    <x v="3"/>
    <n v="90"/>
    <n v="300"/>
    <n v="1.6"/>
    <n v="15.911379657603225"/>
    <n v="0.15911379657603225"/>
    <n v="76.374622356495479"/>
  </r>
  <r>
    <x v="1"/>
    <s v="9M"/>
    <s v="MI"/>
    <n v="1"/>
    <s v="P"/>
    <x v="3"/>
    <n v="90"/>
    <n v="300"/>
    <n v="1.6"/>
    <n v="12.36263736263736"/>
    <n v="0.12362637362637359"/>
    <n v="59.340659340659322"/>
  </r>
  <r>
    <x v="1"/>
    <s v="9M"/>
    <s v="MI"/>
    <n v="1"/>
    <s v="C"/>
    <x v="3"/>
    <n v="90"/>
    <n v="300"/>
    <n v="1.6"/>
    <n v="12.636695018226016"/>
    <n v="0.12636695018226016"/>
    <n v="60.656136087484875"/>
  </r>
  <r>
    <x v="1"/>
    <s v="9M"/>
    <s v="MI"/>
    <n v="2"/>
    <s v="P"/>
    <x v="3"/>
    <n v="90"/>
    <n v="300"/>
    <n v="1.6"/>
    <n v="17.066666666666666"/>
    <n v="0.17066666666666666"/>
    <n v="81.92"/>
  </r>
  <r>
    <x v="1"/>
    <s v="9M"/>
    <s v="MI"/>
    <n v="2"/>
    <s v="C"/>
    <x v="3"/>
    <n v="90"/>
    <n v="300"/>
    <n v="1.6"/>
    <n v="17.122683142100612"/>
    <n v="0.17122683142100611"/>
    <n v="82.188879082082934"/>
  </r>
  <r>
    <x v="1"/>
    <s v="9M"/>
    <s v="MI"/>
    <n v="3"/>
    <s v="P"/>
    <x v="3"/>
    <n v="90"/>
    <n v="300"/>
    <n v="1.6"/>
    <n v="19.220549158547396"/>
    <n v="0.19220549158547395"/>
    <n v="92.258635961027494"/>
  </r>
  <r>
    <x v="1"/>
    <s v="9M"/>
    <s v="MI"/>
    <n v="3"/>
    <s v="C"/>
    <x v="3"/>
    <n v="90"/>
    <n v="300"/>
    <n v="1.6"/>
    <n v="18.343195266272193"/>
    <n v="0.18343195266272194"/>
    <n v="88.047337278106539"/>
  </r>
  <r>
    <x v="1"/>
    <s v="9M"/>
    <s v="MI"/>
    <n v="4"/>
    <s v="P"/>
    <x v="3"/>
    <n v="90"/>
    <n v="300"/>
    <n v="1.6"/>
    <n v="17.324350336862384"/>
    <n v="0.17324350336862385"/>
    <n v="83.156881616939444"/>
  </r>
  <r>
    <x v="1"/>
    <s v="9M"/>
    <s v="MI"/>
    <n v="4"/>
    <s v="C"/>
    <x v="3"/>
    <n v="90"/>
    <n v="300"/>
    <n v="1.6"/>
    <n v="17.478260869565222"/>
    <n v="0.17478260869565221"/>
    <n v="83.895652173913064"/>
  </r>
  <r>
    <x v="2"/>
    <s v="14MY"/>
    <s v="MI"/>
    <n v="1"/>
    <s v="P"/>
    <x v="3"/>
    <n v="90"/>
    <n v="300"/>
    <n v="1.6"/>
    <n v="7.8595317725752585"/>
    <n v="7.8595317725752581E-2"/>
    <n v="37.725752508361239"/>
  </r>
  <r>
    <x v="2"/>
    <s v="14MY"/>
    <s v="MI"/>
    <n v="1"/>
    <s v="C"/>
    <x v="3"/>
    <n v="90"/>
    <n v="300"/>
    <n v="1.6"/>
    <n v="7.7966101694915331"/>
    <n v="7.796610169491533E-2"/>
    <n v="37.423728813559357"/>
  </r>
  <r>
    <x v="2"/>
    <s v="14MY"/>
    <s v="MI"/>
    <n v="2"/>
    <s v="P"/>
    <x v="3"/>
    <n v="90"/>
    <n v="300"/>
    <n v="1.6"/>
    <n v="11.585365853658528"/>
    <n v="0.11585365853658529"/>
    <n v="55.60975609756094"/>
  </r>
  <r>
    <x v="2"/>
    <s v="14MY"/>
    <s v="MI"/>
    <n v="2"/>
    <s v="C"/>
    <x v="3"/>
    <n v="90"/>
    <n v="300"/>
    <n v="1.6"/>
    <n v="10.705596107055971"/>
    <n v="0.10705596107055972"/>
    <n v="51.386861313868664"/>
  </r>
  <r>
    <x v="2"/>
    <s v="14MY"/>
    <s v="MI"/>
    <n v="3"/>
    <s v="P"/>
    <x v="3"/>
    <n v="90"/>
    <n v="300"/>
    <n v="1.6"/>
    <n v="12.216624685138536"/>
    <n v="0.12216624685138536"/>
    <n v="58.639798488664972"/>
  </r>
  <r>
    <x v="2"/>
    <s v="14MY"/>
    <s v="MI"/>
    <n v="3"/>
    <s v="C"/>
    <x v="3"/>
    <n v="90"/>
    <n v="300"/>
    <n v="1.6"/>
    <n v="12.84584980237153"/>
    <n v="0.12845849802371531"/>
    <n v="61.660079051383349"/>
  </r>
  <r>
    <x v="2"/>
    <s v="14MY"/>
    <s v="MI"/>
    <n v="4"/>
    <s v="P"/>
    <x v="3"/>
    <n v="90"/>
    <n v="300"/>
    <n v="1.6"/>
    <n v="12.083333333333345"/>
    <n v="0.12083333333333345"/>
    <n v="58.000000000000057"/>
  </r>
  <r>
    <x v="2"/>
    <s v="14MY"/>
    <s v="MI"/>
    <n v="4"/>
    <s v="C"/>
    <x v="3"/>
    <n v="90"/>
    <n v="300"/>
    <n v="1.6"/>
    <n v="12.280701754385959"/>
    <n v="0.12280701754385959"/>
    <n v="58.947368421052602"/>
  </r>
  <r>
    <x v="3"/>
    <s v="28JY"/>
    <s v="MI"/>
    <n v="1"/>
    <s v="P"/>
    <x v="3"/>
    <n v="90"/>
    <n v="300"/>
    <n v="1.6"/>
    <n v="5.5710306406685293"/>
    <n v="5.5710306406685291E-2"/>
    <n v="26.74094707520894"/>
  </r>
  <r>
    <x v="3"/>
    <s v="28JY"/>
    <s v="MI"/>
    <n v="1"/>
    <s v="C"/>
    <x v="3"/>
    <n v="90"/>
    <n v="300"/>
    <n v="1.6"/>
    <n v="5.122494432071262"/>
    <n v="5.1224944320712618E-2"/>
    <n v="24.587973273942055"/>
  </r>
  <r>
    <x v="3"/>
    <s v="28JY"/>
    <s v="MI"/>
    <n v="2"/>
    <s v="P"/>
    <x v="3"/>
    <n v="90"/>
    <n v="300"/>
    <n v="1.6"/>
    <n v="10.216718266253862"/>
    <n v="0.10216718266253862"/>
    <n v="49.040247678018538"/>
  </r>
  <r>
    <x v="3"/>
    <s v="28JY"/>
    <s v="MI"/>
    <n v="2"/>
    <s v="C"/>
    <x v="3"/>
    <n v="90"/>
    <n v="300"/>
    <n v="1.6"/>
    <n v="9.9715099715099811"/>
    <n v="9.9715099715099814E-2"/>
    <n v="47.863247863247913"/>
  </r>
  <r>
    <x v="3"/>
    <s v="28JY"/>
    <s v="MI"/>
    <n v="3"/>
    <s v="P"/>
    <x v="3"/>
    <n v="90"/>
    <n v="300"/>
    <n v="1.6"/>
    <n v="9.8795180722891658"/>
    <n v="9.879518072289166E-2"/>
    <n v="47.421686746987994"/>
  </r>
  <r>
    <x v="3"/>
    <s v="28JY"/>
    <s v="MI"/>
    <n v="3"/>
    <s v="C"/>
    <x v="3"/>
    <n v="90"/>
    <n v="300"/>
    <n v="1.6"/>
    <n v="9.1428571428571512"/>
    <n v="9.1428571428571512E-2"/>
    <n v="43.885714285714329"/>
  </r>
  <r>
    <x v="3"/>
    <s v="28JY"/>
    <s v="MI"/>
    <n v="4"/>
    <s v="P"/>
    <x v="3"/>
    <n v="90"/>
    <n v="300"/>
    <n v="1.6"/>
    <n v="11.637931034482756"/>
    <n v="0.11637931034482757"/>
    <n v="55.862068965517231"/>
  </r>
  <r>
    <x v="3"/>
    <s v="28JY"/>
    <s v="MI"/>
    <n v="4"/>
    <s v="C"/>
    <x v="3"/>
    <n v="90"/>
    <n v="300"/>
    <n v="1.6"/>
    <n v="11.17318435754191"/>
    <n v="0.1117318435754191"/>
    <n v="53.631284916201167"/>
  </r>
  <r>
    <x v="0"/>
    <s v="11F"/>
    <s v="MI"/>
    <n v="1"/>
    <s v="P"/>
    <x v="4"/>
    <n v="120"/>
    <n v="300"/>
    <n v="1.56"/>
    <n v="14.238042269187975"/>
    <n v="0.14238042269187975"/>
    <n v="66.63403781979973"/>
  </r>
  <r>
    <x v="0"/>
    <s v="11F"/>
    <s v="MI"/>
    <n v="1"/>
    <s v="C"/>
    <x v="4"/>
    <n v="120"/>
    <n v="300"/>
    <n v="1.56"/>
    <n v="14.357682619647353"/>
    <n v="0.14357682619647352"/>
    <n v="67.193954659949611"/>
  </r>
  <r>
    <x v="0"/>
    <s v="11F"/>
    <s v="MI"/>
    <n v="2"/>
    <s v="P"/>
    <x v="4"/>
    <n v="120"/>
    <n v="300"/>
    <n v="1.56"/>
    <n v="18.202247191011239"/>
    <n v="0.18202247191011239"/>
    <n v="85.186516853932602"/>
  </r>
  <r>
    <x v="0"/>
    <s v="11F"/>
    <s v="MI"/>
    <n v="2"/>
    <s v="C"/>
    <x v="4"/>
    <n v="120"/>
    <n v="300"/>
    <n v="1.56"/>
    <n v="18.100890207715139"/>
    <n v="0.1810089020771514"/>
    <n v="84.712166172106848"/>
  </r>
  <r>
    <x v="0"/>
    <s v="11F"/>
    <s v="MI"/>
    <n v="3"/>
    <s v="P"/>
    <x v="4"/>
    <n v="120"/>
    <n v="300"/>
    <n v="1.56"/>
    <n v="18.024691358024679"/>
    <n v="0.1802469135802468"/>
    <n v="84.355555555555497"/>
  </r>
  <r>
    <x v="0"/>
    <s v="11F"/>
    <s v="MI"/>
    <n v="3"/>
    <s v="C"/>
    <x v="4"/>
    <n v="120"/>
    <n v="300"/>
    <n v="1.56"/>
    <n v="18.392857142857139"/>
    <n v="0.18392857142857139"/>
    <n v="86.078571428571408"/>
  </r>
  <r>
    <x v="0"/>
    <s v="11F"/>
    <s v="MI"/>
    <n v="4"/>
    <s v="P"/>
    <x v="4"/>
    <n v="120"/>
    <n v="300"/>
    <n v="1.56"/>
    <n v="16.958525345622117"/>
    <n v="0.16958525345622116"/>
    <n v="79.365898617511505"/>
  </r>
  <r>
    <x v="0"/>
    <s v="11F"/>
    <s v="MI"/>
    <n v="4"/>
    <s v="C"/>
    <x v="4"/>
    <n v="120"/>
    <n v="300"/>
    <n v="1.56"/>
    <n v="17.062445030782758"/>
    <n v="0.17062445030782758"/>
    <n v="79.852242744063304"/>
  </r>
  <r>
    <x v="1"/>
    <s v="9M"/>
    <s v="MI"/>
    <n v="1"/>
    <s v="P"/>
    <x v="4"/>
    <n v="120"/>
    <n v="300"/>
    <n v="1.56"/>
    <n v="13.473423980222494"/>
    <n v="0.13473423980222493"/>
    <n v="63.055624227441271"/>
  </r>
  <r>
    <x v="1"/>
    <s v="9M"/>
    <s v="MI"/>
    <n v="1"/>
    <s v="C"/>
    <x v="4"/>
    <n v="120"/>
    <n v="300"/>
    <n v="1.56"/>
    <n v="13.768115942028999"/>
    <n v="0.13768115942028999"/>
    <n v="64.434782608695713"/>
  </r>
  <r>
    <x v="1"/>
    <s v="9M"/>
    <s v="MI"/>
    <n v="2"/>
    <s v="P"/>
    <x v="4"/>
    <n v="120"/>
    <n v="300"/>
    <n v="1.56"/>
    <n v="17.401129943502816"/>
    <n v="0.17401129943502816"/>
    <n v="81.437288135593178"/>
  </r>
  <r>
    <x v="1"/>
    <s v="9M"/>
    <s v="MI"/>
    <n v="2"/>
    <s v="C"/>
    <x v="4"/>
    <n v="120"/>
    <n v="300"/>
    <n v="1.56"/>
    <n v="17.13147410358566"/>
    <n v="0.17131474103585659"/>
    <n v="80.17529880478088"/>
  </r>
  <r>
    <x v="1"/>
    <s v="9M"/>
    <s v="MI"/>
    <n v="3"/>
    <s v="P"/>
    <x v="4"/>
    <n v="120"/>
    <n v="300"/>
    <n v="1.56"/>
    <n v="19.094488188976371"/>
    <n v="0.19094488188976372"/>
    <n v="89.362204724409423"/>
  </r>
  <r>
    <x v="1"/>
    <s v="9M"/>
    <s v="MI"/>
    <n v="3"/>
    <s v="C"/>
    <x v="4"/>
    <n v="120"/>
    <n v="300"/>
    <n v="1.56"/>
    <n v="18.545994065281899"/>
    <n v="0.18545994065281898"/>
    <n v="86.795252225519278"/>
  </r>
  <r>
    <x v="1"/>
    <s v="9M"/>
    <s v="MI"/>
    <n v="4"/>
    <s v="P"/>
    <x v="4"/>
    <n v="120"/>
    <n v="300"/>
    <n v="1.56"/>
    <n v="17.868675995694286"/>
    <n v="0.17868675995694286"/>
    <n v="83.625403659849255"/>
  </r>
  <r>
    <x v="1"/>
    <s v="9M"/>
    <s v="MI"/>
    <n v="4"/>
    <s v="C"/>
    <x v="4"/>
    <n v="120"/>
    <n v="300"/>
    <n v="1.56"/>
    <n v="18.134715025906736"/>
    <n v="0.18134715025906736"/>
    <n v="84.870466321243526"/>
  </r>
  <r>
    <x v="2"/>
    <s v="14MY"/>
    <s v="MI"/>
    <n v="1"/>
    <s v="P"/>
    <x v="4"/>
    <n v="120"/>
    <n v="300"/>
    <n v="1.56"/>
    <n v="8.6466165413533709"/>
    <n v="8.6466165413533705E-2"/>
    <n v="40.466165413533773"/>
  </r>
  <r>
    <x v="2"/>
    <s v="14MY"/>
    <s v="MI"/>
    <n v="1"/>
    <s v="C"/>
    <x v="4"/>
    <n v="120"/>
    <n v="300"/>
    <n v="1.56"/>
    <n v="8.6956521739130519"/>
    <n v="8.6956521739130516E-2"/>
    <n v="40.695652173913082"/>
  </r>
  <r>
    <x v="2"/>
    <s v="14MY"/>
    <s v="MI"/>
    <n v="2"/>
    <s v="P"/>
    <x v="4"/>
    <n v="120"/>
    <n v="300"/>
    <n v="1.56"/>
    <n v="12.43654822335025"/>
    <n v="0.12436548223350251"/>
    <n v="58.203045685279172"/>
  </r>
  <r>
    <x v="2"/>
    <s v="14MY"/>
    <s v="MI"/>
    <n v="2"/>
    <s v="C"/>
    <x v="4"/>
    <n v="120"/>
    <n v="300"/>
    <n v="1.56"/>
    <n v="12.765957446808523"/>
    <n v="0.12765957446808524"/>
    <n v="59.74468085106389"/>
  </r>
  <r>
    <x v="2"/>
    <s v="14MY"/>
    <s v="MI"/>
    <n v="3"/>
    <s v="P"/>
    <x v="4"/>
    <n v="120"/>
    <n v="300"/>
    <n v="1.56"/>
    <n v="11.627906976744182"/>
    <n v="0.11627906976744182"/>
    <n v="54.418604651162774"/>
  </r>
  <r>
    <x v="2"/>
    <s v="14MY"/>
    <s v="MI"/>
    <n v="3"/>
    <s v="C"/>
    <x v="4"/>
    <n v="120"/>
    <n v="300"/>
    <n v="1.56"/>
    <n v="12.145748987854262"/>
    <n v="0.12145748987854262"/>
    <n v="56.842105263157947"/>
  </r>
  <r>
    <x v="2"/>
    <s v="14MY"/>
    <s v="MI"/>
    <n v="4"/>
    <s v="P"/>
    <x v="4"/>
    <n v="120"/>
    <n v="300"/>
    <n v="1.56"/>
    <n v="12.704918032786896"/>
    <n v="0.12704918032786897"/>
    <n v="59.459016393442674"/>
  </r>
  <r>
    <x v="2"/>
    <s v="14MY"/>
    <s v="MI"/>
    <n v="4"/>
    <s v="C"/>
    <x v="4"/>
    <n v="120"/>
    <n v="300"/>
    <n v="1.56"/>
    <n v="13.178294573643406"/>
    <n v="0.13178294573643407"/>
    <n v="61.674418604651144"/>
  </r>
  <r>
    <x v="3"/>
    <s v="28JY"/>
    <s v="MI"/>
    <n v="1"/>
    <s v="P"/>
    <x v="4"/>
    <n v="120"/>
    <n v="300"/>
    <n v="1.56"/>
    <n v="5.8536585365853719"/>
    <n v="5.8536585365853717E-2"/>
    <n v="27.39512195121954"/>
  </r>
  <r>
    <x v="3"/>
    <s v="28JY"/>
    <s v="MI"/>
    <n v="1"/>
    <s v="C"/>
    <x v="4"/>
    <n v="120"/>
    <n v="300"/>
    <n v="1.56"/>
    <n v="5.882352941176455"/>
    <n v="5.8823529411764552E-2"/>
    <n v="27.529411764705809"/>
  </r>
  <r>
    <x v="3"/>
    <s v="28JY"/>
    <s v="MI"/>
    <n v="2"/>
    <s v="P"/>
    <x v="4"/>
    <n v="120"/>
    <n v="300"/>
    <n v="1.56"/>
    <n v="10.06097560975609"/>
    <n v="0.1006097560975609"/>
    <n v="47.085365853658502"/>
  </r>
  <r>
    <x v="3"/>
    <s v="28JY"/>
    <s v="MI"/>
    <n v="2"/>
    <s v="C"/>
    <x v="4"/>
    <n v="120"/>
    <n v="300"/>
    <n v="1.56"/>
    <n v="9.7368421052631522"/>
    <n v="9.7368421052631521E-2"/>
    <n v="45.56842105263155"/>
  </r>
  <r>
    <x v="3"/>
    <s v="28JY"/>
    <s v="MI"/>
    <n v="3"/>
    <s v="P"/>
    <x v="4"/>
    <n v="120"/>
    <n v="300"/>
    <n v="1.56"/>
    <n v="9.3240093240093191"/>
    <n v="9.3240093240093191E-2"/>
    <n v="43.636363636363612"/>
  </r>
  <r>
    <x v="3"/>
    <s v="28JY"/>
    <s v="MI"/>
    <n v="3"/>
    <s v="C"/>
    <x v="4"/>
    <n v="120"/>
    <n v="300"/>
    <n v="1.56"/>
    <n v="8.4951456310679685"/>
    <n v="8.4951456310679685E-2"/>
    <n v="39.757281553398094"/>
  </r>
  <r>
    <x v="3"/>
    <s v="28JY"/>
    <s v="MI"/>
    <n v="4"/>
    <s v="P"/>
    <x v="4"/>
    <n v="120"/>
    <n v="300"/>
    <n v="1.56"/>
    <n v="11.144578313253005"/>
    <n v="0.11144578313253005"/>
    <n v="52.156626506024061"/>
  </r>
  <r>
    <x v="3"/>
    <s v="28JY"/>
    <s v="MI"/>
    <n v="4"/>
    <s v="C"/>
    <x v="4"/>
    <n v="120"/>
    <n v="300"/>
    <n v="1.56"/>
    <n v="10.899182561307896"/>
    <n v="0.10899182561307896"/>
    <n v="51.008174386920956"/>
  </r>
  <r>
    <x v="0"/>
    <s v="11F"/>
    <s v="MI"/>
    <n v="1"/>
    <s v="P"/>
    <x v="5"/>
    <n v="150"/>
    <n v="300"/>
    <n v="1.5"/>
    <n v="13.372781065088757"/>
    <n v="0.13372781065088757"/>
    <n v="60.177514792899409"/>
  </r>
  <r>
    <x v="0"/>
    <s v="11F"/>
    <s v="MI"/>
    <n v="1"/>
    <s v="C"/>
    <x v="5"/>
    <n v="150"/>
    <n v="300"/>
    <n v="1.5"/>
    <n v="13.956466069142124"/>
    <n v="0.13956466069142123"/>
    <n v="62.804097311139557"/>
  </r>
  <r>
    <x v="0"/>
    <s v="11F"/>
    <s v="MI"/>
    <n v="2"/>
    <s v="P"/>
    <x v="5"/>
    <n v="150"/>
    <n v="300"/>
    <n v="1.5"/>
    <n v="16.257309941520472"/>
    <n v="0.1625730994152047"/>
    <n v="73.15789473684211"/>
  </r>
  <r>
    <x v="0"/>
    <s v="11F"/>
    <s v="MI"/>
    <n v="2"/>
    <s v="C"/>
    <x v="5"/>
    <n v="150"/>
    <n v="300"/>
    <n v="1.5"/>
    <n v="16.536964980544742"/>
    <n v="0.16536964980544741"/>
    <n v="74.416342412451328"/>
  </r>
  <r>
    <x v="0"/>
    <s v="11F"/>
    <s v="MI"/>
    <n v="3"/>
    <s v="P"/>
    <x v="5"/>
    <n v="150"/>
    <n v="300"/>
    <n v="1.5"/>
    <n v="16.303317535545041"/>
    <n v="0.16303317535545042"/>
    <n v="73.364928909952695"/>
  </r>
  <r>
    <x v="0"/>
    <s v="11F"/>
    <s v="MI"/>
    <n v="3"/>
    <s v="C"/>
    <x v="5"/>
    <n v="150"/>
    <n v="300"/>
    <n v="1.5"/>
    <n v="16.003536693191869"/>
    <n v="0.16003536693191869"/>
    <n v="72.015915119363413"/>
  </r>
  <r>
    <x v="0"/>
    <s v="11F"/>
    <s v="MI"/>
    <n v="4"/>
    <s v="P"/>
    <x v="5"/>
    <n v="150"/>
    <n v="300"/>
    <n v="1.5"/>
    <n v="15.976331360946737"/>
    <n v="0.15976331360946738"/>
    <n v="71.893491124260322"/>
  </r>
  <r>
    <x v="0"/>
    <s v="11F"/>
    <s v="MI"/>
    <n v="4"/>
    <s v="C"/>
    <x v="5"/>
    <n v="150"/>
    <n v="300"/>
    <n v="1.5"/>
    <n v="17.206703910614515"/>
    <n v="0.17206703910614515"/>
    <n v="77.430167597765319"/>
  </r>
  <r>
    <x v="1"/>
    <s v="9M"/>
    <s v="MI"/>
    <n v="1"/>
    <s v="P"/>
    <x v="5"/>
    <n v="150"/>
    <n v="300"/>
    <n v="1.5"/>
    <n v="13.814955640050695"/>
    <n v="0.13814955640050694"/>
    <n v="62.16730038022812"/>
  </r>
  <r>
    <x v="1"/>
    <s v="9M"/>
    <s v="MI"/>
    <n v="1"/>
    <s v="C"/>
    <x v="5"/>
    <n v="150"/>
    <n v="300"/>
    <n v="1.5"/>
    <n v="14.062499999999996"/>
    <n v="0.14062499999999997"/>
    <n v="63.281249999999986"/>
  </r>
  <r>
    <x v="1"/>
    <s v="9M"/>
    <s v="MI"/>
    <n v="2"/>
    <s v="P"/>
    <x v="5"/>
    <n v="150"/>
    <n v="300"/>
    <n v="1.5"/>
    <n v="17.523056653491437"/>
    <n v="0.17523056653491437"/>
    <n v="78.853754940711468"/>
  </r>
  <r>
    <x v="1"/>
    <s v="9M"/>
    <s v="MI"/>
    <n v="2"/>
    <s v="C"/>
    <x v="5"/>
    <n v="150"/>
    <n v="300"/>
    <n v="1.5"/>
    <n v="16.761687571265679"/>
    <n v="0.16761687571265679"/>
    <n v="75.427594070695562"/>
  </r>
  <r>
    <x v="1"/>
    <s v="9M"/>
    <s v="MI"/>
    <n v="3"/>
    <s v="P"/>
    <x v="5"/>
    <n v="150"/>
    <n v="300"/>
    <n v="1.5"/>
    <n v="17.411988582302577"/>
    <n v="0.17411988582302576"/>
    <n v="78.353948620361592"/>
  </r>
  <r>
    <x v="1"/>
    <s v="9M"/>
    <s v="MI"/>
    <n v="3"/>
    <s v="C"/>
    <x v="5"/>
    <n v="150"/>
    <n v="300"/>
    <n v="1.5"/>
    <n v="16.801619433198372"/>
    <n v="0.16801619433198373"/>
    <n v="75.607287449392672"/>
  </r>
  <r>
    <x v="1"/>
    <s v="9M"/>
    <s v="MI"/>
    <n v="4"/>
    <s v="P"/>
    <x v="5"/>
    <n v="150"/>
    <n v="300"/>
    <n v="1.5"/>
    <n v="17.748344370860927"/>
    <n v="0.17748344370860927"/>
    <n v="79.867549668874176"/>
  </r>
  <r>
    <x v="1"/>
    <s v="9M"/>
    <s v="MI"/>
    <n v="4"/>
    <s v="C"/>
    <x v="5"/>
    <n v="150"/>
    <n v="300"/>
    <n v="1.5"/>
    <n v="17.597087378640779"/>
    <n v="0.1759708737864078"/>
    <n v="79.186893203883514"/>
  </r>
  <r>
    <x v="2"/>
    <s v="14MY"/>
    <s v="MI"/>
    <n v="1"/>
    <s v="P"/>
    <x v="5"/>
    <n v="150"/>
    <n v="300"/>
    <n v="1.5"/>
    <n v="10.247349823321565"/>
    <n v="0.10247349823321565"/>
    <n v="46.11307420494704"/>
  </r>
  <r>
    <x v="2"/>
    <s v="14MY"/>
    <s v="MI"/>
    <n v="1"/>
    <s v="C"/>
    <x v="5"/>
    <n v="150"/>
    <n v="300"/>
    <n v="1.5"/>
    <n v="8.2901554404145017"/>
    <n v="8.2901554404145011E-2"/>
    <n v="37.305699481865254"/>
  </r>
  <r>
    <x v="2"/>
    <s v="14MY"/>
    <s v="MI"/>
    <n v="2"/>
    <s v="P"/>
    <x v="5"/>
    <n v="150"/>
    <n v="300"/>
    <n v="1.5"/>
    <n v="12.499999999999996"/>
    <n v="0.12499999999999996"/>
    <n v="56.249999999999979"/>
  </r>
  <r>
    <x v="2"/>
    <s v="14MY"/>
    <s v="MI"/>
    <n v="2"/>
    <s v="C"/>
    <x v="5"/>
    <n v="150"/>
    <n v="300"/>
    <n v="1.5"/>
    <n v="15.120274914089363"/>
    <n v="0.15120274914089363"/>
    <n v="68.041237113402133"/>
  </r>
  <r>
    <x v="2"/>
    <s v="14MY"/>
    <s v="MI"/>
    <n v="3"/>
    <s v="P"/>
    <x v="5"/>
    <n v="150"/>
    <n v="300"/>
    <n v="1.5"/>
    <n v="11.977715877437337"/>
    <n v="0.11977715877437337"/>
    <n v="53.899721448468014"/>
  </r>
  <r>
    <x v="2"/>
    <s v="14MY"/>
    <s v="MI"/>
    <n v="3"/>
    <s v="C"/>
    <x v="5"/>
    <n v="150"/>
    <n v="300"/>
    <n v="1.5"/>
    <n v="12.056737588652494"/>
    <n v="0.12056737588652494"/>
    <n v="54.255319148936223"/>
  </r>
  <r>
    <x v="2"/>
    <s v="14MY"/>
    <s v="MI"/>
    <n v="4"/>
    <s v="P"/>
    <x v="5"/>
    <n v="150"/>
    <n v="300"/>
    <n v="1.5"/>
    <n v="12.145748987854262"/>
    <n v="0.12145748987854262"/>
    <n v="54.655870445344178"/>
  </r>
  <r>
    <x v="2"/>
    <s v="14MY"/>
    <s v="MI"/>
    <n v="4"/>
    <s v="C"/>
    <x v="5"/>
    <n v="150"/>
    <n v="300"/>
    <n v="1.5"/>
    <n v="12.779552715654946"/>
    <n v="0.12779552715654946"/>
    <n v="57.507987220447255"/>
  </r>
  <r>
    <x v="3"/>
    <s v="28JY"/>
    <s v="MI"/>
    <n v="1"/>
    <s v="P"/>
    <x v="5"/>
    <n v="150"/>
    <n v="300"/>
    <n v="1.5"/>
    <n v="6.2670299727520486"/>
    <n v="6.2670299727520487E-2"/>
    <n v="28.201634877384219"/>
  </r>
  <r>
    <x v="3"/>
    <s v="28JY"/>
    <s v="MI"/>
    <n v="1"/>
    <s v="C"/>
    <x v="5"/>
    <n v="150"/>
    <n v="300"/>
    <n v="1.5"/>
    <n v="6.1889250814332302"/>
    <n v="6.1889250814332303E-2"/>
    <n v="27.850162866449537"/>
  </r>
  <r>
    <x v="3"/>
    <s v="28JY"/>
    <s v="MI"/>
    <n v="2"/>
    <s v="P"/>
    <x v="5"/>
    <n v="150"/>
    <n v="300"/>
    <n v="1.5"/>
    <n v="8.6826347305389131"/>
    <n v="8.6826347305389129E-2"/>
    <n v="39.071856287425106"/>
  </r>
  <r>
    <x v="3"/>
    <s v="28JY"/>
    <s v="MI"/>
    <n v="2"/>
    <s v="C"/>
    <x v="5"/>
    <n v="150"/>
    <n v="300"/>
    <n v="1.5"/>
    <n v="8.1932773109243762"/>
    <n v="8.1932773109243767E-2"/>
    <n v="36.869747899159698"/>
  </r>
  <r>
    <x v="3"/>
    <s v="28JY"/>
    <s v="MI"/>
    <n v="3"/>
    <s v="P"/>
    <x v="5"/>
    <n v="150"/>
    <n v="300"/>
    <n v="1.5"/>
    <n v="9.1304347826086918"/>
    <n v="9.1304347826086915E-2"/>
    <n v="41.086956521739111"/>
  </r>
  <r>
    <x v="3"/>
    <s v="28JY"/>
    <s v="MI"/>
    <n v="3"/>
    <s v="C"/>
    <x v="5"/>
    <n v="150"/>
    <n v="300"/>
    <n v="1.5"/>
    <n v="7.4324324324324262"/>
    <n v="7.4324324324324259E-2"/>
    <n v="33.445945945945915"/>
  </r>
  <r>
    <x v="3"/>
    <s v="28JY"/>
    <s v="MI"/>
    <n v="4"/>
    <s v="P"/>
    <x v="5"/>
    <n v="150"/>
    <n v="300"/>
    <n v="1.5"/>
    <n v="9.9125364431486798"/>
    <n v="9.9125364431486798E-2"/>
    <n v="44.60641399416906"/>
  </r>
  <r>
    <x v="3"/>
    <s v="28JY"/>
    <s v="MI"/>
    <n v="4"/>
    <s v="C"/>
    <x v="5"/>
    <n v="150"/>
    <n v="300"/>
    <n v="1.5"/>
    <n v="9.4000000000000092"/>
    <n v="9.4000000000000097E-2"/>
    <n v="42.300000000000047"/>
  </r>
  <r>
    <x v="2"/>
    <s v="14MY"/>
    <s v="MI"/>
    <n v="1"/>
    <s v="P"/>
    <x v="6"/>
    <n v="180"/>
    <n v="300"/>
    <n v="1.5"/>
    <n v="9.8484848484848353"/>
    <n v="9.8484848484848356E-2"/>
    <n v="44.318181818181763"/>
  </r>
  <r>
    <x v="2"/>
    <s v="14MY"/>
    <s v="MI"/>
    <n v="1"/>
    <s v="C"/>
    <x v="6"/>
    <n v="180"/>
    <n v="300"/>
    <n v="1.5"/>
    <n v="10.863509749303631"/>
    <n v="0.10863509749303631"/>
    <n v="48.885793871866341"/>
  </r>
  <r>
    <x v="2"/>
    <s v="14MY"/>
    <s v="MI"/>
    <n v="2"/>
    <s v="P"/>
    <x v="6"/>
    <n v="180"/>
    <n v="300"/>
    <n v="1.5"/>
    <n v="12.947658402203855"/>
    <n v="0.12947658402203854"/>
    <n v="58.264462809917347"/>
  </r>
  <r>
    <x v="2"/>
    <s v="14MY"/>
    <s v="MI"/>
    <n v="2"/>
    <s v="C"/>
    <x v="6"/>
    <n v="180"/>
    <n v="300"/>
    <n v="1.5"/>
    <n v="14.440433212996382"/>
    <n v="0.14440433212996381"/>
    <n v="64.981949458483712"/>
  </r>
  <r>
    <x v="2"/>
    <s v="14MY"/>
    <s v="MI"/>
    <n v="3"/>
    <s v="P"/>
    <x v="6"/>
    <n v="180"/>
    <n v="300"/>
    <n v="1.5"/>
    <n v="14.423076923076925"/>
    <n v="0.14423076923076925"/>
    <n v="64.90384615384616"/>
  </r>
  <r>
    <x v="2"/>
    <s v="14MY"/>
    <s v="MI"/>
    <n v="3"/>
    <s v="C"/>
    <x v="6"/>
    <n v="180"/>
    <n v="300"/>
    <n v="1.5"/>
    <n v="14.110429447852757"/>
    <n v="0.14110429447852757"/>
    <n v="63.496932515337406"/>
  </r>
  <r>
    <x v="2"/>
    <s v="14MY"/>
    <s v="MI"/>
    <n v="4"/>
    <s v="P"/>
    <x v="6"/>
    <n v="180"/>
    <n v="300"/>
    <n v="1.5"/>
    <n v="13.63636363636363"/>
    <n v="0.1363636363636363"/>
    <n v="61.363636363636331"/>
  </r>
  <r>
    <x v="2"/>
    <s v="14MY"/>
    <s v="MI"/>
    <n v="4"/>
    <s v="C"/>
    <x v="6"/>
    <n v="180"/>
    <n v="300"/>
    <n v="1.5"/>
    <n v="13.381995133819963"/>
    <n v="0.13381995133819963"/>
    <n v="60.21897810218983"/>
  </r>
  <r>
    <x v="3"/>
    <s v="28JY"/>
    <s v="MI"/>
    <n v="1"/>
    <s v="P"/>
    <x v="6"/>
    <n v="180"/>
    <n v="300"/>
    <n v="1.5"/>
    <n v="7.7283372365339646"/>
    <n v="7.728337236533965E-2"/>
    <n v="34.777517564402842"/>
  </r>
  <r>
    <x v="3"/>
    <s v="28JY"/>
    <s v="MI"/>
    <n v="1"/>
    <s v="C"/>
    <x v="6"/>
    <n v="180"/>
    <n v="300"/>
    <n v="1.5"/>
    <n v="7.0731707317073234"/>
    <n v="7.0731707317073234E-2"/>
    <n v="31.829268292682954"/>
  </r>
  <r>
    <x v="3"/>
    <s v="28JY"/>
    <s v="MI"/>
    <n v="2"/>
    <s v="P"/>
    <x v="6"/>
    <n v="180"/>
    <n v="300"/>
    <n v="1.5"/>
    <n v="10.027100271002718"/>
    <n v="0.10027100271002717"/>
    <n v="45.121951219512226"/>
  </r>
  <r>
    <x v="3"/>
    <s v="28JY"/>
    <s v="MI"/>
    <n v="2"/>
    <s v="C"/>
    <x v="6"/>
    <n v="180"/>
    <n v="300"/>
    <n v="1.5"/>
    <n v="10.086455331412113"/>
    <n v="0.10086455331412113"/>
    <n v="45.389048991354507"/>
  </r>
  <r>
    <x v="3"/>
    <s v="28JY"/>
    <s v="MI"/>
    <n v="3"/>
    <s v="P"/>
    <x v="6"/>
    <n v="180"/>
    <n v="300"/>
    <n v="1.5"/>
    <n v="7.0093457943925301"/>
    <n v="7.0093457943925297E-2"/>
    <n v="31.542056074766382"/>
  </r>
  <r>
    <x v="3"/>
    <s v="28JY"/>
    <s v="MI"/>
    <n v="3"/>
    <s v="C"/>
    <x v="6"/>
    <n v="180"/>
    <n v="300"/>
    <n v="1.5"/>
    <n v="8.0645161290322651"/>
    <n v="8.0645161290322648E-2"/>
    <n v="36.290322580645189"/>
  </r>
  <r>
    <x v="3"/>
    <s v="28JY"/>
    <s v="MI"/>
    <n v="4"/>
    <s v="P"/>
    <x v="6"/>
    <n v="180"/>
    <n v="300"/>
    <n v="1.5"/>
    <n v="10.705596107055971"/>
    <n v="0.10705596107055972"/>
    <n v="48.175182481751875"/>
  </r>
  <r>
    <x v="3"/>
    <s v="28JY"/>
    <s v="MI"/>
    <n v="4"/>
    <s v="C"/>
    <x v="6"/>
    <n v="180"/>
    <n v="300"/>
    <n v="1.5"/>
    <n v="10.677083333333329"/>
    <n v="0.10677083333333329"/>
    <n v="48.046874999999979"/>
  </r>
  <r>
    <x v="2"/>
    <s v="14MY"/>
    <s v="MI"/>
    <n v="3"/>
    <s v="P"/>
    <x v="7"/>
    <n v="205"/>
    <n v="300"/>
    <n v="1.5"/>
    <n v="14.912280701754382"/>
    <n v="0.14912280701754382"/>
    <n v="67.105263157894726"/>
  </r>
  <r>
    <x v="2"/>
    <s v="14MY"/>
    <s v="MI"/>
    <n v="4"/>
    <s v="C"/>
    <x v="7"/>
    <n v="205"/>
    <n v="300"/>
    <n v="1.5"/>
    <n v="11.575562700964623"/>
    <n v="0.11575562700964623"/>
    <n v="52.090032154340804"/>
  </r>
  <r>
    <x v="2"/>
    <s v="14MY"/>
    <s v="MI"/>
    <n v="1"/>
    <s v="P"/>
    <x v="7"/>
    <n v="210"/>
    <n v="300"/>
    <n v="1.5"/>
    <n v="10.526315789473694"/>
    <n v="0.10526315789473693"/>
    <n v="47.368421052631618"/>
  </r>
  <r>
    <x v="2"/>
    <s v="14MY"/>
    <s v="MI"/>
    <n v="1"/>
    <s v="C"/>
    <x v="7"/>
    <n v="210"/>
    <n v="300"/>
    <n v="1.5"/>
    <n v="11.475409836065568"/>
    <n v="0.11475409836065568"/>
    <n v="51.639344262295062"/>
  </r>
  <r>
    <x v="2"/>
    <s v="14MY"/>
    <s v="MI"/>
    <n v="2"/>
    <s v="P"/>
    <x v="7"/>
    <n v="210"/>
    <n v="300"/>
    <n v="1.5"/>
    <n v="11.764705882352953"/>
    <n v="0.11764705882352952"/>
    <n v="52.941176470588282"/>
  </r>
  <r>
    <x v="2"/>
    <s v="14MY"/>
    <s v="MI"/>
    <n v="2"/>
    <s v="C"/>
    <x v="7"/>
    <n v="210"/>
    <n v="300"/>
    <n v="1.5"/>
    <n v="13.919413919413911"/>
    <n v="0.13919413919413912"/>
    <n v="62.6373626373626"/>
  </r>
  <r>
    <x v="2"/>
    <s v="14MY"/>
    <s v="MI"/>
    <n v="3"/>
    <s v="C"/>
    <x v="7"/>
    <n v="210"/>
    <n v="300"/>
    <n v="1.5"/>
    <n v="13.861386138613858"/>
    <n v="0.13861386138613857"/>
    <n v="62.376237623762357"/>
  </r>
  <r>
    <x v="2"/>
    <s v="14MY"/>
    <s v="MI"/>
    <n v="4"/>
    <s v="P"/>
    <x v="7"/>
    <n v="210"/>
    <n v="300"/>
    <n v="1.5"/>
    <n v="12.977099236641212"/>
    <n v="0.12977099236641212"/>
    <n v="58.396946564885454"/>
  </r>
  <r>
    <x v="3"/>
    <s v="28JY"/>
    <s v="MI"/>
    <n v="1"/>
    <s v="P"/>
    <x v="7"/>
    <n v="210"/>
    <n v="300"/>
    <n v="1.5"/>
    <n v="7.305936073059355"/>
    <n v="7.3059360730593548E-2"/>
    <n v="32.876712328767098"/>
  </r>
  <r>
    <x v="3"/>
    <s v="28JY"/>
    <s v="MI"/>
    <n v="1"/>
    <s v="C"/>
    <x v="7"/>
    <n v="210"/>
    <n v="300"/>
    <n v="1.5"/>
    <n v="6.295399515738505"/>
    <n v="6.2953995157385048E-2"/>
    <n v="28.329297820823271"/>
  </r>
  <r>
    <x v="3"/>
    <s v="28JY"/>
    <s v="MI"/>
    <n v="2"/>
    <s v="P"/>
    <x v="7"/>
    <n v="210"/>
    <n v="300"/>
    <n v="1.5"/>
    <n v="10.386473429951701"/>
    <n v="0.10386473429951701"/>
    <n v="46.739130434782652"/>
  </r>
  <r>
    <x v="3"/>
    <s v="28JY"/>
    <s v="MI"/>
    <n v="2"/>
    <s v="C"/>
    <x v="7"/>
    <n v="210"/>
    <n v="300"/>
    <n v="1.5"/>
    <n v="10.199004975124373"/>
    <n v="0.10199004975124373"/>
    <n v="45.895522388059682"/>
  </r>
  <r>
    <x v="3"/>
    <s v="28JY"/>
    <s v="MI"/>
    <n v="3"/>
    <s v="P"/>
    <x v="7"/>
    <n v="210"/>
    <n v="300"/>
    <n v="1.5"/>
    <n v="7.6512455516014102"/>
    <n v="7.65124555160141E-2"/>
    <n v="34.430604982206347"/>
  </r>
  <r>
    <x v="3"/>
    <s v="28JY"/>
    <s v="MI"/>
    <n v="3"/>
    <s v="C"/>
    <x v="7"/>
    <n v="210"/>
    <n v="300"/>
    <n v="1.5"/>
    <n v="7.0707070707070772"/>
    <n v="7.0707070707070774E-2"/>
    <n v="31.818181818181849"/>
  </r>
  <r>
    <x v="3"/>
    <s v="28JY"/>
    <s v="MI"/>
    <n v="4"/>
    <s v="P"/>
    <x v="7"/>
    <n v="210"/>
    <n v="300"/>
    <n v="1.5"/>
    <n v="9.7916666666666767"/>
    <n v="9.7916666666666763E-2"/>
    <n v="44.062500000000043"/>
  </r>
  <r>
    <x v="3"/>
    <s v="28JY"/>
    <s v="MI"/>
    <n v="4"/>
    <s v="C"/>
    <x v="7"/>
    <n v="210"/>
    <n v="300"/>
    <n v="1.5"/>
    <n v="10.467706013363026"/>
    <n v="0.10467706013363026"/>
    <n v="47.104677060133618"/>
  </r>
  <r>
    <x v="3"/>
    <s v="28JY"/>
    <s v="MI"/>
    <n v="1"/>
    <s v="P"/>
    <x v="8"/>
    <n v="240"/>
    <n v="300"/>
    <n v="1.53"/>
    <n v="7.3664825046040372"/>
    <n v="7.3664825046040369E-2"/>
    <n v="33.812154696132531"/>
  </r>
  <r>
    <x v="3"/>
    <s v="28JY"/>
    <s v="MI"/>
    <n v="2"/>
    <s v="P"/>
    <x v="8"/>
    <n v="240"/>
    <n v="300"/>
    <n v="1.53"/>
    <n v="10.97770154373929"/>
    <n v="0.10977701543739289"/>
    <n v="50.38765008576334"/>
  </r>
  <r>
    <x v="3"/>
    <s v="28JY"/>
    <s v="MI"/>
    <n v="2"/>
    <s v="C"/>
    <x v="8"/>
    <n v="240"/>
    <n v="300"/>
    <n v="1.53"/>
    <n v="10.000000000000009"/>
    <n v="0.10000000000000009"/>
    <n v="45.900000000000041"/>
  </r>
  <r>
    <x v="3"/>
    <s v="28JY"/>
    <s v="MI"/>
    <n v="3"/>
    <s v="P"/>
    <x v="8"/>
    <n v="240"/>
    <n v="300"/>
    <n v="1.53"/>
    <n v="7.3118279569892417"/>
    <n v="7.3118279569892419E-2"/>
    <n v="33.561290322580618"/>
  </r>
  <r>
    <x v="3"/>
    <s v="28JY"/>
    <s v="MI"/>
    <n v="3"/>
    <s v="C"/>
    <x v="8"/>
    <n v="240"/>
    <n v="300"/>
    <n v="1.53"/>
    <n v="7.6566125290023272"/>
    <n v="7.6566125290023268E-2"/>
    <n v="35.143851508120683"/>
  </r>
  <r>
    <x v="3"/>
    <s v="28JY"/>
    <s v="MI"/>
    <n v="4"/>
    <s v="P"/>
    <x v="8"/>
    <n v="240"/>
    <n v="300"/>
    <n v="1.53"/>
    <n v="9.4252873563218351"/>
    <n v="9.4252873563218348E-2"/>
    <n v="43.262068965517223"/>
  </r>
  <r>
    <x v="3"/>
    <s v="28JY"/>
    <s v="MI"/>
    <n v="4"/>
    <s v="C"/>
    <x v="8"/>
    <n v="240"/>
    <n v="300"/>
    <n v="1.53"/>
    <n v="10.192837465564748"/>
    <n v="0.10192837465564748"/>
    <n v="46.785123966942194"/>
  </r>
  <r>
    <x v="3"/>
    <s v="28JY"/>
    <s v="MI"/>
    <n v="1"/>
    <s v="C"/>
    <x v="8"/>
    <n v="250"/>
    <n v="300"/>
    <m/>
    <n v="6.5173116089613101"/>
    <n v="6.5173116089613098E-2"/>
    <n v="0"/>
  </r>
  <r>
    <x v="3"/>
    <s v="28JY"/>
    <s v="MI"/>
    <n v="1"/>
    <s v="P"/>
    <x v="9"/>
    <n v="270"/>
    <n v="300"/>
    <m/>
    <n v="5.7377049180327919"/>
    <n v="5.7377049180327919E-2"/>
    <n v="0"/>
  </r>
  <r>
    <x v="3"/>
    <s v="28JY"/>
    <s v="MI"/>
    <n v="1"/>
    <s v="C"/>
    <x v="9"/>
    <n v="270"/>
    <n v="300"/>
    <m/>
    <n v="6.5217391304347876"/>
    <n v="6.521739130434788E-2"/>
    <n v="0"/>
  </r>
  <r>
    <x v="3"/>
    <s v="28JY"/>
    <s v="MI"/>
    <n v="2"/>
    <s v="P"/>
    <x v="9"/>
    <n v="270"/>
    <n v="300"/>
    <m/>
    <n v="10.739856801909319"/>
    <n v="0.10739856801909319"/>
    <n v="0"/>
  </r>
  <r>
    <x v="3"/>
    <s v="28JY"/>
    <s v="MI"/>
    <n v="2"/>
    <s v="C"/>
    <x v="9"/>
    <n v="270"/>
    <n v="300"/>
    <m/>
    <n v="11.20162932790225"/>
    <n v="0.1120162932790225"/>
    <n v="0"/>
  </r>
  <r>
    <x v="3"/>
    <s v="28JY"/>
    <s v="MI"/>
    <n v="3"/>
    <s v="P"/>
    <x v="9"/>
    <n v="270"/>
    <n v="300"/>
    <m/>
    <n v="7.4074074074074137"/>
    <n v="7.4074074074074139E-2"/>
    <n v="0"/>
  </r>
  <r>
    <x v="3"/>
    <s v="28JY"/>
    <s v="MI"/>
    <n v="3"/>
    <s v="C"/>
    <x v="9"/>
    <n v="270"/>
    <n v="300"/>
    <m/>
    <n v="4.827586206896556"/>
    <n v="4.8275862068965558E-2"/>
    <n v="0"/>
  </r>
  <r>
    <x v="3"/>
    <s v="28JY"/>
    <s v="MI"/>
    <n v="4"/>
    <s v="P"/>
    <x v="9"/>
    <n v="270"/>
    <n v="300"/>
    <m/>
    <n v="8.5648148148148096"/>
    <n v="8.5648148148148098E-2"/>
    <n v="0"/>
  </r>
  <r>
    <x v="3"/>
    <s v="28JY"/>
    <s v="MI"/>
    <n v="4"/>
    <s v="C"/>
    <x v="9"/>
    <n v="270"/>
    <n v="300"/>
    <m/>
    <n v="8.5664335664335756"/>
    <n v="8.5664335664335761E-2"/>
    <n v="0"/>
  </r>
  <r>
    <x v="3"/>
    <s v="28JY"/>
    <s v="MI"/>
    <n v="1"/>
    <s v="P"/>
    <x v="10"/>
    <n v="300"/>
    <n v="300"/>
    <m/>
    <n v="5.6092843326885928"/>
    <n v="5.6092843326885931E-2"/>
    <n v="0"/>
  </r>
  <r>
    <x v="3"/>
    <s v="28JY"/>
    <s v="MI"/>
    <n v="1"/>
    <s v="C"/>
    <x v="10"/>
    <n v="300"/>
    <n v="300"/>
    <m/>
    <n v="6.4239828693790084"/>
    <n v="6.423982869379008E-2"/>
    <n v="0"/>
  </r>
  <r>
    <x v="3"/>
    <s v="28JY"/>
    <s v="MI"/>
    <n v="2"/>
    <s v="P"/>
    <x v="10"/>
    <n v="300"/>
    <n v="300"/>
    <m/>
    <n v="11.053984575835472"/>
    <n v="0.11053984575835471"/>
    <n v="0"/>
  </r>
  <r>
    <x v="3"/>
    <s v="28JY"/>
    <s v="MI"/>
    <n v="2"/>
    <s v="C"/>
    <x v="10"/>
    <n v="300"/>
    <n v="300"/>
    <m/>
    <n v="11.312217194570133"/>
    <n v="0.11312217194570133"/>
    <n v="0"/>
  </r>
  <r>
    <x v="3"/>
    <s v="28JY"/>
    <s v="MI"/>
    <n v="3"/>
    <s v="P"/>
    <x v="10"/>
    <n v="300"/>
    <n v="300"/>
    <m/>
    <n v="7.27762803234502"/>
    <n v="7.2776280323450196E-2"/>
    <n v="0"/>
  </r>
  <r>
    <x v="3"/>
    <s v="28JY"/>
    <s v="MI"/>
    <n v="3"/>
    <s v="C"/>
    <x v="10"/>
    <n v="300"/>
    <n v="300"/>
    <m/>
    <n v="6.9943289224952592"/>
    <n v="6.994328922495259E-2"/>
    <n v="0"/>
  </r>
  <r>
    <x v="3"/>
    <s v="28JY"/>
    <s v="MI"/>
    <n v="4"/>
    <s v="P"/>
    <x v="10"/>
    <n v="300"/>
    <n v="300"/>
    <m/>
    <n v="11.908931698774092"/>
    <n v="0.11908931698774092"/>
    <n v="0"/>
  </r>
  <r>
    <x v="3"/>
    <s v="28JY"/>
    <s v="MI"/>
    <n v="4"/>
    <s v="C"/>
    <x v="10"/>
    <n v="300"/>
    <n v="300"/>
    <m/>
    <n v="11.663807890222996"/>
    <n v="0.11663807890222996"/>
    <n v="0"/>
  </r>
  <r>
    <x v="3"/>
    <s v="28JY"/>
    <s v="MI"/>
    <n v="1"/>
    <s v="P"/>
    <x v="11"/>
    <n v="330"/>
    <n v="300"/>
    <m/>
    <n v="7.8244274809160155"/>
    <n v="7.8244274809160158E-2"/>
    <n v="0"/>
  </r>
  <r>
    <x v="3"/>
    <s v="28JY"/>
    <s v="MI"/>
    <n v="1"/>
    <s v="C"/>
    <x v="11"/>
    <n v="330"/>
    <n v="300"/>
    <m/>
    <n v="5.9171597633135979"/>
    <n v="5.9171597633135981E-2"/>
    <n v="0"/>
  </r>
  <r>
    <x v="3"/>
    <s v="28JY"/>
    <s v="MI"/>
    <n v="2"/>
    <s v="P"/>
    <x v="11"/>
    <n v="330"/>
    <n v="300"/>
    <m/>
    <n v="9.8827470686767249"/>
    <n v="9.8827470686767255E-2"/>
    <n v="0"/>
  </r>
  <r>
    <x v="3"/>
    <s v="28JY"/>
    <s v="MI"/>
    <n v="2"/>
    <s v="C"/>
    <x v="11"/>
    <n v="330"/>
    <n v="300"/>
    <m/>
    <n v="8.8397790055248695"/>
    <n v="8.8397790055248698E-2"/>
    <n v="0"/>
  </r>
  <r>
    <x v="3"/>
    <s v="28JY"/>
    <s v="MI"/>
    <n v="3"/>
    <s v="P"/>
    <x v="11"/>
    <n v="330"/>
    <n v="300"/>
    <m/>
    <n v="6.7757009345794454"/>
    <n v="6.7757009345794456E-2"/>
    <n v="0"/>
  </r>
  <r>
    <x v="3"/>
    <s v="28JY"/>
    <s v="MI"/>
    <n v="4"/>
    <s v="P"/>
    <x v="11"/>
    <n v="330"/>
    <n v="300"/>
    <m/>
    <n v="11.168384879725096"/>
    <n v="0.11168384879725096"/>
    <n v="0"/>
  </r>
  <r>
    <x v="3"/>
    <s v="28JY"/>
    <s v="MI"/>
    <n v="4"/>
    <s v="C"/>
    <x v="11"/>
    <n v="330"/>
    <n v="300"/>
    <m/>
    <n v="11.63166397415185"/>
    <n v="0.1163166397415185"/>
    <n v="0"/>
  </r>
  <r>
    <x v="3"/>
    <s v="28JY"/>
    <s v="MI"/>
    <n v="2"/>
    <s v="P"/>
    <x v="12"/>
    <n v="350"/>
    <n v="300"/>
    <m/>
    <n v="8.1534772182254276"/>
    <n v="8.1534772182254273E-2"/>
    <n v="0"/>
  </r>
  <r>
    <x v="3"/>
    <s v="28JY"/>
    <s v="MI"/>
    <n v="2"/>
    <s v="C"/>
    <x v="12"/>
    <n v="350"/>
    <n v="300"/>
    <m/>
    <n v="7.7994428969359406"/>
    <n v="7.7994428969359403E-2"/>
    <n v="0"/>
  </r>
  <r>
    <x v="3"/>
    <s v="28JY"/>
    <s v="MI"/>
    <n v="1"/>
    <s v="P"/>
    <x v="12"/>
    <n v="360"/>
    <n v="300"/>
    <m/>
    <n v="8.6587436332767478"/>
    <n v="8.6587436332767484E-2"/>
    <n v="0"/>
  </r>
  <r>
    <x v="3"/>
    <s v="28JY"/>
    <s v="MI"/>
    <n v="1"/>
    <s v="C"/>
    <x v="12"/>
    <n v="360"/>
    <n v="300"/>
    <m/>
    <n v="7.0921985815602895"/>
    <n v="7.0921985815602898E-2"/>
    <n v="0"/>
  </r>
  <r>
    <x v="3"/>
    <s v="28JY"/>
    <s v="MI"/>
    <n v="3"/>
    <s v="P"/>
    <x v="12"/>
    <n v="360"/>
    <n v="300"/>
    <m/>
    <n v="5.7507987220447339"/>
    <n v="5.7507987220447337E-2"/>
    <n v="0"/>
  </r>
  <r>
    <x v="3"/>
    <s v="28JY"/>
    <s v="MI"/>
    <n v="4"/>
    <s v="P"/>
    <x v="12"/>
    <n v="360"/>
    <n v="300"/>
    <m/>
    <n v="10.526315789473681"/>
    <n v="0.10526315789473681"/>
    <n v="0"/>
  </r>
  <r>
    <x v="3"/>
    <s v="28JY"/>
    <s v="MI"/>
    <n v="4"/>
    <s v="C"/>
    <x v="12"/>
    <n v="360"/>
    <n v="300"/>
    <m/>
    <n v="9.2165898617511477"/>
    <n v="9.2165898617511482E-2"/>
    <n v="0"/>
  </r>
  <r>
    <x v="3"/>
    <s v="28JY"/>
    <s v="MI"/>
    <n v="1"/>
    <s v="C"/>
    <x v="13"/>
    <n v="390"/>
    <n v="300"/>
    <m/>
    <n v="7.6388888888888964"/>
    <n v="7.6388888888888964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A404-F109-48CA-B8B0-B950E2252ED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2:U36" firstHeaderRow="0" firstDataRow="1" firstDataCol="2"/>
  <pivotFields count="14">
    <pivotField axis="axisRow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5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C" fld="10" subtotal="average" baseField="5" baseItem="0" numFmtId="2"/>
    <dataField name="Count of MC" fld="10" subtotal="count" baseField="5" baseItem="0"/>
    <dataField name="StdDev of MC" fld="10" subtotal="stdDev" baseField="5" baseItem="0" numFmtId="2"/>
    <dataField name="Average of SW_mm" fld="11" subtotal="average" baseField="5" baseItem="4" numFmtId="2"/>
    <dataField name="Count of SW_mm" fld="11" subtotal="count" baseField="5" baseItem="4"/>
    <dataField name="StdDev of SW_mm" fld="11" subtotal="stdDev" baseField="5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C4D-1054-4A81-B133-16FD0890ACC7}">
  <dimension ref="A1:FR22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5.42578125" bestFit="1" customWidth="1"/>
    <col min="3" max="3" width="11.7109375" bestFit="1" customWidth="1"/>
    <col min="4" max="4" width="22.140625" bestFit="1" customWidth="1"/>
    <col min="5" max="5" width="34.28515625" bestFit="1" customWidth="1"/>
    <col min="6" max="6" width="32.28515625" bestFit="1" customWidth="1"/>
    <col min="7" max="7" width="11.85546875" bestFit="1" customWidth="1"/>
    <col min="8" max="8" width="28.5703125" bestFit="1" customWidth="1"/>
    <col min="9" max="9" width="29.7109375" bestFit="1" customWidth="1"/>
    <col min="10" max="10" width="17" bestFit="1" customWidth="1"/>
    <col min="11" max="12" width="17.28515625" bestFit="1" customWidth="1"/>
    <col min="13" max="13" width="23.7109375" bestFit="1" customWidth="1"/>
    <col min="14" max="14" width="19" bestFit="1" customWidth="1"/>
    <col min="15" max="15" width="15.85546875" bestFit="1" customWidth="1"/>
    <col min="16" max="16" width="11" bestFit="1" customWidth="1"/>
    <col min="17" max="17" width="13.7109375" bestFit="1" customWidth="1"/>
    <col min="18" max="18" width="12.42578125" bestFit="1" customWidth="1"/>
    <col min="19" max="19" width="12.28515625" bestFit="1" customWidth="1"/>
    <col min="20" max="20" width="14.7109375" bestFit="1" customWidth="1"/>
    <col min="21" max="21" width="14.5703125" bestFit="1" customWidth="1"/>
    <col min="22" max="22" width="18.28515625" bestFit="1" customWidth="1"/>
    <col min="23" max="23" width="13.7109375" bestFit="1" customWidth="1"/>
    <col min="24" max="24" width="26" bestFit="1" customWidth="1"/>
    <col min="25" max="25" width="30.42578125" bestFit="1" customWidth="1"/>
    <col min="26" max="26" width="30" bestFit="1" customWidth="1"/>
    <col min="27" max="27" width="34.42578125" bestFit="1" customWidth="1"/>
    <col min="28" max="28" width="17.85546875" bestFit="1" customWidth="1"/>
    <col min="29" max="29" width="14.140625" bestFit="1" customWidth="1"/>
    <col min="30" max="30" width="18.5703125" bestFit="1" customWidth="1"/>
    <col min="31" max="31" width="21.85546875" bestFit="1" customWidth="1"/>
    <col min="32" max="32" width="26.28515625" bestFit="1" customWidth="1"/>
    <col min="33" max="33" width="23.42578125" bestFit="1" customWidth="1"/>
    <col min="34" max="34" width="21" bestFit="1" customWidth="1"/>
    <col min="35" max="35" width="29.42578125" bestFit="1" customWidth="1"/>
    <col min="36" max="36" width="21.5703125" bestFit="1" customWidth="1"/>
    <col min="37" max="37" width="12.85546875" bestFit="1" customWidth="1"/>
    <col min="38" max="38" width="14.85546875" bestFit="1" customWidth="1"/>
    <col min="39" max="39" width="6.85546875" bestFit="1" customWidth="1"/>
    <col min="40" max="40" width="9.85546875" bestFit="1" customWidth="1"/>
    <col min="41" max="41" width="5.42578125" bestFit="1" customWidth="1"/>
    <col min="42" max="42" width="6.28515625" bestFit="1" customWidth="1"/>
    <col min="43" max="43" width="6.85546875" bestFit="1" customWidth="1"/>
    <col min="44" max="44" width="9.85546875" bestFit="1" customWidth="1"/>
    <col min="45" max="45" width="5.42578125" bestFit="1" customWidth="1"/>
    <col min="46" max="46" width="7.42578125" bestFit="1" customWidth="1"/>
    <col min="47" max="47" width="10.42578125" bestFit="1" customWidth="1"/>
    <col min="48" max="48" width="6" bestFit="1" customWidth="1"/>
    <col min="49" max="49" width="9.140625" bestFit="1" customWidth="1"/>
    <col min="50" max="50" width="8.140625" bestFit="1" customWidth="1"/>
    <col min="51" max="51" width="7" bestFit="1" customWidth="1"/>
    <col min="52" max="52" width="13.7109375" bestFit="1" customWidth="1"/>
    <col min="53" max="53" width="17.42578125" bestFit="1" customWidth="1"/>
    <col min="54" max="54" width="12.7109375" bestFit="1" customWidth="1"/>
    <col min="55" max="55" width="22.42578125" bestFit="1" customWidth="1"/>
    <col min="56" max="56" width="21.5703125" bestFit="1" customWidth="1"/>
    <col min="57" max="57" width="23" bestFit="1" customWidth="1"/>
    <col min="58" max="58" width="20.28515625" bestFit="1" customWidth="1"/>
    <col min="59" max="59" width="9" bestFit="1" customWidth="1"/>
    <col min="60" max="60" width="13.42578125" bestFit="1" customWidth="1"/>
    <col min="61" max="61" width="14.42578125" bestFit="1" customWidth="1"/>
    <col min="62" max="62" width="11" bestFit="1" customWidth="1"/>
    <col min="63" max="63" width="4.42578125" bestFit="1" customWidth="1"/>
    <col min="64" max="64" width="2" bestFit="1" customWidth="1"/>
    <col min="65" max="65" width="13.7109375" bestFit="1" customWidth="1"/>
    <col min="66" max="66" width="29.140625" bestFit="1" customWidth="1"/>
    <col min="67" max="67" width="28.42578125" bestFit="1" customWidth="1"/>
    <col min="68" max="68" width="28.28515625" bestFit="1" customWidth="1"/>
    <col min="69" max="69" width="11.42578125" bestFit="1" customWidth="1"/>
    <col min="70" max="70" width="7" bestFit="1" customWidth="1"/>
    <col min="71" max="71" width="5.28515625" bestFit="1" customWidth="1"/>
    <col min="72" max="72" width="6.28515625" bestFit="1" customWidth="1"/>
    <col min="73" max="73" width="7.42578125" bestFit="1" customWidth="1"/>
    <col min="74" max="74" width="4.5703125" bestFit="1" customWidth="1"/>
    <col min="75" max="75" width="4.28515625" bestFit="1" customWidth="1"/>
    <col min="76" max="76" width="12.28515625" bestFit="1" customWidth="1"/>
    <col min="77" max="77" width="9.5703125" bestFit="1" customWidth="1"/>
    <col min="78" max="78" width="8.7109375" bestFit="1" customWidth="1"/>
    <col min="79" max="79" width="8.28515625" bestFit="1" customWidth="1"/>
    <col min="80" max="80" width="8.140625" bestFit="1" customWidth="1"/>
    <col min="81" max="81" width="9.42578125" bestFit="1" customWidth="1"/>
    <col min="82" max="82" width="9.28515625" bestFit="1" customWidth="1"/>
    <col min="83" max="83" width="13.85546875" bestFit="1" customWidth="1"/>
    <col min="84" max="85" width="11.140625" bestFit="1" customWidth="1"/>
    <col min="86" max="86" width="23" bestFit="1" customWidth="1"/>
    <col min="87" max="87" width="27.42578125" bestFit="1" customWidth="1"/>
    <col min="88" max="88" width="8.5703125" bestFit="1" customWidth="1"/>
    <col min="89" max="89" width="5.85546875" bestFit="1" customWidth="1"/>
    <col min="90" max="90" width="16.28515625" bestFit="1" customWidth="1"/>
    <col min="91" max="91" width="20.7109375" bestFit="1" customWidth="1"/>
    <col min="92" max="92" width="23" bestFit="1" customWidth="1"/>
    <col min="93" max="93" width="27.42578125" bestFit="1" customWidth="1"/>
    <col min="94" max="94" width="8.5703125" bestFit="1" customWidth="1"/>
    <col min="95" max="95" width="5.85546875" bestFit="1" customWidth="1"/>
    <col min="96" max="96" width="16.28515625" bestFit="1" customWidth="1"/>
    <col min="97" max="97" width="20.7109375" bestFit="1" customWidth="1"/>
    <col min="98" max="98" width="23" bestFit="1" customWidth="1"/>
    <col min="99" max="99" width="27.42578125" bestFit="1" customWidth="1"/>
    <col min="100" max="100" width="8.5703125" bestFit="1" customWidth="1"/>
    <col min="101" max="101" width="5.85546875" bestFit="1" customWidth="1"/>
    <col min="102" max="102" width="16.28515625" bestFit="1" customWidth="1"/>
    <col min="103" max="103" width="20.7109375" bestFit="1" customWidth="1"/>
    <col min="104" max="104" width="23" bestFit="1" customWidth="1"/>
    <col min="105" max="105" width="27.42578125" bestFit="1" customWidth="1"/>
    <col min="106" max="106" width="8.5703125" bestFit="1" customWidth="1"/>
    <col min="107" max="107" width="5.85546875" bestFit="1" customWidth="1"/>
    <col min="108" max="108" width="16.28515625" bestFit="1" customWidth="1"/>
    <col min="109" max="109" width="20.7109375" bestFit="1" customWidth="1"/>
    <col min="110" max="110" width="23" bestFit="1" customWidth="1"/>
    <col min="111" max="111" width="27.42578125" bestFit="1" customWidth="1"/>
    <col min="112" max="112" width="8.5703125" bestFit="1" customWidth="1"/>
    <col min="113" max="113" width="5.85546875" bestFit="1" customWidth="1"/>
    <col min="114" max="114" width="16.28515625" bestFit="1" customWidth="1"/>
    <col min="115" max="115" width="20.7109375" bestFit="1" customWidth="1"/>
    <col min="116" max="116" width="23" bestFit="1" customWidth="1"/>
    <col min="117" max="117" width="27.42578125" bestFit="1" customWidth="1"/>
    <col min="118" max="118" width="8.5703125" bestFit="1" customWidth="1"/>
    <col min="119" max="119" width="5.85546875" bestFit="1" customWidth="1"/>
    <col min="120" max="120" width="16.28515625" bestFit="1" customWidth="1"/>
    <col min="121" max="121" width="20.7109375" bestFit="1" customWidth="1"/>
    <col min="122" max="122" width="23" bestFit="1" customWidth="1"/>
    <col min="123" max="123" width="27.42578125" bestFit="1" customWidth="1"/>
    <col min="124" max="124" width="8.5703125" bestFit="1" customWidth="1"/>
    <col min="125" max="125" width="5.85546875" bestFit="1" customWidth="1"/>
    <col min="126" max="126" width="16.28515625" bestFit="1" customWidth="1"/>
    <col min="127" max="127" width="20.7109375" bestFit="1" customWidth="1"/>
    <col min="128" max="128" width="23" bestFit="1" customWidth="1"/>
    <col min="129" max="129" width="27.42578125" bestFit="1" customWidth="1"/>
    <col min="130" max="130" width="8.5703125" bestFit="1" customWidth="1"/>
    <col min="131" max="131" width="5.85546875" bestFit="1" customWidth="1"/>
    <col min="132" max="132" width="16.28515625" bestFit="1" customWidth="1"/>
    <col min="133" max="133" width="20.7109375" bestFit="1" customWidth="1"/>
    <col min="134" max="134" width="23" bestFit="1" customWidth="1"/>
    <col min="135" max="135" width="27.42578125" bestFit="1" customWidth="1"/>
    <col min="136" max="136" width="8.5703125" bestFit="1" customWidth="1"/>
    <col min="137" max="137" width="5.85546875" bestFit="1" customWidth="1"/>
    <col min="138" max="138" width="16.28515625" bestFit="1" customWidth="1"/>
    <col min="139" max="139" width="20.7109375" bestFit="1" customWidth="1"/>
    <col min="140" max="140" width="4.85546875" bestFit="1" customWidth="1"/>
    <col min="141" max="141" width="15.85546875" bestFit="1" customWidth="1"/>
    <col min="142" max="142" width="16.140625" bestFit="1" customWidth="1"/>
    <col min="143" max="143" width="15.85546875" bestFit="1" customWidth="1"/>
    <col min="144" max="144" width="16.140625" bestFit="1" customWidth="1"/>
    <col min="145" max="145" width="15.85546875" bestFit="1" customWidth="1"/>
    <col min="146" max="146" width="16.140625" bestFit="1" customWidth="1"/>
    <col min="147" max="147" width="15.85546875" bestFit="1" customWidth="1"/>
    <col min="148" max="148" width="16.140625" bestFit="1" customWidth="1"/>
    <col min="149" max="149" width="15.85546875" bestFit="1" customWidth="1"/>
    <col min="150" max="150" width="16.140625" bestFit="1" customWidth="1"/>
    <col min="151" max="151" width="15.85546875" bestFit="1" customWidth="1"/>
    <col min="152" max="152" width="16.140625" bestFit="1" customWidth="1"/>
    <col min="153" max="153" width="15.85546875" bestFit="1" customWidth="1"/>
    <col min="154" max="154" width="16.140625" bestFit="1" customWidth="1"/>
    <col min="155" max="155" width="15.85546875" bestFit="1" customWidth="1"/>
    <col min="156" max="156" width="16.140625" bestFit="1" customWidth="1"/>
    <col min="157" max="157" width="4.7109375" bestFit="1" customWidth="1"/>
    <col min="158" max="165" width="15.7109375" bestFit="1" customWidth="1"/>
    <col min="166" max="166" width="3.5703125" bestFit="1" customWidth="1"/>
    <col min="167" max="174" width="21.7109375" bestFit="1" customWidth="1"/>
  </cols>
  <sheetData>
    <row r="1" spans="1:1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203</v>
      </c>
      <c r="AJ1" t="s">
        <v>34</v>
      </c>
      <c r="AK1" t="s">
        <v>35</v>
      </c>
      <c r="AL1" t="s">
        <v>36</v>
      </c>
      <c r="AM1" s="1" t="s">
        <v>37</v>
      </c>
      <c r="AN1" s="1" t="s">
        <v>38</v>
      </c>
      <c r="AO1" s="1" t="s">
        <v>39</v>
      </c>
      <c r="AP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t="s">
        <v>47</v>
      </c>
      <c r="AX1" t="s">
        <v>48</v>
      </c>
      <c r="AY1" t="s">
        <v>49</v>
      </c>
      <c r="AZ1" t="s">
        <v>202</v>
      </c>
      <c r="BA1" t="s">
        <v>204</v>
      </c>
      <c r="BB1" t="s">
        <v>205</v>
      </c>
      <c r="BC1" t="s">
        <v>50</v>
      </c>
      <c r="BD1" t="s">
        <v>51</v>
      </c>
      <c r="BE1" t="s">
        <v>206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207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170</v>
      </c>
      <c r="CI1" t="s">
        <v>171</v>
      </c>
      <c r="CJ1" t="s">
        <v>79</v>
      </c>
      <c r="CK1" t="s">
        <v>150</v>
      </c>
      <c r="CL1" t="s">
        <v>166</v>
      </c>
      <c r="CM1" t="s">
        <v>167</v>
      </c>
      <c r="CN1" t="s">
        <v>168</v>
      </c>
      <c r="CO1" t="s">
        <v>169</v>
      </c>
      <c r="CP1" t="s">
        <v>80</v>
      </c>
      <c r="CQ1" t="s">
        <v>151</v>
      </c>
      <c r="CR1" t="s">
        <v>172</v>
      </c>
      <c r="CS1" t="s">
        <v>173</v>
      </c>
      <c r="CT1" t="s">
        <v>174</v>
      </c>
      <c r="CU1" t="s">
        <v>175</v>
      </c>
      <c r="CV1" t="s">
        <v>81</v>
      </c>
      <c r="CW1" t="s">
        <v>152</v>
      </c>
      <c r="CX1" t="s">
        <v>200</v>
      </c>
      <c r="CY1" t="s">
        <v>201</v>
      </c>
      <c r="CZ1" t="s">
        <v>176</v>
      </c>
      <c r="DA1" t="s">
        <v>177</v>
      </c>
      <c r="DB1" t="s">
        <v>82</v>
      </c>
      <c r="DC1" t="s">
        <v>153</v>
      </c>
      <c r="DD1" t="s">
        <v>188</v>
      </c>
      <c r="DE1" t="s">
        <v>189</v>
      </c>
      <c r="DF1" t="s">
        <v>178</v>
      </c>
      <c r="DG1" t="s">
        <v>179</v>
      </c>
      <c r="DH1" t="s">
        <v>83</v>
      </c>
      <c r="DI1" t="s">
        <v>154</v>
      </c>
      <c r="DJ1" t="s">
        <v>190</v>
      </c>
      <c r="DK1" t="s">
        <v>191</v>
      </c>
      <c r="DL1" t="s">
        <v>180</v>
      </c>
      <c r="DM1" t="s">
        <v>181</v>
      </c>
      <c r="DN1" t="s">
        <v>84</v>
      </c>
      <c r="DO1" t="s">
        <v>155</v>
      </c>
      <c r="DP1" t="s">
        <v>192</v>
      </c>
      <c r="DQ1" t="s">
        <v>193</v>
      </c>
      <c r="DR1" t="s">
        <v>182</v>
      </c>
      <c r="DS1" t="s">
        <v>183</v>
      </c>
      <c r="DT1" t="s">
        <v>85</v>
      </c>
      <c r="DU1" t="s">
        <v>156</v>
      </c>
      <c r="DV1" t="s">
        <v>194</v>
      </c>
      <c r="DW1" t="s">
        <v>195</v>
      </c>
      <c r="DX1" t="s">
        <v>184</v>
      </c>
      <c r="DY1" t="s">
        <v>185</v>
      </c>
      <c r="DZ1" t="s">
        <v>86</v>
      </c>
      <c r="EA1" t="s">
        <v>157</v>
      </c>
      <c r="EB1" t="s">
        <v>196</v>
      </c>
      <c r="EC1" t="s">
        <v>197</v>
      </c>
      <c r="ED1" t="s">
        <v>186</v>
      </c>
      <c r="EE1" t="s">
        <v>187</v>
      </c>
      <c r="EF1" t="s">
        <v>87</v>
      </c>
      <c r="EG1" t="s">
        <v>158</v>
      </c>
      <c r="EH1" t="s">
        <v>198</v>
      </c>
      <c r="EI1" t="s">
        <v>199</v>
      </c>
      <c r="EJ1" t="s">
        <v>88</v>
      </c>
      <c r="EK1" t="s">
        <v>89</v>
      </c>
      <c r="EL1" t="s">
        <v>90</v>
      </c>
      <c r="EM1" t="s">
        <v>91</v>
      </c>
      <c r="EN1" t="s">
        <v>92</v>
      </c>
      <c r="EO1" t="s">
        <v>93</v>
      </c>
      <c r="EP1" t="s">
        <v>94</v>
      </c>
      <c r="EQ1" t="s">
        <v>95</v>
      </c>
      <c r="ER1" t="s">
        <v>96</v>
      </c>
      <c r="ES1" t="s">
        <v>97</v>
      </c>
      <c r="ET1" t="s">
        <v>98</v>
      </c>
      <c r="EU1" t="s">
        <v>99</v>
      </c>
      <c r="EV1" t="s">
        <v>100</v>
      </c>
      <c r="EW1" t="s">
        <v>101</v>
      </c>
      <c r="EX1" t="s">
        <v>102</v>
      </c>
      <c r="EY1" t="s">
        <v>103</v>
      </c>
      <c r="EZ1" t="s">
        <v>104</v>
      </c>
      <c r="FA1" t="s">
        <v>105</v>
      </c>
      <c r="FB1" t="s">
        <v>106</v>
      </c>
      <c r="FC1" t="s">
        <v>107</v>
      </c>
      <c r="FD1" t="s">
        <v>108</v>
      </c>
      <c r="FE1" t="s">
        <v>109</v>
      </c>
      <c r="FF1" t="s">
        <v>110</v>
      </c>
      <c r="FG1" t="s">
        <v>111</v>
      </c>
      <c r="FH1" t="s">
        <v>112</v>
      </c>
      <c r="FI1" t="s">
        <v>113</v>
      </c>
      <c r="FJ1" t="s">
        <v>114</v>
      </c>
      <c r="FK1" t="s">
        <v>115</v>
      </c>
      <c r="FL1" t="s">
        <v>116</v>
      </c>
      <c r="FM1" t="s">
        <v>117</v>
      </c>
      <c r="FN1" t="s">
        <v>118</v>
      </c>
      <c r="FO1" t="s">
        <v>119</v>
      </c>
      <c r="FP1" t="s">
        <v>120</v>
      </c>
      <c r="FQ1" t="s">
        <v>121</v>
      </c>
      <c r="FR1" t="s">
        <v>122</v>
      </c>
    </row>
    <row r="2" spans="1:174" x14ac:dyDescent="0.25">
      <c r="A2" s="2" t="s">
        <v>165</v>
      </c>
      <c r="B2" s="2"/>
      <c r="C2" s="3">
        <v>43867</v>
      </c>
      <c r="D2" s="4">
        <v>1</v>
      </c>
      <c r="E2" s="5" t="s">
        <v>123</v>
      </c>
      <c r="F2" s="2">
        <v>0</v>
      </c>
      <c r="G2" t="s">
        <v>124</v>
      </c>
      <c r="H2" s="6">
        <v>10.5</v>
      </c>
      <c r="I2">
        <v>1000</v>
      </c>
      <c r="J2" s="4">
        <v>95.238095238095241</v>
      </c>
      <c r="K2" s="7"/>
      <c r="L2" s="8"/>
      <c r="M2" s="8"/>
      <c r="N2" s="8"/>
      <c r="O2" s="8"/>
      <c r="P2" s="8"/>
      <c r="Q2" s="8"/>
      <c r="R2" s="8"/>
      <c r="S2" s="8"/>
      <c r="T2" s="8"/>
      <c r="U2" s="4"/>
      <c r="V2" s="8"/>
      <c r="W2" s="9"/>
      <c r="X2" s="9"/>
      <c r="Y2" s="9"/>
      <c r="Z2" s="9"/>
      <c r="AA2" s="9"/>
      <c r="AB2" s="4"/>
      <c r="AC2" s="8"/>
      <c r="AD2" s="8"/>
      <c r="AE2" s="8"/>
      <c r="AF2" s="8"/>
      <c r="AG2" s="8"/>
      <c r="AH2" s="8"/>
      <c r="AI2" s="10"/>
      <c r="AJ2" s="8"/>
      <c r="AK2" s="9"/>
      <c r="AL2" s="9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4"/>
      <c r="BA2" s="8"/>
      <c r="BB2" s="4"/>
      <c r="BC2" s="4"/>
      <c r="BD2" s="4"/>
      <c r="BE2" s="8"/>
      <c r="BF2" s="8"/>
      <c r="BG2" s="11"/>
      <c r="BH2" s="4"/>
      <c r="BI2" s="4"/>
      <c r="BJ2" s="11"/>
      <c r="BK2" s="11"/>
      <c r="BL2" s="11"/>
      <c r="BM2" s="11"/>
      <c r="BN2" s="11"/>
      <c r="BO2" s="11"/>
      <c r="BP2" s="11"/>
      <c r="BQ2" s="4"/>
      <c r="BR2" s="7"/>
      <c r="BS2" s="7"/>
      <c r="BT2" s="7"/>
      <c r="BU2" s="7"/>
      <c r="BV2" s="7"/>
      <c r="BW2" s="7"/>
      <c r="BX2" s="7"/>
      <c r="BY2" s="7"/>
      <c r="BZ2" s="7"/>
      <c r="CA2" s="8"/>
      <c r="CB2" s="7"/>
      <c r="CC2" s="7"/>
      <c r="CD2" s="8"/>
      <c r="CE2" s="7"/>
      <c r="CF2" s="7"/>
      <c r="CG2" s="7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</row>
    <row r="3" spans="1:174" x14ac:dyDescent="0.25">
      <c r="A3" s="2" t="s">
        <v>165</v>
      </c>
      <c r="B3" s="2"/>
      <c r="C3" s="3">
        <v>43871</v>
      </c>
      <c r="D3" s="7"/>
      <c r="E3" s="3"/>
      <c r="F3" s="2">
        <v>4</v>
      </c>
      <c r="G3" t="s">
        <v>124</v>
      </c>
      <c r="H3" s="6">
        <v>10.5</v>
      </c>
      <c r="I3">
        <v>1000</v>
      </c>
      <c r="J3" s="4">
        <v>95.238095238095241</v>
      </c>
      <c r="K3" s="7"/>
      <c r="L3" s="8"/>
      <c r="M3" s="8"/>
      <c r="N3" s="8"/>
      <c r="O3" s="8"/>
      <c r="P3" s="8"/>
      <c r="Q3" s="8"/>
      <c r="R3" s="8"/>
      <c r="S3" s="8"/>
      <c r="T3" s="8"/>
      <c r="U3" s="4"/>
      <c r="V3" s="8"/>
      <c r="W3" s="9"/>
      <c r="X3" s="9"/>
      <c r="Y3" s="9"/>
      <c r="Z3" s="9"/>
      <c r="AA3" s="9"/>
      <c r="AB3" s="4"/>
      <c r="AC3" s="8"/>
      <c r="AD3" s="8"/>
      <c r="AE3" s="8"/>
      <c r="AF3" s="8"/>
      <c r="AG3" s="8"/>
      <c r="AH3" s="8"/>
      <c r="AI3" s="10"/>
      <c r="AJ3" s="8"/>
      <c r="AK3" s="9"/>
      <c r="AL3" s="9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4"/>
      <c r="BA3" s="8"/>
      <c r="BB3" s="4"/>
      <c r="BC3" s="4"/>
      <c r="BD3" s="4"/>
      <c r="BE3" s="8"/>
      <c r="BF3" s="8"/>
      <c r="BG3" s="11"/>
      <c r="BH3" s="4"/>
      <c r="BI3" s="4"/>
      <c r="BJ3" s="11"/>
      <c r="BK3" s="11"/>
      <c r="BL3" s="11"/>
      <c r="BM3" s="11"/>
      <c r="BN3" s="11"/>
      <c r="BO3" s="11"/>
      <c r="BP3" s="11"/>
      <c r="BQ3" s="4"/>
      <c r="BR3" s="7"/>
      <c r="BS3" s="7"/>
      <c r="BT3" s="7"/>
      <c r="BU3" s="7"/>
      <c r="BV3" s="7"/>
      <c r="BW3" s="7"/>
      <c r="BX3" s="7"/>
      <c r="BY3" s="7"/>
      <c r="BZ3" s="7"/>
      <c r="CA3" s="8"/>
      <c r="CB3" s="7"/>
      <c r="CC3" s="7"/>
      <c r="CD3" s="8"/>
      <c r="CE3" s="4"/>
      <c r="CF3" s="4"/>
      <c r="CH3" s="10">
        <v>0.15081632495207373</v>
      </c>
      <c r="CI3" s="10">
        <v>4.9990174526256528E-3</v>
      </c>
      <c r="CJ3" s="7">
        <v>150</v>
      </c>
      <c r="CK3" s="8">
        <v>1.42</v>
      </c>
      <c r="CL3" s="8">
        <v>32.123877214791705</v>
      </c>
      <c r="CM3" s="8">
        <v>1.0647907174092814</v>
      </c>
      <c r="CN3" s="15">
        <v>0.13286446132113922</v>
      </c>
      <c r="CO3" s="15">
        <v>2.783080022335059E-3</v>
      </c>
      <c r="CP3" s="7">
        <v>150</v>
      </c>
      <c r="CQ3" s="8">
        <v>1.71</v>
      </c>
      <c r="CR3" s="8">
        <v>34.079734328872213</v>
      </c>
      <c r="CS3" s="8">
        <v>0.71386002572888851</v>
      </c>
      <c r="CT3" s="15">
        <v>0.16095095121191738</v>
      </c>
      <c r="CU3" s="15">
        <v>5.1704368196360496E-3</v>
      </c>
      <c r="CV3" s="7">
        <v>300</v>
      </c>
      <c r="CW3" s="8">
        <v>1.56</v>
      </c>
      <c r="CX3" s="8">
        <v>75.32504516717735</v>
      </c>
      <c r="CY3" s="8">
        <v>2.4197644315896523</v>
      </c>
      <c r="CZ3" s="15">
        <v>0.1681701692452644</v>
      </c>
      <c r="DA3" s="15">
        <v>7.7530130914163081E-3</v>
      </c>
      <c r="DB3" s="7">
        <v>300</v>
      </c>
      <c r="DC3" s="8">
        <v>1.6</v>
      </c>
      <c r="DD3" s="8">
        <v>80.721681237726898</v>
      </c>
      <c r="DE3" s="8">
        <v>3.7214462838798901</v>
      </c>
      <c r="DF3" s="15">
        <v>0.16917172645606052</v>
      </c>
      <c r="DG3" s="15">
        <v>6.0071964530646902E-3</v>
      </c>
      <c r="DH3" s="7">
        <v>300</v>
      </c>
      <c r="DI3" s="8">
        <v>1.56</v>
      </c>
      <c r="DJ3" s="8">
        <v>79.172367981436324</v>
      </c>
      <c r="DK3" s="8">
        <v>2.8113679400343057</v>
      </c>
      <c r="DL3" s="15">
        <v>0.15701676444574281</v>
      </c>
      <c r="DM3" s="15">
        <v>4.680808666592963E-3</v>
      </c>
      <c r="DN3" s="7">
        <v>300</v>
      </c>
      <c r="DO3" s="8">
        <v>1.5</v>
      </c>
      <c r="DP3" s="8">
        <v>70.657544000584267</v>
      </c>
      <c r="DQ3" s="8">
        <v>2.1063638999668055</v>
      </c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>
        <v>3.75</v>
      </c>
      <c r="EL3" s="8"/>
      <c r="EM3" s="8">
        <v>6.125</v>
      </c>
      <c r="EN3" s="8"/>
      <c r="EO3" s="8">
        <v>6.1875</v>
      </c>
      <c r="EP3" s="8"/>
      <c r="EQ3" s="8">
        <v>3</v>
      </c>
      <c r="ER3" s="8"/>
      <c r="ES3" s="8">
        <v>2.1875</v>
      </c>
      <c r="ET3" s="8"/>
      <c r="EU3" s="8">
        <v>1.5</v>
      </c>
      <c r="EV3" s="8"/>
      <c r="EW3" s="8"/>
      <c r="EX3" s="8"/>
      <c r="EY3" s="8"/>
      <c r="EZ3" s="8"/>
      <c r="FA3" s="8"/>
      <c r="FB3" s="8">
        <v>5.375</v>
      </c>
      <c r="FC3" s="8">
        <v>6.625</v>
      </c>
      <c r="FD3" s="8">
        <v>5.75</v>
      </c>
      <c r="FE3" s="8">
        <v>6.125</v>
      </c>
      <c r="FF3" s="8">
        <v>5.375</v>
      </c>
      <c r="FG3" s="8">
        <v>5.875</v>
      </c>
      <c r="FH3" s="8"/>
      <c r="FI3" s="8"/>
      <c r="FJ3" s="8"/>
      <c r="FK3" s="8">
        <v>0.495</v>
      </c>
      <c r="FL3" s="8">
        <v>0.29249999999999998</v>
      </c>
      <c r="FM3" s="8"/>
      <c r="FN3" s="8"/>
      <c r="FO3" s="8"/>
      <c r="FP3" s="8"/>
      <c r="FQ3" s="8"/>
      <c r="FR3" s="8"/>
    </row>
    <row r="4" spans="1:174" x14ac:dyDescent="0.25">
      <c r="A4" s="2" t="s">
        <v>165</v>
      </c>
      <c r="B4" s="2"/>
      <c r="C4" s="3">
        <v>43889</v>
      </c>
      <c r="D4" s="7"/>
      <c r="E4" s="3"/>
      <c r="F4" s="2">
        <v>22</v>
      </c>
      <c r="G4" t="s">
        <v>124</v>
      </c>
      <c r="H4" s="6">
        <v>10.5</v>
      </c>
      <c r="I4">
        <v>1000</v>
      </c>
      <c r="J4" s="4">
        <v>95.238095238095241</v>
      </c>
      <c r="K4" s="7"/>
      <c r="L4" s="7">
        <v>204</v>
      </c>
      <c r="M4" s="11">
        <v>4.3</v>
      </c>
      <c r="N4" s="11"/>
      <c r="O4" s="11"/>
      <c r="P4" s="8"/>
      <c r="Q4" s="8"/>
      <c r="R4" s="8"/>
      <c r="S4" s="8"/>
      <c r="T4" s="8"/>
      <c r="U4" s="4"/>
      <c r="V4" s="8"/>
      <c r="W4" s="9"/>
      <c r="X4" s="9"/>
      <c r="Y4" s="9"/>
      <c r="Z4" s="9"/>
      <c r="AA4" s="9"/>
      <c r="AB4" s="4"/>
      <c r="AC4" s="8"/>
      <c r="AD4" s="8"/>
      <c r="AE4" s="8"/>
      <c r="AF4" s="8"/>
      <c r="AG4" s="8"/>
      <c r="AH4" s="8"/>
      <c r="AI4" s="10"/>
      <c r="AJ4" s="8"/>
      <c r="AK4" s="9"/>
      <c r="AL4" s="9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4"/>
      <c r="BA4" s="8"/>
      <c r="BB4" s="4"/>
      <c r="BC4" s="4"/>
      <c r="BD4" s="4"/>
      <c r="BE4" s="8"/>
      <c r="BF4" s="8"/>
      <c r="BG4" s="11"/>
      <c r="BH4" s="4"/>
      <c r="BI4" s="4"/>
      <c r="BJ4" s="11"/>
      <c r="BK4" s="11"/>
      <c r="BL4" s="11"/>
      <c r="BM4" s="11"/>
      <c r="BN4" s="11"/>
      <c r="BO4" s="11"/>
      <c r="BP4" s="11"/>
      <c r="BQ4" s="4"/>
      <c r="BR4" s="7"/>
      <c r="BS4" s="7"/>
      <c r="BT4" s="7"/>
      <c r="BU4" s="7"/>
      <c r="BV4" s="7"/>
      <c r="BW4" s="7"/>
      <c r="BX4" s="7"/>
      <c r="BY4" s="7"/>
      <c r="BZ4" s="7"/>
      <c r="CA4" s="8"/>
      <c r="CB4" s="7"/>
      <c r="CC4" s="7"/>
      <c r="CD4" s="8"/>
      <c r="CE4" s="7"/>
      <c r="CF4" s="7"/>
      <c r="CH4" s="15"/>
      <c r="CI4" s="10"/>
      <c r="CJ4" s="8"/>
      <c r="CK4" s="8"/>
      <c r="CL4" s="8"/>
      <c r="CM4" s="8"/>
      <c r="CN4" s="15"/>
      <c r="CO4" s="15"/>
      <c r="CP4" s="7"/>
      <c r="CQ4" s="7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</row>
    <row r="5" spans="1:174" x14ac:dyDescent="0.25">
      <c r="A5" s="2" t="s">
        <v>165</v>
      </c>
      <c r="B5" s="2"/>
      <c r="C5" s="3">
        <v>43894</v>
      </c>
      <c r="D5" s="7"/>
      <c r="E5" s="3"/>
      <c r="F5" s="2">
        <v>27</v>
      </c>
      <c r="G5" t="s">
        <v>124</v>
      </c>
      <c r="H5" s="6">
        <v>10.5</v>
      </c>
      <c r="I5">
        <v>1000</v>
      </c>
      <c r="J5" s="4">
        <v>95.238095238095241</v>
      </c>
      <c r="K5" s="7"/>
      <c r="L5" s="7">
        <v>239.75</v>
      </c>
      <c r="M5" s="11">
        <v>6</v>
      </c>
      <c r="N5" s="11"/>
      <c r="O5" s="11"/>
      <c r="P5" s="8"/>
      <c r="Q5" s="8"/>
      <c r="R5" s="8"/>
      <c r="S5" s="8"/>
      <c r="T5" s="8"/>
      <c r="U5" s="4"/>
      <c r="V5" s="8"/>
      <c r="W5" s="9"/>
      <c r="X5" s="9"/>
      <c r="Y5" s="9"/>
      <c r="Z5" s="9"/>
      <c r="AA5" s="9"/>
      <c r="AB5" s="4"/>
      <c r="AC5" s="8"/>
      <c r="AD5" s="8"/>
      <c r="AE5" s="8"/>
      <c r="AF5" s="8"/>
      <c r="AG5" s="8"/>
      <c r="AH5" s="8"/>
      <c r="AI5" s="10"/>
      <c r="AJ5" s="8"/>
      <c r="AK5" s="9"/>
      <c r="AL5" s="9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4"/>
      <c r="BA5" s="8"/>
      <c r="BB5" s="4"/>
      <c r="BC5" s="4"/>
      <c r="BD5" s="4"/>
      <c r="BE5" s="8"/>
      <c r="BF5" s="8"/>
      <c r="BG5" s="11"/>
      <c r="BH5" s="4"/>
      <c r="BI5" s="4"/>
      <c r="BJ5" s="11"/>
      <c r="BK5" s="11"/>
      <c r="BL5" s="11"/>
      <c r="BM5" s="11"/>
      <c r="BN5" s="11"/>
      <c r="BO5" s="11"/>
      <c r="BP5" s="11"/>
      <c r="BQ5" s="4"/>
      <c r="BR5" s="7"/>
      <c r="BS5" s="7"/>
      <c r="BT5" s="7"/>
      <c r="BU5" s="7"/>
      <c r="BV5" s="7"/>
      <c r="BW5" s="7"/>
      <c r="BX5" s="7"/>
      <c r="BY5" s="7"/>
      <c r="BZ5" s="7"/>
      <c r="CA5" s="8"/>
      <c r="CB5" s="7"/>
      <c r="CC5" s="7"/>
      <c r="CD5" s="8"/>
      <c r="CE5" s="7"/>
      <c r="CF5" s="7"/>
      <c r="CH5" s="15"/>
      <c r="CI5" s="10"/>
      <c r="CJ5" s="8"/>
      <c r="CK5" s="8"/>
      <c r="CL5" s="8"/>
      <c r="CM5" s="8"/>
      <c r="CN5" s="15"/>
      <c r="CO5" s="15"/>
      <c r="CP5" s="7"/>
      <c r="CQ5" s="7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</row>
    <row r="6" spans="1:174" x14ac:dyDescent="0.25">
      <c r="A6" s="2" t="s">
        <v>165</v>
      </c>
      <c r="B6" s="2"/>
      <c r="C6" s="3">
        <v>43899</v>
      </c>
      <c r="D6" s="4">
        <v>4</v>
      </c>
      <c r="E6" t="s">
        <v>125</v>
      </c>
      <c r="F6" s="2">
        <v>32</v>
      </c>
      <c r="G6" t="s">
        <v>124</v>
      </c>
      <c r="H6" s="6">
        <v>10.5</v>
      </c>
      <c r="I6">
        <v>1000</v>
      </c>
      <c r="J6" s="4">
        <v>95.238095238095241</v>
      </c>
      <c r="K6" s="7"/>
      <c r="L6" s="8"/>
      <c r="M6" s="8"/>
      <c r="N6" s="8"/>
      <c r="O6" s="8"/>
      <c r="P6" s="8"/>
      <c r="Q6" s="8"/>
      <c r="R6" s="8"/>
      <c r="S6" s="8"/>
      <c r="T6" s="8"/>
      <c r="U6" s="4"/>
      <c r="V6" s="8"/>
      <c r="W6" s="9"/>
      <c r="X6" s="9"/>
      <c r="Y6" s="9"/>
      <c r="Z6" s="9"/>
      <c r="AA6" s="9"/>
      <c r="AB6" s="4"/>
      <c r="AC6" s="8"/>
      <c r="AD6" s="8"/>
      <c r="AE6" s="8"/>
      <c r="AF6" s="8"/>
      <c r="AG6" s="8"/>
      <c r="AH6" s="8"/>
      <c r="AI6" s="10"/>
      <c r="AJ6" s="8"/>
      <c r="AK6" s="9"/>
      <c r="AL6" s="9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4"/>
      <c r="BA6" s="8"/>
      <c r="BB6" s="4"/>
      <c r="BC6" s="4"/>
      <c r="BD6" s="4"/>
      <c r="BE6" s="8"/>
      <c r="BF6" s="8"/>
      <c r="BG6" s="11"/>
      <c r="BH6" s="4"/>
      <c r="BI6" s="4"/>
      <c r="BJ6" s="11"/>
      <c r="BK6" s="11"/>
      <c r="BL6" s="11"/>
      <c r="BM6" s="11"/>
      <c r="BN6" s="11"/>
      <c r="BO6" s="11"/>
      <c r="BP6" s="11"/>
      <c r="BQ6" s="4"/>
      <c r="BR6" s="7"/>
      <c r="BS6" s="7"/>
      <c r="BT6" s="7"/>
      <c r="BU6" s="7"/>
      <c r="BV6" s="7"/>
      <c r="BW6" s="7"/>
      <c r="BX6" s="7"/>
      <c r="BY6" s="7"/>
      <c r="BZ6" s="7"/>
      <c r="CA6" s="8"/>
      <c r="CB6" s="7"/>
      <c r="CC6" s="7"/>
      <c r="CD6" s="8"/>
      <c r="CE6" s="4"/>
      <c r="CF6" s="4"/>
      <c r="CH6" s="15">
        <v>0.18409592581338935</v>
      </c>
      <c r="CI6" s="15">
        <v>6.9690118264466696E-3</v>
      </c>
      <c r="CJ6" s="7">
        <v>150</v>
      </c>
      <c r="CK6" s="8">
        <v>1.42</v>
      </c>
      <c r="CL6" s="8">
        <v>39.212432198251925</v>
      </c>
      <c r="CM6" s="8">
        <v>1.4843995190331649</v>
      </c>
      <c r="CN6" s="15">
        <v>0.14544079670778554</v>
      </c>
      <c r="CO6" s="15">
        <v>3.0069116047958494E-3</v>
      </c>
      <c r="CP6" s="7">
        <v>150</v>
      </c>
      <c r="CQ6" s="8">
        <v>1.71</v>
      </c>
      <c r="CR6" s="8">
        <v>37.305564355546984</v>
      </c>
      <c r="CS6" s="8">
        <v>0.77127282663013985</v>
      </c>
      <c r="CT6" s="15">
        <v>0.15541824614535771</v>
      </c>
      <c r="CU6" s="15">
        <v>9.6226620122045331E-3</v>
      </c>
      <c r="CV6" s="7">
        <v>300</v>
      </c>
      <c r="CW6" s="8">
        <v>1.56</v>
      </c>
      <c r="CX6" s="8">
        <v>72.73573919602741</v>
      </c>
      <c r="CY6" s="8">
        <v>4.5034058217117074</v>
      </c>
      <c r="CZ6" s="15">
        <v>0.16444379727609731</v>
      </c>
      <c r="DA6" s="15">
        <v>8.9803650682130972E-3</v>
      </c>
      <c r="DB6" s="7">
        <v>300</v>
      </c>
      <c r="DC6" s="8">
        <v>1.6</v>
      </c>
      <c r="DD6" s="8">
        <v>78.933022692526706</v>
      </c>
      <c r="DE6" s="8">
        <v>4.3105752327423099</v>
      </c>
      <c r="DF6" s="15">
        <v>0.16927252155649905</v>
      </c>
      <c r="DG6" s="15">
        <v>7.5399910320176015E-3</v>
      </c>
      <c r="DH6" s="7">
        <v>300</v>
      </c>
      <c r="DI6" s="8">
        <v>1.56</v>
      </c>
      <c r="DJ6" s="8">
        <v>79.219540088441562</v>
      </c>
      <c r="DK6" s="8">
        <v>3.5287158029842107</v>
      </c>
      <c r="DL6" s="15">
        <v>0.16465154953726308</v>
      </c>
      <c r="DM6" s="15">
        <v>5.6601588805110436E-3</v>
      </c>
      <c r="DN6" s="7">
        <v>300</v>
      </c>
      <c r="DO6" s="8">
        <v>1.5</v>
      </c>
      <c r="DP6" s="8">
        <v>74.093197291768405</v>
      </c>
      <c r="DQ6" s="8">
        <v>2.547071496229885</v>
      </c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</row>
    <row r="7" spans="1:174" x14ac:dyDescent="0.25">
      <c r="A7" s="2" t="s">
        <v>165</v>
      </c>
      <c r="B7" s="2"/>
      <c r="C7" s="3">
        <v>43901</v>
      </c>
      <c r="D7" s="7"/>
      <c r="E7" s="3"/>
      <c r="F7" s="2">
        <v>34</v>
      </c>
      <c r="G7" t="s">
        <v>124</v>
      </c>
      <c r="H7" s="6">
        <v>10.5</v>
      </c>
      <c r="I7">
        <v>1000</v>
      </c>
      <c r="J7" s="4">
        <v>95.238095238095241</v>
      </c>
      <c r="K7" s="7"/>
      <c r="L7" s="7">
        <v>344</v>
      </c>
      <c r="M7" s="11">
        <v>8.25</v>
      </c>
      <c r="N7" s="11"/>
      <c r="O7" s="11"/>
      <c r="P7" s="8"/>
      <c r="Q7" s="8"/>
      <c r="R7" s="8"/>
      <c r="S7" s="8"/>
      <c r="T7" s="8"/>
      <c r="U7" s="4"/>
      <c r="V7" s="8"/>
      <c r="W7" s="9"/>
      <c r="X7" s="9"/>
      <c r="Y7" s="9"/>
      <c r="Z7" s="9"/>
      <c r="AA7" s="9"/>
      <c r="AB7" s="4"/>
      <c r="AC7" s="8"/>
      <c r="AD7" s="8"/>
      <c r="AE7" s="8"/>
      <c r="AF7" s="8"/>
      <c r="AG7" s="8"/>
      <c r="AH7" s="8"/>
      <c r="AI7" s="10"/>
      <c r="AJ7" s="8"/>
      <c r="AK7" s="9"/>
      <c r="AL7" s="9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4"/>
      <c r="BA7" s="8"/>
      <c r="BB7" s="4"/>
      <c r="BC7" s="4"/>
      <c r="BD7" s="4"/>
      <c r="BE7" s="8"/>
      <c r="BF7" s="8"/>
      <c r="BG7" s="11"/>
      <c r="BH7" s="4"/>
      <c r="BI7" s="4"/>
      <c r="BJ7" s="11"/>
      <c r="BK7" s="11"/>
      <c r="BL7" s="11"/>
      <c r="BM7" s="11"/>
      <c r="BN7" s="11"/>
      <c r="BO7" s="11"/>
      <c r="BP7" s="11"/>
      <c r="BQ7" s="4"/>
      <c r="BR7" s="7"/>
      <c r="BS7" s="7"/>
      <c r="BT7" s="7"/>
      <c r="BU7" s="7"/>
      <c r="BV7" s="7"/>
      <c r="BW7" s="7"/>
      <c r="BX7" s="7"/>
      <c r="BY7" s="7"/>
      <c r="BZ7" s="7"/>
      <c r="CA7" s="8"/>
      <c r="CB7" s="7"/>
      <c r="CC7" s="7"/>
      <c r="CD7" s="8"/>
      <c r="CE7" s="7"/>
      <c r="CF7" s="7"/>
      <c r="CG7" s="7"/>
      <c r="CI7" s="10"/>
      <c r="CJ7" s="8"/>
      <c r="CK7" s="8"/>
      <c r="CL7" s="8"/>
      <c r="CM7" s="8"/>
      <c r="CN7" s="15"/>
      <c r="CO7" s="15"/>
      <c r="CP7" s="7"/>
      <c r="CQ7" s="7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</row>
    <row r="8" spans="1:174" x14ac:dyDescent="0.25">
      <c r="A8" s="2" t="s">
        <v>165</v>
      </c>
      <c r="B8" s="2"/>
      <c r="C8" s="3">
        <v>43909</v>
      </c>
      <c r="D8" s="7"/>
      <c r="E8" s="3"/>
      <c r="F8" s="2">
        <v>42</v>
      </c>
      <c r="G8" t="s">
        <v>124</v>
      </c>
      <c r="H8" s="6">
        <v>10.5</v>
      </c>
      <c r="I8">
        <v>1000</v>
      </c>
      <c r="J8" s="4">
        <v>95.238095238095241</v>
      </c>
      <c r="K8" s="7"/>
      <c r="L8" s="7">
        <v>535.5</v>
      </c>
      <c r="M8" s="11">
        <v>11.65</v>
      </c>
      <c r="N8" s="11"/>
      <c r="O8" s="11"/>
      <c r="P8" s="8"/>
      <c r="Q8" s="8"/>
      <c r="R8" s="8"/>
      <c r="S8" s="8"/>
      <c r="T8" s="8"/>
      <c r="U8" s="4">
        <v>45.5</v>
      </c>
      <c r="V8" s="8"/>
      <c r="W8" s="9"/>
      <c r="X8" s="9"/>
      <c r="Y8" s="9"/>
      <c r="Z8" s="9"/>
      <c r="AA8" s="9"/>
      <c r="AB8" s="4">
        <v>51.125</v>
      </c>
      <c r="AC8" s="8">
        <v>1.12756075</v>
      </c>
      <c r="AD8" s="8"/>
      <c r="AE8" s="8"/>
      <c r="AF8" s="8"/>
      <c r="AG8" s="8"/>
      <c r="AH8" s="8"/>
      <c r="AI8" s="10">
        <f>AC8/AB8</f>
        <v>2.2054977995110026E-2</v>
      </c>
      <c r="AJ8" s="8"/>
      <c r="AK8" s="9"/>
      <c r="AL8" s="9"/>
      <c r="AM8" s="7">
        <v>1.9074999999999998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4">
        <v>1.9074999999999998</v>
      </c>
      <c r="BA8" s="8"/>
      <c r="BB8" s="4"/>
      <c r="BC8" s="4">
        <v>98.532499999999999</v>
      </c>
      <c r="BD8" s="4"/>
      <c r="BE8" s="9">
        <v>1.9359094714941769E-2</v>
      </c>
      <c r="BF8" s="9"/>
      <c r="BG8" s="11"/>
      <c r="BH8" s="4"/>
      <c r="BI8" s="4"/>
      <c r="BJ8" s="11"/>
      <c r="BK8" s="11"/>
      <c r="BL8" s="11"/>
      <c r="BM8" s="11"/>
      <c r="BN8" s="9">
        <v>0.46177657118209731</v>
      </c>
      <c r="BO8" s="9">
        <v>0.51886433410296096</v>
      </c>
      <c r="BP8" s="9">
        <v>1.9359094714941769E-2</v>
      </c>
      <c r="BQ8" s="4">
        <v>60.25</v>
      </c>
      <c r="BR8" s="7">
        <v>60.25</v>
      </c>
      <c r="BS8" s="7"/>
      <c r="BT8" s="7"/>
      <c r="BU8" s="7"/>
      <c r="BV8" s="7"/>
      <c r="BW8" s="7"/>
      <c r="BX8" s="10">
        <v>1.8714701244813278E-2</v>
      </c>
      <c r="BY8" s="7"/>
      <c r="BZ8" s="7"/>
      <c r="CA8" s="8"/>
      <c r="CB8" s="7"/>
      <c r="CC8" s="7"/>
      <c r="CD8" s="8"/>
      <c r="CE8" s="7"/>
      <c r="CF8" s="7"/>
      <c r="CG8" s="7"/>
      <c r="CI8" s="10"/>
      <c r="CJ8" s="8"/>
      <c r="CK8" s="8"/>
      <c r="CL8" s="8"/>
      <c r="CM8" s="8"/>
      <c r="CN8" s="10"/>
      <c r="CO8" s="10"/>
      <c r="CP8" s="8"/>
      <c r="CQ8" s="8"/>
      <c r="CV8" s="8"/>
      <c r="CW8" s="8"/>
      <c r="DB8" s="8"/>
      <c r="DC8" s="8"/>
      <c r="DH8" s="8"/>
      <c r="DI8" s="8"/>
      <c r="DL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</row>
    <row r="9" spans="1:174" x14ac:dyDescent="0.25">
      <c r="A9" s="2" t="s">
        <v>165</v>
      </c>
      <c r="B9" s="2"/>
      <c r="C9" s="3">
        <v>43915</v>
      </c>
      <c r="D9" s="4">
        <v>5</v>
      </c>
      <c r="E9" t="s">
        <v>126</v>
      </c>
      <c r="F9" s="2">
        <v>48</v>
      </c>
      <c r="G9" t="s">
        <v>124</v>
      </c>
      <c r="H9" s="6">
        <v>10.5</v>
      </c>
      <c r="I9">
        <v>1000</v>
      </c>
      <c r="J9" s="4">
        <v>95.238095238095241</v>
      </c>
      <c r="K9" s="7"/>
      <c r="L9" s="7">
        <v>699.7</v>
      </c>
      <c r="M9" s="11">
        <v>13.9</v>
      </c>
      <c r="N9" s="11"/>
      <c r="O9" s="11"/>
      <c r="P9" s="8"/>
      <c r="Q9" s="8"/>
      <c r="R9" s="8"/>
      <c r="S9" s="8"/>
      <c r="T9" s="8"/>
      <c r="U9" s="4"/>
      <c r="V9" s="8"/>
      <c r="W9" s="9"/>
      <c r="X9" s="9"/>
      <c r="Y9" s="9"/>
      <c r="Z9" s="9"/>
      <c r="AA9" s="9"/>
      <c r="AB9" s="4"/>
      <c r="AC9" s="8"/>
      <c r="AD9" s="8"/>
      <c r="AE9" s="8"/>
      <c r="AF9" s="8"/>
      <c r="AG9" s="8"/>
      <c r="AH9" s="8"/>
      <c r="AI9" s="10"/>
      <c r="AJ9" s="8"/>
      <c r="AK9" s="9"/>
      <c r="AL9" s="9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4"/>
      <c r="BA9" s="8"/>
      <c r="BB9" s="4"/>
      <c r="BC9" s="4"/>
      <c r="BD9" s="4"/>
      <c r="BE9" s="8"/>
      <c r="BF9" s="8"/>
      <c r="BG9" s="11"/>
      <c r="BH9" s="4"/>
      <c r="BI9" s="4"/>
      <c r="BJ9" s="11"/>
      <c r="BK9" s="11"/>
      <c r="BL9" s="11"/>
      <c r="BM9" s="11"/>
      <c r="BN9" s="11"/>
      <c r="BO9" s="11"/>
      <c r="BP9" s="11"/>
      <c r="BQ9" s="4"/>
      <c r="BR9" s="7"/>
      <c r="BS9" s="7"/>
      <c r="BT9" s="7"/>
      <c r="BU9" s="7"/>
      <c r="BV9" s="7"/>
      <c r="BW9" s="7"/>
      <c r="BX9" s="7"/>
      <c r="BY9" s="7"/>
      <c r="BZ9" s="7"/>
      <c r="CA9" s="8"/>
      <c r="CB9" s="7"/>
      <c r="CC9" s="7"/>
      <c r="CD9" s="8"/>
      <c r="CE9" s="7"/>
      <c r="CF9" s="7"/>
      <c r="CG9" s="7"/>
      <c r="CH9" s="15"/>
      <c r="CI9" s="15"/>
      <c r="CJ9" s="8"/>
      <c r="CM9" s="8"/>
      <c r="CN9" s="10"/>
      <c r="CO9" s="10"/>
      <c r="CP9" s="8"/>
      <c r="CQ9" s="8"/>
      <c r="CV9" s="8"/>
      <c r="CW9" s="8"/>
      <c r="DB9" s="8"/>
      <c r="DC9" s="8"/>
      <c r="DH9" s="8"/>
      <c r="DI9" s="8"/>
      <c r="DL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</row>
    <row r="10" spans="1:174" x14ac:dyDescent="0.25">
      <c r="A10" s="2" t="s">
        <v>165</v>
      </c>
      <c r="B10" s="2"/>
      <c r="C10" s="3">
        <v>43921</v>
      </c>
      <c r="D10" s="7"/>
      <c r="E10" s="3"/>
      <c r="F10" s="2">
        <v>54</v>
      </c>
      <c r="G10" t="s">
        <v>124</v>
      </c>
      <c r="H10" s="6">
        <v>10.5</v>
      </c>
      <c r="I10">
        <v>1000</v>
      </c>
      <c r="J10" s="4">
        <v>95.238095238095241</v>
      </c>
      <c r="K10" s="7"/>
      <c r="L10" s="7">
        <v>838</v>
      </c>
      <c r="M10" s="11">
        <v>16</v>
      </c>
      <c r="N10" s="11"/>
      <c r="O10" s="11"/>
      <c r="P10" s="8"/>
      <c r="Q10" s="8"/>
      <c r="R10" s="8"/>
      <c r="S10" s="8"/>
      <c r="T10" s="8"/>
      <c r="U10" s="4">
        <v>136.61760204081634</v>
      </c>
      <c r="V10" s="8"/>
      <c r="W10" s="9"/>
      <c r="X10" s="9"/>
      <c r="Y10" s="9"/>
      <c r="Z10" s="9"/>
      <c r="AA10" s="9"/>
      <c r="AB10" s="4">
        <v>102.59744897959183</v>
      </c>
      <c r="AC10" s="8">
        <v>2.7005362190476196</v>
      </c>
      <c r="AD10" s="8"/>
      <c r="AE10" s="8"/>
      <c r="AF10" s="8"/>
      <c r="AG10" s="8"/>
      <c r="AH10" s="8"/>
      <c r="AI10" s="10">
        <f>AC10/AB10</f>
        <v>2.6321670235531846E-2</v>
      </c>
      <c r="AJ10" s="8"/>
      <c r="AK10" s="9"/>
      <c r="AL10" s="9"/>
      <c r="AM10" s="7">
        <v>8.9899948979591855</v>
      </c>
      <c r="AN10" s="7"/>
      <c r="AO10" s="7"/>
      <c r="AP10" s="7">
        <v>0.83346258503401371</v>
      </c>
      <c r="AQ10" s="7"/>
      <c r="AR10" s="7"/>
      <c r="AS10" s="7"/>
      <c r="AT10" s="7"/>
      <c r="AU10" s="7"/>
      <c r="AV10" s="7"/>
      <c r="AW10" s="7"/>
      <c r="AX10" s="7"/>
      <c r="AY10" s="7"/>
      <c r="AZ10" s="4">
        <v>9.8234574829931987</v>
      </c>
      <c r="BA10" s="8"/>
      <c r="BB10" s="4"/>
      <c r="BC10" s="4">
        <v>249.03850850340137</v>
      </c>
      <c r="BD10" s="4"/>
      <c r="BE10" s="9">
        <v>3.9445536122213923E-2</v>
      </c>
      <c r="BF10" s="9"/>
      <c r="BG10" s="11"/>
      <c r="BH10" s="4"/>
      <c r="BI10" s="4"/>
      <c r="BJ10" s="11"/>
      <c r="BK10" s="11"/>
      <c r="BL10" s="11"/>
      <c r="BM10" s="11"/>
      <c r="BN10" s="9">
        <v>0.5485802290650581</v>
      </c>
      <c r="BO10" s="9">
        <v>0.41197423481272799</v>
      </c>
      <c r="BP10" s="9">
        <v>3.9445536122213923E-2</v>
      </c>
      <c r="BQ10" s="4">
        <v>166.93027210884355</v>
      </c>
      <c r="BR10" s="7">
        <v>155.90459183673471</v>
      </c>
      <c r="BS10" s="7">
        <v>1.8670068027210884</v>
      </c>
      <c r="BT10" s="7"/>
      <c r="BU10" s="7"/>
      <c r="BV10" s="7"/>
      <c r="BW10" s="7">
        <v>9.1586734693877556</v>
      </c>
      <c r="BX10" s="10">
        <v>1.617763024603943E-2</v>
      </c>
      <c r="BY10" s="7"/>
      <c r="BZ10" s="7"/>
      <c r="CA10" s="8"/>
      <c r="CB10" s="7"/>
      <c r="CC10" s="7"/>
      <c r="CD10" s="8"/>
      <c r="CE10" s="7"/>
      <c r="CF10" s="7"/>
      <c r="CG10" s="7"/>
      <c r="CH10" s="15"/>
      <c r="CI10" s="15"/>
      <c r="CJ10" s="8"/>
      <c r="CM10" s="8"/>
      <c r="CN10" s="10"/>
      <c r="CO10" s="10"/>
      <c r="CP10" s="8"/>
      <c r="CQ10" s="8"/>
      <c r="CV10" s="8"/>
      <c r="CW10" s="8"/>
      <c r="DB10" s="8"/>
      <c r="DC10" s="8"/>
      <c r="DH10" s="8"/>
      <c r="DI10" s="8"/>
      <c r="DL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</row>
    <row r="11" spans="1:174" x14ac:dyDescent="0.25">
      <c r="A11" s="2" t="s">
        <v>165</v>
      </c>
      <c r="B11" s="2"/>
      <c r="C11" s="3">
        <v>43928</v>
      </c>
      <c r="D11" s="7"/>
      <c r="E11" s="3"/>
      <c r="F11" s="2">
        <v>61</v>
      </c>
      <c r="G11" t="s">
        <v>124</v>
      </c>
      <c r="H11" s="6">
        <v>10.5</v>
      </c>
      <c r="I11">
        <v>1000</v>
      </c>
      <c r="J11" s="4">
        <v>95.238095238095241</v>
      </c>
      <c r="K11" s="7"/>
      <c r="L11" s="7">
        <v>963.5</v>
      </c>
      <c r="M11" s="11">
        <v>18.2</v>
      </c>
      <c r="N11" s="11"/>
      <c r="O11" s="11"/>
      <c r="P11" s="8"/>
      <c r="Q11" s="8"/>
      <c r="R11" s="8"/>
      <c r="S11" s="8"/>
      <c r="T11" s="8"/>
      <c r="U11" s="4"/>
      <c r="V11" s="8"/>
      <c r="W11" s="9"/>
      <c r="X11" s="9"/>
      <c r="Y11" s="9"/>
      <c r="Z11" s="9"/>
      <c r="AA11" s="9"/>
      <c r="AB11" s="4"/>
      <c r="AC11" s="8"/>
      <c r="AD11" s="8"/>
      <c r="AE11" s="8"/>
      <c r="AF11" s="8"/>
      <c r="AG11" s="8"/>
      <c r="AH11" s="8"/>
      <c r="AI11" s="10"/>
      <c r="AJ11" s="8"/>
      <c r="AK11" s="9"/>
      <c r="AL11" s="9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4"/>
      <c r="BA11" s="8"/>
      <c r="BB11" s="4"/>
      <c r="BC11" s="4"/>
      <c r="BD11" s="4"/>
      <c r="BE11" s="8"/>
      <c r="BF11" s="8"/>
      <c r="BG11" s="11"/>
      <c r="BH11" s="4"/>
      <c r="BI11" s="4"/>
      <c r="BJ11" s="11"/>
      <c r="BK11" s="11"/>
      <c r="BL11" s="11"/>
      <c r="BM11" s="11"/>
      <c r="BN11" s="11"/>
      <c r="BO11" s="11"/>
      <c r="BP11" s="11"/>
      <c r="BQ11" s="4"/>
      <c r="BR11" s="7"/>
      <c r="BS11" s="7"/>
      <c r="BT11" s="7"/>
      <c r="BU11" s="7"/>
      <c r="BV11" s="7"/>
      <c r="BW11" s="7"/>
      <c r="BX11" s="7"/>
      <c r="BY11" s="7"/>
      <c r="BZ11" s="7"/>
      <c r="CA11" s="8"/>
      <c r="CB11" s="7"/>
      <c r="CC11" s="7"/>
      <c r="CD11" s="8"/>
      <c r="CE11" s="7"/>
      <c r="CF11" s="7"/>
      <c r="CG11" s="7"/>
      <c r="CH11" s="15"/>
      <c r="CI11" s="15"/>
      <c r="CJ11" s="8"/>
      <c r="CM11" s="8"/>
      <c r="CN11" s="10"/>
      <c r="CO11" s="10"/>
      <c r="CP11" s="8"/>
      <c r="CQ11" s="8"/>
      <c r="CV11" s="8"/>
      <c r="CW11" s="8"/>
      <c r="DB11" s="8"/>
      <c r="DC11" s="8"/>
      <c r="DH11" s="8"/>
      <c r="DI11" s="8"/>
      <c r="DL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</row>
    <row r="12" spans="1:174" x14ac:dyDescent="0.25">
      <c r="A12" s="2" t="s">
        <v>165</v>
      </c>
      <c r="B12" s="2"/>
      <c r="C12" s="3">
        <v>43936</v>
      </c>
      <c r="D12" s="7"/>
      <c r="E12" s="3"/>
      <c r="F12" s="2">
        <v>69</v>
      </c>
      <c r="G12" t="s">
        <v>124</v>
      </c>
      <c r="H12" s="6">
        <v>10.5</v>
      </c>
      <c r="I12">
        <v>1000</v>
      </c>
      <c r="J12" s="4">
        <v>95.238095238095241</v>
      </c>
      <c r="K12" s="7"/>
      <c r="L12" s="7">
        <v>1046</v>
      </c>
      <c r="M12" s="11">
        <v>19.649999999999999</v>
      </c>
      <c r="N12" s="11"/>
      <c r="O12" s="11"/>
      <c r="P12" s="8"/>
      <c r="Q12" s="8"/>
      <c r="R12" s="8"/>
      <c r="S12" s="8"/>
      <c r="T12" s="8"/>
      <c r="U12" s="4"/>
      <c r="V12" s="8"/>
      <c r="W12" s="9"/>
      <c r="X12" s="9"/>
      <c r="Y12" s="9"/>
      <c r="Z12" s="9"/>
      <c r="AA12" s="9"/>
      <c r="AB12" s="4"/>
      <c r="AC12" s="8"/>
      <c r="AD12" s="8"/>
      <c r="AE12" s="8"/>
      <c r="AF12" s="8"/>
      <c r="AG12" s="8"/>
      <c r="AH12" s="8"/>
      <c r="AI12" s="10"/>
      <c r="AJ12" s="8"/>
      <c r="AK12" s="9"/>
      <c r="AL12" s="9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4"/>
      <c r="BA12" s="8"/>
      <c r="BB12" s="4"/>
      <c r="BC12" s="4"/>
      <c r="BD12" s="4"/>
      <c r="BE12" s="8"/>
      <c r="BF12" s="8"/>
      <c r="BG12" s="11"/>
      <c r="BH12" s="4"/>
      <c r="BI12" s="4"/>
      <c r="BJ12" s="11"/>
      <c r="BK12" s="11"/>
      <c r="BL12" s="11"/>
      <c r="BM12" s="11"/>
      <c r="BN12" s="11"/>
      <c r="BO12" s="11"/>
      <c r="BP12" s="11"/>
      <c r="BQ12" s="4"/>
      <c r="BR12" s="7"/>
      <c r="BS12" s="7"/>
      <c r="BT12" s="7"/>
      <c r="BU12" s="7"/>
      <c r="BV12" s="7"/>
      <c r="BW12" s="7"/>
      <c r="BX12" s="7"/>
      <c r="BY12" s="7"/>
      <c r="BZ12" s="7"/>
      <c r="CA12" s="8"/>
      <c r="CB12" s="7"/>
      <c r="CC12" s="7"/>
      <c r="CD12" s="8"/>
      <c r="CE12" s="7"/>
      <c r="CF12" s="7"/>
      <c r="CG12" s="7"/>
      <c r="CH12" s="15"/>
      <c r="CI12" s="15"/>
      <c r="CJ12" s="8"/>
      <c r="CM12" s="8"/>
      <c r="CN12" s="15"/>
      <c r="CO12" s="15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</row>
    <row r="13" spans="1:174" x14ac:dyDescent="0.25">
      <c r="A13" s="2" t="s">
        <v>165</v>
      </c>
      <c r="B13" s="2"/>
      <c r="C13" s="3">
        <v>43942</v>
      </c>
      <c r="D13" s="7"/>
      <c r="E13" s="3"/>
      <c r="F13" s="2">
        <v>75</v>
      </c>
      <c r="G13" t="s">
        <v>124</v>
      </c>
      <c r="H13" s="6">
        <v>10.5</v>
      </c>
      <c r="I13">
        <v>1000</v>
      </c>
      <c r="J13" s="4">
        <v>95.238095238095241</v>
      </c>
      <c r="K13" s="7"/>
      <c r="L13" s="7">
        <v>1092</v>
      </c>
      <c r="M13" s="11">
        <v>21</v>
      </c>
      <c r="N13" s="11"/>
      <c r="O13" s="11"/>
      <c r="P13" s="8"/>
      <c r="Q13" s="8"/>
      <c r="R13" s="8"/>
      <c r="S13" s="8"/>
      <c r="T13" s="8"/>
      <c r="U13" s="4"/>
      <c r="V13" s="8"/>
      <c r="W13" s="9"/>
      <c r="X13" s="9"/>
      <c r="Y13" s="9"/>
      <c r="Z13" s="9"/>
      <c r="AA13" s="9"/>
      <c r="AB13" s="4"/>
      <c r="AC13" s="8"/>
      <c r="AD13" s="8"/>
      <c r="AE13" s="8"/>
      <c r="AF13" s="8"/>
      <c r="AG13" s="8"/>
      <c r="AH13" s="8"/>
      <c r="AI13" s="10"/>
      <c r="AJ13" s="8"/>
      <c r="AK13" s="9"/>
      <c r="AL13" s="9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4"/>
      <c r="BA13" s="8"/>
      <c r="BB13" s="4"/>
      <c r="BC13" s="4"/>
      <c r="BD13" s="4"/>
      <c r="BE13" s="8"/>
      <c r="BF13" s="8"/>
      <c r="BG13" s="11"/>
      <c r="BH13" s="4"/>
      <c r="BI13" s="4"/>
      <c r="BJ13" s="11"/>
      <c r="BK13" s="11"/>
      <c r="BL13" s="11"/>
      <c r="BM13" s="11"/>
      <c r="BN13" s="11"/>
      <c r="BO13" s="11"/>
      <c r="BP13" s="11"/>
      <c r="BQ13" s="4"/>
      <c r="BR13" s="7"/>
      <c r="BS13" s="7"/>
      <c r="BT13" s="7"/>
      <c r="BU13" s="7"/>
      <c r="BV13" s="7"/>
      <c r="BW13" s="7"/>
      <c r="BX13" s="7"/>
      <c r="BY13" s="7"/>
      <c r="BZ13" s="7"/>
      <c r="CA13" s="8"/>
      <c r="CB13" s="7"/>
      <c r="CC13" s="7"/>
      <c r="CD13" s="8"/>
      <c r="CE13" s="7"/>
      <c r="CF13" s="7"/>
      <c r="CG13" s="7"/>
      <c r="CH13" s="15"/>
      <c r="CI13" s="15"/>
      <c r="CJ13" s="8"/>
      <c r="CK13" s="8"/>
      <c r="CL13" s="8"/>
      <c r="CM13" s="8"/>
      <c r="CN13" s="15"/>
      <c r="CO13" s="15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</row>
    <row r="14" spans="1:174" x14ac:dyDescent="0.25">
      <c r="A14" s="2" t="s">
        <v>165</v>
      </c>
      <c r="B14" s="2"/>
      <c r="C14" s="3">
        <v>43950</v>
      </c>
      <c r="D14" s="4">
        <v>6</v>
      </c>
      <c r="E14" s="5" t="s">
        <v>127</v>
      </c>
      <c r="F14" s="2">
        <v>83</v>
      </c>
      <c r="G14" t="s">
        <v>124</v>
      </c>
      <c r="H14" s="6">
        <v>10.5</v>
      </c>
      <c r="I14">
        <v>1000</v>
      </c>
      <c r="J14" s="4">
        <v>95.238095238095241</v>
      </c>
      <c r="K14" s="7"/>
      <c r="L14" s="7">
        <v>1153</v>
      </c>
      <c r="M14" s="11">
        <v>21.95</v>
      </c>
      <c r="N14" s="11"/>
      <c r="O14" s="11"/>
      <c r="P14" s="8"/>
      <c r="Q14" s="8"/>
      <c r="R14" s="8"/>
      <c r="S14" s="8"/>
      <c r="T14" s="8"/>
      <c r="U14" s="4"/>
      <c r="V14" s="8"/>
      <c r="W14" s="9"/>
      <c r="X14" s="9"/>
      <c r="Y14" s="9"/>
      <c r="Z14" s="9"/>
      <c r="AA14" s="9"/>
      <c r="AB14" s="4"/>
      <c r="AC14" s="8"/>
      <c r="AD14" s="8"/>
      <c r="AE14" s="8"/>
      <c r="AF14" s="8"/>
      <c r="AG14" s="8"/>
      <c r="AH14" s="8"/>
      <c r="AI14" s="10"/>
      <c r="AJ14" s="8"/>
      <c r="AK14" s="9"/>
      <c r="AL14" s="9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4"/>
      <c r="BA14" s="8"/>
      <c r="BB14" s="4"/>
      <c r="BC14" s="4"/>
      <c r="BD14" s="4"/>
      <c r="BE14" s="8"/>
      <c r="BF14" s="8"/>
      <c r="BG14" s="11"/>
      <c r="BH14" s="4"/>
      <c r="BI14" s="4"/>
      <c r="BJ14" s="11"/>
      <c r="BK14" s="11"/>
      <c r="BL14" s="11"/>
      <c r="BM14" s="11"/>
      <c r="BN14" s="11"/>
      <c r="BO14" s="11"/>
      <c r="BP14" s="11"/>
      <c r="BQ14" s="4"/>
      <c r="BR14" s="7"/>
      <c r="BS14" s="7"/>
      <c r="BT14" s="7"/>
      <c r="BU14" s="7"/>
      <c r="BV14" s="7"/>
      <c r="BW14" s="7"/>
      <c r="BX14" s="7"/>
      <c r="BY14" s="7"/>
      <c r="BZ14" s="7"/>
      <c r="CA14" s="8"/>
      <c r="CB14" s="7"/>
      <c r="CC14" s="7"/>
      <c r="CD14" s="8"/>
      <c r="CE14" s="7"/>
      <c r="CF14" s="7"/>
      <c r="CG14" s="7"/>
      <c r="CH14" s="15"/>
      <c r="CI14" s="15"/>
      <c r="CJ14" s="8"/>
      <c r="CK14" s="8"/>
      <c r="CL14" s="8"/>
      <c r="CM14" s="8"/>
      <c r="CN14" s="15"/>
      <c r="CO14" s="15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</row>
    <row r="15" spans="1:174" x14ac:dyDescent="0.25">
      <c r="A15" s="2" t="s">
        <v>165</v>
      </c>
      <c r="B15" s="2"/>
      <c r="C15" s="3">
        <v>43957</v>
      </c>
      <c r="D15" s="7"/>
      <c r="E15" s="3"/>
      <c r="F15" s="2">
        <v>90</v>
      </c>
      <c r="G15" t="s">
        <v>124</v>
      </c>
      <c r="H15" s="6">
        <v>10.5</v>
      </c>
      <c r="I15">
        <v>1000</v>
      </c>
      <c r="J15" s="4">
        <v>95.238095238095241</v>
      </c>
      <c r="K15" s="7"/>
      <c r="L15" s="7">
        <v>1169</v>
      </c>
      <c r="M15" s="11">
        <v>22.3</v>
      </c>
      <c r="N15" s="11"/>
      <c r="O15" s="11"/>
      <c r="P15" s="8"/>
      <c r="Q15" s="8"/>
      <c r="R15" s="8"/>
      <c r="S15" s="8"/>
      <c r="T15" s="8"/>
      <c r="U15" s="4"/>
      <c r="V15" s="8"/>
      <c r="W15" s="9"/>
      <c r="X15" s="9"/>
      <c r="Y15" s="9"/>
      <c r="Z15" s="9"/>
      <c r="AA15" s="9"/>
      <c r="AB15" s="4"/>
      <c r="AC15" s="8"/>
      <c r="AD15" s="8"/>
      <c r="AE15" s="8"/>
      <c r="AF15" s="8"/>
      <c r="AG15" s="8"/>
      <c r="AH15" s="8"/>
      <c r="AI15" s="10"/>
      <c r="AJ15" s="8"/>
      <c r="AK15" s="9"/>
      <c r="AL15" s="9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4"/>
      <c r="BA15" s="8"/>
      <c r="BB15" s="4"/>
      <c r="BC15" s="4"/>
      <c r="BD15" s="4"/>
      <c r="BE15" s="8"/>
      <c r="BF15" s="8"/>
      <c r="BG15" s="11"/>
      <c r="BH15" s="4"/>
      <c r="BI15" s="4"/>
      <c r="BJ15" s="11"/>
      <c r="BK15" s="11"/>
      <c r="BL15" s="11"/>
      <c r="BM15" s="11"/>
      <c r="BN15" s="11"/>
      <c r="BO15" s="11"/>
      <c r="BP15" s="11"/>
      <c r="BQ15" s="4"/>
      <c r="BR15" s="7"/>
      <c r="BS15" s="7"/>
      <c r="BT15" s="7"/>
      <c r="BU15" s="7"/>
      <c r="BV15" s="7"/>
      <c r="BW15" s="7"/>
      <c r="BX15" s="7"/>
      <c r="BY15" s="7"/>
      <c r="BZ15" s="7"/>
      <c r="CA15" s="8"/>
      <c r="CB15" s="7"/>
      <c r="CC15" s="7"/>
      <c r="CD15" s="8"/>
      <c r="CE15" s="7"/>
      <c r="CF15" s="7"/>
      <c r="CG15" s="7"/>
      <c r="CH15" s="15"/>
      <c r="CI15" s="15"/>
      <c r="CJ15" s="8"/>
      <c r="CK15" s="8"/>
      <c r="CL15" s="8"/>
      <c r="CM15" s="8"/>
      <c r="CN15" s="15"/>
      <c r="CO15" s="15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</row>
    <row r="16" spans="1:174" x14ac:dyDescent="0.25">
      <c r="A16" s="2" t="s">
        <v>165</v>
      </c>
      <c r="B16" s="2"/>
      <c r="C16" s="3">
        <v>43964</v>
      </c>
      <c r="D16" s="7"/>
      <c r="E16" s="3"/>
      <c r="F16" s="2">
        <v>97</v>
      </c>
      <c r="G16" t="s">
        <v>124</v>
      </c>
      <c r="H16" s="6">
        <v>10.5</v>
      </c>
      <c r="I16">
        <v>1000</v>
      </c>
      <c r="J16" s="4">
        <v>95.238095238095241</v>
      </c>
      <c r="K16" s="7"/>
      <c r="L16" s="8"/>
      <c r="M16" s="8"/>
      <c r="N16" s="8"/>
      <c r="O16" s="8"/>
      <c r="P16" s="8"/>
      <c r="Q16" s="8"/>
      <c r="R16" s="8"/>
      <c r="S16" s="8"/>
      <c r="T16" s="8"/>
      <c r="U16" s="4">
        <v>323.62121467461759</v>
      </c>
      <c r="V16" s="8"/>
      <c r="W16" s="9"/>
      <c r="X16" s="9"/>
      <c r="Y16" s="9"/>
      <c r="Z16" s="9"/>
      <c r="AA16" s="9"/>
      <c r="AB16" s="4">
        <v>198.02811554748942</v>
      </c>
      <c r="AC16" s="8">
        <v>4.0813743944624497</v>
      </c>
      <c r="AD16" s="8"/>
      <c r="AE16" s="8"/>
      <c r="AF16" s="8"/>
      <c r="AG16" s="8"/>
      <c r="AH16" s="8"/>
      <c r="AI16" s="10">
        <f>AC16/AB16</f>
        <v>2.061007540862898E-2</v>
      </c>
      <c r="AJ16" s="8"/>
      <c r="AK16" s="9"/>
      <c r="AL16" s="9"/>
      <c r="AM16" s="7">
        <v>4.7024701192636771</v>
      </c>
      <c r="AN16" s="7"/>
      <c r="AO16" s="7"/>
      <c r="AP16" s="7">
        <v>37.088340571255728</v>
      </c>
      <c r="AQ16" s="7">
        <v>305.63652720162474</v>
      </c>
      <c r="AR16" s="7"/>
      <c r="AS16" s="7"/>
      <c r="AT16" s="7"/>
      <c r="AU16" s="7"/>
      <c r="AV16" s="7"/>
      <c r="AW16" s="7"/>
      <c r="AX16" s="7"/>
      <c r="AY16" s="7"/>
      <c r="AZ16" s="4">
        <v>347.42733789214412</v>
      </c>
      <c r="BA16" s="8"/>
      <c r="BB16" s="4"/>
      <c r="BC16" s="4">
        <v>869.07666811425111</v>
      </c>
      <c r="BD16" s="4"/>
      <c r="BE16" s="9">
        <v>0.39976603979715908</v>
      </c>
      <c r="BF16" s="9"/>
      <c r="BG16" s="11"/>
      <c r="BH16" s="4"/>
      <c r="BI16" s="4"/>
      <c r="BJ16" s="11"/>
      <c r="BK16" s="11"/>
      <c r="BL16" s="11"/>
      <c r="BM16" s="11"/>
      <c r="BN16" s="9">
        <v>0.37237360816143034</v>
      </c>
      <c r="BO16" s="9">
        <v>0.22786035204141061</v>
      </c>
      <c r="BP16" s="9">
        <v>0.39976603979715908</v>
      </c>
      <c r="BQ16" s="4">
        <v>357.28402255639094</v>
      </c>
      <c r="BR16" s="7">
        <v>39.021061273874345</v>
      </c>
      <c r="BS16" s="7">
        <v>127.27211887477314</v>
      </c>
      <c r="BT16" s="7"/>
      <c r="BU16" s="7">
        <v>20.318263330740646</v>
      </c>
      <c r="BV16" s="7"/>
      <c r="BW16" s="7">
        <v>170.67257907700284</v>
      </c>
      <c r="BX16" s="10">
        <v>1.142333308178727E-2</v>
      </c>
      <c r="BY16" s="7"/>
      <c r="BZ16" s="7"/>
      <c r="CA16" s="8"/>
      <c r="CB16" s="7"/>
      <c r="CC16" s="7"/>
      <c r="CD16" s="8"/>
      <c r="CE16" s="7"/>
      <c r="CF16" s="7"/>
      <c r="CG16" s="7"/>
      <c r="CH16" s="15"/>
      <c r="CI16" s="15"/>
      <c r="CJ16" s="8"/>
      <c r="CK16" s="8"/>
      <c r="CL16" s="8"/>
      <c r="CM16" s="8"/>
      <c r="CN16" s="15"/>
      <c r="CO16" s="15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</row>
    <row r="17" spans="1:174" x14ac:dyDescent="0.25">
      <c r="A17" s="2" t="s">
        <v>165</v>
      </c>
      <c r="B17" s="2"/>
      <c r="C17" s="3">
        <v>43965</v>
      </c>
      <c r="D17" s="7"/>
      <c r="E17" s="3"/>
      <c r="F17" s="2">
        <v>98</v>
      </c>
      <c r="G17" t="s">
        <v>124</v>
      </c>
      <c r="H17" s="6">
        <v>10.5</v>
      </c>
      <c r="I17">
        <v>1000</v>
      </c>
      <c r="J17" s="4">
        <v>95.238095238095241</v>
      </c>
      <c r="K17" s="7"/>
      <c r="L17" s="8"/>
      <c r="M17" s="8"/>
      <c r="N17" s="8"/>
      <c r="O17" s="8"/>
      <c r="P17" s="8"/>
      <c r="Q17" s="8"/>
      <c r="R17" s="8"/>
      <c r="S17" s="8"/>
      <c r="T17" s="8"/>
      <c r="U17" s="4"/>
      <c r="V17" s="8"/>
      <c r="W17" s="9"/>
      <c r="X17" s="9"/>
      <c r="Y17" s="9"/>
      <c r="Z17" s="9"/>
      <c r="AA17" s="9"/>
      <c r="AB17" s="4"/>
      <c r="AC17" s="8"/>
      <c r="AD17" s="8"/>
      <c r="AE17" s="8"/>
      <c r="AF17" s="8"/>
      <c r="AG17" s="8"/>
      <c r="AH17" s="8"/>
      <c r="AI17" s="10"/>
      <c r="AJ17" s="8"/>
      <c r="AK17" s="9"/>
      <c r="AL17" s="9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4"/>
      <c r="BA17" s="8"/>
      <c r="BB17" s="4"/>
      <c r="BC17" s="4"/>
      <c r="BD17" s="4"/>
      <c r="BE17" s="8"/>
      <c r="BF17" s="8"/>
      <c r="BG17" s="11"/>
      <c r="BH17" s="4"/>
      <c r="BI17" s="4"/>
      <c r="BJ17" s="11"/>
      <c r="BK17" s="11"/>
      <c r="BL17" s="11"/>
      <c r="BM17" s="11"/>
      <c r="BN17" s="11"/>
      <c r="BO17" s="11"/>
      <c r="BP17" s="11"/>
      <c r="BQ17" s="4"/>
      <c r="BR17" s="7"/>
      <c r="BS17" s="7"/>
      <c r="BT17" s="7"/>
      <c r="BU17" s="7"/>
      <c r="BV17" s="7"/>
      <c r="BW17" s="7"/>
      <c r="BX17" s="7"/>
      <c r="BY17" s="7"/>
      <c r="BZ17" s="7"/>
      <c r="CA17" s="8"/>
      <c r="CB17" s="7"/>
      <c r="CC17" s="7"/>
      <c r="CD17" s="8"/>
      <c r="CE17" s="4"/>
      <c r="CF17" s="4"/>
      <c r="CG17" s="4"/>
      <c r="CH17" s="15">
        <v>8.4823865048182887E-2</v>
      </c>
      <c r="CI17" s="15">
        <v>4.1650445512734771E-3</v>
      </c>
      <c r="CJ17" s="7">
        <v>150</v>
      </c>
      <c r="CK17" s="8">
        <v>1.42</v>
      </c>
      <c r="CL17" s="8">
        <v>18.067483255262957</v>
      </c>
      <c r="CM17" s="8">
        <v>0.88715448942124731</v>
      </c>
      <c r="CN17" s="15">
        <v>6.3830608146798543E-2</v>
      </c>
      <c r="CO17" s="15">
        <v>4.3196374217017511E-3</v>
      </c>
      <c r="CP17" s="7">
        <v>150</v>
      </c>
      <c r="CQ17" s="8">
        <v>1.71</v>
      </c>
      <c r="CR17" s="8">
        <v>16.372550989653828</v>
      </c>
      <c r="CS17" s="8">
        <v>1.1079869986664943</v>
      </c>
      <c r="CT17" s="15">
        <v>8.8724949306680831E-2</v>
      </c>
      <c r="CU17" s="15">
        <v>5.3693746092870745E-3</v>
      </c>
      <c r="CV17" s="7">
        <v>300</v>
      </c>
      <c r="CW17" s="8">
        <v>1.56</v>
      </c>
      <c r="CX17" s="8">
        <v>41.523276275526634</v>
      </c>
      <c r="CY17" s="8">
        <v>2.5128673171463425</v>
      </c>
      <c r="CZ17" s="15">
        <v>0.10921701684751334</v>
      </c>
      <c r="DA17" s="15">
        <v>7.0969905759054319E-3</v>
      </c>
      <c r="DB17" s="7">
        <v>300</v>
      </c>
      <c r="DC17" s="8">
        <v>1.6</v>
      </c>
      <c r="DD17" s="8">
        <v>52.424168086806397</v>
      </c>
      <c r="DE17" s="8">
        <v>3.4065554764346313</v>
      </c>
      <c r="DF17" s="15">
        <v>0.11525205369556743</v>
      </c>
      <c r="DG17" s="15">
        <v>6.4341033799231962E-3</v>
      </c>
      <c r="DH17" s="7">
        <v>300</v>
      </c>
      <c r="DI17" s="8">
        <v>1.56</v>
      </c>
      <c r="DJ17" s="8">
        <v>53.937961129525547</v>
      </c>
      <c r="DK17" s="8">
        <v>3.0111603818040944</v>
      </c>
      <c r="DL17" s="15">
        <v>0.11889691918428058</v>
      </c>
      <c r="DM17" s="15">
        <v>6.9892982984628713E-3</v>
      </c>
      <c r="DN17" s="7">
        <v>300</v>
      </c>
      <c r="DO17" s="8">
        <v>1.5</v>
      </c>
      <c r="DP17" s="8">
        <v>53.50361363292626</v>
      </c>
      <c r="DQ17" s="8">
        <v>3.1451842343082994</v>
      </c>
      <c r="DR17" s="15">
        <v>0.12956493919262749</v>
      </c>
      <c r="DS17" s="15">
        <v>6.0308972384808231E-3</v>
      </c>
      <c r="DT17" s="7">
        <v>300</v>
      </c>
      <c r="DU17" s="8">
        <v>1.5</v>
      </c>
      <c r="DV17" s="8">
        <v>58.304222636682361</v>
      </c>
      <c r="DW17" s="8">
        <v>2.7139037573163911</v>
      </c>
      <c r="DX17" s="15">
        <v>0.12626521775660024</v>
      </c>
      <c r="DY17" s="15">
        <v>5.3664340393341061E-3</v>
      </c>
      <c r="DZ17" s="7">
        <v>300</v>
      </c>
      <c r="EA17" s="8">
        <v>1.5</v>
      </c>
      <c r="EB17" s="8">
        <v>56.819347990470114</v>
      </c>
      <c r="EC17" s="8">
        <v>2.4148953177003234</v>
      </c>
      <c r="ED17" s="8"/>
      <c r="EE17" s="8"/>
      <c r="EF17" s="8"/>
      <c r="EG17" s="8"/>
      <c r="EH17" s="8"/>
      <c r="EI17" s="8"/>
      <c r="EJ17" s="8"/>
      <c r="EK17" s="8">
        <v>1.3125</v>
      </c>
      <c r="EL17" s="8"/>
      <c r="EM17" s="8">
        <v>0.75</v>
      </c>
      <c r="EN17" s="8"/>
      <c r="EO17" s="8">
        <v>1.1875</v>
      </c>
      <c r="EP17" s="8"/>
      <c r="EQ17" s="8">
        <v>2.1875</v>
      </c>
      <c r="ER17" s="8"/>
      <c r="ES17" s="8">
        <v>3.875</v>
      </c>
      <c r="ET17" s="8"/>
      <c r="EU17" s="8">
        <v>2.8125</v>
      </c>
      <c r="EV17" s="8"/>
      <c r="EW17" s="8">
        <v>2.125</v>
      </c>
      <c r="EX17" s="8"/>
      <c r="EY17" s="8">
        <v>1.25</v>
      </c>
      <c r="EZ17" s="8"/>
      <c r="FA17" s="8"/>
      <c r="FB17" s="8">
        <v>17.625</v>
      </c>
      <c r="FC17" s="8">
        <v>25.75</v>
      </c>
      <c r="FD17" s="8">
        <v>24.25</v>
      </c>
      <c r="FE17" s="8">
        <v>27.25</v>
      </c>
      <c r="FF17" s="8">
        <v>34.375</v>
      </c>
      <c r="FG17" s="8">
        <v>31.875</v>
      </c>
      <c r="FH17" s="8">
        <v>32.375</v>
      </c>
      <c r="FI17" s="8">
        <v>31.5</v>
      </c>
      <c r="FJ17" s="8"/>
      <c r="FK17" s="8">
        <v>0.56625000000000003</v>
      </c>
      <c r="FL17" s="8">
        <v>0.34250000000000003</v>
      </c>
      <c r="FM17" s="8"/>
      <c r="FN17" s="8"/>
      <c r="FO17" s="8"/>
      <c r="FP17" s="8"/>
      <c r="FQ17" s="8"/>
      <c r="FR17" s="8"/>
    </row>
    <row r="18" spans="1:174" x14ac:dyDescent="0.25">
      <c r="A18" s="2" t="s">
        <v>165</v>
      </c>
      <c r="B18" s="2"/>
      <c r="C18" s="3">
        <v>43978</v>
      </c>
      <c r="D18" s="4">
        <v>7</v>
      </c>
      <c r="E18" t="s">
        <v>128</v>
      </c>
      <c r="F18" s="2">
        <v>111</v>
      </c>
      <c r="G18" t="s">
        <v>124</v>
      </c>
      <c r="H18" s="6">
        <v>10.5</v>
      </c>
      <c r="I18">
        <v>1000</v>
      </c>
      <c r="J18" s="4">
        <v>95.238095238095241</v>
      </c>
      <c r="K18" s="7"/>
      <c r="L18" s="8"/>
      <c r="M18" s="8"/>
      <c r="N18" s="8"/>
      <c r="O18" s="8"/>
      <c r="P18" s="8"/>
      <c r="Q18" s="8"/>
      <c r="R18" s="8"/>
      <c r="S18" s="8"/>
      <c r="T18" s="8"/>
      <c r="U18" s="4"/>
      <c r="V18" s="8"/>
      <c r="W18" s="9"/>
      <c r="X18" s="9"/>
      <c r="Y18" s="9"/>
      <c r="Z18" s="9"/>
      <c r="AA18" s="9"/>
      <c r="AB18" s="4"/>
      <c r="AC18" s="8"/>
      <c r="AD18" s="8"/>
      <c r="AE18" s="8"/>
      <c r="AF18" s="8"/>
      <c r="AG18" s="8"/>
      <c r="AH18" s="8"/>
      <c r="AI18" s="10"/>
      <c r="AJ18" s="8"/>
      <c r="AK18" s="9"/>
      <c r="AL18" s="9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4"/>
      <c r="BA18" s="8"/>
      <c r="BB18" s="4"/>
      <c r="BC18" s="4"/>
      <c r="BD18" s="4"/>
      <c r="BE18" s="8"/>
      <c r="BF18" s="8"/>
      <c r="BG18" s="11"/>
      <c r="BH18" s="4"/>
      <c r="BI18" s="4"/>
      <c r="BJ18" s="11"/>
      <c r="BK18" s="11"/>
      <c r="BL18" s="11"/>
      <c r="BM18" s="11"/>
      <c r="BN18" s="11"/>
      <c r="BO18" s="11"/>
      <c r="BP18" s="11"/>
      <c r="BQ18" s="4"/>
      <c r="BR18" s="7"/>
      <c r="BS18" s="7"/>
      <c r="BT18" s="7"/>
      <c r="BU18" s="7"/>
      <c r="BV18" s="7"/>
      <c r="BW18" s="7"/>
      <c r="BX18" s="7"/>
      <c r="BY18" s="7"/>
      <c r="BZ18" s="7"/>
      <c r="CA18" s="8"/>
      <c r="CB18" s="7"/>
      <c r="CC18" s="7"/>
      <c r="CD18" s="8"/>
      <c r="CE18" s="7"/>
      <c r="CF18" s="7"/>
      <c r="CG18" s="7"/>
      <c r="CI18" s="10"/>
      <c r="CJ18" s="8"/>
      <c r="CK18" s="8"/>
      <c r="CL18" s="8"/>
      <c r="CM18" s="8"/>
      <c r="CN18" s="15"/>
      <c r="CO18" s="15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15"/>
      <c r="DY18" s="15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</row>
    <row r="19" spans="1:174" x14ac:dyDescent="0.25">
      <c r="A19" s="2" t="s">
        <v>165</v>
      </c>
      <c r="B19" s="2"/>
      <c r="C19" s="3">
        <v>43999</v>
      </c>
      <c r="D19" s="7"/>
      <c r="E19" s="3"/>
      <c r="F19" s="2">
        <v>132</v>
      </c>
      <c r="G19" t="s">
        <v>124</v>
      </c>
      <c r="H19" s="6">
        <v>10.5</v>
      </c>
      <c r="I19">
        <v>1000</v>
      </c>
      <c r="J19" s="4">
        <v>95.238095238095241</v>
      </c>
      <c r="K19" s="7"/>
      <c r="L19" s="8"/>
      <c r="M19" s="8"/>
      <c r="N19" s="8"/>
      <c r="O19" s="8"/>
      <c r="P19" s="8"/>
      <c r="Q19" s="8"/>
      <c r="R19" s="8"/>
      <c r="S19" s="8"/>
      <c r="T19" s="8"/>
      <c r="U19" s="4">
        <v>360.24910538967413</v>
      </c>
      <c r="V19" s="8"/>
      <c r="W19" s="9"/>
      <c r="X19" s="9"/>
      <c r="Y19" s="9"/>
      <c r="Z19" s="9"/>
      <c r="AA19" s="9"/>
      <c r="AB19" s="4">
        <v>102.89966079155562</v>
      </c>
      <c r="AC19" s="8">
        <v>1.6922274484911586</v>
      </c>
      <c r="AD19" s="8"/>
      <c r="AE19" s="8"/>
      <c r="AF19" s="8"/>
      <c r="AG19" s="8"/>
      <c r="AH19" s="8"/>
      <c r="AI19" s="10">
        <f>AC19/AB19</f>
        <v>1.6445413283908802E-2</v>
      </c>
      <c r="AJ19" s="8"/>
      <c r="AK19" s="9"/>
      <c r="AL19" s="9"/>
      <c r="AM19" s="7">
        <v>0</v>
      </c>
      <c r="AN19" s="7"/>
      <c r="AO19" s="7"/>
      <c r="AP19" s="7">
        <v>15.880425127397961</v>
      </c>
      <c r="AQ19" s="7">
        <v>351.64181805726543</v>
      </c>
      <c r="AR19" s="7"/>
      <c r="AS19" s="7"/>
      <c r="AT19" s="7"/>
      <c r="AU19" s="7"/>
      <c r="AV19" s="7"/>
      <c r="AW19" s="7"/>
      <c r="AX19" s="7"/>
      <c r="AY19" s="7">
        <v>325.10208378786228</v>
      </c>
      <c r="AZ19" s="4">
        <v>692.62432697252575</v>
      </c>
      <c r="BA19" s="8"/>
      <c r="BB19" s="4"/>
      <c r="BC19" s="4">
        <v>1155.7730931537556</v>
      </c>
      <c r="BD19" s="4"/>
      <c r="BE19" s="9">
        <v>0.59927362133216244</v>
      </c>
      <c r="BF19" s="9"/>
      <c r="BG19" s="11"/>
      <c r="BH19" s="4"/>
      <c r="BI19" s="4"/>
      <c r="BJ19" s="11"/>
      <c r="BK19" s="11"/>
      <c r="BL19" s="11"/>
      <c r="BM19" s="11"/>
      <c r="BN19" s="9">
        <v>0.31169535570919304</v>
      </c>
      <c r="BO19" s="9">
        <v>8.903102295864454E-2</v>
      </c>
      <c r="BP19" s="9">
        <v>0.59927362133216244</v>
      </c>
      <c r="BQ19" s="4">
        <v>356.2587529284649</v>
      </c>
      <c r="BR19" s="7"/>
      <c r="BS19" s="7">
        <v>67.843287841481086</v>
      </c>
      <c r="BT19" s="7">
        <v>53.230245848202919</v>
      </c>
      <c r="BU19" s="7"/>
      <c r="BV19" s="7"/>
      <c r="BW19" s="7">
        <v>235.18521923878089</v>
      </c>
      <c r="BX19" s="10">
        <v>4.7499954305149378E-3</v>
      </c>
      <c r="BY19" s="7"/>
      <c r="BZ19" s="7"/>
      <c r="CA19" s="8"/>
      <c r="CB19" s="7"/>
      <c r="CC19" s="7"/>
      <c r="CD19" s="8"/>
      <c r="CE19" s="7"/>
      <c r="CF19" s="7"/>
      <c r="CG19" s="7"/>
      <c r="CH19" s="15"/>
      <c r="CI19" s="15"/>
      <c r="CJ19" s="8"/>
      <c r="CK19" s="8"/>
      <c r="CL19" s="8"/>
      <c r="CM19" s="8"/>
      <c r="CN19" s="15"/>
      <c r="CO19" s="15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T19" s="7"/>
      <c r="DU19" s="7"/>
      <c r="DX19" s="10"/>
      <c r="DY19" s="10"/>
      <c r="DZ19" s="8"/>
      <c r="EA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</row>
    <row r="20" spans="1:174" x14ac:dyDescent="0.25">
      <c r="A20" s="2" t="s">
        <v>165</v>
      </c>
      <c r="B20" s="2"/>
      <c r="C20" s="3">
        <v>44008</v>
      </c>
      <c r="D20" s="4">
        <v>8</v>
      </c>
      <c r="E20" s="5" t="s">
        <v>129</v>
      </c>
      <c r="F20" s="2">
        <v>141</v>
      </c>
      <c r="G20" t="s">
        <v>124</v>
      </c>
      <c r="H20" s="6">
        <v>10.5</v>
      </c>
      <c r="I20">
        <v>1000</v>
      </c>
      <c r="J20" s="4">
        <v>95.238095238095241</v>
      </c>
      <c r="K20" s="7"/>
      <c r="L20" s="8"/>
      <c r="M20" s="8"/>
      <c r="N20" s="8"/>
      <c r="O20" s="8"/>
      <c r="P20" s="8"/>
      <c r="Q20" s="8"/>
      <c r="R20" s="8"/>
      <c r="S20" s="8"/>
      <c r="T20" s="8"/>
      <c r="U20" s="4"/>
      <c r="V20" s="8"/>
      <c r="W20" s="9"/>
      <c r="X20" s="9"/>
      <c r="Y20" s="9"/>
      <c r="Z20" s="9"/>
      <c r="AA20" s="9"/>
      <c r="AB20" s="4"/>
      <c r="AC20" s="8"/>
      <c r="AD20" s="8"/>
      <c r="AE20" s="8"/>
      <c r="AF20" s="8"/>
      <c r="AG20" s="8"/>
      <c r="AH20" s="8"/>
      <c r="AI20" s="10"/>
      <c r="AJ20" s="8"/>
      <c r="AK20" s="9"/>
      <c r="AL20" s="9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4"/>
      <c r="BA20" s="8"/>
      <c r="BB20" s="4"/>
      <c r="BC20" s="4"/>
      <c r="BD20" s="4"/>
      <c r="BE20" s="8"/>
      <c r="BF20" s="8"/>
      <c r="BG20" s="11"/>
      <c r="BH20" s="4"/>
      <c r="BI20" s="4"/>
      <c r="BJ20" s="11"/>
      <c r="BK20" s="11"/>
      <c r="BL20" s="11"/>
      <c r="BM20" s="11"/>
      <c r="BN20" s="11"/>
      <c r="BO20" s="11"/>
      <c r="BP20" s="11"/>
      <c r="BQ20" s="4"/>
      <c r="BR20" s="7"/>
      <c r="BS20" s="7"/>
      <c r="BT20" s="7"/>
      <c r="BU20" s="7"/>
      <c r="BV20" s="7"/>
      <c r="BW20" s="7"/>
      <c r="BX20" s="7"/>
      <c r="BY20" s="7"/>
      <c r="BZ20" s="7"/>
      <c r="CA20" s="8"/>
      <c r="CB20" s="7"/>
      <c r="CC20" s="7"/>
      <c r="CD20" s="8"/>
      <c r="CE20" s="7"/>
      <c r="CF20" s="7"/>
      <c r="CG20" s="7"/>
      <c r="CH20" s="15"/>
      <c r="CI20" s="15"/>
      <c r="CJ20" s="8"/>
      <c r="CK20" s="8"/>
      <c r="CL20" s="8"/>
      <c r="CM20" s="8"/>
      <c r="CN20" s="15"/>
      <c r="CO20" s="15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T20" s="8"/>
      <c r="DU20" s="8"/>
      <c r="DX20" s="10"/>
      <c r="DY20" s="10"/>
      <c r="DZ20" s="8"/>
      <c r="EA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</row>
    <row r="21" spans="1:174" x14ac:dyDescent="0.25">
      <c r="A21" s="2" t="s">
        <v>165</v>
      </c>
      <c r="B21" s="2"/>
      <c r="C21" s="3">
        <v>44027</v>
      </c>
      <c r="D21" s="4">
        <v>9</v>
      </c>
      <c r="E21" s="5" t="s">
        <v>130</v>
      </c>
      <c r="F21" s="2">
        <v>160</v>
      </c>
      <c r="G21" t="s">
        <v>124</v>
      </c>
      <c r="H21" s="6">
        <v>10.5</v>
      </c>
      <c r="I21">
        <v>1000</v>
      </c>
      <c r="J21" s="4">
        <v>95.238095238095241</v>
      </c>
      <c r="K21" s="7"/>
      <c r="L21" s="8"/>
      <c r="M21" s="8"/>
      <c r="N21" s="8"/>
      <c r="O21" s="8"/>
      <c r="P21" s="8"/>
      <c r="Q21" s="8"/>
      <c r="R21" s="8"/>
      <c r="S21" s="8"/>
      <c r="T21" s="8"/>
      <c r="U21" s="4"/>
      <c r="V21" s="8"/>
      <c r="W21" s="9"/>
      <c r="X21" s="9"/>
      <c r="Y21" s="9"/>
      <c r="Z21" s="9"/>
      <c r="AA21" s="9"/>
      <c r="AB21" s="4"/>
      <c r="AC21" s="8"/>
      <c r="AD21" s="8"/>
      <c r="AE21" s="8"/>
      <c r="AF21" s="8"/>
      <c r="AG21" s="8"/>
      <c r="AH21" s="8"/>
      <c r="AI21" s="10"/>
      <c r="AJ21" s="8"/>
      <c r="AK21" s="9"/>
      <c r="AL21" s="9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4">
        <v>463.75</v>
      </c>
      <c r="AZ21" s="4"/>
      <c r="BA21" s="8"/>
      <c r="BB21" s="4"/>
      <c r="BC21" s="4"/>
      <c r="BD21" s="4"/>
      <c r="BE21" s="8"/>
      <c r="BF21" s="4">
        <v>463.75</v>
      </c>
      <c r="BG21" s="11">
        <v>43</v>
      </c>
      <c r="BH21" s="4">
        <v>199.41249999999999</v>
      </c>
      <c r="BI21" s="4">
        <v>264.33749999999998</v>
      </c>
      <c r="BJ21" s="6">
        <v>8.7846916299559474</v>
      </c>
      <c r="BK21" s="6"/>
      <c r="BL21" s="6"/>
      <c r="BM21" s="6"/>
      <c r="BN21" s="6"/>
      <c r="BO21" s="6"/>
      <c r="BP21" s="6"/>
      <c r="BQ21" s="4"/>
      <c r="BR21" s="7"/>
      <c r="BS21" s="7"/>
      <c r="BT21" s="7"/>
      <c r="BU21" s="7"/>
      <c r="BV21" s="7"/>
      <c r="BW21" s="7"/>
      <c r="BX21" s="7"/>
      <c r="BY21" s="7"/>
      <c r="BZ21" s="7"/>
      <c r="CA21" s="8"/>
      <c r="CB21" s="7"/>
      <c r="CC21" s="7"/>
      <c r="CD21" s="8"/>
      <c r="CE21" s="7"/>
      <c r="CF21" s="7"/>
      <c r="CG21" s="7"/>
      <c r="CH21" s="15"/>
      <c r="CI21" s="15"/>
      <c r="CJ21" s="8"/>
      <c r="CK21" s="8"/>
      <c r="CL21" s="8"/>
      <c r="CM21" s="8"/>
      <c r="CN21" s="15"/>
      <c r="CO21" s="15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15"/>
      <c r="DY21" s="15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</row>
    <row r="22" spans="1:174" x14ac:dyDescent="0.25">
      <c r="A22" s="2" t="s">
        <v>165</v>
      </c>
      <c r="B22" s="2"/>
      <c r="C22" s="3">
        <v>44040</v>
      </c>
      <c r="D22" s="7"/>
      <c r="E22" s="3"/>
      <c r="F22" s="2">
        <v>173</v>
      </c>
      <c r="G22" t="s">
        <v>124</v>
      </c>
      <c r="H22" s="6">
        <v>10.5</v>
      </c>
      <c r="I22">
        <v>1000</v>
      </c>
      <c r="J22" s="4">
        <v>95.238095238095241</v>
      </c>
      <c r="K22" s="7"/>
      <c r="L22" s="8"/>
      <c r="M22" s="8"/>
      <c r="N22" s="8"/>
      <c r="O22" s="8"/>
      <c r="P22" s="8"/>
      <c r="Q22" s="8"/>
      <c r="R22" s="8"/>
      <c r="S22" s="8"/>
      <c r="T22" s="8"/>
      <c r="U22" s="4"/>
      <c r="V22" s="8"/>
      <c r="W22" s="9"/>
      <c r="X22" s="9"/>
      <c r="Y22" s="9"/>
      <c r="Z22" s="9"/>
      <c r="AA22" s="9"/>
      <c r="AB22" s="4"/>
      <c r="AC22" s="8"/>
      <c r="AD22" s="8"/>
      <c r="AE22" s="8"/>
      <c r="AF22" s="8"/>
      <c r="AG22" s="8"/>
      <c r="AH22" s="8"/>
      <c r="AI22" s="10"/>
      <c r="AJ22" s="8"/>
      <c r="AK22" s="9"/>
      <c r="AL22" s="9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4"/>
      <c r="BA22" s="8"/>
      <c r="BB22" s="4"/>
      <c r="BC22" s="4"/>
      <c r="BD22" s="4"/>
      <c r="BE22" s="8"/>
      <c r="BF22" s="8"/>
      <c r="BG22" s="11"/>
      <c r="BH22" s="4"/>
      <c r="BI22" s="4"/>
      <c r="BJ22" s="11"/>
      <c r="BK22" s="11"/>
      <c r="BL22" s="11"/>
      <c r="BM22" s="11"/>
      <c r="BN22" s="11"/>
      <c r="BO22" s="11"/>
      <c r="BP22" s="11"/>
      <c r="BQ22" s="4"/>
      <c r="BR22" s="7"/>
      <c r="BS22" s="7"/>
      <c r="BT22" s="7"/>
      <c r="BU22" s="7"/>
      <c r="BV22" s="7"/>
      <c r="BW22" s="7"/>
      <c r="BX22" s="7"/>
      <c r="BY22" s="7"/>
      <c r="BZ22" s="7"/>
      <c r="CA22" s="8"/>
      <c r="CB22" s="7"/>
      <c r="CC22" s="7"/>
      <c r="CD22" s="8"/>
      <c r="CE22" s="4"/>
      <c r="CF22" s="4"/>
      <c r="CG22" s="4"/>
      <c r="CH22" s="10">
        <v>2.8597346951017094E-2</v>
      </c>
      <c r="CI22" s="10">
        <v>1.6178557593196513E-3</v>
      </c>
      <c r="CJ22" s="7">
        <v>150</v>
      </c>
      <c r="CK22" s="8">
        <v>1.42</v>
      </c>
      <c r="CL22" s="8">
        <v>6.0912349005666409</v>
      </c>
      <c r="CM22" s="8">
        <v>0.34460327673508545</v>
      </c>
      <c r="CN22" s="15">
        <v>4.7991018969127927E-2</v>
      </c>
      <c r="CO22" s="15">
        <v>2.6039133346128012E-3</v>
      </c>
      <c r="CP22" s="7">
        <v>150</v>
      </c>
      <c r="CQ22" s="8">
        <v>1.71</v>
      </c>
      <c r="CR22" s="8">
        <v>12.309696365581313</v>
      </c>
      <c r="CS22" s="8">
        <v>0.66790377032818293</v>
      </c>
      <c r="CT22" s="15">
        <v>7.2730102782139761E-2</v>
      </c>
      <c r="CU22" s="15">
        <v>6.6092008907040027E-3</v>
      </c>
      <c r="CV22" s="7">
        <v>300</v>
      </c>
      <c r="CW22" s="8">
        <v>1.56</v>
      </c>
      <c r="CX22" s="8">
        <v>34.037688102041407</v>
      </c>
      <c r="CY22" s="8">
        <v>3.0931060168494766</v>
      </c>
      <c r="CZ22" s="15">
        <v>9.0894054897093277E-2</v>
      </c>
      <c r="DA22" s="15">
        <v>8.6218720130539911E-3</v>
      </c>
      <c r="DB22" s="7">
        <v>300</v>
      </c>
      <c r="DC22" s="8">
        <v>1.6</v>
      </c>
      <c r="DD22" s="8">
        <v>43.629146350604771</v>
      </c>
      <c r="DE22" s="8">
        <v>4.1384985662659126</v>
      </c>
      <c r="DF22" s="15">
        <v>8.9245931278024077E-2</v>
      </c>
      <c r="DG22" s="15">
        <v>7.2958249151860817E-3</v>
      </c>
      <c r="DH22" s="7">
        <v>300</v>
      </c>
      <c r="DI22" s="8">
        <v>1.56</v>
      </c>
      <c r="DJ22" s="8">
        <v>41.767095838115267</v>
      </c>
      <c r="DK22" s="8">
        <v>3.4144460603070823</v>
      </c>
      <c r="DL22" s="15">
        <v>8.1509088442297969E-2</v>
      </c>
      <c r="DM22" s="15">
        <v>4.968139081756944E-3</v>
      </c>
      <c r="DN22" s="7">
        <v>300</v>
      </c>
      <c r="DO22" s="8">
        <v>1.5</v>
      </c>
      <c r="DP22" s="8">
        <v>36.679089799034088</v>
      </c>
      <c r="DQ22" s="8">
        <v>2.235662586790629</v>
      </c>
      <c r="DR22" s="15">
        <v>8.9214506168087765E-2</v>
      </c>
      <c r="DS22" s="15">
        <v>5.6813067769719283E-3</v>
      </c>
      <c r="DT22" s="7">
        <v>300</v>
      </c>
      <c r="DU22" s="8">
        <v>1.5</v>
      </c>
      <c r="DV22" s="8">
        <v>40.146527775639498</v>
      </c>
      <c r="DW22" s="8">
        <v>2.556588049637369</v>
      </c>
      <c r="DX22" s="15">
        <v>8.646017412026516E-2</v>
      </c>
      <c r="DY22" s="15">
        <v>6.1039236958586969E-3</v>
      </c>
      <c r="DZ22" s="7">
        <v>300</v>
      </c>
      <c r="EA22" s="8">
        <v>1.5</v>
      </c>
      <c r="EB22" s="8">
        <v>38.907078354119321</v>
      </c>
      <c r="EC22" s="8">
        <v>2.7467656631364146</v>
      </c>
      <c r="ED22" s="15">
        <v>8.6810076206478501E-2</v>
      </c>
      <c r="EE22" s="15">
        <v>5.8535277282977735E-3</v>
      </c>
      <c r="EF22" s="8">
        <v>300</v>
      </c>
      <c r="EG22" s="8">
        <v>1.53</v>
      </c>
      <c r="EH22" s="8">
        <v>36.106517443132077</v>
      </c>
      <c r="EI22" s="8">
        <v>5.6401735252428447</v>
      </c>
      <c r="EJ22" s="8"/>
      <c r="EK22" s="8">
        <v>1.625</v>
      </c>
      <c r="EL22" s="8"/>
      <c r="EM22" s="8">
        <v>1.25</v>
      </c>
      <c r="EN22" s="8"/>
      <c r="EO22" s="8">
        <v>1</v>
      </c>
      <c r="EP22" s="8"/>
      <c r="EQ22" s="8">
        <v>3.6875</v>
      </c>
      <c r="ER22" s="8"/>
      <c r="ES22" s="8">
        <v>3.8125</v>
      </c>
      <c r="ET22" s="8"/>
      <c r="EU22" s="8">
        <v>3.4375</v>
      </c>
      <c r="EV22" s="8"/>
      <c r="EW22" s="8">
        <v>2.0625</v>
      </c>
      <c r="EX22" s="8"/>
      <c r="EY22" s="8">
        <v>1.1875</v>
      </c>
      <c r="EZ22" s="8"/>
      <c r="FA22" s="8"/>
      <c r="FB22" s="8">
        <v>7</v>
      </c>
      <c r="FC22" s="8">
        <v>7</v>
      </c>
      <c r="FD22" s="8">
        <v>5.375</v>
      </c>
      <c r="FE22" s="8">
        <v>6</v>
      </c>
      <c r="FF22" s="8">
        <v>5</v>
      </c>
      <c r="FG22" s="8">
        <v>5.625</v>
      </c>
      <c r="FH22" s="8">
        <v>6.375</v>
      </c>
      <c r="FI22" s="8">
        <v>5.625</v>
      </c>
      <c r="FJ22" s="8"/>
      <c r="FK22" s="8">
        <v>0.42</v>
      </c>
      <c r="FL22" s="8">
        <v>0.31375000000000003</v>
      </c>
      <c r="FM22" s="8"/>
      <c r="FN22" s="8"/>
      <c r="FO22" s="8"/>
      <c r="FP22" s="8"/>
      <c r="FQ22" s="8"/>
      <c r="FR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205F-99C3-4C6A-970E-7F3255BDCE6D}">
  <dimension ref="A1:G12"/>
  <sheetViews>
    <sheetView tabSelected="1" workbookViewId="0"/>
  </sheetViews>
  <sheetFormatPr defaultRowHeight="15" x14ac:dyDescent="0.25"/>
  <cols>
    <col min="1" max="1" width="28.140625" bestFit="1" customWidth="1"/>
    <col min="2" max="2" width="28.85546875" bestFit="1" customWidth="1"/>
    <col min="3" max="3" width="29.7109375" bestFit="1" customWidth="1"/>
    <col min="4" max="4" width="26.7109375" bestFit="1" customWidth="1"/>
    <col min="5" max="5" width="30.28515625" bestFit="1" customWidth="1"/>
    <col min="6" max="6" width="28.140625" bestFit="1" customWidth="1"/>
    <col min="7" max="7" width="31.5703125" bestFit="1" customWidth="1"/>
  </cols>
  <sheetData>
    <row r="1" spans="1:7" x14ac:dyDescent="0.25">
      <c r="A1" t="s">
        <v>0</v>
      </c>
      <c r="B1" t="s">
        <v>208</v>
      </c>
      <c r="C1" t="s">
        <v>209</v>
      </c>
      <c r="D1" t="s">
        <v>210</v>
      </c>
      <c r="E1" t="s">
        <v>213</v>
      </c>
      <c r="F1" t="s">
        <v>211</v>
      </c>
      <c r="G1" t="s">
        <v>212</v>
      </c>
    </row>
    <row r="2" spans="1:7" x14ac:dyDescent="0.25">
      <c r="A2" s="2" t="s">
        <v>165</v>
      </c>
      <c r="B2" s="4">
        <v>32</v>
      </c>
      <c r="C2" s="4">
        <v>48</v>
      </c>
      <c r="D2" s="4">
        <v>83</v>
      </c>
      <c r="E2" s="4">
        <v>111</v>
      </c>
      <c r="F2" s="4">
        <v>141</v>
      </c>
      <c r="G2" s="4">
        <v>160</v>
      </c>
    </row>
    <row r="3" spans="1:7" x14ac:dyDescent="0.25">
      <c r="B3" s="4"/>
      <c r="C3" s="4"/>
      <c r="D3" s="4"/>
      <c r="E3" s="4"/>
      <c r="F3" s="4"/>
      <c r="G3" s="4"/>
    </row>
    <row r="4" spans="1:7" x14ac:dyDescent="0.25">
      <c r="B4" s="4"/>
      <c r="C4" s="4"/>
      <c r="D4" s="4"/>
      <c r="E4" s="4"/>
      <c r="F4" s="4"/>
      <c r="G4" s="4"/>
    </row>
    <row r="5" spans="1:7" x14ac:dyDescent="0.25">
      <c r="B5" s="4"/>
      <c r="C5" s="4"/>
      <c r="D5" s="4"/>
      <c r="E5" s="4"/>
      <c r="F5" s="4"/>
      <c r="G5" s="4"/>
    </row>
    <row r="6" spans="1:7" x14ac:dyDescent="0.25">
      <c r="B6" s="4"/>
      <c r="C6" s="4"/>
      <c r="D6" s="4"/>
      <c r="E6" s="4"/>
      <c r="F6" s="4"/>
      <c r="G6" s="4"/>
    </row>
    <row r="7" spans="1:7" x14ac:dyDescent="0.25">
      <c r="B7" s="4"/>
      <c r="C7" s="4"/>
      <c r="D7" s="4"/>
      <c r="E7" s="4"/>
      <c r="F7" s="4"/>
      <c r="G7" s="4"/>
    </row>
    <row r="8" spans="1:7" x14ac:dyDescent="0.25">
      <c r="B8" s="4"/>
      <c r="C8" s="4"/>
      <c r="D8" s="4"/>
      <c r="E8" s="4"/>
      <c r="F8" s="4"/>
      <c r="G8" s="4"/>
    </row>
    <row r="9" spans="1:7" x14ac:dyDescent="0.25">
      <c r="B9" s="4"/>
      <c r="C9" s="4"/>
      <c r="D9" s="4"/>
      <c r="E9" s="4"/>
      <c r="F9" s="4"/>
      <c r="G9" s="4"/>
    </row>
    <row r="10" spans="1:7" x14ac:dyDescent="0.25">
      <c r="B10" s="4"/>
      <c r="C10" s="4"/>
      <c r="D10" s="4"/>
      <c r="E10" s="4"/>
      <c r="F10" s="4"/>
      <c r="G10" s="4"/>
    </row>
    <row r="11" spans="1:7" x14ac:dyDescent="0.25">
      <c r="B11" s="4"/>
      <c r="C11" s="4"/>
      <c r="D11" s="4"/>
      <c r="E11" s="4"/>
      <c r="F11" s="4"/>
      <c r="G11" s="4"/>
    </row>
    <row r="12" spans="1:7" x14ac:dyDescent="0.25">
      <c r="B12" s="4"/>
      <c r="C12" s="4"/>
      <c r="D12" s="4"/>
      <c r="E12" s="4"/>
      <c r="F12" s="4"/>
      <c r="G1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7C35-0FC7-4F14-A2C5-7DB3687D4F63}">
  <dimension ref="A1:AC26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31" sqref="AB31:AC31"/>
    </sheetView>
  </sheetViews>
  <sheetFormatPr defaultColWidth="9.140625" defaultRowHeight="15" x14ac:dyDescent="0.25"/>
  <cols>
    <col min="1" max="1" width="10" bestFit="1" customWidth="1"/>
    <col min="2" max="2" width="7.28515625" bestFit="1" customWidth="1"/>
    <col min="3" max="3" width="6.28515625" bestFit="1" customWidth="1"/>
    <col min="4" max="4" width="6.7109375" bestFit="1" customWidth="1"/>
    <col min="5" max="5" width="10.5703125" bestFit="1" customWidth="1"/>
    <col min="6" max="6" width="13" bestFit="1" customWidth="1"/>
    <col min="7" max="7" width="19.140625" bestFit="1" customWidth="1"/>
    <col min="8" max="8" width="13.140625" bestFit="1" customWidth="1"/>
    <col min="9" max="9" width="5.7109375" bestFit="1" customWidth="1"/>
    <col min="10" max="10" width="8" bestFit="1" customWidth="1"/>
    <col min="11" max="11" width="6" bestFit="1" customWidth="1"/>
    <col min="12" max="12" width="10.28515625" bestFit="1" customWidth="1"/>
    <col min="14" max="14" width="11.85546875" bestFit="1" customWidth="1"/>
    <col min="15" max="15" width="13.42578125" bestFit="1" customWidth="1"/>
    <col min="16" max="16" width="14" bestFit="1" customWidth="1"/>
    <col min="17" max="17" width="12.28515625" bestFit="1" customWidth="1"/>
    <col min="18" max="18" width="13.42578125" bestFit="1" customWidth="1"/>
    <col min="19" max="19" width="18.42578125" bestFit="1" customWidth="1"/>
    <col min="20" max="20" width="16.7109375" bestFit="1" customWidth="1"/>
    <col min="21" max="21" width="17.85546875" bestFit="1" customWidth="1"/>
    <col min="24" max="24" width="10" bestFit="1" customWidth="1"/>
    <col min="25" max="25" width="10.7109375" bestFit="1" customWidth="1"/>
    <col min="26" max="26" width="11.42578125" customWidth="1"/>
    <col min="27" max="27" width="12.140625" customWidth="1"/>
    <col min="28" max="28" width="13.28515625" bestFit="1" customWidth="1"/>
    <col min="29" max="29" width="8" bestFit="1" customWidth="1"/>
  </cols>
  <sheetData>
    <row r="1" spans="1:29" x14ac:dyDescent="0.25">
      <c r="A1" t="s">
        <v>131</v>
      </c>
      <c r="B1" t="s">
        <v>131</v>
      </c>
      <c r="C1" t="s">
        <v>132</v>
      </c>
      <c r="D1" t="s">
        <v>133</v>
      </c>
      <c r="E1" t="s">
        <v>134</v>
      </c>
      <c r="F1" t="s">
        <v>145</v>
      </c>
      <c r="G1" t="s">
        <v>135</v>
      </c>
      <c r="H1" t="s">
        <v>160</v>
      </c>
      <c r="I1" t="s">
        <v>159</v>
      </c>
      <c r="J1" t="s">
        <v>136</v>
      </c>
      <c r="K1" t="s">
        <v>137</v>
      </c>
      <c r="L1" t="s">
        <v>161</v>
      </c>
    </row>
    <row r="2" spans="1:29" x14ac:dyDescent="0.25">
      <c r="A2" s="12">
        <v>43872</v>
      </c>
      <c r="B2" t="s">
        <v>138</v>
      </c>
      <c r="C2" t="s">
        <v>139</v>
      </c>
      <c r="D2">
        <v>1</v>
      </c>
      <c r="E2" t="s">
        <v>140</v>
      </c>
      <c r="F2">
        <v>15</v>
      </c>
      <c r="G2">
        <v>15</v>
      </c>
      <c r="H2">
        <v>150</v>
      </c>
      <c r="I2">
        <v>1.42</v>
      </c>
      <c r="J2" s="9">
        <v>13.059033989266538</v>
      </c>
      <c r="K2" s="9">
        <f t="shared" ref="K2:K65" si="0">J2/100</f>
        <v>0.13059033989266539</v>
      </c>
      <c r="L2" s="9">
        <f>H2*I2*K2</f>
        <v>27.815742397137726</v>
      </c>
      <c r="N2" s="14" t="s">
        <v>131</v>
      </c>
      <c r="O2" s="14" t="s">
        <v>145</v>
      </c>
      <c r="P2" t="s">
        <v>146</v>
      </c>
      <c r="Q2" t="s">
        <v>147</v>
      </c>
      <c r="R2" t="s">
        <v>148</v>
      </c>
      <c r="S2" t="s">
        <v>162</v>
      </c>
      <c r="T2" t="s">
        <v>163</v>
      </c>
      <c r="U2" t="s">
        <v>164</v>
      </c>
      <c r="X2" t="s">
        <v>131</v>
      </c>
      <c r="Y2" t="s">
        <v>145</v>
      </c>
      <c r="Z2" t="s">
        <v>147</v>
      </c>
      <c r="AA2" t="s">
        <v>148</v>
      </c>
      <c r="AB2" s="1" t="s">
        <v>146</v>
      </c>
      <c r="AC2" s="1" t="s">
        <v>149</v>
      </c>
    </row>
    <row r="3" spans="1:29" x14ac:dyDescent="0.25">
      <c r="A3" s="12">
        <v>43872</v>
      </c>
      <c r="B3" t="s">
        <v>138</v>
      </c>
      <c r="C3" t="s">
        <v>139</v>
      </c>
      <c r="D3">
        <v>1</v>
      </c>
      <c r="E3" t="s">
        <v>141</v>
      </c>
      <c r="F3">
        <v>15</v>
      </c>
      <c r="G3">
        <v>15</v>
      </c>
      <c r="H3">
        <v>150</v>
      </c>
      <c r="I3">
        <v>1.42</v>
      </c>
      <c r="J3" s="9">
        <v>13.882063882063894</v>
      </c>
      <c r="K3" s="9">
        <f t="shared" si="0"/>
        <v>0.13882063882063894</v>
      </c>
      <c r="L3" s="9">
        <f t="shared" ref="L3:L66" si="1">H3*I3*K3</f>
        <v>29.568796068796093</v>
      </c>
      <c r="N3" s="12">
        <v>43872</v>
      </c>
      <c r="O3">
        <v>15</v>
      </c>
      <c r="P3" s="9">
        <v>0.15081632495207373</v>
      </c>
      <c r="Q3">
        <v>8</v>
      </c>
      <c r="R3" s="9">
        <v>1.4139356560086025E-2</v>
      </c>
      <c r="S3" s="9">
        <v>32.123877214791705</v>
      </c>
      <c r="T3">
        <v>8</v>
      </c>
      <c r="U3" s="9">
        <v>3.0116829472983668</v>
      </c>
      <c r="X3" s="12">
        <v>43872</v>
      </c>
      <c r="Y3">
        <v>15</v>
      </c>
      <c r="Z3">
        <v>8</v>
      </c>
      <c r="AA3">
        <v>3.0116829472983668</v>
      </c>
      <c r="AB3">
        <v>32.123877214791705</v>
      </c>
      <c r="AC3" s="13">
        <f t="shared" ref="AC3:AC31" si="2">AA3/SQRT(Z3)</f>
        <v>1.0647907174092814</v>
      </c>
    </row>
    <row r="4" spans="1:29" x14ac:dyDescent="0.25">
      <c r="A4" s="12">
        <v>43872</v>
      </c>
      <c r="B4" t="s">
        <v>138</v>
      </c>
      <c r="C4" t="s">
        <v>139</v>
      </c>
      <c r="D4">
        <v>2</v>
      </c>
      <c r="E4" t="s">
        <v>140</v>
      </c>
      <c r="F4">
        <v>15</v>
      </c>
      <c r="G4">
        <v>15</v>
      </c>
      <c r="H4">
        <v>150</v>
      </c>
      <c r="I4">
        <v>1.42</v>
      </c>
      <c r="J4" s="9">
        <v>14.142857142857157</v>
      </c>
      <c r="K4" s="9">
        <f t="shared" si="0"/>
        <v>0.14142857142857157</v>
      </c>
      <c r="L4" s="9">
        <f t="shared" si="1"/>
        <v>30.124285714285744</v>
      </c>
      <c r="O4">
        <v>30</v>
      </c>
      <c r="P4" s="9">
        <v>0.13286446132113922</v>
      </c>
      <c r="Q4">
        <v>8</v>
      </c>
      <c r="R4" s="9">
        <v>7.8717390255117134E-3</v>
      </c>
      <c r="S4" s="9">
        <v>34.079734328872213</v>
      </c>
      <c r="T4">
        <v>8</v>
      </c>
      <c r="U4" s="9">
        <v>2.0191010600436017</v>
      </c>
      <c r="X4" s="12"/>
      <c r="Y4">
        <v>30</v>
      </c>
      <c r="Z4">
        <v>8</v>
      </c>
      <c r="AA4">
        <v>2.0191010600436017</v>
      </c>
      <c r="AB4">
        <v>34.079734328872213</v>
      </c>
      <c r="AC4" s="13">
        <f t="shared" si="2"/>
        <v>0.71386002572888851</v>
      </c>
    </row>
    <row r="5" spans="1:29" x14ac:dyDescent="0.25">
      <c r="A5" s="12">
        <v>43872</v>
      </c>
      <c r="B5" t="s">
        <v>138</v>
      </c>
      <c r="C5" t="s">
        <v>139</v>
      </c>
      <c r="D5">
        <v>2</v>
      </c>
      <c r="E5" t="s">
        <v>141</v>
      </c>
      <c r="F5">
        <v>15</v>
      </c>
      <c r="G5">
        <v>15</v>
      </c>
      <c r="H5">
        <v>150</v>
      </c>
      <c r="I5">
        <v>1.42</v>
      </c>
      <c r="J5" s="9">
        <v>14.965986394557836</v>
      </c>
      <c r="K5" s="9">
        <f t="shared" si="0"/>
        <v>0.14965986394557837</v>
      </c>
      <c r="L5" s="9">
        <f t="shared" si="1"/>
        <v>31.877551020408191</v>
      </c>
      <c r="O5">
        <v>60</v>
      </c>
      <c r="P5" s="9">
        <v>0.16095095121191738</v>
      </c>
      <c r="Q5">
        <v>8</v>
      </c>
      <c r="R5" s="9">
        <v>1.4624203747445028E-2</v>
      </c>
      <c r="S5" s="9">
        <v>75.32504516717735</v>
      </c>
      <c r="T5">
        <v>8</v>
      </c>
      <c r="U5" s="9">
        <v>6.8441273538042191</v>
      </c>
      <c r="X5" s="12"/>
      <c r="Y5">
        <v>60</v>
      </c>
      <c r="Z5">
        <v>8</v>
      </c>
      <c r="AA5">
        <v>6.8441273538042191</v>
      </c>
      <c r="AB5">
        <v>75.32504516717735</v>
      </c>
      <c r="AC5" s="13">
        <f t="shared" si="2"/>
        <v>2.4197644315896523</v>
      </c>
    </row>
    <row r="6" spans="1:29" x14ac:dyDescent="0.25">
      <c r="A6" s="12">
        <v>43872</v>
      </c>
      <c r="B6" t="s">
        <v>138</v>
      </c>
      <c r="C6" t="s">
        <v>139</v>
      </c>
      <c r="D6">
        <v>3</v>
      </c>
      <c r="E6" t="s">
        <v>140</v>
      </c>
      <c r="F6">
        <v>15</v>
      </c>
      <c r="G6">
        <v>15</v>
      </c>
      <c r="H6">
        <v>150</v>
      </c>
      <c r="I6">
        <v>1.42</v>
      </c>
      <c r="J6" s="9">
        <v>17.220543806646525</v>
      </c>
      <c r="K6" s="9">
        <f t="shared" si="0"/>
        <v>0.17220543806646524</v>
      </c>
      <c r="L6" s="9">
        <f t="shared" si="1"/>
        <v>36.679758308157098</v>
      </c>
      <c r="O6">
        <v>90</v>
      </c>
      <c r="P6" s="9">
        <v>0.1681701692452644</v>
      </c>
      <c r="Q6">
        <v>8</v>
      </c>
      <c r="R6" s="9">
        <v>2.19288325262742E-2</v>
      </c>
      <c r="S6" s="9">
        <v>80.721681237726898</v>
      </c>
      <c r="T6">
        <v>8</v>
      </c>
      <c r="U6" s="9">
        <v>10.525839612611792</v>
      </c>
      <c r="X6" s="12"/>
      <c r="Y6">
        <v>90</v>
      </c>
      <c r="Z6">
        <v>8</v>
      </c>
      <c r="AA6">
        <v>10.525839612611792</v>
      </c>
      <c r="AB6">
        <v>80.721681237726898</v>
      </c>
      <c r="AC6" s="13">
        <f t="shared" si="2"/>
        <v>3.7214462838798901</v>
      </c>
    </row>
    <row r="7" spans="1:29" x14ac:dyDescent="0.25">
      <c r="A7" s="12">
        <v>43872</v>
      </c>
      <c r="B7" t="s">
        <v>138</v>
      </c>
      <c r="C7" t="s">
        <v>139</v>
      </c>
      <c r="D7">
        <v>3</v>
      </c>
      <c r="E7" t="s">
        <v>141</v>
      </c>
      <c r="F7">
        <v>15</v>
      </c>
      <c r="G7">
        <v>15</v>
      </c>
      <c r="H7">
        <v>150</v>
      </c>
      <c r="I7">
        <v>1.42</v>
      </c>
      <c r="J7" s="9">
        <v>16.666666666666664</v>
      </c>
      <c r="K7" s="9">
        <f t="shared" si="0"/>
        <v>0.16666666666666663</v>
      </c>
      <c r="L7" s="9">
        <f t="shared" si="1"/>
        <v>35.499999999999993</v>
      </c>
      <c r="O7">
        <v>120</v>
      </c>
      <c r="P7" s="9">
        <v>0.16917172645606052</v>
      </c>
      <c r="Q7">
        <v>8</v>
      </c>
      <c r="R7" s="9">
        <v>1.6990917391527274E-2</v>
      </c>
      <c r="S7" s="9">
        <v>79.172367981436324</v>
      </c>
      <c r="T7">
        <v>8</v>
      </c>
      <c r="U7" s="9">
        <v>7.9517493392348513</v>
      </c>
      <c r="X7" s="12"/>
      <c r="Y7">
        <v>120</v>
      </c>
      <c r="Z7">
        <v>8</v>
      </c>
      <c r="AA7">
        <v>7.9517493392348513</v>
      </c>
      <c r="AB7">
        <v>79.172367981436324</v>
      </c>
      <c r="AC7" s="13">
        <f t="shared" si="2"/>
        <v>2.8113679400343057</v>
      </c>
    </row>
    <row r="8" spans="1:29" x14ac:dyDescent="0.25">
      <c r="A8" s="12">
        <v>43872</v>
      </c>
      <c r="B8" t="s">
        <v>138</v>
      </c>
      <c r="C8" t="s">
        <v>139</v>
      </c>
      <c r="D8">
        <v>4</v>
      </c>
      <c r="E8" t="s">
        <v>140</v>
      </c>
      <c r="F8">
        <v>15</v>
      </c>
      <c r="G8">
        <v>15</v>
      </c>
      <c r="H8">
        <v>150</v>
      </c>
      <c r="I8">
        <v>1.42</v>
      </c>
      <c r="J8" s="9">
        <v>14.951768488745977</v>
      </c>
      <c r="K8" s="9">
        <f t="shared" si="0"/>
        <v>0.14951768488745976</v>
      </c>
      <c r="L8" s="9">
        <f t="shared" si="1"/>
        <v>31.847266881028929</v>
      </c>
      <c r="O8">
        <v>150</v>
      </c>
      <c r="P8" s="9">
        <v>0.15701676444574281</v>
      </c>
      <c r="Q8">
        <v>8</v>
      </c>
      <c r="R8" s="9">
        <v>1.3239326198338584E-2</v>
      </c>
      <c r="S8" s="9">
        <v>70.657544000584267</v>
      </c>
      <c r="T8">
        <v>8</v>
      </c>
      <c r="U8" s="9">
        <v>5.9576967892522843</v>
      </c>
      <c r="X8" s="12"/>
      <c r="Y8">
        <v>150</v>
      </c>
      <c r="Z8">
        <v>8</v>
      </c>
      <c r="AA8">
        <v>5.9576967892522843</v>
      </c>
      <c r="AB8">
        <v>70.657544000584267</v>
      </c>
      <c r="AC8" s="13">
        <f t="shared" si="2"/>
        <v>2.1063638999668055</v>
      </c>
    </row>
    <row r="9" spans="1:29" x14ac:dyDescent="0.25">
      <c r="A9" s="12">
        <v>43872</v>
      </c>
      <c r="B9" t="s">
        <v>138</v>
      </c>
      <c r="C9" t="s">
        <v>139</v>
      </c>
      <c r="D9">
        <v>4</v>
      </c>
      <c r="E9" t="s">
        <v>141</v>
      </c>
      <c r="F9">
        <v>15</v>
      </c>
      <c r="G9">
        <v>15</v>
      </c>
      <c r="H9">
        <v>150</v>
      </c>
      <c r="I9">
        <v>1.42</v>
      </c>
      <c r="J9" s="9">
        <v>15.764139590854393</v>
      </c>
      <c r="K9" s="9">
        <f t="shared" si="0"/>
        <v>0.15764139590854392</v>
      </c>
      <c r="L9" s="9">
        <f t="shared" si="1"/>
        <v>33.577617328519857</v>
      </c>
      <c r="N9" s="12">
        <v>43899</v>
      </c>
      <c r="O9">
        <v>15</v>
      </c>
      <c r="P9" s="9">
        <v>0.18409592581338935</v>
      </c>
      <c r="Q9">
        <v>8</v>
      </c>
      <c r="R9" s="9">
        <v>1.9711342082598751E-2</v>
      </c>
      <c r="S9" s="9">
        <v>39.212432198251925</v>
      </c>
      <c r="T9">
        <v>8</v>
      </c>
      <c r="U9" s="9">
        <v>4.1985158635936024</v>
      </c>
      <c r="X9" s="12">
        <v>43899</v>
      </c>
      <c r="Y9">
        <v>15</v>
      </c>
      <c r="Z9">
        <v>8</v>
      </c>
      <c r="AA9">
        <v>4.1985158635936024</v>
      </c>
      <c r="AB9">
        <v>39.212432198251925</v>
      </c>
      <c r="AC9" s="13">
        <f t="shared" si="2"/>
        <v>1.4843995190331649</v>
      </c>
    </row>
    <row r="10" spans="1:29" x14ac:dyDescent="0.25">
      <c r="A10" s="12">
        <v>43899</v>
      </c>
      <c r="B10" t="s">
        <v>142</v>
      </c>
      <c r="C10" t="s">
        <v>139</v>
      </c>
      <c r="D10">
        <v>1</v>
      </c>
      <c r="E10" t="s">
        <v>140</v>
      </c>
      <c r="F10">
        <v>15</v>
      </c>
      <c r="G10">
        <v>15</v>
      </c>
      <c r="H10">
        <v>150</v>
      </c>
      <c r="I10">
        <v>1.42</v>
      </c>
      <c r="J10" s="9">
        <v>14.840499306518723</v>
      </c>
      <c r="K10" s="9">
        <f t="shared" si="0"/>
        <v>0.14840499306518723</v>
      </c>
      <c r="L10" s="9">
        <f t="shared" si="1"/>
        <v>31.610263522884878</v>
      </c>
      <c r="O10">
        <v>30</v>
      </c>
      <c r="P10" s="9">
        <v>0.14544079670778554</v>
      </c>
      <c r="Q10">
        <v>8</v>
      </c>
      <c r="R10" s="9">
        <v>8.5048303447186769E-3</v>
      </c>
      <c r="S10" s="9">
        <v>37.305564355546984</v>
      </c>
      <c r="T10">
        <v>8</v>
      </c>
      <c r="U10" s="9">
        <v>2.1814889834203535</v>
      </c>
      <c r="X10" s="12"/>
      <c r="Y10">
        <v>30</v>
      </c>
      <c r="Z10">
        <v>8</v>
      </c>
      <c r="AA10">
        <v>2.1814889834203535</v>
      </c>
      <c r="AB10">
        <v>37.305564355546984</v>
      </c>
      <c r="AC10" s="13">
        <f t="shared" si="2"/>
        <v>0.77127282663013985</v>
      </c>
    </row>
    <row r="11" spans="1:29" x14ac:dyDescent="0.25">
      <c r="A11" s="12">
        <v>43899</v>
      </c>
      <c r="B11" t="s">
        <v>142</v>
      </c>
      <c r="C11" t="s">
        <v>139</v>
      </c>
      <c r="D11">
        <v>1</v>
      </c>
      <c r="E11" t="s">
        <v>141</v>
      </c>
      <c r="F11">
        <v>15</v>
      </c>
      <c r="G11">
        <v>15</v>
      </c>
      <c r="H11">
        <v>150</v>
      </c>
      <c r="I11">
        <v>1.42</v>
      </c>
      <c r="J11" s="9">
        <v>16.56746031746032</v>
      </c>
      <c r="K11" s="9">
        <f t="shared" si="0"/>
        <v>0.1656746031746032</v>
      </c>
      <c r="L11" s="9">
        <f t="shared" si="1"/>
        <v>35.288690476190482</v>
      </c>
      <c r="O11">
        <v>60</v>
      </c>
      <c r="P11" s="9">
        <v>0.15541824614535771</v>
      </c>
      <c r="Q11">
        <v>8</v>
      </c>
      <c r="R11" s="9">
        <v>2.7216998247584057E-2</v>
      </c>
      <c r="S11" s="9">
        <v>72.73573919602741</v>
      </c>
      <c r="T11">
        <v>8</v>
      </c>
      <c r="U11" s="9">
        <v>12.737555179869299</v>
      </c>
      <c r="X11" s="12"/>
      <c r="Y11">
        <v>60</v>
      </c>
      <c r="Z11">
        <v>8</v>
      </c>
      <c r="AA11">
        <v>12.737555179869299</v>
      </c>
      <c r="AB11">
        <v>72.73573919602741</v>
      </c>
      <c r="AC11" s="13">
        <f t="shared" si="2"/>
        <v>4.5034058217117074</v>
      </c>
    </row>
    <row r="12" spans="1:29" x14ac:dyDescent="0.25">
      <c r="A12" s="12">
        <v>43899</v>
      </c>
      <c r="B12" t="s">
        <v>142</v>
      </c>
      <c r="C12" t="s">
        <v>139</v>
      </c>
      <c r="D12">
        <v>2</v>
      </c>
      <c r="E12" t="s">
        <v>140</v>
      </c>
      <c r="F12">
        <v>15</v>
      </c>
      <c r="G12">
        <v>15</v>
      </c>
      <c r="H12">
        <v>150</v>
      </c>
      <c r="I12">
        <v>1.42</v>
      </c>
      <c r="J12" s="9">
        <v>18.13996316758746</v>
      </c>
      <c r="K12" s="9">
        <f t="shared" si="0"/>
        <v>0.18139963167587461</v>
      </c>
      <c r="L12" s="9">
        <f t="shared" si="1"/>
        <v>38.638121546961294</v>
      </c>
      <c r="O12">
        <v>90</v>
      </c>
      <c r="P12" s="9">
        <v>0.16444379727609731</v>
      </c>
      <c r="Q12">
        <v>8</v>
      </c>
      <c r="R12" s="9">
        <v>2.5400308149057096E-2</v>
      </c>
      <c r="S12" s="9">
        <v>78.933022692526706</v>
      </c>
      <c r="T12">
        <v>8</v>
      </c>
      <c r="U12" s="9">
        <v>12.192147911547472</v>
      </c>
      <c r="X12" s="12"/>
      <c r="Y12">
        <v>90</v>
      </c>
      <c r="Z12">
        <v>8</v>
      </c>
      <c r="AA12">
        <v>12.192147911547472</v>
      </c>
      <c r="AB12">
        <v>78.933022692526706</v>
      </c>
      <c r="AC12" s="13">
        <f t="shared" si="2"/>
        <v>4.3105752327423099</v>
      </c>
    </row>
    <row r="13" spans="1:29" x14ac:dyDescent="0.25">
      <c r="A13" s="12">
        <v>43899</v>
      </c>
      <c r="B13" t="s">
        <v>142</v>
      </c>
      <c r="C13" t="s">
        <v>139</v>
      </c>
      <c r="D13">
        <v>2</v>
      </c>
      <c r="E13" t="s">
        <v>141</v>
      </c>
      <c r="F13">
        <v>15</v>
      </c>
      <c r="G13">
        <v>15</v>
      </c>
      <c r="H13">
        <v>150</v>
      </c>
      <c r="I13">
        <v>1.42</v>
      </c>
      <c r="J13" s="9">
        <v>20.904645476772625</v>
      </c>
      <c r="K13" s="9">
        <f t="shared" si="0"/>
        <v>0.20904645476772626</v>
      </c>
      <c r="L13" s="9">
        <f t="shared" si="1"/>
        <v>44.526894865525698</v>
      </c>
      <c r="O13">
        <v>120</v>
      </c>
      <c r="P13" s="9">
        <v>0.16927252155649905</v>
      </c>
      <c r="Q13">
        <v>8</v>
      </c>
      <c r="R13" s="9">
        <v>2.1326315155301603E-2</v>
      </c>
      <c r="S13" s="9">
        <v>79.219540088441562</v>
      </c>
      <c r="T13">
        <v>8</v>
      </c>
      <c r="U13" s="9">
        <v>9.9807154926810746</v>
      </c>
      <c r="X13" s="12"/>
      <c r="Y13">
        <v>120</v>
      </c>
      <c r="Z13">
        <v>8</v>
      </c>
      <c r="AA13">
        <v>9.9807154926810746</v>
      </c>
      <c r="AB13">
        <v>79.219540088441562</v>
      </c>
      <c r="AC13" s="13">
        <f t="shared" si="2"/>
        <v>3.5287158029842107</v>
      </c>
    </row>
    <row r="14" spans="1:29" x14ac:dyDescent="0.25">
      <c r="A14" s="12">
        <v>43899</v>
      </c>
      <c r="B14" t="s">
        <v>142</v>
      </c>
      <c r="C14" t="s">
        <v>139</v>
      </c>
      <c r="D14">
        <v>3</v>
      </c>
      <c r="E14" t="s">
        <v>140</v>
      </c>
      <c r="F14">
        <v>15</v>
      </c>
      <c r="G14">
        <v>15</v>
      </c>
      <c r="H14">
        <v>150</v>
      </c>
      <c r="I14">
        <v>1.42</v>
      </c>
      <c r="J14" s="9">
        <v>18.210862619808324</v>
      </c>
      <c r="K14" s="9">
        <f t="shared" si="0"/>
        <v>0.18210862619808324</v>
      </c>
      <c r="L14" s="9">
        <f t="shared" si="1"/>
        <v>38.789137380191733</v>
      </c>
      <c r="O14">
        <v>150</v>
      </c>
      <c r="P14" s="9">
        <v>0.16465154953726308</v>
      </c>
      <c r="Q14">
        <v>8</v>
      </c>
      <c r="R14" s="9">
        <v>1.6009346908010466E-2</v>
      </c>
      <c r="S14" s="9">
        <v>74.093197291768405</v>
      </c>
      <c r="T14">
        <v>8</v>
      </c>
      <c r="U14" s="9">
        <v>7.2042061086044704</v>
      </c>
      <c r="X14" s="12"/>
      <c r="Y14">
        <v>150</v>
      </c>
      <c r="Z14">
        <v>8</v>
      </c>
      <c r="AA14">
        <v>7.2042061086044704</v>
      </c>
      <c r="AB14">
        <v>74.093197291768405</v>
      </c>
      <c r="AC14" s="13">
        <f t="shared" si="2"/>
        <v>2.547071496229885</v>
      </c>
    </row>
    <row r="15" spans="1:29" x14ac:dyDescent="0.25">
      <c r="A15" s="12">
        <v>43899</v>
      </c>
      <c r="B15" t="s">
        <v>142</v>
      </c>
      <c r="C15" t="s">
        <v>139</v>
      </c>
      <c r="D15">
        <v>3</v>
      </c>
      <c r="E15" t="s">
        <v>141</v>
      </c>
      <c r="F15">
        <v>15</v>
      </c>
      <c r="G15">
        <v>15</v>
      </c>
      <c r="H15">
        <v>150</v>
      </c>
      <c r="I15">
        <v>1.42</v>
      </c>
      <c r="J15" s="9">
        <v>18.982742960944606</v>
      </c>
      <c r="K15" s="9">
        <f t="shared" si="0"/>
        <v>0.18982742960944607</v>
      </c>
      <c r="L15" s="9">
        <f t="shared" si="1"/>
        <v>40.433242506812014</v>
      </c>
      <c r="N15" s="12">
        <v>43965</v>
      </c>
      <c r="O15">
        <v>15</v>
      </c>
      <c r="P15" s="9">
        <v>8.4823865048182887E-2</v>
      </c>
      <c r="Q15">
        <v>8</v>
      </c>
      <c r="R15" s="9">
        <v>1.1780524984598226E-2</v>
      </c>
      <c r="S15" s="9">
        <v>18.067483255262957</v>
      </c>
      <c r="T15">
        <v>8</v>
      </c>
      <c r="U15" s="9">
        <v>2.5092518217194129</v>
      </c>
      <c r="X15" s="12">
        <v>43965</v>
      </c>
      <c r="Y15">
        <v>15</v>
      </c>
      <c r="Z15">
        <v>8</v>
      </c>
      <c r="AA15">
        <v>2.5092518217194129</v>
      </c>
      <c r="AB15">
        <v>18.067483255262957</v>
      </c>
      <c r="AC15" s="13">
        <f t="shared" si="2"/>
        <v>0.88715448942124731</v>
      </c>
    </row>
    <row r="16" spans="1:29" x14ac:dyDescent="0.25">
      <c r="A16" s="12">
        <v>43899</v>
      </c>
      <c r="B16" t="s">
        <v>142</v>
      </c>
      <c r="C16" t="s">
        <v>139</v>
      </c>
      <c r="D16">
        <v>4</v>
      </c>
      <c r="E16" t="s">
        <v>140</v>
      </c>
      <c r="F16">
        <v>15</v>
      </c>
      <c r="G16">
        <v>15</v>
      </c>
      <c r="H16">
        <v>150</v>
      </c>
      <c r="I16">
        <v>1.42</v>
      </c>
      <c r="J16" s="9">
        <v>19.342105263157897</v>
      </c>
      <c r="K16" s="9">
        <f t="shared" si="0"/>
        <v>0.19342105263157897</v>
      </c>
      <c r="L16" s="9">
        <f t="shared" si="1"/>
        <v>41.198684210526316</v>
      </c>
      <c r="O16">
        <v>30</v>
      </c>
      <c r="P16" s="9">
        <v>6.3830608146798543E-2</v>
      </c>
      <c r="Q16">
        <v>8</v>
      </c>
      <c r="R16" s="9">
        <v>1.2217779652609929E-2</v>
      </c>
      <c r="S16" s="9">
        <v>16.372550989653828</v>
      </c>
      <c r="T16">
        <v>8</v>
      </c>
      <c r="U16" s="9">
        <v>3.1338604808944335</v>
      </c>
      <c r="X16" s="12"/>
      <c r="Y16">
        <v>30</v>
      </c>
      <c r="Z16">
        <v>8</v>
      </c>
      <c r="AA16">
        <v>3.1338604808944335</v>
      </c>
      <c r="AB16">
        <v>16.372550989653828</v>
      </c>
      <c r="AC16" s="13">
        <f t="shared" si="2"/>
        <v>1.1079869986664943</v>
      </c>
    </row>
    <row r="17" spans="1:29" x14ac:dyDescent="0.25">
      <c r="A17" s="12">
        <v>43899</v>
      </c>
      <c r="B17" t="s">
        <v>142</v>
      </c>
      <c r="C17" t="s">
        <v>139</v>
      </c>
      <c r="D17">
        <v>4</v>
      </c>
      <c r="E17" t="s">
        <v>141</v>
      </c>
      <c r="F17">
        <v>15</v>
      </c>
      <c r="G17">
        <v>15</v>
      </c>
      <c r="H17">
        <v>150</v>
      </c>
      <c r="I17">
        <v>1.42</v>
      </c>
      <c r="J17" s="9">
        <v>20.288461538461526</v>
      </c>
      <c r="K17" s="9">
        <f t="shared" si="0"/>
        <v>0.20288461538461525</v>
      </c>
      <c r="L17" s="9">
        <f t="shared" si="1"/>
        <v>43.214423076923048</v>
      </c>
      <c r="O17">
        <v>60</v>
      </c>
      <c r="P17" s="9">
        <v>8.8724949306680831E-2</v>
      </c>
      <c r="Q17">
        <v>8</v>
      </c>
      <c r="R17" s="9">
        <v>1.5186884787831038E-2</v>
      </c>
      <c r="S17" s="9">
        <v>41.523276275526634</v>
      </c>
      <c r="T17">
        <v>8</v>
      </c>
      <c r="U17" s="9">
        <v>7.1074620807049023</v>
      </c>
      <c r="X17" s="12"/>
      <c r="Y17">
        <v>60</v>
      </c>
      <c r="Z17">
        <v>8</v>
      </c>
      <c r="AA17">
        <v>7.1074620807049023</v>
      </c>
      <c r="AB17">
        <v>41.523276275526634</v>
      </c>
      <c r="AC17" s="13">
        <f t="shared" si="2"/>
        <v>2.5128673171463425</v>
      </c>
    </row>
    <row r="18" spans="1:29" x14ac:dyDescent="0.25">
      <c r="A18" s="12">
        <v>43965</v>
      </c>
      <c r="B18" t="s">
        <v>143</v>
      </c>
      <c r="C18" t="s">
        <v>139</v>
      </c>
      <c r="D18">
        <v>1</v>
      </c>
      <c r="E18" t="s">
        <v>140</v>
      </c>
      <c r="F18">
        <v>15</v>
      </c>
      <c r="G18">
        <v>15</v>
      </c>
      <c r="H18">
        <v>150</v>
      </c>
      <c r="I18">
        <v>1.42</v>
      </c>
      <c r="J18" s="9">
        <v>8.4848484848484755</v>
      </c>
      <c r="K18" s="9">
        <f t="shared" si="0"/>
        <v>8.4848484848484756E-2</v>
      </c>
      <c r="L18" s="9">
        <f t="shared" si="1"/>
        <v>18.072727272727253</v>
      </c>
      <c r="O18">
        <v>90</v>
      </c>
      <c r="P18" s="9">
        <v>0.10921701684751334</v>
      </c>
      <c r="Q18">
        <v>8</v>
      </c>
      <c r="R18" s="9">
        <v>2.007332064895901E-2</v>
      </c>
      <c r="S18" s="9">
        <v>52.424168086806397</v>
      </c>
      <c r="T18">
        <v>8</v>
      </c>
      <c r="U18" s="9">
        <v>9.6351939115003926</v>
      </c>
      <c r="X18" s="12"/>
      <c r="Y18">
        <v>90</v>
      </c>
      <c r="Z18">
        <v>8</v>
      </c>
      <c r="AA18">
        <v>9.6351939115003926</v>
      </c>
      <c r="AB18">
        <v>52.424168086806397</v>
      </c>
      <c r="AC18" s="13">
        <f t="shared" si="2"/>
        <v>3.4065554764346313</v>
      </c>
    </row>
    <row r="19" spans="1:29" x14ac:dyDescent="0.25">
      <c r="A19" s="12">
        <v>43965</v>
      </c>
      <c r="B19" t="s">
        <v>143</v>
      </c>
      <c r="C19" t="s">
        <v>139</v>
      </c>
      <c r="D19">
        <v>1</v>
      </c>
      <c r="E19" t="s">
        <v>141</v>
      </c>
      <c r="F19">
        <v>15</v>
      </c>
      <c r="G19">
        <v>15</v>
      </c>
      <c r="H19">
        <v>150</v>
      </c>
      <c r="I19">
        <v>1.42</v>
      </c>
      <c r="J19" s="9">
        <v>9.4076655052264897</v>
      </c>
      <c r="K19" s="9">
        <f t="shared" si="0"/>
        <v>9.4076655052264896E-2</v>
      </c>
      <c r="L19" s="9">
        <f t="shared" si="1"/>
        <v>20.038327526132424</v>
      </c>
      <c r="O19">
        <v>120</v>
      </c>
      <c r="P19" s="9">
        <v>0.11525205369556743</v>
      </c>
      <c r="Q19">
        <v>8</v>
      </c>
      <c r="R19" s="9">
        <v>1.8198392523195911E-2</v>
      </c>
      <c r="S19" s="9">
        <v>53.937961129525547</v>
      </c>
      <c r="T19">
        <v>8</v>
      </c>
      <c r="U19" s="9">
        <v>8.516847700855795</v>
      </c>
      <c r="X19" s="12"/>
      <c r="Y19">
        <v>120</v>
      </c>
      <c r="Z19">
        <v>8</v>
      </c>
      <c r="AA19">
        <v>8.516847700855795</v>
      </c>
      <c r="AB19">
        <v>53.937961129525547</v>
      </c>
      <c r="AC19" s="13">
        <f t="shared" si="2"/>
        <v>3.0111603818040944</v>
      </c>
    </row>
    <row r="20" spans="1:29" x14ac:dyDescent="0.25">
      <c r="A20" s="12">
        <v>43965</v>
      </c>
      <c r="B20" t="s">
        <v>143</v>
      </c>
      <c r="C20" t="s">
        <v>139</v>
      </c>
      <c r="D20">
        <v>2</v>
      </c>
      <c r="E20" t="s">
        <v>140</v>
      </c>
      <c r="F20">
        <v>15</v>
      </c>
      <c r="G20">
        <v>15</v>
      </c>
      <c r="H20">
        <v>150</v>
      </c>
      <c r="I20">
        <v>1.42</v>
      </c>
      <c r="J20" s="9">
        <v>10.18766756032171</v>
      </c>
      <c r="K20" s="9">
        <f t="shared" si="0"/>
        <v>0.1018766756032171</v>
      </c>
      <c r="L20" s="9">
        <f t="shared" si="1"/>
        <v>21.699731903485244</v>
      </c>
      <c r="O20">
        <v>150</v>
      </c>
      <c r="P20" s="9">
        <v>0.11889691918428058</v>
      </c>
      <c r="Q20">
        <v>8</v>
      </c>
      <c r="R20" s="9">
        <v>1.976872089031478E-2</v>
      </c>
      <c r="S20" s="9">
        <v>53.50361363292626</v>
      </c>
      <c r="T20">
        <v>8</v>
      </c>
      <c r="U20" s="9">
        <v>8.8959244006416718</v>
      </c>
      <c r="X20" s="12"/>
      <c r="Y20">
        <v>150</v>
      </c>
      <c r="Z20">
        <v>8</v>
      </c>
      <c r="AA20">
        <v>8.8959244006416718</v>
      </c>
      <c r="AB20">
        <v>53.50361363292626</v>
      </c>
      <c r="AC20" s="13">
        <f t="shared" si="2"/>
        <v>3.1451842343082994</v>
      </c>
    </row>
    <row r="21" spans="1:29" x14ac:dyDescent="0.25">
      <c r="A21" s="12">
        <v>43965</v>
      </c>
      <c r="B21" t="s">
        <v>143</v>
      </c>
      <c r="C21" t="s">
        <v>139</v>
      </c>
      <c r="D21">
        <v>2</v>
      </c>
      <c r="E21" t="s">
        <v>141</v>
      </c>
      <c r="F21">
        <v>15</v>
      </c>
      <c r="G21">
        <v>15</v>
      </c>
      <c r="H21">
        <v>150</v>
      </c>
      <c r="I21">
        <v>1.42</v>
      </c>
      <c r="J21" s="9">
        <v>6.8100358422938916</v>
      </c>
      <c r="K21" s="9">
        <f t="shared" si="0"/>
        <v>6.810035842293892E-2</v>
      </c>
      <c r="L21" s="9">
        <f t="shared" si="1"/>
        <v>14.50537634408599</v>
      </c>
      <c r="O21">
        <v>180</v>
      </c>
      <c r="P21" s="9">
        <v>0.12956493919262749</v>
      </c>
      <c r="Q21">
        <v>8</v>
      </c>
      <c r="R21" s="9">
        <v>1.7057953335876053E-2</v>
      </c>
      <c r="S21" s="9">
        <v>58.304222636682361</v>
      </c>
      <c r="T21">
        <v>8</v>
      </c>
      <c r="U21" s="9">
        <v>7.6760790011442825</v>
      </c>
      <c r="X21" s="12"/>
      <c r="Y21">
        <v>180</v>
      </c>
      <c r="Z21">
        <v>8</v>
      </c>
      <c r="AA21">
        <v>7.6760790011442825</v>
      </c>
      <c r="AB21">
        <v>58.304222636682361</v>
      </c>
      <c r="AC21" s="13">
        <f t="shared" si="2"/>
        <v>2.7139037573163911</v>
      </c>
    </row>
    <row r="22" spans="1:29" x14ac:dyDescent="0.25">
      <c r="A22" s="12">
        <v>43965</v>
      </c>
      <c r="B22" t="s">
        <v>143</v>
      </c>
      <c r="C22" t="s">
        <v>139</v>
      </c>
      <c r="D22">
        <v>3</v>
      </c>
      <c r="E22" t="s">
        <v>140</v>
      </c>
      <c r="F22">
        <v>15</v>
      </c>
      <c r="G22">
        <v>15</v>
      </c>
      <c r="H22">
        <v>150</v>
      </c>
      <c r="I22">
        <v>1.42</v>
      </c>
      <c r="J22" s="9">
        <v>9.3582887700534698</v>
      </c>
      <c r="K22" s="9">
        <f t="shared" si="0"/>
        <v>9.3582887700534703E-2</v>
      </c>
      <c r="L22" s="9">
        <f t="shared" si="1"/>
        <v>19.933155080213893</v>
      </c>
      <c r="O22">
        <v>210</v>
      </c>
      <c r="P22" s="9">
        <v>0.12626521775660024</v>
      </c>
      <c r="Q22">
        <v>8</v>
      </c>
      <c r="R22" s="9">
        <v>1.517856760001372E-2</v>
      </c>
      <c r="S22" s="9">
        <v>56.819347990470114</v>
      </c>
      <c r="T22">
        <v>8</v>
      </c>
      <c r="U22" s="9">
        <v>6.830355420006164</v>
      </c>
      <c r="X22" s="12"/>
      <c r="Y22">
        <v>210</v>
      </c>
      <c r="Z22">
        <v>8</v>
      </c>
      <c r="AA22">
        <v>6.830355420006164</v>
      </c>
      <c r="AB22">
        <v>56.819347990470114</v>
      </c>
      <c r="AC22" s="13">
        <f t="shared" si="2"/>
        <v>2.4148953177003234</v>
      </c>
    </row>
    <row r="23" spans="1:29" x14ac:dyDescent="0.25">
      <c r="A23" s="12">
        <v>43965</v>
      </c>
      <c r="B23" t="s">
        <v>143</v>
      </c>
      <c r="C23" t="s">
        <v>139</v>
      </c>
      <c r="D23">
        <v>3</v>
      </c>
      <c r="E23" t="s">
        <v>141</v>
      </c>
      <c r="F23">
        <v>15</v>
      </c>
      <c r="G23">
        <v>15</v>
      </c>
      <c r="H23">
        <v>150</v>
      </c>
      <c r="I23">
        <v>1.42</v>
      </c>
      <c r="J23" s="9">
        <v>8.7837837837837931</v>
      </c>
      <c r="K23" s="9">
        <f t="shared" si="0"/>
        <v>8.7837837837837926E-2</v>
      </c>
      <c r="L23" s="9">
        <f t="shared" si="1"/>
        <v>18.709459459459477</v>
      </c>
      <c r="N23" s="12">
        <v>44040</v>
      </c>
      <c r="O23">
        <v>15</v>
      </c>
      <c r="P23" s="9">
        <v>2.8597346951017094E-2</v>
      </c>
      <c r="Q23">
        <v>8</v>
      </c>
      <c r="R23" s="9">
        <v>4.5759871135865457E-3</v>
      </c>
      <c r="S23" s="9">
        <v>6.0912349005666409</v>
      </c>
      <c r="T23">
        <v>8</v>
      </c>
      <c r="U23" s="9">
        <v>0.97468525519393345</v>
      </c>
      <c r="X23" s="12">
        <v>44040</v>
      </c>
      <c r="Y23">
        <v>15</v>
      </c>
      <c r="Z23">
        <v>8</v>
      </c>
      <c r="AA23">
        <v>0.97468525519393345</v>
      </c>
      <c r="AB23">
        <v>6.0912349005666409</v>
      </c>
      <c r="AC23" s="13">
        <f t="shared" si="2"/>
        <v>0.34460327673508545</v>
      </c>
    </row>
    <row r="24" spans="1:29" x14ac:dyDescent="0.25">
      <c r="A24" s="12">
        <v>43965</v>
      </c>
      <c r="B24" t="s">
        <v>143</v>
      </c>
      <c r="C24" t="s">
        <v>139</v>
      </c>
      <c r="D24">
        <v>4</v>
      </c>
      <c r="E24" t="s">
        <v>140</v>
      </c>
      <c r="F24">
        <v>15</v>
      </c>
      <c r="G24">
        <v>15</v>
      </c>
      <c r="H24">
        <v>150</v>
      </c>
      <c r="I24">
        <v>1.42</v>
      </c>
      <c r="J24" s="9">
        <v>7.48502994011975</v>
      </c>
      <c r="K24" s="9">
        <f t="shared" si="0"/>
        <v>7.4850299401197501E-2</v>
      </c>
      <c r="L24" s="9">
        <f t="shared" si="1"/>
        <v>15.943113772455067</v>
      </c>
      <c r="O24">
        <v>30</v>
      </c>
      <c r="P24" s="9">
        <v>4.7991018969127927E-2</v>
      </c>
      <c r="Q24">
        <v>8</v>
      </c>
      <c r="R24" s="9">
        <v>7.3649791061071498E-3</v>
      </c>
      <c r="S24" s="9">
        <v>12.309696365581313</v>
      </c>
      <c r="T24">
        <v>8</v>
      </c>
      <c r="U24" s="9">
        <v>1.8891171407164822</v>
      </c>
      <c r="X24" s="12"/>
      <c r="Y24">
        <v>30</v>
      </c>
      <c r="Z24">
        <v>8</v>
      </c>
      <c r="AA24">
        <v>1.8891171407164822</v>
      </c>
      <c r="AB24">
        <v>12.309696365581313</v>
      </c>
      <c r="AC24" s="13">
        <f t="shared" si="2"/>
        <v>0.66790377032818293</v>
      </c>
    </row>
    <row r="25" spans="1:29" x14ac:dyDescent="0.25">
      <c r="A25" s="12">
        <v>43965</v>
      </c>
      <c r="B25" t="s">
        <v>143</v>
      </c>
      <c r="C25" t="s">
        <v>139</v>
      </c>
      <c r="D25">
        <v>4</v>
      </c>
      <c r="E25" t="s">
        <v>141</v>
      </c>
      <c r="F25">
        <v>15</v>
      </c>
      <c r="G25">
        <v>15</v>
      </c>
      <c r="H25">
        <v>150</v>
      </c>
      <c r="I25">
        <v>1.42</v>
      </c>
      <c r="J25" s="9">
        <v>7.3417721518987262</v>
      </c>
      <c r="K25" s="9">
        <f t="shared" si="0"/>
        <v>7.3417721518987261E-2</v>
      </c>
      <c r="L25" s="9">
        <f t="shared" si="1"/>
        <v>15.637974683544286</v>
      </c>
      <c r="O25">
        <v>60</v>
      </c>
      <c r="P25" s="9">
        <v>7.2730102782139761E-2</v>
      </c>
      <c r="Q25">
        <v>8</v>
      </c>
      <c r="R25" s="9">
        <v>1.8693643072163882E-2</v>
      </c>
      <c r="S25" s="9">
        <v>34.037688102041407</v>
      </c>
      <c r="T25">
        <v>8</v>
      </c>
      <c r="U25" s="9">
        <v>8.7486249577727069</v>
      </c>
      <c r="X25" s="12"/>
      <c r="Y25">
        <v>60</v>
      </c>
      <c r="Z25">
        <v>8</v>
      </c>
      <c r="AA25">
        <v>8.7486249577727069</v>
      </c>
      <c r="AB25">
        <v>34.037688102041407</v>
      </c>
      <c r="AC25" s="13">
        <f t="shared" si="2"/>
        <v>3.0931060168494766</v>
      </c>
    </row>
    <row r="26" spans="1:29" x14ac:dyDescent="0.25">
      <c r="A26" s="12">
        <v>44040</v>
      </c>
      <c r="B26" t="s">
        <v>144</v>
      </c>
      <c r="C26" t="s">
        <v>139</v>
      </c>
      <c r="D26">
        <v>1</v>
      </c>
      <c r="E26" t="s">
        <v>140</v>
      </c>
      <c r="F26">
        <v>15</v>
      </c>
      <c r="G26">
        <v>15</v>
      </c>
      <c r="H26">
        <v>150</v>
      </c>
      <c r="I26">
        <v>1.42</v>
      </c>
      <c r="J26" s="9">
        <v>2.8571428571428399</v>
      </c>
      <c r="K26" s="9">
        <f t="shared" si="0"/>
        <v>2.8571428571428401E-2</v>
      </c>
      <c r="L26" s="9">
        <f t="shared" si="1"/>
        <v>6.085714285714249</v>
      </c>
      <c r="O26">
        <v>90</v>
      </c>
      <c r="P26" s="9">
        <v>9.0894054897093277E-2</v>
      </c>
      <c r="Q26">
        <v>8</v>
      </c>
      <c r="R26" s="9">
        <v>2.4386336667811946E-2</v>
      </c>
      <c r="S26" s="9">
        <v>43.629146350604771</v>
      </c>
      <c r="T26">
        <v>8</v>
      </c>
      <c r="U26" s="9">
        <v>11.705441600549726</v>
      </c>
      <c r="X26" s="12"/>
      <c r="Y26">
        <v>90</v>
      </c>
      <c r="Z26">
        <v>8</v>
      </c>
      <c r="AA26">
        <v>11.705441600549726</v>
      </c>
      <c r="AB26">
        <v>43.629146350604771</v>
      </c>
      <c r="AC26" s="13">
        <f t="shared" si="2"/>
        <v>4.1384985662659126</v>
      </c>
    </row>
    <row r="27" spans="1:29" x14ac:dyDescent="0.25">
      <c r="A27" s="12">
        <v>44040</v>
      </c>
      <c r="B27" t="s">
        <v>144</v>
      </c>
      <c r="C27" t="s">
        <v>139</v>
      </c>
      <c r="D27">
        <v>1</v>
      </c>
      <c r="E27" t="s">
        <v>141</v>
      </c>
      <c r="F27">
        <v>15</v>
      </c>
      <c r="G27">
        <v>15</v>
      </c>
      <c r="H27">
        <v>150</v>
      </c>
      <c r="I27">
        <v>1.42</v>
      </c>
      <c r="J27" s="9">
        <v>2.9999999999999889</v>
      </c>
      <c r="K27" s="9">
        <f t="shared" si="0"/>
        <v>2.9999999999999888E-2</v>
      </c>
      <c r="L27" s="9">
        <f t="shared" si="1"/>
        <v>6.3899999999999757</v>
      </c>
      <c r="O27">
        <v>120</v>
      </c>
      <c r="P27" s="9">
        <v>8.9245931278024077E-2</v>
      </c>
      <c r="Q27">
        <v>8</v>
      </c>
      <c r="R27" s="9">
        <v>2.0635709087511386E-2</v>
      </c>
      <c r="S27" s="9">
        <v>41.767095838115267</v>
      </c>
      <c r="T27">
        <v>8</v>
      </c>
      <c r="U27" s="9">
        <v>9.6575118529553183</v>
      </c>
      <c r="X27" s="12"/>
      <c r="Y27">
        <v>120</v>
      </c>
      <c r="Z27">
        <v>8</v>
      </c>
      <c r="AA27">
        <v>9.6575118529553183</v>
      </c>
      <c r="AB27">
        <v>41.767095838115267</v>
      </c>
      <c r="AC27" s="13">
        <f t="shared" si="2"/>
        <v>3.4144460603070823</v>
      </c>
    </row>
    <row r="28" spans="1:29" x14ac:dyDescent="0.25">
      <c r="A28" s="12">
        <v>44040</v>
      </c>
      <c r="B28" t="s">
        <v>144</v>
      </c>
      <c r="C28" t="s">
        <v>139</v>
      </c>
      <c r="D28">
        <v>2</v>
      </c>
      <c r="E28" t="s">
        <v>140</v>
      </c>
      <c r="F28">
        <v>15</v>
      </c>
      <c r="G28">
        <v>15</v>
      </c>
      <c r="H28">
        <v>150</v>
      </c>
      <c r="I28">
        <v>1.42</v>
      </c>
      <c r="J28" s="9">
        <v>2.6200873362445316</v>
      </c>
      <c r="K28" s="9">
        <f t="shared" si="0"/>
        <v>2.6200873362445316E-2</v>
      </c>
      <c r="L28" s="9">
        <f t="shared" si="1"/>
        <v>5.580786026200852</v>
      </c>
      <c r="O28">
        <v>150</v>
      </c>
      <c r="P28" s="9">
        <v>8.1509088442297969E-2</v>
      </c>
      <c r="Q28">
        <v>8</v>
      </c>
      <c r="R28" s="9">
        <v>1.4052019338352971E-2</v>
      </c>
      <c r="S28" s="9">
        <v>36.679089799034088</v>
      </c>
      <c r="T28">
        <v>8</v>
      </c>
      <c r="U28" s="9">
        <v>6.323408702258849</v>
      </c>
      <c r="X28" s="12"/>
      <c r="Y28">
        <v>150</v>
      </c>
      <c r="Z28">
        <v>8</v>
      </c>
      <c r="AA28">
        <v>6.323408702258849</v>
      </c>
      <c r="AB28">
        <v>36.679089799034088</v>
      </c>
      <c r="AC28" s="13">
        <f t="shared" si="2"/>
        <v>2.235662586790629</v>
      </c>
    </row>
    <row r="29" spans="1:29" x14ac:dyDescent="0.25">
      <c r="A29" s="12">
        <v>44040</v>
      </c>
      <c r="B29" t="s">
        <v>144</v>
      </c>
      <c r="C29" t="s">
        <v>139</v>
      </c>
      <c r="D29">
        <v>2</v>
      </c>
      <c r="E29" t="s">
        <v>141</v>
      </c>
      <c r="F29">
        <v>15</v>
      </c>
      <c r="G29">
        <v>15</v>
      </c>
      <c r="H29">
        <v>150</v>
      </c>
      <c r="I29">
        <v>1.42</v>
      </c>
      <c r="J29" s="9">
        <v>2.7149321266968349</v>
      </c>
      <c r="K29" s="9">
        <f t="shared" si="0"/>
        <v>2.7149321266968351E-2</v>
      </c>
      <c r="L29" s="9">
        <f t="shared" si="1"/>
        <v>5.7828054298642586</v>
      </c>
      <c r="O29">
        <v>180</v>
      </c>
      <c r="P29" s="9">
        <v>8.9214506168087765E-2</v>
      </c>
      <c r="Q29">
        <v>8</v>
      </c>
      <c r="R29" s="9">
        <v>1.6069162191991757E-2</v>
      </c>
      <c r="S29" s="9">
        <v>40.146527775639498</v>
      </c>
      <c r="T29">
        <v>8</v>
      </c>
      <c r="U29" s="9">
        <v>7.2311229863962945</v>
      </c>
      <c r="X29" s="12"/>
      <c r="Y29">
        <v>180</v>
      </c>
      <c r="Z29">
        <v>8</v>
      </c>
      <c r="AA29">
        <v>7.2311229863962945</v>
      </c>
      <c r="AB29">
        <v>40.146527775639498</v>
      </c>
      <c r="AC29" s="13">
        <f t="shared" si="2"/>
        <v>2.556588049637369</v>
      </c>
    </row>
    <row r="30" spans="1:29" x14ac:dyDescent="0.25">
      <c r="A30" s="12">
        <v>44040</v>
      </c>
      <c r="B30" t="s">
        <v>144</v>
      </c>
      <c r="C30" t="s">
        <v>139</v>
      </c>
      <c r="D30">
        <v>3</v>
      </c>
      <c r="E30" t="s">
        <v>140</v>
      </c>
      <c r="F30">
        <v>15</v>
      </c>
      <c r="G30">
        <v>15</v>
      </c>
      <c r="H30">
        <v>150</v>
      </c>
      <c r="I30">
        <v>1.42</v>
      </c>
      <c r="J30" s="9">
        <v>3.8759689922480653</v>
      </c>
      <c r="K30" s="9">
        <f t="shared" si="0"/>
        <v>3.8759689922480654E-2</v>
      </c>
      <c r="L30" s="9">
        <f t="shared" si="1"/>
        <v>8.2558139534883797</v>
      </c>
      <c r="O30">
        <v>210</v>
      </c>
      <c r="P30" s="9">
        <v>8.646017412026516E-2</v>
      </c>
      <c r="Q30">
        <v>8</v>
      </c>
      <c r="R30" s="9">
        <v>1.7264503348747753E-2</v>
      </c>
      <c r="S30" s="9">
        <v>38.907078354119321</v>
      </c>
      <c r="T30">
        <v>8</v>
      </c>
      <c r="U30" s="9">
        <v>7.7690265069364912</v>
      </c>
      <c r="X30" s="12"/>
      <c r="Y30">
        <v>210</v>
      </c>
      <c r="Z30">
        <v>8</v>
      </c>
      <c r="AA30">
        <v>7.7690265069364912</v>
      </c>
      <c r="AB30">
        <v>38.907078354119321</v>
      </c>
      <c r="AC30" s="13">
        <f t="shared" si="2"/>
        <v>2.7467656631364146</v>
      </c>
    </row>
    <row r="31" spans="1:29" x14ac:dyDescent="0.25">
      <c r="A31" s="12">
        <v>44040</v>
      </c>
      <c r="B31" t="s">
        <v>144</v>
      </c>
      <c r="C31" t="s">
        <v>139</v>
      </c>
      <c r="D31">
        <v>3</v>
      </c>
      <c r="E31" t="s">
        <v>141</v>
      </c>
      <c r="F31">
        <v>15</v>
      </c>
      <c r="G31">
        <v>15</v>
      </c>
      <c r="H31">
        <v>150</v>
      </c>
      <c r="I31">
        <v>1.42</v>
      </c>
      <c r="J31" s="9">
        <v>2.8925619834710767</v>
      </c>
      <c r="K31" s="9">
        <f t="shared" si="0"/>
        <v>2.8925619834710769E-2</v>
      </c>
      <c r="L31" s="9">
        <f t="shared" si="1"/>
        <v>6.1611570247933933</v>
      </c>
      <c r="O31">
        <v>240</v>
      </c>
      <c r="P31" s="9">
        <v>8.6810076206478501E-2</v>
      </c>
      <c r="Q31">
        <v>8</v>
      </c>
      <c r="R31" s="9">
        <v>1.655627660217137E-2</v>
      </c>
      <c r="S31" s="9">
        <v>36.106517443132077</v>
      </c>
      <c r="T31">
        <v>8</v>
      </c>
      <c r="U31" s="9">
        <v>15.952819787072203</v>
      </c>
      <c r="X31" s="12"/>
      <c r="Y31">
        <v>240</v>
      </c>
      <c r="Z31">
        <v>8</v>
      </c>
      <c r="AA31">
        <v>15.952819787072203</v>
      </c>
      <c r="AB31">
        <v>36.106517443132077</v>
      </c>
      <c r="AC31" s="13">
        <f t="shared" si="2"/>
        <v>5.6401735252428447</v>
      </c>
    </row>
    <row r="32" spans="1:29" x14ac:dyDescent="0.25">
      <c r="A32" s="12">
        <v>44040</v>
      </c>
      <c r="B32" t="s">
        <v>144</v>
      </c>
      <c r="C32" t="s">
        <v>139</v>
      </c>
      <c r="D32">
        <v>4</v>
      </c>
      <c r="E32" t="s">
        <v>140</v>
      </c>
      <c r="F32">
        <v>15</v>
      </c>
      <c r="G32">
        <v>15</v>
      </c>
      <c r="H32">
        <v>150</v>
      </c>
      <c r="I32">
        <v>1.42</v>
      </c>
      <c r="J32" s="9">
        <v>2.536231884057953</v>
      </c>
      <c r="K32" s="9">
        <f t="shared" si="0"/>
        <v>2.5362318840579531E-2</v>
      </c>
      <c r="L32" s="9">
        <f t="shared" si="1"/>
        <v>5.4021739130434403</v>
      </c>
      <c r="O32">
        <v>270</v>
      </c>
      <c r="P32" s="9">
        <v>7.9458965217289373E-2</v>
      </c>
      <c r="Q32">
        <v>8</v>
      </c>
      <c r="R32" s="9">
        <v>2.2706921666383915E-2</v>
      </c>
      <c r="S32" s="9">
        <v>0</v>
      </c>
      <c r="T32">
        <v>8</v>
      </c>
      <c r="U32" s="9">
        <v>0</v>
      </c>
      <c r="X32" s="12"/>
    </row>
    <row r="33" spans="1:24" x14ac:dyDescent="0.25">
      <c r="A33" s="12">
        <v>44040</v>
      </c>
      <c r="B33" t="s">
        <v>144</v>
      </c>
      <c r="C33" t="s">
        <v>139</v>
      </c>
      <c r="D33">
        <v>4</v>
      </c>
      <c r="E33" t="s">
        <v>141</v>
      </c>
      <c r="F33">
        <v>15</v>
      </c>
      <c r="G33">
        <v>15</v>
      </c>
      <c r="H33">
        <v>150</v>
      </c>
      <c r="I33">
        <v>1.42</v>
      </c>
      <c r="J33" s="9">
        <v>2.3809523809523832</v>
      </c>
      <c r="K33" s="9">
        <f t="shared" si="0"/>
        <v>2.3809523809523832E-2</v>
      </c>
      <c r="L33" s="9">
        <f t="shared" si="1"/>
        <v>5.0714285714285765</v>
      </c>
      <c r="O33">
        <v>300</v>
      </c>
      <c r="P33" s="9">
        <v>9.0305206895388221E-2</v>
      </c>
      <c r="Q33">
        <v>8</v>
      </c>
      <c r="R33" s="9">
        <v>2.6789551176523471E-2</v>
      </c>
      <c r="S33" s="9">
        <v>0</v>
      </c>
      <c r="T33">
        <v>8</v>
      </c>
      <c r="U33" s="9">
        <v>0</v>
      </c>
      <c r="X33" s="12"/>
    </row>
    <row r="34" spans="1:24" x14ac:dyDescent="0.25">
      <c r="A34" s="12">
        <v>43872</v>
      </c>
      <c r="B34" t="s">
        <v>138</v>
      </c>
      <c r="C34" t="s">
        <v>139</v>
      </c>
      <c r="D34">
        <v>1</v>
      </c>
      <c r="E34" t="s">
        <v>140</v>
      </c>
      <c r="F34">
        <v>30</v>
      </c>
      <c r="G34">
        <v>30</v>
      </c>
      <c r="H34">
        <v>150</v>
      </c>
      <c r="I34">
        <v>1.71</v>
      </c>
      <c r="J34" s="9">
        <v>12.190082644628109</v>
      </c>
      <c r="K34" s="9">
        <f t="shared" si="0"/>
        <v>0.1219008264462811</v>
      </c>
      <c r="L34" s="9">
        <f t="shared" si="1"/>
        <v>31.267561983471101</v>
      </c>
      <c r="O34">
        <v>330</v>
      </c>
      <c r="P34" s="9">
        <v>8.8628375866982287E-2</v>
      </c>
      <c r="Q34">
        <v>7</v>
      </c>
      <c r="R34" s="9">
        <v>2.1654155769515526E-2</v>
      </c>
      <c r="S34" s="9">
        <v>0</v>
      </c>
      <c r="T34">
        <v>7</v>
      </c>
      <c r="U34" s="9">
        <v>0</v>
      </c>
      <c r="X34" s="12"/>
    </row>
    <row r="35" spans="1:24" x14ac:dyDescent="0.25">
      <c r="A35" s="12">
        <v>43872</v>
      </c>
      <c r="B35" t="s">
        <v>138</v>
      </c>
      <c r="C35" t="s">
        <v>139</v>
      </c>
      <c r="D35">
        <v>1</v>
      </c>
      <c r="E35" t="s">
        <v>141</v>
      </c>
      <c r="F35">
        <v>30</v>
      </c>
      <c r="G35">
        <v>30</v>
      </c>
      <c r="H35">
        <v>150</v>
      </c>
      <c r="I35">
        <v>1.71</v>
      </c>
      <c r="J35" s="9">
        <v>14.336283185840722</v>
      </c>
      <c r="K35" s="9">
        <f t="shared" si="0"/>
        <v>0.14336283185840723</v>
      </c>
      <c r="L35" s="9">
        <f t="shared" si="1"/>
        <v>36.772566371681457</v>
      </c>
      <c r="O35">
        <v>360</v>
      </c>
      <c r="P35" s="9">
        <v>8.1710809576097096E-2</v>
      </c>
      <c r="Q35">
        <v>7</v>
      </c>
      <c r="R35" s="9">
        <v>1.5296084950092187E-2</v>
      </c>
      <c r="S35" s="9">
        <v>0</v>
      </c>
      <c r="T35">
        <v>7</v>
      </c>
      <c r="U35" s="9">
        <v>0</v>
      </c>
      <c r="X35" s="12"/>
    </row>
    <row r="36" spans="1:24" x14ac:dyDescent="0.25">
      <c r="A36" s="12">
        <v>43872</v>
      </c>
      <c r="B36" t="s">
        <v>138</v>
      </c>
      <c r="C36" t="s">
        <v>139</v>
      </c>
      <c r="D36">
        <v>2</v>
      </c>
      <c r="E36" t="s">
        <v>140</v>
      </c>
      <c r="F36">
        <v>30</v>
      </c>
      <c r="G36">
        <v>30</v>
      </c>
      <c r="H36">
        <v>150</v>
      </c>
      <c r="I36">
        <v>1.71</v>
      </c>
      <c r="J36" s="9">
        <v>13.965517241379324</v>
      </c>
      <c r="K36" s="9">
        <f t="shared" si="0"/>
        <v>0.13965517241379324</v>
      </c>
      <c r="L36" s="9">
        <f t="shared" si="1"/>
        <v>35.821551724137969</v>
      </c>
      <c r="O36">
        <v>390</v>
      </c>
      <c r="P36" s="9">
        <v>7.6388888888888964E-2</v>
      </c>
      <c r="Q36">
        <v>1</v>
      </c>
      <c r="R36" s="9" t="e">
        <v>#DIV/0!</v>
      </c>
      <c r="S36" s="9">
        <v>0</v>
      </c>
      <c r="T36">
        <v>1</v>
      </c>
      <c r="U36" s="9" t="e">
        <v>#DIV/0!</v>
      </c>
      <c r="X36" s="12"/>
    </row>
    <row r="37" spans="1:24" x14ac:dyDescent="0.25">
      <c r="A37" s="12">
        <v>43872</v>
      </c>
      <c r="B37" t="s">
        <v>138</v>
      </c>
      <c r="C37" t="s">
        <v>139</v>
      </c>
      <c r="D37">
        <v>2</v>
      </c>
      <c r="E37" t="s">
        <v>141</v>
      </c>
      <c r="F37">
        <v>30</v>
      </c>
      <c r="G37">
        <v>30</v>
      </c>
      <c r="H37">
        <v>150</v>
      </c>
      <c r="I37">
        <v>1.71</v>
      </c>
      <c r="J37" s="9">
        <v>13.321799307958489</v>
      </c>
      <c r="K37" s="9">
        <f t="shared" si="0"/>
        <v>0.1332179930795849</v>
      </c>
      <c r="L37" s="9">
        <f t="shared" si="1"/>
        <v>34.170415224913526</v>
      </c>
    </row>
    <row r="38" spans="1:24" x14ac:dyDescent="0.25">
      <c r="A38" s="12">
        <v>43872</v>
      </c>
      <c r="B38" t="s">
        <v>138</v>
      </c>
      <c r="C38" t="s">
        <v>139</v>
      </c>
      <c r="D38">
        <v>3</v>
      </c>
      <c r="E38" t="s">
        <v>140</v>
      </c>
      <c r="F38">
        <v>30</v>
      </c>
      <c r="G38">
        <v>30</v>
      </c>
      <c r="H38">
        <v>150</v>
      </c>
      <c r="I38">
        <v>1.71</v>
      </c>
      <c r="J38" s="9">
        <v>13.355048859934849</v>
      </c>
      <c r="K38" s="9">
        <f t="shared" si="0"/>
        <v>0.13355048859934848</v>
      </c>
      <c r="L38" s="9">
        <f t="shared" si="1"/>
        <v>34.255700325732889</v>
      </c>
    </row>
    <row r="39" spans="1:24" x14ac:dyDescent="0.25">
      <c r="A39" s="12">
        <v>43872</v>
      </c>
      <c r="B39" t="s">
        <v>138</v>
      </c>
      <c r="C39" t="s">
        <v>139</v>
      </c>
      <c r="D39">
        <v>3</v>
      </c>
      <c r="E39" t="s">
        <v>141</v>
      </c>
      <c r="F39">
        <v>30</v>
      </c>
      <c r="G39">
        <v>30</v>
      </c>
      <c r="H39">
        <v>150</v>
      </c>
      <c r="I39">
        <v>1.71</v>
      </c>
      <c r="J39" s="9">
        <v>13.993710691823894</v>
      </c>
      <c r="K39" s="9">
        <f t="shared" si="0"/>
        <v>0.13993710691823893</v>
      </c>
      <c r="L39" s="9">
        <f t="shared" si="1"/>
        <v>35.893867924528287</v>
      </c>
    </row>
    <row r="40" spans="1:24" x14ac:dyDescent="0.25">
      <c r="A40" s="12">
        <v>43872</v>
      </c>
      <c r="B40" t="s">
        <v>138</v>
      </c>
      <c r="C40" t="s">
        <v>139</v>
      </c>
      <c r="D40">
        <v>4</v>
      </c>
      <c r="E40" t="s">
        <v>140</v>
      </c>
      <c r="F40">
        <v>30</v>
      </c>
      <c r="G40">
        <v>30</v>
      </c>
      <c r="H40">
        <v>150</v>
      </c>
      <c r="I40">
        <v>1.71</v>
      </c>
      <c r="J40" s="9">
        <v>12.673611111111125</v>
      </c>
      <c r="K40" s="9">
        <f t="shared" si="0"/>
        <v>0.12673611111111124</v>
      </c>
      <c r="L40" s="9">
        <f t="shared" si="1"/>
        <v>32.507812500000036</v>
      </c>
    </row>
    <row r="41" spans="1:24" x14ac:dyDescent="0.25">
      <c r="A41" s="12">
        <v>43872</v>
      </c>
      <c r="B41" t="s">
        <v>138</v>
      </c>
      <c r="C41" t="s">
        <v>139</v>
      </c>
      <c r="D41">
        <v>4</v>
      </c>
      <c r="E41" t="s">
        <v>141</v>
      </c>
      <c r="F41">
        <v>30</v>
      </c>
      <c r="G41">
        <v>30</v>
      </c>
      <c r="H41">
        <v>150</v>
      </c>
      <c r="I41">
        <v>1.71</v>
      </c>
      <c r="J41" s="9">
        <v>12.455516014234865</v>
      </c>
      <c r="K41" s="9">
        <f t="shared" si="0"/>
        <v>0.12455516014234864</v>
      </c>
      <c r="L41" s="9">
        <f t="shared" si="1"/>
        <v>31.948398576512428</v>
      </c>
    </row>
    <row r="42" spans="1:24" x14ac:dyDescent="0.25">
      <c r="A42" s="12">
        <v>43899</v>
      </c>
      <c r="B42" t="s">
        <v>142</v>
      </c>
      <c r="C42" t="s">
        <v>139</v>
      </c>
      <c r="D42">
        <v>1</v>
      </c>
      <c r="E42" t="s">
        <v>140</v>
      </c>
      <c r="F42">
        <v>30</v>
      </c>
      <c r="G42">
        <v>30</v>
      </c>
      <c r="H42">
        <v>150</v>
      </c>
      <c r="I42">
        <v>1.71</v>
      </c>
      <c r="J42" s="9">
        <v>13.470681458003163</v>
      </c>
      <c r="K42" s="9">
        <f t="shared" si="0"/>
        <v>0.13470681458003164</v>
      </c>
      <c r="L42" s="9">
        <f t="shared" si="1"/>
        <v>34.552297939778114</v>
      </c>
    </row>
    <row r="43" spans="1:24" x14ac:dyDescent="0.25">
      <c r="A43" s="12">
        <v>43899</v>
      </c>
      <c r="B43" t="s">
        <v>142</v>
      </c>
      <c r="C43" t="s">
        <v>139</v>
      </c>
      <c r="D43">
        <v>1</v>
      </c>
      <c r="E43" t="s">
        <v>141</v>
      </c>
      <c r="F43">
        <v>30</v>
      </c>
      <c r="G43">
        <v>30</v>
      </c>
      <c r="H43">
        <v>150</v>
      </c>
      <c r="I43">
        <v>1.71</v>
      </c>
      <c r="J43" s="9">
        <v>14.018691588785046</v>
      </c>
      <c r="K43" s="9">
        <f t="shared" si="0"/>
        <v>0.14018691588785046</v>
      </c>
      <c r="L43" s="9">
        <f t="shared" si="1"/>
        <v>35.957943925233643</v>
      </c>
    </row>
    <row r="44" spans="1:24" x14ac:dyDescent="0.25">
      <c r="A44" s="12">
        <v>43899</v>
      </c>
      <c r="B44" t="s">
        <v>142</v>
      </c>
      <c r="C44" t="s">
        <v>139</v>
      </c>
      <c r="D44">
        <v>2</v>
      </c>
      <c r="E44" t="s">
        <v>140</v>
      </c>
      <c r="F44">
        <v>30</v>
      </c>
      <c r="G44">
        <v>30</v>
      </c>
      <c r="H44">
        <v>150</v>
      </c>
      <c r="I44">
        <v>1.71</v>
      </c>
      <c r="J44" s="9">
        <v>14.572864321608053</v>
      </c>
      <c r="K44" s="9">
        <f t="shared" si="0"/>
        <v>0.14572864321608053</v>
      </c>
      <c r="L44" s="9">
        <f t="shared" si="1"/>
        <v>37.379396984924654</v>
      </c>
    </row>
    <row r="45" spans="1:24" x14ac:dyDescent="0.25">
      <c r="A45" s="12">
        <v>43899</v>
      </c>
      <c r="B45" t="s">
        <v>142</v>
      </c>
      <c r="C45" t="s">
        <v>139</v>
      </c>
      <c r="D45">
        <v>2</v>
      </c>
      <c r="E45" t="s">
        <v>141</v>
      </c>
      <c r="F45">
        <v>30</v>
      </c>
      <c r="G45">
        <v>30</v>
      </c>
      <c r="H45">
        <v>150</v>
      </c>
      <c r="I45">
        <v>1.71</v>
      </c>
      <c r="J45" s="9">
        <v>13.965517241379324</v>
      </c>
      <c r="K45" s="9">
        <f t="shared" si="0"/>
        <v>0.13965517241379324</v>
      </c>
      <c r="L45" s="9">
        <f t="shared" si="1"/>
        <v>35.821551724137969</v>
      </c>
    </row>
    <row r="46" spans="1:24" x14ac:dyDescent="0.25">
      <c r="A46" s="12">
        <v>43899</v>
      </c>
      <c r="B46" t="s">
        <v>142</v>
      </c>
      <c r="C46" t="s">
        <v>139</v>
      </c>
      <c r="D46">
        <v>3</v>
      </c>
      <c r="E46" t="s">
        <v>140</v>
      </c>
      <c r="F46">
        <v>30</v>
      </c>
      <c r="G46">
        <v>30</v>
      </c>
      <c r="H46">
        <v>150</v>
      </c>
      <c r="I46">
        <v>1.71</v>
      </c>
      <c r="J46" s="9">
        <v>15.980230642504115</v>
      </c>
      <c r="K46" s="9">
        <f t="shared" si="0"/>
        <v>0.15980230642504115</v>
      </c>
      <c r="L46" s="9">
        <f t="shared" si="1"/>
        <v>40.989291598023051</v>
      </c>
    </row>
    <row r="47" spans="1:24" x14ac:dyDescent="0.25">
      <c r="A47" s="12">
        <v>43899</v>
      </c>
      <c r="B47" t="s">
        <v>142</v>
      </c>
      <c r="C47" t="s">
        <v>139</v>
      </c>
      <c r="D47">
        <v>3</v>
      </c>
      <c r="E47" t="s">
        <v>141</v>
      </c>
      <c r="F47">
        <v>30</v>
      </c>
      <c r="G47">
        <v>30</v>
      </c>
      <c r="H47">
        <v>150</v>
      </c>
      <c r="I47">
        <v>1.71</v>
      </c>
      <c r="J47" s="9">
        <v>15.348837209302321</v>
      </c>
      <c r="K47" s="9">
        <f t="shared" si="0"/>
        <v>0.15348837209302321</v>
      </c>
      <c r="L47" s="9">
        <f t="shared" si="1"/>
        <v>39.369767441860454</v>
      </c>
    </row>
    <row r="48" spans="1:24" x14ac:dyDescent="0.25">
      <c r="A48" s="12">
        <v>43899</v>
      </c>
      <c r="B48" t="s">
        <v>142</v>
      </c>
      <c r="C48" t="s">
        <v>139</v>
      </c>
      <c r="D48">
        <v>4</v>
      </c>
      <c r="E48" t="s">
        <v>140</v>
      </c>
      <c r="F48">
        <v>30</v>
      </c>
      <c r="G48">
        <v>30</v>
      </c>
      <c r="H48">
        <v>150</v>
      </c>
      <c r="I48">
        <v>1.71</v>
      </c>
      <c r="J48" s="9">
        <v>15.038759689922475</v>
      </c>
      <c r="K48" s="9">
        <f t="shared" si="0"/>
        <v>0.15038759689922476</v>
      </c>
      <c r="L48" s="9">
        <f t="shared" si="1"/>
        <v>38.57441860465115</v>
      </c>
    </row>
    <row r="49" spans="1:12" x14ac:dyDescent="0.25">
      <c r="A49" s="12">
        <v>43899</v>
      </c>
      <c r="B49" t="s">
        <v>142</v>
      </c>
      <c r="C49" t="s">
        <v>139</v>
      </c>
      <c r="D49">
        <v>4</v>
      </c>
      <c r="E49" t="s">
        <v>141</v>
      </c>
      <c r="F49">
        <v>30</v>
      </c>
      <c r="G49">
        <v>30</v>
      </c>
      <c r="H49">
        <v>150</v>
      </c>
      <c r="I49">
        <v>1.71</v>
      </c>
      <c r="J49" s="9">
        <v>13.957055214723921</v>
      </c>
      <c r="K49" s="9">
        <f t="shared" si="0"/>
        <v>0.13957055214723921</v>
      </c>
      <c r="L49" s="9">
        <f t="shared" si="1"/>
        <v>35.799846625766854</v>
      </c>
    </row>
    <row r="50" spans="1:12" x14ac:dyDescent="0.25">
      <c r="A50" s="12">
        <v>43965</v>
      </c>
      <c r="B50" t="s">
        <v>143</v>
      </c>
      <c r="C50" t="s">
        <v>139</v>
      </c>
      <c r="D50">
        <v>1</v>
      </c>
      <c r="E50" t="s">
        <v>140</v>
      </c>
      <c r="F50">
        <v>30</v>
      </c>
      <c r="G50">
        <v>30</v>
      </c>
      <c r="H50">
        <v>150</v>
      </c>
      <c r="I50">
        <v>1.71</v>
      </c>
      <c r="J50" s="9">
        <v>6.6115702479338898</v>
      </c>
      <c r="K50" s="9">
        <f t="shared" si="0"/>
        <v>6.61157024793389E-2</v>
      </c>
      <c r="L50" s="9">
        <f t="shared" si="1"/>
        <v>16.958677685950427</v>
      </c>
    </row>
    <row r="51" spans="1:12" x14ac:dyDescent="0.25">
      <c r="A51" s="12">
        <v>43965</v>
      </c>
      <c r="B51" t="s">
        <v>143</v>
      </c>
      <c r="C51" t="s">
        <v>139</v>
      </c>
      <c r="D51">
        <v>1</v>
      </c>
      <c r="E51" t="s">
        <v>141</v>
      </c>
      <c r="F51">
        <v>30</v>
      </c>
      <c r="G51">
        <v>30</v>
      </c>
      <c r="H51">
        <v>150</v>
      </c>
      <c r="I51">
        <v>1.71</v>
      </c>
      <c r="J51" s="9">
        <v>6.1281337047353821</v>
      </c>
      <c r="K51" s="9">
        <f t="shared" si="0"/>
        <v>6.128133704735382E-2</v>
      </c>
      <c r="L51" s="9">
        <f t="shared" si="1"/>
        <v>15.718662952646255</v>
      </c>
    </row>
    <row r="52" spans="1:12" x14ac:dyDescent="0.25">
      <c r="A52" s="12">
        <v>43965</v>
      </c>
      <c r="B52" t="s">
        <v>143</v>
      </c>
      <c r="C52" t="s">
        <v>139</v>
      </c>
      <c r="D52">
        <v>2</v>
      </c>
      <c r="E52" t="s">
        <v>140</v>
      </c>
      <c r="F52">
        <v>30</v>
      </c>
      <c r="G52">
        <v>30</v>
      </c>
      <c r="H52">
        <v>150</v>
      </c>
      <c r="I52">
        <v>1.71</v>
      </c>
      <c r="J52" s="9">
        <v>6.4896755162241773</v>
      </c>
      <c r="K52" s="9">
        <f t="shared" si="0"/>
        <v>6.4896755162241776E-2</v>
      </c>
      <c r="L52" s="9">
        <f t="shared" si="1"/>
        <v>16.646017699115017</v>
      </c>
    </row>
    <row r="53" spans="1:12" x14ac:dyDescent="0.25">
      <c r="A53" s="12">
        <v>43965</v>
      </c>
      <c r="B53" t="s">
        <v>143</v>
      </c>
      <c r="C53" t="s">
        <v>139</v>
      </c>
      <c r="D53">
        <v>2</v>
      </c>
      <c r="E53" t="s">
        <v>141</v>
      </c>
      <c r="F53">
        <v>30</v>
      </c>
      <c r="G53">
        <v>30</v>
      </c>
      <c r="H53">
        <v>150</v>
      </c>
      <c r="I53">
        <v>1.71</v>
      </c>
      <c r="J53" s="9">
        <v>5.6140350877193042</v>
      </c>
      <c r="K53" s="9">
        <f t="shared" si="0"/>
        <v>5.6140350877193039E-2</v>
      </c>
      <c r="L53" s="9">
        <f t="shared" si="1"/>
        <v>14.400000000000015</v>
      </c>
    </row>
    <row r="54" spans="1:12" x14ac:dyDescent="0.25">
      <c r="A54" s="12">
        <v>43965</v>
      </c>
      <c r="B54" t="s">
        <v>143</v>
      </c>
      <c r="C54" t="s">
        <v>139</v>
      </c>
      <c r="D54">
        <v>3</v>
      </c>
      <c r="E54" t="s">
        <v>140</v>
      </c>
      <c r="F54">
        <v>30</v>
      </c>
      <c r="G54">
        <v>30</v>
      </c>
      <c r="H54">
        <v>150</v>
      </c>
      <c r="I54">
        <v>1.71</v>
      </c>
      <c r="J54" s="9">
        <v>8.196721311475418</v>
      </c>
      <c r="K54" s="9">
        <f t="shared" si="0"/>
        <v>8.1967213114754175E-2</v>
      </c>
      <c r="L54" s="9">
        <f t="shared" si="1"/>
        <v>21.024590163934445</v>
      </c>
    </row>
    <row r="55" spans="1:12" x14ac:dyDescent="0.25">
      <c r="A55" s="12">
        <v>43965</v>
      </c>
      <c r="B55" t="s">
        <v>143</v>
      </c>
      <c r="C55" t="s">
        <v>139</v>
      </c>
      <c r="D55">
        <v>3</v>
      </c>
      <c r="E55" t="s">
        <v>141</v>
      </c>
      <c r="F55">
        <v>30</v>
      </c>
      <c r="G55">
        <v>30</v>
      </c>
      <c r="H55">
        <v>150</v>
      </c>
      <c r="I55">
        <v>1.71</v>
      </c>
      <c r="J55" s="9">
        <v>8.0000000000000071</v>
      </c>
      <c r="K55" s="9">
        <f t="shared" si="0"/>
        <v>8.0000000000000071E-2</v>
      </c>
      <c r="L55" s="9">
        <f t="shared" si="1"/>
        <v>20.520000000000017</v>
      </c>
    </row>
    <row r="56" spans="1:12" x14ac:dyDescent="0.25">
      <c r="A56" s="12">
        <v>43965</v>
      </c>
      <c r="B56" t="s">
        <v>143</v>
      </c>
      <c r="C56" t="s">
        <v>139</v>
      </c>
      <c r="D56">
        <v>4</v>
      </c>
      <c r="E56" t="s">
        <v>140</v>
      </c>
      <c r="F56">
        <v>30</v>
      </c>
      <c r="G56">
        <v>30</v>
      </c>
      <c r="H56">
        <v>150</v>
      </c>
      <c r="I56">
        <v>1.71</v>
      </c>
      <c r="J56" s="9">
        <v>4.8295454545454595</v>
      </c>
      <c r="K56" s="9">
        <f t="shared" si="0"/>
        <v>4.8295454545454593E-2</v>
      </c>
      <c r="L56" s="9">
        <f t="shared" si="1"/>
        <v>12.387784090909102</v>
      </c>
    </row>
    <row r="57" spans="1:12" x14ac:dyDescent="0.25">
      <c r="A57" s="12">
        <v>43965</v>
      </c>
      <c r="B57" t="s">
        <v>143</v>
      </c>
      <c r="C57" t="s">
        <v>139</v>
      </c>
      <c r="D57">
        <v>4</v>
      </c>
      <c r="E57" t="s">
        <v>141</v>
      </c>
      <c r="F57">
        <v>30</v>
      </c>
      <c r="G57">
        <v>30</v>
      </c>
      <c r="H57">
        <v>150</v>
      </c>
      <c r="I57">
        <v>1.71</v>
      </c>
      <c r="J57" s="9">
        <v>5.1948051948051992</v>
      </c>
      <c r="K57" s="9">
        <f t="shared" si="0"/>
        <v>5.1948051948051993E-2</v>
      </c>
      <c r="L57" s="9">
        <f t="shared" si="1"/>
        <v>13.324675324675336</v>
      </c>
    </row>
    <row r="58" spans="1:12" x14ac:dyDescent="0.25">
      <c r="A58" s="12">
        <v>44040</v>
      </c>
      <c r="B58" t="s">
        <v>144</v>
      </c>
      <c r="C58" t="s">
        <v>139</v>
      </c>
      <c r="D58">
        <v>1</v>
      </c>
      <c r="E58" t="s">
        <v>140</v>
      </c>
      <c r="F58">
        <v>30</v>
      </c>
      <c r="G58">
        <v>30</v>
      </c>
      <c r="H58">
        <v>150</v>
      </c>
      <c r="I58">
        <v>1.71</v>
      </c>
      <c r="J58" s="9">
        <v>4.5454545454545494</v>
      </c>
      <c r="K58" s="9">
        <f t="shared" si="0"/>
        <v>4.5454545454545497E-2</v>
      </c>
      <c r="L58" s="9">
        <f t="shared" si="1"/>
        <v>11.659090909090921</v>
      </c>
    </row>
    <row r="59" spans="1:12" x14ac:dyDescent="0.25">
      <c r="A59" s="12">
        <v>44040</v>
      </c>
      <c r="B59" t="s">
        <v>144</v>
      </c>
      <c r="C59" t="s">
        <v>139</v>
      </c>
      <c r="D59">
        <v>1</v>
      </c>
      <c r="E59" t="s">
        <v>141</v>
      </c>
      <c r="F59">
        <v>30</v>
      </c>
      <c r="G59">
        <v>30</v>
      </c>
      <c r="H59">
        <v>150</v>
      </c>
      <c r="I59">
        <v>1.71</v>
      </c>
      <c r="J59" s="9">
        <v>4.3956043956043995</v>
      </c>
      <c r="K59" s="9">
        <f t="shared" si="0"/>
        <v>4.3956043956043994E-2</v>
      </c>
      <c r="L59" s="9">
        <f t="shared" si="1"/>
        <v>11.274725274725284</v>
      </c>
    </row>
    <row r="60" spans="1:12" x14ac:dyDescent="0.25">
      <c r="A60" s="12">
        <v>44040</v>
      </c>
      <c r="B60" t="s">
        <v>144</v>
      </c>
      <c r="C60" t="s">
        <v>139</v>
      </c>
      <c r="D60">
        <v>2</v>
      </c>
      <c r="E60" t="s">
        <v>140</v>
      </c>
      <c r="F60">
        <v>30</v>
      </c>
      <c r="G60">
        <v>30</v>
      </c>
      <c r="H60">
        <v>150</v>
      </c>
      <c r="I60">
        <v>1.71</v>
      </c>
      <c r="J60" s="9">
        <v>3.8095238095238133</v>
      </c>
      <c r="K60" s="9">
        <f t="shared" si="0"/>
        <v>3.8095238095238133E-2</v>
      </c>
      <c r="L60" s="9">
        <f t="shared" si="1"/>
        <v>9.7714285714285811</v>
      </c>
    </row>
    <row r="61" spans="1:12" x14ac:dyDescent="0.25">
      <c r="A61" s="12">
        <v>44040</v>
      </c>
      <c r="B61" t="s">
        <v>144</v>
      </c>
      <c r="C61" t="s">
        <v>139</v>
      </c>
      <c r="D61">
        <v>2</v>
      </c>
      <c r="E61" t="s">
        <v>141</v>
      </c>
      <c r="F61">
        <v>30</v>
      </c>
      <c r="G61">
        <v>30</v>
      </c>
      <c r="H61">
        <v>150</v>
      </c>
      <c r="I61">
        <v>1.71</v>
      </c>
      <c r="J61" s="9">
        <v>5.3097345132743285</v>
      </c>
      <c r="K61" s="9">
        <f t="shared" si="0"/>
        <v>5.3097345132743286E-2</v>
      </c>
      <c r="L61" s="9">
        <f t="shared" si="1"/>
        <v>13.619469026548654</v>
      </c>
    </row>
    <row r="62" spans="1:12" x14ac:dyDescent="0.25">
      <c r="A62" s="12">
        <v>44040</v>
      </c>
      <c r="B62" t="s">
        <v>144</v>
      </c>
      <c r="C62" t="s">
        <v>139</v>
      </c>
      <c r="D62">
        <v>3</v>
      </c>
      <c r="E62" t="s">
        <v>140</v>
      </c>
      <c r="F62">
        <v>30</v>
      </c>
      <c r="G62">
        <v>30</v>
      </c>
      <c r="H62">
        <v>150</v>
      </c>
      <c r="I62">
        <v>1.71</v>
      </c>
      <c r="J62" s="9">
        <v>6.2222222222222152</v>
      </c>
      <c r="K62" s="9">
        <f t="shared" si="0"/>
        <v>6.2222222222222151E-2</v>
      </c>
      <c r="L62" s="9">
        <f t="shared" si="1"/>
        <v>15.959999999999981</v>
      </c>
    </row>
    <row r="63" spans="1:12" x14ac:dyDescent="0.25">
      <c r="A63" s="12">
        <v>44040</v>
      </c>
      <c r="B63" t="s">
        <v>144</v>
      </c>
      <c r="C63" t="s">
        <v>139</v>
      </c>
      <c r="D63">
        <v>3</v>
      </c>
      <c r="E63" t="s">
        <v>141</v>
      </c>
      <c r="F63">
        <v>30</v>
      </c>
      <c r="G63">
        <v>30</v>
      </c>
      <c r="H63">
        <v>150</v>
      </c>
      <c r="I63">
        <v>1.71</v>
      </c>
      <c r="J63" s="9">
        <v>5.0000000000000044</v>
      </c>
      <c r="K63" s="9">
        <f t="shared" si="0"/>
        <v>5.0000000000000044E-2</v>
      </c>
      <c r="L63" s="9">
        <f t="shared" si="1"/>
        <v>12.825000000000012</v>
      </c>
    </row>
    <row r="64" spans="1:12" x14ac:dyDescent="0.25">
      <c r="A64" s="12">
        <v>44040</v>
      </c>
      <c r="B64" t="s">
        <v>144</v>
      </c>
      <c r="C64" t="s">
        <v>139</v>
      </c>
      <c r="D64">
        <v>4</v>
      </c>
      <c r="E64" t="s">
        <v>140</v>
      </c>
      <c r="F64">
        <v>30</v>
      </c>
      <c r="G64">
        <v>30</v>
      </c>
      <c r="H64">
        <v>150</v>
      </c>
      <c r="I64">
        <v>1.71</v>
      </c>
      <c r="J64" s="9">
        <v>4.8245614035087643</v>
      </c>
      <c r="K64" s="9">
        <f t="shared" si="0"/>
        <v>4.824561403508764E-2</v>
      </c>
      <c r="L64" s="9">
        <f t="shared" si="1"/>
        <v>12.37499999999998</v>
      </c>
    </row>
    <row r="65" spans="1:12" x14ac:dyDescent="0.25">
      <c r="A65" s="12">
        <v>44040</v>
      </c>
      <c r="B65" t="s">
        <v>144</v>
      </c>
      <c r="C65" t="s">
        <v>139</v>
      </c>
      <c r="D65">
        <v>4</v>
      </c>
      <c r="E65" t="s">
        <v>141</v>
      </c>
      <c r="F65">
        <v>30</v>
      </c>
      <c r="G65">
        <v>30</v>
      </c>
      <c r="H65">
        <v>150</v>
      </c>
      <c r="I65">
        <v>1.71</v>
      </c>
      <c r="J65" s="9">
        <v>4.2857142857142687</v>
      </c>
      <c r="K65" s="9">
        <f t="shared" si="0"/>
        <v>4.2857142857142684E-2</v>
      </c>
      <c r="L65" s="9">
        <f t="shared" si="1"/>
        <v>10.992857142857098</v>
      </c>
    </row>
    <row r="66" spans="1:12" x14ac:dyDescent="0.25">
      <c r="A66" s="12">
        <v>43872</v>
      </c>
      <c r="B66" t="s">
        <v>138</v>
      </c>
      <c r="C66" t="s">
        <v>139</v>
      </c>
      <c r="D66">
        <v>1</v>
      </c>
      <c r="E66" t="s">
        <v>140</v>
      </c>
      <c r="F66">
        <v>60</v>
      </c>
      <c r="G66">
        <v>60</v>
      </c>
      <c r="H66">
        <v>300</v>
      </c>
      <c r="I66">
        <v>1.56</v>
      </c>
      <c r="J66" s="9">
        <v>17.336394948335247</v>
      </c>
      <c r="K66" s="9">
        <f t="shared" ref="K66:K129" si="3">J66/100</f>
        <v>0.17336394948335246</v>
      </c>
      <c r="L66" s="9">
        <f t="shared" si="1"/>
        <v>81.134328358208947</v>
      </c>
    </row>
    <row r="67" spans="1:12" x14ac:dyDescent="0.25">
      <c r="A67" s="12">
        <v>43872</v>
      </c>
      <c r="B67" t="s">
        <v>138</v>
      </c>
      <c r="C67" t="s">
        <v>139</v>
      </c>
      <c r="D67">
        <v>1</v>
      </c>
      <c r="E67" t="s">
        <v>141</v>
      </c>
      <c r="F67">
        <v>60</v>
      </c>
      <c r="G67">
        <v>60</v>
      </c>
      <c r="H67">
        <v>300</v>
      </c>
      <c r="I67">
        <v>1.56</v>
      </c>
      <c r="J67" s="9">
        <v>13.750000000000002</v>
      </c>
      <c r="K67" s="9">
        <f t="shared" si="3"/>
        <v>0.13750000000000001</v>
      </c>
      <c r="L67" s="9">
        <f t="shared" ref="L67:L130" si="4">H67*I67*K67</f>
        <v>64.350000000000009</v>
      </c>
    </row>
    <row r="68" spans="1:12" x14ac:dyDescent="0.25">
      <c r="A68" s="12">
        <v>43872</v>
      </c>
      <c r="B68" t="s">
        <v>138</v>
      </c>
      <c r="C68" t="s">
        <v>139</v>
      </c>
      <c r="D68">
        <v>2</v>
      </c>
      <c r="E68" t="s">
        <v>140</v>
      </c>
      <c r="F68">
        <v>60</v>
      </c>
      <c r="G68">
        <v>60</v>
      </c>
      <c r="H68">
        <v>300</v>
      </c>
      <c r="I68">
        <v>1.56</v>
      </c>
      <c r="J68" s="9">
        <v>17.277486910994782</v>
      </c>
      <c r="K68" s="9">
        <f t="shared" si="3"/>
        <v>0.17277486910994783</v>
      </c>
      <c r="L68" s="9">
        <f t="shared" si="4"/>
        <v>80.858638743455586</v>
      </c>
    </row>
    <row r="69" spans="1:12" x14ac:dyDescent="0.25">
      <c r="A69" s="12">
        <v>43872</v>
      </c>
      <c r="B69" t="s">
        <v>138</v>
      </c>
      <c r="C69" t="s">
        <v>139</v>
      </c>
      <c r="D69">
        <v>2</v>
      </c>
      <c r="E69" t="s">
        <v>141</v>
      </c>
      <c r="F69">
        <v>60</v>
      </c>
      <c r="G69">
        <v>60</v>
      </c>
      <c r="H69">
        <v>300</v>
      </c>
      <c r="I69">
        <v>1.56</v>
      </c>
      <c r="J69" s="9">
        <v>17.003567181926279</v>
      </c>
      <c r="K69" s="9">
        <f t="shared" si="3"/>
        <v>0.1700356718192628</v>
      </c>
      <c r="L69" s="9">
        <f t="shared" si="4"/>
        <v>79.576694411414991</v>
      </c>
    </row>
    <row r="70" spans="1:12" x14ac:dyDescent="0.25">
      <c r="A70" s="12">
        <v>43872</v>
      </c>
      <c r="B70" t="s">
        <v>138</v>
      </c>
      <c r="C70" t="s">
        <v>139</v>
      </c>
      <c r="D70">
        <v>3</v>
      </c>
      <c r="E70" t="s">
        <v>140</v>
      </c>
      <c r="F70">
        <v>60</v>
      </c>
      <c r="G70">
        <v>60</v>
      </c>
      <c r="H70">
        <v>300</v>
      </c>
      <c r="I70">
        <v>1.56</v>
      </c>
      <c r="J70" s="9">
        <v>16.862745098039209</v>
      </c>
      <c r="K70" s="9">
        <f t="shared" si="3"/>
        <v>0.16862745098039209</v>
      </c>
      <c r="L70" s="9">
        <f t="shared" si="4"/>
        <v>78.917647058823491</v>
      </c>
    </row>
    <row r="71" spans="1:12" x14ac:dyDescent="0.25">
      <c r="A71" s="12">
        <v>43872</v>
      </c>
      <c r="B71" t="s">
        <v>138</v>
      </c>
      <c r="C71" t="s">
        <v>139</v>
      </c>
      <c r="D71">
        <v>3</v>
      </c>
      <c r="E71" t="s">
        <v>141</v>
      </c>
      <c r="F71">
        <v>60</v>
      </c>
      <c r="G71">
        <v>60</v>
      </c>
      <c r="H71">
        <v>300</v>
      </c>
      <c r="I71">
        <v>1.56</v>
      </c>
      <c r="J71" s="9">
        <v>17.113665389527458</v>
      </c>
      <c r="K71" s="9">
        <f t="shared" si="3"/>
        <v>0.17113665389527458</v>
      </c>
      <c r="L71" s="9">
        <f t="shared" si="4"/>
        <v>80.091954022988503</v>
      </c>
    </row>
    <row r="72" spans="1:12" x14ac:dyDescent="0.25">
      <c r="A72" s="12">
        <v>43872</v>
      </c>
      <c r="B72" t="s">
        <v>138</v>
      </c>
      <c r="C72" t="s">
        <v>139</v>
      </c>
      <c r="D72">
        <v>4</v>
      </c>
      <c r="E72" t="s">
        <v>140</v>
      </c>
      <c r="F72">
        <v>60</v>
      </c>
      <c r="G72">
        <v>60</v>
      </c>
      <c r="H72">
        <v>300</v>
      </c>
      <c r="I72">
        <v>1.56</v>
      </c>
      <c r="J72" s="9">
        <v>15.051020408163263</v>
      </c>
      <c r="K72" s="9">
        <f t="shared" si="3"/>
        <v>0.15051020408163263</v>
      </c>
      <c r="L72" s="9">
        <f t="shared" si="4"/>
        <v>70.438775510204067</v>
      </c>
    </row>
    <row r="73" spans="1:12" x14ac:dyDescent="0.25">
      <c r="A73" s="12">
        <v>43872</v>
      </c>
      <c r="B73" t="s">
        <v>138</v>
      </c>
      <c r="C73" t="s">
        <v>139</v>
      </c>
      <c r="D73">
        <v>4</v>
      </c>
      <c r="E73" t="s">
        <v>141</v>
      </c>
      <c r="F73">
        <v>60</v>
      </c>
      <c r="G73">
        <v>60</v>
      </c>
      <c r="H73">
        <v>300</v>
      </c>
      <c r="I73">
        <v>1.56</v>
      </c>
      <c r="J73" s="9">
        <v>14.365881032547687</v>
      </c>
      <c r="K73" s="9">
        <f t="shared" si="3"/>
        <v>0.14365881032547687</v>
      </c>
      <c r="L73" s="9">
        <f t="shared" si="4"/>
        <v>67.232323232323168</v>
      </c>
    </row>
    <row r="74" spans="1:12" x14ac:dyDescent="0.25">
      <c r="A74" s="12">
        <v>43899</v>
      </c>
      <c r="B74" t="s">
        <v>142</v>
      </c>
      <c r="C74" t="s">
        <v>139</v>
      </c>
      <c r="D74">
        <v>1</v>
      </c>
      <c r="E74" t="s">
        <v>140</v>
      </c>
      <c r="F74">
        <v>60</v>
      </c>
      <c r="G74">
        <v>60</v>
      </c>
      <c r="H74">
        <v>300</v>
      </c>
      <c r="I74">
        <v>1.56</v>
      </c>
      <c r="J74" s="9">
        <v>11.030927835051545</v>
      </c>
      <c r="K74" s="9">
        <f t="shared" si="3"/>
        <v>0.11030927835051545</v>
      </c>
      <c r="L74" s="9">
        <f t="shared" si="4"/>
        <v>51.624742268041231</v>
      </c>
    </row>
    <row r="75" spans="1:12" x14ac:dyDescent="0.25">
      <c r="A75" s="12">
        <v>43899</v>
      </c>
      <c r="B75" t="s">
        <v>142</v>
      </c>
      <c r="C75" t="s">
        <v>139</v>
      </c>
      <c r="D75">
        <v>1</v>
      </c>
      <c r="E75" t="s">
        <v>141</v>
      </c>
      <c r="F75">
        <v>60</v>
      </c>
      <c r="G75">
        <v>60</v>
      </c>
      <c r="H75">
        <v>300</v>
      </c>
      <c r="I75">
        <v>1.56</v>
      </c>
      <c r="J75" s="9">
        <v>12.113402061855666</v>
      </c>
      <c r="K75" s="9">
        <f t="shared" si="3"/>
        <v>0.12113402061855666</v>
      </c>
      <c r="L75" s="9">
        <f t="shared" si="4"/>
        <v>56.690721649484516</v>
      </c>
    </row>
    <row r="76" spans="1:12" x14ac:dyDescent="0.25">
      <c r="A76" s="12">
        <v>43899</v>
      </c>
      <c r="B76" t="s">
        <v>142</v>
      </c>
      <c r="C76" t="s">
        <v>139</v>
      </c>
      <c r="D76">
        <v>2</v>
      </c>
      <c r="E76" t="s">
        <v>140</v>
      </c>
      <c r="F76">
        <v>60</v>
      </c>
      <c r="G76">
        <v>60</v>
      </c>
      <c r="H76">
        <v>300</v>
      </c>
      <c r="I76">
        <v>1.56</v>
      </c>
      <c r="J76" s="9">
        <v>15.833333333333332</v>
      </c>
      <c r="K76" s="9">
        <f t="shared" si="3"/>
        <v>0.15833333333333333</v>
      </c>
      <c r="L76" s="9">
        <f t="shared" si="4"/>
        <v>74.099999999999994</v>
      </c>
    </row>
    <row r="77" spans="1:12" x14ac:dyDescent="0.25">
      <c r="A77" s="12">
        <v>43899</v>
      </c>
      <c r="B77" t="s">
        <v>142</v>
      </c>
      <c r="C77" t="s">
        <v>139</v>
      </c>
      <c r="D77">
        <v>2</v>
      </c>
      <c r="E77" t="s">
        <v>141</v>
      </c>
      <c r="F77">
        <v>60</v>
      </c>
      <c r="G77">
        <v>60</v>
      </c>
      <c r="H77">
        <v>300</v>
      </c>
      <c r="I77">
        <v>1.56</v>
      </c>
      <c r="J77" s="9">
        <v>16.298633017875936</v>
      </c>
      <c r="K77" s="9">
        <f t="shared" si="3"/>
        <v>0.16298633017875935</v>
      </c>
      <c r="L77" s="9">
        <f t="shared" si="4"/>
        <v>76.277602523659382</v>
      </c>
    </row>
    <row r="78" spans="1:12" x14ac:dyDescent="0.25">
      <c r="A78" s="12">
        <v>43899</v>
      </c>
      <c r="B78" t="s">
        <v>142</v>
      </c>
      <c r="C78" t="s">
        <v>139</v>
      </c>
      <c r="D78">
        <v>3</v>
      </c>
      <c r="E78" t="s">
        <v>140</v>
      </c>
      <c r="F78">
        <v>60</v>
      </c>
      <c r="G78">
        <v>60</v>
      </c>
      <c r="H78">
        <v>300</v>
      </c>
      <c r="I78">
        <v>1.56</v>
      </c>
      <c r="J78" s="9">
        <v>18.510405257393213</v>
      </c>
      <c r="K78" s="9">
        <f t="shared" si="3"/>
        <v>0.18510405257393214</v>
      </c>
      <c r="L78" s="9">
        <f t="shared" si="4"/>
        <v>86.628696604600236</v>
      </c>
    </row>
    <row r="79" spans="1:12" x14ac:dyDescent="0.25">
      <c r="A79" s="12">
        <v>43899</v>
      </c>
      <c r="B79" t="s">
        <v>142</v>
      </c>
      <c r="C79" t="s">
        <v>139</v>
      </c>
      <c r="D79">
        <v>3</v>
      </c>
      <c r="E79" t="s">
        <v>141</v>
      </c>
      <c r="F79">
        <v>60</v>
      </c>
      <c r="G79">
        <v>60</v>
      </c>
      <c r="H79">
        <v>300</v>
      </c>
      <c r="I79">
        <v>1.56</v>
      </c>
      <c r="J79" s="9">
        <v>18.700114025085508</v>
      </c>
      <c r="K79" s="9">
        <f t="shared" si="3"/>
        <v>0.18700114025085507</v>
      </c>
      <c r="L79" s="9">
        <f t="shared" si="4"/>
        <v>87.516533637400173</v>
      </c>
    </row>
    <row r="80" spans="1:12" x14ac:dyDescent="0.25">
      <c r="A80" s="12">
        <v>43899</v>
      </c>
      <c r="B80" t="s">
        <v>142</v>
      </c>
      <c r="C80" t="s">
        <v>139</v>
      </c>
      <c r="D80">
        <v>4</v>
      </c>
      <c r="E80" t="s">
        <v>140</v>
      </c>
      <c r="F80">
        <v>60</v>
      </c>
      <c r="G80">
        <v>60</v>
      </c>
      <c r="H80">
        <v>300</v>
      </c>
      <c r="I80">
        <v>1.56</v>
      </c>
      <c r="J80" s="9">
        <v>16.00853788687299</v>
      </c>
      <c r="K80" s="9">
        <f t="shared" si="3"/>
        <v>0.16008537886872989</v>
      </c>
      <c r="L80" s="9">
        <f t="shared" si="4"/>
        <v>74.919957310565593</v>
      </c>
    </row>
    <row r="81" spans="1:12" x14ac:dyDescent="0.25">
      <c r="A81" s="12">
        <v>43899</v>
      </c>
      <c r="B81" t="s">
        <v>142</v>
      </c>
      <c r="C81" t="s">
        <v>139</v>
      </c>
      <c r="D81">
        <v>4</v>
      </c>
      <c r="E81" t="s">
        <v>141</v>
      </c>
      <c r="F81">
        <v>60</v>
      </c>
      <c r="G81">
        <v>60</v>
      </c>
      <c r="H81">
        <v>300</v>
      </c>
      <c r="I81">
        <v>1.56</v>
      </c>
      <c r="J81" s="9">
        <v>15.839243498817968</v>
      </c>
      <c r="K81" s="9">
        <f t="shared" si="3"/>
        <v>0.15839243498817968</v>
      </c>
      <c r="L81" s="9">
        <f t="shared" si="4"/>
        <v>74.127659574468083</v>
      </c>
    </row>
    <row r="82" spans="1:12" x14ac:dyDescent="0.25">
      <c r="A82" s="12">
        <v>43965</v>
      </c>
      <c r="B82" t="s">
        <v>143</v>
      </c>
      <c r="C82" t="s">
        <v>139</v>
      </c>
      <c r="D82">
        <v>1</v>
      </c>
      <c r="E82" t="s">
        <v>140</v>
      </c>
      <c r="F82">
        <v>60</v>
      </c>
      <c r="G82">
        <v>60</v>
      </c>
      <c r="H82">
        <v>300</v>
      </c>
      <c r="I82">
        <v>1.56</v>
      </c>
      <c r="J82" s="9">
        <v>6.8181818181818068</v>
      </c>
      <c r="K82" s="9">
        <f t="shared" si="3"/>
        <v>6.8181818181818066E-2</v>
      </c>
      <c r="L82" s="9">
        <f t="shared" si="4"/>
        <v>31.909090909090853</v>
      </c>
    </row>
    <row r="83" spans="1:12" x14ac:dyDescent="0.25">
      <c r="A83" s="12">
        <v>43965</v>
      </c>
      <c r="B83" t="s">
        <v>143</v>
      </c>
      <c r="C83" t="s">
        <v>139</v>
      </c>
      <c r="D83">
        <v>1</v>
      </c>
      <c r="E83" t="s">
        <v>141</v>
      </c>
      <c r="F83">
        <v>60</v>
      </c>
      <c r="G83">
        <v>60</v>
      </c>
      <c r="H83">
        <v>300</v>
      </c>
      <c r="I83">
        <v>1.56</v>
      </c>
      <c r="J83" s="9">
        <v>6.8613138686131281</v>
      </c>
      <c r="K83" s="9">
        <f t="shared" si="3"/>
        <v>6.8613138686131281E-2</v>
      </c>
      <c r="L83" s="9">
        <f t="shared" si="4"/>
        <v>32.110948905109439</v>
      </c>
    </row>
    <row r="84" spans="1:12" x14ac:dyDescent="0.25">
      <c r="A84" s="12">
        <v>43965</v>
      </c>
      <c r="B84" t="s">
        <v>143</v>
      </c>
      <c r="C84" t="s">
        <v>139</v>
      </c>
      <c r="D84">
        <v>2</v>
      </c>
      <c r="E84" t="s">
        <v>140</v>
      </c>
      <c r="F84">
        <v>60</v>
      </c>
      <c r="G84">
        <v>60</v>
      </c>
      <c r="H84">
        <v>300</v>
      </c>
      <c r="I84">
        <v>1.56</v>
      </c>
      <c r="J84" s="9">
        <v>9.5238095238095148</v>
      </c>
      <c r="K84" s="9">
        <f t="shared" si="3"/>
        <v>9.523809523809515E-2</v>
      </c>
      <c r="L84" s="9">
        <f t="shared" si="4"/>
        <v>44.571428571428527</v>
      </c>
    </row>
    <row r="85" spans="1:12" x14ac:dyDescent="0.25">
      <c r="A85" s="12">
        <v>43965</v>
      </c>
      <c r="B85" t="s">
        <v>143</v>
      </c>
      <c r="C85" t="s">
        <v>139</v>
      </c>
      <c r="D85">
        <v>2</v>
      </c>
      <c r="E85" t="s">
        <v>141</v>
      </c>
      <c r="F85">
        <v>60</v>
      </c>
      <c r="G85">
        <v>60</v>
      </c>
      <c r="H85">
        <v>300</v>
      </c>
      <c r="I85">
        <v>1.56</v>
      </c>
      <c r="J85" s="9">
        <v>9.0737240075614238</v>
      </c>
      <c r="K85" s="9">
        <f t="shared" si="3"/>
        <v>9.0737240075614234E-2</v>
      </c>
      <c r="L85" s="9">
        <f t="shared" si="4"/>
        <v>42.46502835538746</v>
      </c>
    </row>
    <row r="86" spans="1:12" x14ac:dyDescent="0.25">
      <c r="A86" s="12">
        <v>43965</v>
      </c>
      <c r="B86" t="s">
        <v>143</v>
      </c>
      <c r="C86" t="s">
        <v>139</v>
      </c>
      <c r="D86">
        <v>3</v>
      </c>
      <c r="E86" t="s">
        <v>140</v>
      </c>
      <c r="F86">
        <v>60</v>
      </c>
      <c r="G86">
        <v>60</v>
      </c>
      <c r="H86">
        <v>300</v>
      </c>
      <c r="I86">
        <v>1.56</v>
      </c>
      <c r="J86" s="9">
        <v>11.14701130856219</v>
      </c>
      <c r="K86" s="9">
        <f t="shared" si="3"/>
        <v>0.11147011308562189</v>
      </c>
      <c r="L86" s="9">
        <f t="shared" si="4"/>
        <v>52.16801292407105</v>
      </c>
    </row>
    <row r="87" spans="1:12" x14ac:dyDescent="0.25">
      <c r="A87" s="12">
        <v>43965</v>
      </c>
      <c r="B87" t="s">
        <v>143</v>
      </c>
      <c r="C87" t="s">
        <v>139</v>
      </c>
      <c r="D87">
        <v>3</v>
      </c>
      <c r="E87" t="s">
        <v>141</v>
      </c>
      <c r="F87">
        <v>60</v>
      </c>
      <c r="G87">
        <v>60</v>
      </c>
      <c r="H87">
        <v>300</v>
      </c>
      <c r="I87">
        <v>1.56</v>
      </c>
      <c r="J87" s="9">
        <v>10.156249999999988</v>
      </c>
      <c r="K87" s="9">
        <f t="shared" si="3"/>
        <v>0.10156249999999988</v>
      </c>
      <c r="L87" s="9">
        <f t="shared" si="4"/>
        <v>47.531249999999943</v>
      </c>
    </row>
    <row r="88" spans="1:12" x14ac:dyDescent="0.25">
      <c r="A88" s="12">
        <v>43965</v>
      </c>
      <c r="B88" t="s">
        <v>143</v>
      </c>
      <c r="C88" t="s">
        <v>139</v>
      </c>
      <c r="D88">
        <v>4</v>
      </c>
      <c r="E88" t="s">
        <v>140</v>
      </c>
      <c r="F88">
        <v>60</v>
      </c>
      <c r="G88">
        <v>60</v>
      </c>
      <c r="H88">
        <v>300</v>
      </c>
      <c r="I88">
        <v>1.56</v>
      </c>
      <c r="J88" s="9">
        <v>9.2165898617511424</v>
      </c>
      <c r="K88" s="9">
        <f t="shared" si="3"/>
        <v>9.2165898617511427E-2</v>
      </c>
      <c r="L88" s="9">
        <f t="shared" si="4"/>
        <v>43.133640552995345</v>
      </c>
    </row>
    <row r="89" spans="1:12" x14ac:dyDescent="0.25">
      <c r="A89" s="12">
        <v>43965</v>
      </c>
      <c r="B89" t="s">
        <v>143</v>
      </c>
      <c r="C89" t="s">
        <v>139</v>
      </c>
      <c r="D89">
        <v>4</v>
      </c>
      <c r="E89" t="s">
        <v>141</v>
      </c>
      <c r="F89">
        <v>60</v>
      </c>
      <c r="G89">
        <v>60</v>
      </c>
      <c r="H89">
        <v>300</v>
      </c>
      <c r="I89">
        <v>1.56</v>
      </c>
      <c r="J89" s="9">
        <v>8.1830790568654717</v>
      </c>
      <c r="K89" s="9">
        <f t="shared" si="3"/>
        <v>8.1830790568654721E-2</v>
      </c>
      <c r="L89" s="9">
        <f t="shared" si="4"/>
        <v>38.296809986130413</v>
      </c>
    </row>
    <row r="90" spans="1:12" x14ac:dyDescent="0.25">
      <c r="A90" s="12">
        <v>44040</v>
      </c>
      <c r="B90" t="s">
        <v>144</v>
      </c>
      <c r="C90" t="s">
        <v>139</v>
      </c>
      <c r="D90">
        <v>1</v>
      </c>
      <c r="E90" t="s">
        <v>140</v>
      </c>
      <c r="F90">
        <v>60</v>
      </c>
      <c r="G90">
        <v>60</v>
      </c>
      <c r="H90">
        <v>300</v>
      </c>
      <c r="I90">
        <v>1.56</v>
      </c>
      <c r="J90" s="9">
        <v>4.428904428904433</v>
      </c>
      <c r="K90" s="9">
        <f t="shared" si="3"/>
        <v>4.428904428904433E-2</v>
      </c>
      <c r="L90" s="9">
        <f t="shared" si="4"/>
        <v>20.727272727272748</v>
      </c>
    </row>
    <row r="91" spans="1:12" x14ac:dyDescent="0.25">
      <c r="A91" s="12">
        <v>44040</v>
      </c>
      <c r="B91" t="s">
        <v>144</v>
      </c>
      <c r="C91" t="s">
        <v>139</v>
      </c>
      <c r="D91">
        <v>1</v>
      </c>
      <c r="E91" t="s">
        <v>141</v>
      </c>
      <c r="F91">
        <v>60</v>
      </c>
      <c r="G91">
        <v>60</v>
      </c>
      <c r="H91">
        <v>300</v>
      </c>
      <c r="I91">
        <v>1.56</v>
      </c>
      <c r="J91" s="9">
        <v>4.2168674698795048</v>
      </c>
      <c r="K91" s="9">
        <f t="shared" si="3"/>
        <v>4.2168674698795046E-2</v>
      </c>
      <c r="L91" s="9">
        <f t="shared" si="4"/>
        <v>19.734939759036081</v>
      </c>
    </row>
    <row r="92" spans="1:12" x14ac:dyDescent="0.25">
      <c r="A92" s="12">
        <v>44040</v>
      </c>
      <c r="B92" t="s">
        <v>144</v>
      </c>
      <c r="C92" t="s">
        <v>139</v>
      </c>
      <c r="D92">
        <v>2</v>
      </c>
      <c r="E92" t="s">
        <v>140</v>
      </c>
      <c r="F92">
        <v>60</v>
      </c>
      <c r="G92">
        <v>60</v>
      </c>
      <c r="H92">
        <v>300</v>
      </c>
      <c r="I92">
        <v>1.56</v>
      </c>
      <c r="J92" s="9">
        <v>8.2524271844660273</v>
      </c>
      <c r="K92" s="9">
        <f t="shared" si="3"/>
        <v>8.2524271844660269E-2</v>
      </c>
      <c r="L92" s="9">
        <f t="shared" si="4"/>
        <v>38.621359223301006</v>
      </c>
    </row>
    <row r="93" spans="1:12" x14ac:dyDescent="0.25">
      <c r="A93" s="12">
        <v>44040</v>
      </c>
      <c r="B93" t="s">
        <v>144</v>
      </c>
      <c r="C93" t="s">
        <v>139</v>
      </c>
      <c r="D93">
        <v>2</v>
      </c>
      <c r="E93" t="s">
        <v>141</v>
      </c>
      <c r="F93">
        <v>60</v>
      </c>
      <c r="G93">
        <v>60</v>
      </c>
      <c r="H93">
        <v>300</v>
      </c>
      <c r="I93">
        <v>1.56</v>
      </c>
      <c r="J93" s="9">
        <v>8.847184986595181</v>
      </c>
      <c r="K93" s="9">
        <f t="shared" si="3"/>
        <v>8.8471849865951815E-2</v>
      </c>
      <c r="L93" s="9">
        <f t="shared" si="4"/>
        <v>41.404825737265448</v>
      </c>
    </row>
    <row r="94" spans="1:12" x14ac:dyDescent="0.25">
      <c r="A94" s="12">
        <v>44040</v>
      </c>
      <c r="B94" t="s">
        <v>144</v>
      </c>
      <c r="C94" t="s">
        <v>139</v>
      </c>
      <c r="D94">
        <v>3</v>
      </c>
      <c r="E94" t="s">
        <v>140</v>
      </c>
      <c r="F94">
        <v>60</v>
      </c>
      <c r="G94">
        <v>60</v>
      </c>
      <c r="H94">
        <v>300</v>
      </c>
      <c r="I94">
        <v>1.56</v>
      </c>
      <c r="J94" s="9">
        <v>8.2978723404255401</v>
      </c>
      <c r="K94" s="9">
        <f t="shared" si="3"/>
        <v>8.2978723404255397E-2</v>
      </c>
      <c r="L94" s="9">
        <f t="shared" si="4"/>
        <v>38.834042553191523</v>
      </c>
    </row>
    <row r="95" spans="1:12" x14ac:dyDescent="0.25">
      <c r="A95" s="12">
        <v>44040</v>
      </c>
      <c r="B95" t="s">
        <v>144</v>
      </c>
      <c r="C95" t="s">
        <v>139</v>
      </c>
      <c r="D95">
        <v>3</v>
      </c>
      <c r="E95" t="s">
        <v>141</v>
      </c>
      <c r="F95">
        <v>60</v>
      </c>
      <c r="G95">
        <v>60</v>
      </c>
      <c r="H95">
        <v>300</v>
      </c>
      <c r="I95">
        <v>1.56</v>
      </c>
      <c r="J95" s="9">
        <v>7.8740157480314892</v>
      </c>
      <c r="K95" s="9">
        <f t="shared" si="3"/>
        <v>7.874015748031489E-2</v>
      </c>
      <c r="L95" s="9">
        <f t="shared" si="4"/>
        <v>36.850393700787372</v>
      </c>
    </row>
    <row r="96" spans="1:12" x14ac:dyDescent="0.25">
      <c r="A96" s="12">
        <v>44040</v>
      </c>
      <c r="B96" t="s">
        <v>144</v>
      </c>
      <c r="C96" t="s">
        <v>139</v>
      </c>
      <c r="D96">
        <v>4</v>
      </c>
      <c r="E96" t="s">
        <v>140</v>
      </c>
      <c r="F96">
        <v>60</v>
      </c>
      <c r="G96">
        <v>60</v>
      </c>
      <c r="H96">
        <v>300</v>
      </c>
      <c r="I96">
        <v>1.56</v>
      </c>
      <c r="J96" s="9">
        <v>8.7264150943396306</v>
      </c>
      <c r="K96" s="9">
        <f t="shared" si="3"/>
        <v>8.7264150943396304E-2</v>
      </c>
      <c r="L96" s="9">
        <f t="shared" si="4"/>
        <v>40.839622641509472</v>
      </c>
    </row>
    <row r="97" spans="1:12" x14ac:dyDescent="0.25">
      <c r="A97" s="12">
        <v>44040</v>
      </c>
      <c r="B97" t="s">
        <v>144</v>
      </c>
      <c r="C97" t="s">
        <v>139</v>
      </c>
      <c r="D97">
        <v>4</v>
      </c>
      <c r="E97" t="s">
        <v>141</v>
      </c>
      <c r="F97">
        <v>60</v>
      </c>
      <c r="G97">
        <v>60</v>
      </c>
      <c r="H97">
        <v>300</v>
      </c>
      <c r="I97">
        <v>1.56</v>
      </c>
      <c r="J97" s="9">
        <v>7.5403949730700042</v>
      </c>
      <c r="K97" s="9">
        <f t="shared" si="3"/>
        <v>7.540394973070004E-2</v>
      </c>
      <c r="L97" s="9">
        <f t="shared" si="4"/>
        <v>35.289048473967618</v>
      </c>
    </row>
    <row r="98" spans="1:12" x14ac:dyDescent="0.25">
      <c r="A98" s="12">
        <v>43872</v>
      </c>
      <c r="B98" t="s">
        <v>138</v>
      </c>
      <c r="C98" t="s">
        <v>139</v>
      </c>
      <c r="D98">
        <v>1</v>
      </c>
      <c r="E98" t="s">
        <v>140</v>
      </c>
      <c r="F98">
        <v>90</v>
      </c>
      <c r="G98">
        <v>90</v>
      </c>
      <c r="H98">
        <v>300</v>
      </c>
      <c r="I98" s="9">
        <v>1.6</v>
      </c>
      <c r="J98" s="9">
        <v>13.75722543352601</v>
      </c>
      <c r="K98" s="9">
        <f t="shared" si="3"/>
        <v>0.1375722543352601</v>
      </c>
      <c r="L98" s="9">
        <f t="shared" si="4"/>
        <v>66.034682080924853</v>
      </c>
    </row>
    <row r="99" spans="1:12" x14ac:dyDescent="0.25">
      <c r="A99" s="12">
        <v>43872</v>
      </c>
      <c r="B99" t="s">
        <v>138</v>
      </c>
      <c r="C99" t="s">
        <v>139</v>
      </c>
      <c r="D99">
        <v>1</v>
      </c>
      <c r="E99" t="s">
        <v>141</v>
      </c>
      <c r="F99">
        <v>90</v>
      </c>
      <c r="G99">
        <v>90</v>
      </c>
      <c r="H99">
        <v>300</v>
      </c>
      <c r="I99" s="9">
        <v>1.6</v>
      </c>
      <c r="J99" s="9">
        <v>13.784135240572168</v>
      </c>
      <c r="K99" s="9">
        <f t="shared" si="3"/>
        <v>0.13784135240572168</v>
      </c>
      <c r="L99" s="9">
        <f t="shared" si="4"/>
        <v>66.163849154746401</v>
      </c>
    </row>
    <row r="100" spans="1:12" x14ac:dyDescent="0.25">
      <c r="A100" s="12">
        <v>43872</v>
      </c>
      <c r="B100" t="s">
        <v>138</v>
      </c>
      <c r="C100" t="s">
        <v>139</v>
      </c>
      <c r="D100">
        <v>2</v>
      </c>
      <c r="E100" t="s">
        <v>140</v>
      </c>
      <c r="F100">
        <v>90</v>
      </c>
      <c r="G100">
        <v>90</v>
      </c>
      <c r="H100">
        <v>300</v>
      </c>
      <c r="I100" s="9">
        <v>1.6</v>
      </c>
      <c r="J100" s="9">
        <v>18.682170542635649</v>
      </c>
      <c r="K100" s="9">
        <f t="shared" si="3"/>
        <v>0.18682170542635648</v>
      </c>
      <c r="L100" s="9">
        <f t="shared" si="4"/>
        <v>89.674418604651109</v>
      </c>
    </row>
    <row r="101" spans="1:12" x14ac:dyDescent="0.25">
      <c r="A101" s="12">
        <v>43872</v>
      </c>
      <c r="B101" t="s">
        <v>138</v>
      </c>
      <c r="C101" t="s">
        <v>139</v>
      </c>
      <c r="D101">
        <v>2</v>
      </c>
      <c r="E101" t="s">
        <v>141</v>
      </c>
      <c r="F101">
        <v>90</v>
      </c>
      <c r="G101">
        <v>90</v>
      </c>
      <c r="H101">
        <v>300</v>
      </c>
      <c r="I101" s="9">
        <v>1.6</v>
      </c>
      <c r="J101" s="9">
        <v>18.31111111111111</v>
      </c>
      <c r="K101" s="9">
        <f t="shared" si="3"/>
        <v>0.18311111111111111</v>
      </c>
      <c r="L101" s="9">
        <f t="shared" si="4"/>
        <v>87.893333333333331</v>
      </c>
    </row>
    <row r="102" spans="1:12" x14ac:dyDescent="0.25">
      <c r="A102" s="12">
        <v>43872</v>
      </c>
      <c r="B102" t="s">
        <v>138</v>
      </c>
      <c r="C102" t="s">
        <v>139</v>
      </c>
      <c r="D102">
        <v>3</v>
      </c>
      <c r="E102" t="s">
        <v>140</v>
      </c>
      <c r="F102">
        <v>90</v>
      </c>
      <c r="G102">
        <v>90</v>
      </c>
      <c r="H102">
        <v>300</v>
      </c>
      <c r="I102" s="9">
        <v>1.6</v>
      </c>
      <c r="J102" s="9">
        <v>18.750000000000007</v>
      </c>
      <c r="K102" s="9">
        <f t="shared" si="3"/>
        <v>0.18750000000000008</v>
      </c>
      <c r="L102" s="9">
        <f t="shared" si="4"/>
        <v>90.000000000000043</v>
      </c>
    </row>
    <row r="103" spans="1:12" x14ac:dyDescent="0.25">
      <c r="A103" s="12">
        <v>43872</v>
      </c>
      <c r="B103" t="s">
        <v>138</v>
      </c>
      <c r="C103" t="s">
        <v>139</v>
      </c>
      <c r="D103">
        <v>3</v>
      </c>
      <c r="E103" t="s">
        <v>141</v>
      </c>
      <c r="F103">
        <v>90</v>
      </c>
      <c r="G103">
        <v>90</v>
      </c>
      <c r="H103">
        <v>300</v>
      </c>
      <c r="I103" s="9">
        <v>1.6</v>
      </c>
      <c r="J103" s="9">
        <v>18.96955503512881</v>
      </c>
      <c r="K103" s="9">
        <f t="shared" si="3"/>
        <v>0.1896955503512881</v>
      </c>
      <c r="L103" s="9">
        <f t="shared" si="4"/>
        <v>91.05386416861829</v>
      </c>
    </row>
    <row r="104" spans="1:12" x14ac:dyDescent="0.25">
      <c r="A104" s="12">
        <v>43872</v>
      </c>
      <c r="B104" t="s">
        <v>138</v>
      </c>
      <c r="C104" t="s">
        <v>139</v>
      </c>
      <c r="D104">
        <v>4</v>
      </c>
      <c r="E104" t="s">
        <v>140</v>
      </c>
      <c r="F104">
        <v>90</v>
      </c>
      <c r="G104">
        <v>90</v>
      </c>
      <c r="H104">
        <v>300</v>
      </c>
      <c r="I104" s="9">
        <v>1.6</v>
      </c>
      <c r="J104" s="9">
        <v>16.370558375634516</v>
      </c>
      <c r="K104" s="9">
        <f t="shared" si="3"/>
        <v>0.16370558375634517</v>
      </c>
      <c r="L104" s="9">
        <f t="shared" si="4"/>
        <v>78.578680203045678</v>
      </c>
    </row>
    <row r="105" spans="1:12" x14ac:dyDescent="0.25">
      <c r="A105" s="12">
        <v>43872</v>
      </c>
      <c r="B105" t="s">
        <v>138</v>
      </c>
      <c r="C105" t="s">
        <v>139</v>
      </c>
      <c r="D105">
        <v>4</v>
      </c>
      <c r="E105" t="s">
        <v>141</v>
      </c>
      <c r="F105">
        <v>90</v>
      </c>
      <c r="G105">
        <v>90</v>
      </c>
      <c r="H105">
        <v>300</v>
      </c>
      <c r="I105" s="9">
        <v>1.6</v>
      </c>
      <c r="J105" s="9">
        <v>15.911379657603225</v>
      </c>
      <c r="K105" s="9">
        <f t="shared" si="3"/>
        <v>0.15911379657603225</v>
      </c>
      <c r="L105" s="9">
        <f t="shared" si="4"/>
        <v>76.374622356495479</v>
      </c>
    </row>
    <row r="106" spans="1:12" x14ac:dyDescent="0.25">
      <c r="A106" s="12">
        <v>43899</v>
      </c>
      <c r="B106" t="s">
        <v>142</v>
      </c>
      <c r="C106" t="s">
        <v>139</v>
      </c>
      <c r="D106">
        <v>1</v>
      </c>
      <c r="E106" t="s">
        <v>140</v>
      </c>
      <c r="F106">
        <v>90</v>
      </c>
      <c r="G106">
        <v>90</v>
      </c>
      <c r="H106">
        <v>300</v>
      </c>
      <c r="I106" s="9">
        <v>1.6</v>
      </c>
      <c r="J106" s="9">
        <v>12.36263736263736</v>
      </c>
      <c r="K106" s="9">
        <f t="shared" si="3"/>
        <v>0.12362637362637359</v>
      </c>
      <c r="L106" s="9">
        <f t="shared" si="4"/>
        <v>59.340659340659322</v>
      </c>
    </row>
    <row r="107" spans="1:12" x14ac:dyDescent="0.25">
      <c r="A107" s="12">
        <v>43899</v>
      </c>
      <c r="B107" t="s">
        <v>142</v>
      </c>
      <c r="C107" t="s">
        <v>139</v>
      </c>
      <c r="D107">
        <v>1</v>
      </c>
      <c r="E107" t="s">
        <v>141</v>
      </c>
      <c r="F107">
        <v>90</v>
      </c>
      <c r="G107">
        <v>90</v>
      </c>
      <c r="H107">
        <v>300</v>
      </c>
      <c r="I107" s="9">
        <v>1.6</v>
      </c>
      <c r="J107" s="9">
        <v>12.636695018226016</v>
      </c>
      <c r="K107" s="9">
        <f t="shared" si="3"/>
        <v>0.12636695018226016</v>
      </c>
      <c r="L107" s="9">
        <f t="shared" si="4"/>
        <v>60.656136087484875</v>
      </c>
    </row>
    <row r="108" spans="1:12" x14ac:dyDescent="0.25">
      <c r="A108" s="12">
        <v>43899</v>
      </c>
      <c r="B108" t="s">
        <v>142</v>
      </c>
      <c r="C108" t="s">
        <v>139</v>
      </c>
      <c r="D108">
        <v>2</v>
      </c>
      <c r="E108" t="s">
        <v>140</v>
      </c>
      <c r="F108">
        <v>90</v>
      </c>
      <c r="G108">
        <v>90</v>
      </c>
      <c r="H108">
        <v>300</v>
      </c>
      <c r="I108" s="9">
        <v>1.6</v>
      </c>
      <c r="J108" s="9">
        <v>17.066666666666666</v>
      </c>
      <c r="K108" s="9">
        <f t="shared" si="3"/>
        <v>0.17066666666666666</v>
      </c>
      <c r="L108" s="9">
        <f t="shared" si="4"/>
        <v>81.92</v>
      </c>
    </row>
    <row r="109" spans="1:12" x14ac:dyDescent="0.25">
      <c r="A109" s="12">
        <v>43899</v>
      </c>
      <c r="B109" t="s">
        <v>142</v>
      </c>
      <c r="C109" t="s">
        <v>139</v>
      </c>
      <c r="D109">
        <v>2</v>
      </c>
      <c r="E109" t="s">
        <v>141</v>
      </c>
      <c r="F109">
        <v>90</v>
      </c>
      <c r="G109">
        <v>90</v>
      </c>
      <c r="H109">
        <v>300</v>
      </c>
      <c r="I109" s="9">
        <v>1.6</v>
      </c>
      <c r="J109" s="9">
        <v>17.122683142100612</v>
      </c>
      <c r="K109" s="9">
        <f t="shared" si="3"/>
        <v>0.17122683142100611</v>
      </c>
      <c r="L109" s="9">
        <f t="shared" si="4"/>
        <v>82.188879082082934</v>
      </c>
    </row>
    <row r="110" spans="1:12" x14ac:dyDescent="0.25">
      <c r="A110" s="12">
        <v>43899</v>
      </c>
      <c r="B110" t="s">
        <v>142</v>
      </c>
      <c r="C110" t="s">
        <v>139</v>
      </c>
      <c r="D110">
        <v>3</v>
      </c>
      <c r="E110" t="s">
        <v>140</v>
      </c>
      <c r="F110">
        <v>90</v>
      </c>
      <c r="G110">
        <v>90</v>
      </c>
      <c r="H110">
        <v>300</v>
      </c>
      <c r="I110" s="9">
        <v>1.6</v>
      </c>
      <c r="J110" s="9">
        <v>19.220549158547396</v>
      </c>
      <c r="K110" s="9">
        <f t="shared" si="3"/>
        <v>0.19220549158547395</v>
      </c>
      <c r="L110" s="9">
        <f t="shared" si="4"/>
        <v>92.258635961027494</v>
      </c>
    </row>
    <row r="111" spans="1:12" x14ac:dyDescent="0.25">
      <c r="A111" s="12">
        <v>43899</v>
      </c>
      <c r="B111" t="s">
        <v>142</v>
      </c>
      <c r="C111" t="s">
        <v>139</v>
      </c>
      <c r="D111">
        <v>3</v>
      </c>
      <c r="E111" t="s">
        <v>141</v>
      </c>
      <c r="F111">
        <v>90</v>
      </c>
      <c r="G111">
        <v>90</v>
      </c>
      <c r="H111">
        <v>300</v>
      </c>
      <c r="I111" s="9">
        <v>1.6</v>
      </c>
      <c r="J111" s="9">
        <v>18.343195266272193</v>
      </c>
      <c r="K111" s="9">
        <f t="shared" si="3"/>
        <v>0.18343195266272194</v>
      </c>
      <c r="L111" s="9">
        <f t="shared" si="4"/>
        <v>88.047337278106539</v>
      </c>
    </row>
    <row r="112" spans="1:12" x14ac:dyDescent="0.25">
      <c r="A112" s="12">
        <v>43899</v>
      </c>
      <c r="B112" t="s">
        <v>142</v>
      </c>
      <c r="C112" t="s">
        <v>139</v>
      </c>
      <c r="D112">
        <v>4</v>
      </c>
      <c r="E112" t="s">
        <v>140</v>
      </c>
      <c r="F112">
        <v>90</v>
      </c>
      <c r="G112">
        <v>90</v>
      </c>
      <c r="H112">
        <v>300</v>
      </c>
      <c r="I112" s="9">
        <v>1.6</v>
      </c>
      <c r="J112" s="9">
        <v>17.324350336862384</v>
      </c>
      <c r="K112" s="9">
        <f t="shared" si="3"/>
        <v>0.17324350336862385</v>
      </c>
      <c r="L112" s="9">
        <f t="shared" si="4"/>
        <v>83.156881616939444</v>
      </c>
    </row>
    <row r="113" spans="1:12" x14ac:dyDescent="0.25">
      <c r="A113" s="12">
        <v>43899</v>
      </c>
      <c r="B113" t="s">
        <v>142</v>
      </c>
      <c r="C113" t="s">
        <v>139</v>
      </c>
      <c r="D113">
        <v>4</v>
      </c>
      <c r="E113" t="s">
        <v>141</v>
      </c>
      <c r="F113">
        <v>90</v>
      </c>
      <c r="G113">
        <v>90</v>
      </c>
      <c r="H113">
        <v>300</v>
      </c>
      <c r="I113" s="9">
        <v>1.6</v>
      </c>
      <c r="J113" s="9">
        <v>17.478260869565222</v>
      </c>
      <c r="K113" s="9">
        <f t="shared" si="3"/>
        <v>0.17478260869565221</v>
      </c>
      <c r="L113" s="9">
        <f t="shared" si="4"/>
        <v>83.895652173913064</v>
      </c>
    </row>
    <row r="114" spans="1:12" x14ac:dyDescent="0.25">
      <c r="A114" s="12">
        <v>43965</v>
      </c>
      <c r="B114" t="s">
        <v>143</v>
      </c>
      <c r="C114" t="s">
        <v>139</v>
      </c>
      <c r="D114">
        <v>1</v>
      </c>
      <c r="E114" t="s">
        <v>140</v>
      </c>
      <c r="F114">
        <v>90</v>
      </c>
      <c r="G114">
        <v>90</v>
      </c>
      <c r="H114">
        <v>300</v>
      </c>
      <c r="I114" s="9">
        <v>1.6</v>
      </c>
      <c r="J114" s="9">
        <v>7.8595317725752585</v>
      </c>
      <c r="K114" s="9">
        <f t="shared" si="3"/>
        <v>7.8595317725752581E-2</v>
      </c>
      <c r="L114" s="9">
        <f t="shared" si="4"/>
        <v>37.725752508361239</v>
      </c>
    </row>
    <row r="115" spans="1:12" x14ac:dyDescent="0.25">
      <c r="A115" s="12">
        <v>43965</v>
      </c>
      <c r="B115" t="s">
        <v>143</v>
      </c>
      <c r="C115" t="s">
        <v>139</v>
      </c>
      <c r="D115">
        <v>1</v>
      </c>
      <c r="E115" t="s">
        <v>141</v>
      </c>
      <c r="F115">
        <v>90</v>
      </c>
      <c r="G115">
        <v>90</v>
      </c>
      <c r="H115">
        <v>300</v>
      </c>
      <c r="I115" s="9">
        <v>1.6</v>
      </c>
      <c r="J115" s="9">
        <v>7.7966101694915331</v>
      </c>
      <c r="K115" s="9">
        <f t="shared" si="3"/>
        <v>7.796610169491533E-2</v>
      </c>
      <c r="L115" s="9">
        <f t="shared" si="4"/>
        <v>37.423728813559357</v>
      </c>
    </row>
    <row r="116" spans="1:12" x14ac:dyDescent="0.25">
      <c r="A116" s="12">
        <v>43965</v>
      </c>
      <c r="B116" t="s">
        <v>143</v>
      </c>
      <c r="C116" t="s">
        <v>139</v>
      </c>
      <c r="D116">
        <v>2</v>
      </c>
      <c r="E116" t="s">
        <v>140</v>
      </c>
      <c r="F116">
        <v>90</v>
      </c>
      <c r="G116">
        <v>90</v>
      </c>
      <c r="H116">
        <v>300</v>
      </c>
      <c r="I116" s="9">
        <v>1.6</v>
      </c>
      <c r="J116" s="9">
        <v>11.585365853658528</v>
      </c>
      <c r="K116" s="9">
        <f t="shared" si="3"/>
        <v>0.11585365853658529</v>
      </c>
      <c r="L116" s="9">
        <f t="shared" si="4"/>
        <v>55.60975609756094</v>
      </c>
    </row>
    <row r="117" spans="1:12" x14ac:dyDescent="0.25">
      <c r="A117" s="12">
        <v>43965</v>
      </c>
      <c r="B117" t="s">
        <v>143</v>
      </c>
      <c r="C117" t="s">
        <v>139</v>
      </c>
      <c r="D117">
        <v>2</v>
      </c>
      <c r="E117" t="s">
        <v>141</v>
      </c>
      <c r="F117">
        <v>90</v>
      </c>
      <c r="G117">
        <v>90</v>
      </c>
      <c r="H117">
        <v>300</v>
      </c>
      <c r="I117" s="9">
        <v>1.6</v>
      </c>
      <c r="J117" s="9">
        <v>10.705596107055971</v>
      </c>
      <c r="K117" s="9">
        <f t="shared" si="3"/>
        <v>0.10705596107055972</v>
      </c>
      <c r="L117" s="9">
        <f t="shared" si="4"/>
        <v>51.386861313868664</v>
      </c>
    </row>
    <row r="118" spans="1:12" x14ac:dyDescent="0.25">
      <c r="A118" s="12">
        <v>43965</v>
      </c>
      <c r="B118" t="s">
        <v>143</v>
      </c>
      <c r="C118" t="s">
        <v>139</v>
      </c>
      <c r="D118">
        <v>3</v>
      </c>
      <c r="E118" t="s">
        <v>140</v>
      </c>
      <c r="F118">
        <v>90</v>
      </c>
      <c r="G118">
        <v>90</v>
      </c>
      <c r="H118">
        <v>300</v>
      </c>
      <c r="I118" s="9">
        <v>1.6</v>
      </c>
      <c r="J118" s="9">
        <v>12.216624685138536</v>
      </c>
      <c r="K118" s="9">
        <f t="shared" si="3"/>
        <v>0.12216624685138536</v>
      </c>
      <c r="L118" s="9">
        <f t="shared" si="4"/>
        <v>58.639798488664972</v>
      </c>
    </row>
    <row r="119" spans="1:12" x14ac:dyDescent="0.25">
      <c r="A119" s="12">
        <v>43965</v>
      </c>
      <c r="B119" t="s">
        <v>143</v>
      </c>
      <c r="C119" t="s">
        <v>139</v>
      </c>
      <c r="D119">
        <v>3</v>
      </c>
      <c r="E119" t="s">
        <v>141</v>
      </c>
      <c r="F119">
        <v>90</v>
      </c>
      <c r="G119">
        <v>90</v>
      </c>
      <c r="H119">
        <v>300</v>
      </c>
      <c r="I119" s="9">
        <v>1.6</v>
      </c>
      <c r="J119" s="9">
        <v>12.84584980237153</v>
      </c>
      <c r="K119" s="9">
        <f t="shared" si="3"/>
        <v>0.12845849802371531</v>
      </c>
      <c r="L119" s="9">
        <f t="shared" si="4"/>
        <v>61.660079051383349</v>
      </c>
    </row>
    <row r="120" spans="1:12" x14ac:dyDescent="0.25">
      <c r="A120" s="12">
        <v>43965</v>
      </c>
      <c r="B120" t="s">
        <v>143</v>
      </c>
      <c r="C120" t="s">
        <v>139</v>
      </c>
      <c r="D120">
        <v>4</v>
      </c>
      <c r="E120" t="s">
        <v>140</v>
      </c>
      <c r="F120">
        <v>90</v>
      </c>
      <c r="G120">
        <v>90</v>
      </c>
      <c r="H120">
        <v>300</v>
      </c>
      <c r="I120" s="9">
        <v>1.6</v>
      </c>
      <c r="J120" s="9">
        <v>12.083333333333345</v>
      </c>
      <c r="K120" s="9">
        <f t="shared" si="3"/>
        <v>0.12083333333333345</v>
      </c>
      <c r="L120" s="9">
        <f t="shared" si="4"/>
        <v>58.000000000000057</v>
      </c>
    </row>
    <row r="121" spans="1:12" x14ac:dyDescent="0.25">
      <c r="A121" s="12">
        <v>43965</v>
      </c>
      <c r="B121" t="s">
        <v>143</v>
      </c>
      <c r="C121" t="s">
        <v>139</v>
      </c>
      <c r="D121">
        <v>4</v>
      </c>
      <c r="E121" t="s">
        <v>141</v>
      </c>
      <c r="F121">
        <v>90</v>
      </c>
      <c r="G121">
        <v>90</v>
      </c>
      <c r="H121">
        <v>300</v>
      </c>
      <c r="I121" s="9">
        <v>1.6</v>
      </c>
      <c r="J121" s="9">
        <v>12.280701754385959</v>
      </c>
      <c r="K121" s="9">
        <f t="shared" si="3"/>
        <v>0.12280701754385959</v>
      </c>
      <c r="L121" s="9">
        <f t="shared" si="4"/>
        <v>58.947368421052602</v>
      </c>
    </row>
    <row r="122" spans="1:12" x14ac:dyDescent="0.25">
      <c r="A122" s="12">
        <v>44040</v>
      </c>
      <c r="B122" t="s">
        <v>144</v>
      </c>
      <c r="C122" t="s">
        <v>139</v>
      </c>
      <c r="D122">
        <v>1</v>
      </c>
      <c r="E122" t="s">
        <v>140</v>
      </c>
      <c r="F122">
        <v>90</v>
      </c>
      <c r="G122">
        <v>90</v>
      </c>
      <c r="H122">
        <v>300</v>
      </c>
      <c r="I122" s="9">
        <v>1.6</v>
      </c>
      <c r="J122" s="9">
        <v>5.5710306406685293</v>
      </c>
      <c r="K122" s="9">
        <f t="shared" si="3"/>
        <v>5.5710306406685291E-2</v>
      </c>
      <c r="L122" s="9">
        <f t="shared" si="4"/>
        <v>26.74094707520894</v>
      </c>
    </row>
    <row r="123" spans="1:12" x14ac:dyDescent="0.25">
      <c r="A123" s="12">
        <v>44040</v>
      </c>
      <c r="B123" t="s">
        <v>144</v>
      </c>
      <c r="C123" t="s">
        <v>139</v>
      </c>
      <c r="D123">
        <v>1</v>
      </c>
      <c r="E123" t="s">
        <v>141</v>
      </c>
      <c r="F123">
        <v>90</v>
      </c>
      <c r="G123">
        <v>90</v>
      </c>
      <c r="H123">
        <v>300</v>
      </c>
      <c r="I123" s="9">
        <v>1.6</v>
      </c>
      <c r="J123" s="9">
        <v>5.122494432071262</v>
      </c>
      <c r="K123" s="9">
        <f t="shared" si="3"/>
        <v>5.1224944320712618E-2</v>
      </c>
      <c r="L123" s="9">
        <f t="shared" si="4"/>
        <v>24.587973273942055</v>
      </c>
    </row>
    <row r="124" spans="1:12" x14ac:dyDescent="0.25">
      <c r="A124" s="12">
        <v>44040</v>
      </c>
      <c r="B124" t="s">
        <v>144</v>
      </c>
      <c r="C124" t="s">
        <v>139</v>
      </c>
      <c r="D124">
        <v>2</v>
      </c>
      <c r="E124" t="s">
        <v>140</v>
      </c>
      <c r="F124">
        <v>90</v>
      </c>
      <c r="G124">
        <v>90</v>
      </c>
      <c r="H124">
        <v>300</v>
      </c>
      <c r="I124" s="9">
        <v>1.6</v>
      </c>
      <c r="J124" s="9">
        <v>10.216718266253862</v>
      </c>
      <c r="K124" s="9">
        <f t="shared" si="3"/>
        <v>0.10216718266253862</v>
      </c>
      <c r="L124" s="9">
        <f t="shared" si="4"/>
        <v>49.040247678018538</v>
      </c>
    </row>
    <row r="125" spans="1:12" x14ac:dyDescent="0.25">
      <c r="A125" s="12">
        <v>44040</v>
      </c>
      <c r="B125" t="s">
        <v>144</v>
      </c>
      <c r="C125" t="s">
        <v>139</v>
      </c>
      <c r="D125">
        <v>2</v>
      </c>
      <c r="E125" t="s">
        <v>141</v>
      </c>
      <c r="F125">
        <v>90</v>
      </c>
      <c r="G125">
        <v>90</v>
      </c>
      <c r="H125">
        <v>300</v>
      </c>
      <c r="I125" s="9">
        <v>1.6</v>
      </c>
      <c r="J125" s="9">
        <v>9.9715099715099811</v>
      </c>
      <c r="K125" s="9">
        <f t="shared" si="3"/>
        <v>9.9715099715099814E-2</v>
      </c>
      <c r="L125" s="9">
        <f t="shared" si="4"/>
        <v>47.863247863247913</v>
      </c>
    </row>
    <row r="126" spans="1:12" x14ac:dyDescent="0.25">
      <c r="A126" s="12">
        <v>44040</v>
      </c>
      <c r="B126" t="s">
        <v>144</v>
      </c>
      <c r="C126" t="s">
        <v>139</v>
      </c>
      <c r="D126">
        <v>3</v>
      </c>
      <c r="E126" t="s">
        <v>140</v>
      </c>
      <c r="F126">
        <v>90</v>
      </c>
      <c r="G126">
        <v>90</v>
      </c>
      <c r="H126">
        <v>300</v>
      </c>
      <c r="I126" s="9">
        <v>1.6</v>
      </c>
      <c r="J126" s="9">
        <v>9.8795180722891658</v>
      </c>
      <c r="K126" s="9">
        <f t="shared" si="3"/>
        <v>9.879518072289166E-2</v>
      </c>
      <c r="L126" s="9">
        <f t="shared" si="4"/>
        <v>47.421686746987994</v>
      </c>
    </row>
    <row r="127" spans="1:12" x14ac:dyDescent="0.25">
      <c r="A127" s="12">
        <v>44040</v>
      </c>
      <c r="B127" t="s">
        <v>144</v>
      </c>
      <c r="C127" t="s">
        <v>139</v>
      </c>
      <c r="D127">
        <v>3</v>
      </c>
      <c r="E127" t="s">
        <v>141</v>
      </c>
      <c r="F127">
        <v>90</v>
      </c>
      <c r="G127">
        <v>90</v>
      </c>
      <c r="H127">
        <v>300</v>
      </c>
      <c r="I127" s="9">
        <v>1.6</v>
      </c>
      <c r="J127" s="9">
        <v>9.1428571428571512</v>
      </c>
      <c r="K127" s="9">
        <f t="shared" si="3"/>
        <v>9.1428571428571512E-2</v>
      </c>
      <c r="L127" s="9">
        <f t="shared" si="4"/>
        <v>43.885714285714329</v>
      </c>
    </row>
    <row r="128" spans="1:12" x14ac:dyDescent="0.25">
      <c r="A128" s="12">
        <v>44040</v>
      </c>
      <c r="B128" t="s">
        <v>144</v>
      </c>
      <c r="C128" t="s">
        <v>139</v>
      </c>
      <c r="D128">
        <v>4</v>
      </c>
      <c r="E128" t="s">
        <v>140</v>
      </c>
      <c r="F128">
        <v>90</v>
      </c>
      <c r="G128">
        <v>90</v>
      </c>
      <c r="H128">
        <v>300</v>
      </c>
      <c r="I128" s="9">
        <v>1.6</v>
      </c>
      <c r="J128" s="9">
        <v>11.637931034482756</v>
      </c>
      <c r="K128" s="9">
        <f t="shared" si="3"/>
        <v>0.11637931034482757</v>
      </c>
      <c r="L128" s="9">
        <f t="shared" si="4"/>
        <v>55.862068965517231</v>
      </c>
    </row>
    <row r="129" spans="1:12" x14ac:dyDescent="0.25">
      <c r="A129" s="12">
        <v>44040</v>
      </c>
      <c r="B129" t="s">
        <v>144</v>
      </c>
      <c r="C129" t="s">
        <v>139</v>
      </c>
      <c r="D129">
        <v>4</v>
      </c>
      <c r="E129" t="s">
        <v>141</v>
      </c>
      <c r="F129">
        <v>90</v>
      </c>
      <c r="G129">
        <v>90</v>
      </c>
      <c r="H129">
        <v>300</v>
      </c>
      <c r="I129" s="9">
        <v>1.6</v>
      </c>
      <c r="J129" s="9">
        <v>11.17318435754191</v>
      </c>
      <c r="K129" s="9">
        <f t="shared" si="3"/>
        <v>0.1117318435754191</v>
      </c>
      <c r="L129" s="9">
        <f t="shared" si="4"/>
        <v>53.631284916201167</v>
      </c>
    </row>
    <row r="130" spans="1:12" x14ac:dyDescent="0.25">
      <c r="A130" s="12">
        <v>43872</v>
      </c>
      <c r="B130" t="s">
        <v>138</v>
      </c>
      <c r="C130" t="s">
        <v>139</v>
      </c>
      <c r="D130">
        <v>1</v>
      </c>
      <c r="E130" t="s">
        <v>140</v>
      </c>
      <c r="F130">
        <v>120</v>
      </c>
      <c r="G130">
        <v>120</v>
      </c>
      <c r="H130">
        <v>300</v>
      </c>
      <c r="I130" s="9">
        <v>1.56</v>
      </c>
      <c r="J130" s="9">
        <v>14.238042269187975</v>
      </c>
      <c r="K130" s="9">
        <f t="shared" ref="K130:K193" si="5">J130/100</f>
        <v>0.14238042269187975</v>
      </c>
      <c r="L130" s="9">
        <f t="shared" si="4"/>
        <v>66.63403781979973</v>
      </c>
    </row>
    <row r="131" spans="1:12" x14ac:dyDescent="0.25">
      <c r="A131" s="12">
        <v>43872</v>
      </c>
      <c r="B131" t="s">
        <v>138</v>
      </c>
      <c r="C131" t="s">
        <v>139</v>
      </c>
      <c r="D131">
        <v>1</v>
      </c>
      <c r="E131" t="s">
        <v>141</v>
      </c>
      <c r="F131">
        <v>120</v>
      </c>
      <c r="G131">
        <v>120</v>
      </c>
      <c r="H131">
        <v>300</v>
      </c>
      <c r="I131" s="9">
        <v>1.56</v>
      </c>
      <c r="J131" s="9">
        <v>14.357682619647353</v>
      </c>
      <c r="K131" s="9">
        <f t="shared" si="5"/>
        <v>0.14357682619647352</v>
      </c>
      <c r="L131" s="9">
        <f t="shared" ref="L131:L194" si="6">H131*I131*K131</f>
        <v>67.193954659949611</v>
      </c>
    </row>
    <row r="132" spans="1:12" x14ac:dyDescent="0.25">
      <c r="A132" s="12">
        <v>43872</v>
      </c>
      <c r="B132" t="s">
        <v>138</v>
      </c>
      <c r="C132" t="s">
        <v>139</v>
      </c>
      <c r="D132">
        <v>2</v>
      </c>
      <c r="E132" t="s">
        <v>140</v>
      </c>
      <c r="F132">
        <v>120</v>
      </c>
      <c r="G132">
        <v>120</v>
      </c>
      <c r="H132">
        <v>300</v>
      </c>
      <c r="I132" s="9">
        <v>1.56</v>
      </c>
      <c r="J132" s="9">
        <v>18.202247191011239</v>
      </c>
      <c r="K132" s="9">
        <f t="shared" si="5"/>
        <v>0.18202247191011239</v>
      </c>
      <c r="L132" s="9">
        <f t="shared" si="6"/>
        <v>85.186516853932602</v>
      </c>
    </row>
    <row r="133" spans="1:12" x14ac:dyDescent="0.25">
      <c r="A133" s="12">
        <v>43872</v>
      </c>
      <c r="B133" t="s">
        <v>138</v>
      </c>
      <c r="C133" t="s">
        <v>139</v>
      </c>
      <c r="D133">
        <v>2</v>
      </c>
      <c r="E133" t="s">
        <v>141</v>
      </c>
      <c r="F133">
        <v>120</v>
      </c>
      <c r="G133">
        <v>120</v>
      </c>
      <c r="H133">
        <v>300</v>
      </c>
      <c r="I133" s="9">
        <v>1.56</v>
      </c>
      <c r="J133" s="9">
        <v>18.100890207715139</v>
      </c>
      <c r="K133" s="9">
        <f t="shared" si="5"/>
        <v>0.1810089020771514</v>
      </c>
      <c r="L133" s="9">
        <f t="shared" si="6"/>
        <v>84.712166172106848</v>
      </c>
    </row>
    <row r="134" spans="1:12" x14ac:dyDescent="0.25">
      <c r="A134" s="12">
        <v>43872</v>
      </c>
      <c r="B134" t="s">
        <v>138</v>
      </c>
      <c r="C134" t="s">
        <v>139</v>
      </c>
      <c r="D134">
        <v>3</v>
      </c>
      <c r="E134" t="s">
        <v>140</v>
      </c>
      <c r="F134">
        <v>120</v>
      </c>
      <c r="G134">
        <v>120</v>
      </c>
      <c r="H134">
        <v>300</v>
      </c>
      <c r="I134" s="9">
        <v>1.56</v>
      </c>
      <c r="J134" s="9">
        <v>18.024691358024679</v>
      </c>
      <c r="K134" s="9">
        <f t="shared" si="5"/>
        <v>0.1802469135802468</v>
      </c>
      <c r="L134" s="9">
        <f t="shared" si="6"/>
        <v>84.355555555555497</v>
      </c>
    </row>
    <row r="135" spans="1:12" x14ac:dyDescent="0.25">
      <c r="A135" s="12">
        <v>43872</v>
      </c>
      <c r="B135" t="s">
        <v>138</v>
      </c>
      <c r="C135" t="s">
        <v>139</v>
      </c>
      <c r="D135">
        <v>3</v>
      </c>
      <c r="E135" t="s">
        <v>141</v>
      </c>
      <c r="F135">
        <v>120</v>
      </c>
      <c r="G135">
        <v>120</v>
      </c>
      <c r="H135">
        <v>300</v>
      </c>
      <c r="I135" s="9">
        <v>1.56</v>
      </c>
      <c r="J135" s="9">
        <v>18.392857142857139</v>
      </c>
      <c r="K135" s="9">
        <f t="shared" si="5"/>
        <v>0.18392857142857139</v>
      </c>
      <c r="L135" s="9">
        <f t="shared" si="6"/>
        <v>86.078571428571408</v>
      </c>
    </row>
    <row r="136" spans="1:12" x14ac:dyDescent="0.25">
      <c r="A136" s="12">
        <v>43872</v>
      </c>
      <c r="B136" t="s">
        <v>138</v>
      </c>
      <c r="C136" t="s">
        <v>139</v>
      </c>
      <c r="D136">
        <v>4</v>
      </c>
      <c r="E136" t="s">
        <v>140</v>
      </c>
      <c r="F136">
        <v>120</v>
      </c>
      <c r="G136">
        <v>120</v>
      </c>
      <c r="H136">
        <v>300</v>
      </c>
      <c r="I136" s="9">
        <v>1.56</v>
      </c>
      <c r="J136" s="9">
        <v>16.958525345622117</v>
      </c>
      <c r="K136" s="9">
        <f t="shared" si="5"/>
        <v>0.16958525345622116</v>
      </c>
      <c r="L136" s="9">
        <f t="shared" si="6"/>
        <v>79.365898617511505</v>
      </c>
    </row>
    <row r="137" spans="1:12" x14ac:dyDescent="0.25">
      <c r="A137" s="12">
        <v>43872</v>
      </c>
      <c r="B137" t="s">
        <v>138</v>
      </c>
      <c r="C137" t="s">
        <v>139</v>
      </c>
      <c r="D137">
        <v>4</v>
      </c>
      <c r="E137" t="s">
        <v>141</v>
      </c>
      <c r="F137">
        <v>120</v>
      </c>
      <c r="G137">
        <v>120</v>
      </c>
      <c r="H137">
        <v>300</v>
      </c>
      <c r="I137" s="9">
        <v>1.56</v>
      </c>
      <c r="J137" s="9">
        <v>17.062445030782758</v>
      </c>
      <c r="K137" s="9">
        <f t="shared" si="5"/>
        <v>0.17062445030782758</v>
      </c>
      <c r="L137" s="9">
        <f t="shared" si="6"/>
        <v>79.852242744063304</v>
      </c>
    </row>
    <row r="138" spans="1:12" x14ac:dyDescent="0.25">
      <c r="A138" s="12">
        <v>43899</v>
      </c>
      <c r="B138" t="s">
        <v>142</v>
      </c>
      <c r="C138" t="s">
        <v>139</v>
      </c>
      <c r="D138">
        <v>1</v>
      </c>
      <c r="E138" t="s">
        <v>140</v>
      </c>
      <c r="F138">
        <v>120</v>
      </c>
      <c r="G138">
        <v>120</v>
      </c>
      <c r="H138">
        <v>300</v>
      </c>
      <c r="I138" s="9">
        <v>1.56</v>
      </c>
      <c r="J138" s="9">
        <v>13.473423980222494</v>
      </c>
      <c r="K138" s="9">
        <f t="shared" si="5"/>
        <v>0.13473423980222493</v>
      </c>
      <c r="L138" s="9">
        <f t="shared" si="6"/>
        <v>63.055624227441271</v>
      </c>
    </row>
    <row r="139" spans="1:12" x14ac:dyDescent="0.25">
      <c r="A139" s="12">
        <v>43899</v>
      </c>
      <c r="B139" t="s">
        <v>142</v>
      </c>
      <c r="C139" t="s">
        <v>139</v>
      </c>
      <c r="D139">
        <v>1</v>
      </c>
      <c r="E139" t="s">
        <v>141</v>
      </c>
      <c r="F139">
        <v>120</v>
      </c>
      <c r="G139">
        <v>120</v>
      </c>
      <c r="H139">
        <v>300</v>
      </c>
      <c r="I139" s="9">
        <v>1.56</v>
      </c>
      <c r="J139" s="9">
        <v>13.768115942028999</v>
      </c>
      <c r="K139" s="9">
        <f t="shared" si="5"/>
        <v>0.13768115942028999</v>
      </c>
      <c r="L139" s="9">
        <f t="shared" si="6"/>
        <v>64.434782608695713</v>
      </c>
    </row>
    <row r="140" spans="1:12" x14ac:dyDescent="0.25">
      <c r="A140" s="12">
        <v>43899</v>
      </c>
      <c r="B140" t="s">
        <v>142</v>
      </c>
      <c r="C140" t="s">
        <v>139</v>
      </c>
      <c r="D140">
        <v>2</v>
      </c>
      <c r="E140" t="s">
        <v>140</v>
      </c>
      <c r="F140">
        <v>120</v>
      </c>
      <c r="G140">
        <v>120</v>
      </c>
      <c r="H140">
        <v>300</v>
      </c>
      <c r="I140" s="9">
        <v>1.56</v>
      </c>
      <c r="J140" s="9">
        <v>17.401129943502816</v>
      </c>
      <c r="K140" s="9">
        <f t="shared" si="5"/>
        <v>0.17401129943502816</v>
      </c>
      <c r="L140" s="9">
        <f t="shared" si="6"/>
        <v>81.437288135593178</v>
      </c>
    </row>
    <row r="141" spans="1:12" x14ac:dyDescent="0.25">
      <c r="A141" s="12">
        <v>43899</v>
      </c>
      <c r="B141" t="s">
        <v>142</v>
      </c>
      <c r="C141" t="s">
        <v>139</v>
      </c>
      <c r="D141">
        <v>2</v>
      </c>
      <c r="E141" t="s">
        <v>141</v>
      </c>
      <c r="F141">
        <v>120</v>
      </c>
      <c r="G141">
        <v>120</v>
      </c>
      <c r="H141">
        <v>300</v>
      </c>
      <c r="I141" s="9">
        <v>1.56</v>
      </c>
      <c r="J141" s="9">
        <v>17.13147410358566</v>
      </c>
      <c r="K141" s="9">
        <f t="shared" si="5"/>
        <v>0.17131474103585659</v>
      </c>
      <c r="L141" s="9">
        <f t="shared" si="6"/>
        <v>80.17529880478088</v>
      </c>
    </row>
    <row r="142" spans="1:12" x14ac:dyDescent="0.25">
      <c r="A142" s="12">
        <v>43899</v>
      </c>
      <c r="B142" t="s">
        <v>142</v>
      </c>
      <c r="C142" t="s">
        <v>139</v>
      </c>
      <c r="D142">
        <v>3</v>
      </c>
      <c r="E142" t="s">
        <v>140</v>
      </c>
      <c r="F142">
        <v>120</v>
      </c>
      <c r="G142">
        <v>120</v>
      </c>
      <c r="H142">
        <v>300</v>
      </c>
      <c r="I142" s="9">
        <v>1.56</v>
      </c>
      <c r="J142" s="9">
        <v>19.094488188976371</v>
      </c>
      <c r="K142" s="9">
        <f t="shared" si="5"/>
        <v>0.19094488188976372</v>
      </c>
      <c r="L142" s="9">
        <f t="shared" si="6"/>
        <v>89.362204724409423</v>
      </c>
    </row>
    <row r="143" spans="1:12" x14ac:dyDescent="0.25">
      <c r="A143" s="12">
        <v>43899</v>
      </c>
      <c r="B143" t="s">
        <v>142</v>
      </c>
      <c r="C143" t="s">
        <v>139</v>
      </c>
      <c r="D143">
        <v>3</v>
      </c>
      <c r="E143" t="s">
        <v>141</v>
      </c>
      <c r="F143">
        <v>120</v>
      </c>
      <c r="G143">
        <v>120</v>
      </c>
      <c r="H143">
        <v>300</v>
      </c>
      <c r="I143" s="9">
        <v>1.56</v>
      </c>
      <c r="J143" s="9">
        <v>18.545994065281899</v>
      </c>
      <c r="K143" s="9">
        <f t="shared" si="5"/>
        <v>0.18545994065281898</v>
      </c>
      <c r="L143" s="9">
        <f t="shared" si="6"/>
        <v>86.795252225519278</v>
      </c>
    </row>
    <row r="144" spans="1:12" x14ac:dyDescent="0.25">
      <c r="A144" s="12">
        <v>43899</v>
      </c>
      <c r="B144" t="s">
        <v>142</v>
      </c>
      <c r="C144" t="s">
        <v>139</v>
      </c>
      <c r="D144">
        <v>4</v>
      </c>
      <c r="E144" t="s">
        <v>140</v>
      </c>
      <c r="F144">
        <v>120</v>
      </c>
      <c r="G144">
        <v>120</v>
      </c>
      <c r="H144">
        <v>300</v>
      </c>
      <c r="I144" s="9">
        <v>1.56</v>
      </c>
      <c r="J144" s="9">
        <v>17.868675995694286</v>
      </c>
      <c r="K144" s="9">
        <f t="shared" si="5"/>
        <v>0.17868675995694286</v>
      </c>
      <c r="L144" s="9">
        <f t="shared" si="6"/>
        <v>83.625403659849255</v>
      </c>
    </row>
    <row r="145" spans="1:12" x14ac:dyDescent="0.25">
      <c r="A145" s="12">
        <v>43899</v>
      </c>
      <c r="B145" t="s">
        <v>142</v>
      </c>
      <c r="C145" t="s">
        <v>139</v>
      </c>
      <c r="D145">
        <v>4</v>
      </c>
      <c r="E145" t="s">
        <v>141</v>
      </c>
      <c r="F145">
        <v>120</v>
      </c>
      <c r="G145">
        <v>120</v>
      </c>
      <c r="H145">
        <v>300</v>
      </c>
      <c r="I145" s="9">
        <v>1.56</v>
      </c>
      <c r="J145" s="9">
        <v>18.134715025906736</v>
      </c>
      <c r="K145" s="9">
        <f t="shared" si="5"/>
        <v>0.18134715025906736</v>
      </c>
      <c r="L145" s="9">
        <f t="shared" si="6"/>
        <v>84.870466321243526</v>
      </c>
    </row>
    <row r="146" spans="1:12" x14ac:dyDescent="0.25">
      <c r="A146" s="12">
        <v>43965</v>
      </c>
      <c r="B146" t="s">
        <v>143</v>
      </c>
      <c r="C146" t="s">
        <v>139</v>
      </c>
      <c r="D146">
        <v>1</v>
      </c>
      <c r="E146" t="s">
        <v>140</v>
      </c>
      <c r="F146">
        <v>120</v>
      </c>
      <c r="G146">
        <v>120</v>
      </c>
      <c r="H146">
        <v>300</v>
      </c>
      <c r="I146" s="9">
        <v>1.56</v>
      </c>
      <c r="J146" s="9">
        <v>8.6466165413533709</v>
      </c>
      <c r="K146" s="9">
        <f t="shared" si="5"/>
        <v>8.6466165413533705E-2</v>
      </c>
      <c r="L146" s="9">
        <f t="shared" si="6"/>
        <v>40.466165413533773</v>
      </c>
    </row>
    <row r="147" spans="1:12" x14ac:dyDescent="0.25">
      <c r="A147" s="12">
        <v>43965</v>
      </c>
      <c r="B147" t="s">
        <v>143</v>
      </c>
      <c r="C147" t="s">
        <v>139</v>
      </c>
      <c r="D147">
        <v>1</v>
      </c>
      <c r="E147" t="s">
        <v>141</v>
      </c>
      <c r="F147">
        <v>120</v>
      </c>
      <c r="G147">
        <v>120</v>
      </c>
      <c r="H147">
        <v>300</v>
      </c>
      <c r="I147" s="9">
        <v>1.56</v>
      </c>
      <c r="J147" s="9">
        <v>8.6956521739130519</v>
      </c>
      <c r="K147" s="9">
        <f t="shared" si="5"/>
        <v>8.6956521739130516E-2</v>
      </c>
      <c r="L147" s="9">
        <f t="shared" si="6"/>
        <v>40.695652173913082</v>
      </c>
    </row>
    <row r="148" spans="1:12" x14ac:dyDescent="0.25">
      <c r="A148" s="12">
        <v>43965</v>
      </c>
      <c r="B148" t="s">
        <v>143</v>
      </c>
      <c r="C148" t="s">
        <v>139</v>
      </c>
      <c r="D148">
        <v>2</v>
      </c>
      <c r="E148" t="s">
        <v>140</v>
      </c>
      <c r="F148">
        <v>120</v>
      </c>
      <c r="G148">
        <v>120</v>
      </c>
      <c r="H148">
        <v>300</v>
      </c>
      <c r="I148" s="9">
        <v>1.56</v>
      </c>
      <c r="J148" s="9">
        <v>12.43654822335025</v>
      </c>
      <c r="K148" s="9">
        <f t="shared" si="5"/>
        <v>0.12436548223350251</v>
      </c>
      <c r="L148" s="9">
        <f t="shared" si="6"/>
        <v>58.203045685279172</v>
      </c>
    </row>
    <row r="149" spans="1:12" x14ac:dyDescent="0.25">
      <c r="A149" s="12">
        <v>43965</v>
      </c>
      <c r="B149" t="s">
        <v>143</v>
      </c>
      <c r="C149" t="s">
        <v>139</v>
      </c>
      <c r="D149">
        <v>2</v>
      </c>
      <c r="E149" t="s">
        <v>141</v>
      </c>
      <c r="F149">
        <v>120</v>
      </c>
      <c r="G149">
        <v>120</v>
      </c>
      <c r="H149">
        <v>300</v>
      </c>
      <c r="I149" s="9">
        <v>1.56</v>
      </c>
      <c r="J149" s="9">
        <v>12.765957446808523</v>
      </c>
      <c r="K149" s="9">
        <f t="shared" si="5"/>
        <v>0.12765957446808524</v>
      </c>
      <c r="L149" s="9">
        <f t="shared" si="6"/>
        <v>59.74468085106389</v>
      </c>
    </row>
    <row r="150" spans="1:12" x14ac:dyDescent="0.25">
      <c r="A150" s="12">
        <v>43965</v>
      </c>
      <c r="B150" t="s">
        <v>143</v>
      </c>
      <c r="C150" t="s">
        <v>139</v>
      </c>
      <c r="D150">
        <v>3</v>
      </c>
      <c r="E150" t="s">
        <v>140</v>
      </c>
      <c r="F150">
        <v>120</v>
      </c>
      <c r="G150">
        <v>120</v>
      </c>
      <c r="H150">
        <v>300</v>
      </c>
      <c r="I150" s="9">
        <v>1.56</v>
      </c>
      <c r="J150" s="9">
        <v>11.627906976744182</v>
      </c>
      <c r="K150" s="9">
        <f t="shared" si="5"/>
        <v>0.11627906976744182</v>
      </c>
      <c r="L150" s="9">
        <f t="shared" si="6"/>
        <v>54.418604651162774</v>
      </c>
    </row>
    <row r="151" spans="1:12" x14ac:dyDescent="0.25">
      <c r="A151" s="12">
        <v>43965</v>
      </c>
      <c r="B151" t="s">
        <v>143</v>
      </c>
      <c r="C151" t="s">
        <v>139</v>
      </c>
      <c r="D151">
        <v>3</v>
      </c>
      <c r="E151" t="s">
        <v>141</v>
      </c>
      <c r="F151">
        <v>120</v>
      </c>
      <c r="G151">
        <v>120</v>
      </c>
      <c r="H151">
        <v>300</v>
      </c>
      <c r="I151" s="9">
        <v>1.56</v>
      </c>
      <c r="J151" s="9">
        <v>12.145748987854262</v>
      </c>
      <c r="K151" s="9">
        <f t="shared" si="5"/>
        <v>0.12145748987854262</v>
      </c>
      <c r="L151" s="9">
        <f t="shared" si="6"/>
        <v>56.842105263157947</v>
      </c>
    </row>
    <row r="152" spans="1:12" x14ac:dyDescent="0.25">
      <c r="A152" s="12">
        <v>43965</v>
      </c>
      <c r="B152" t="s">
        <v>143</v>
      </c>
      <c r="C152" t="s">
        <v>139</v>
      </c>
      <c r="D152">
        <v>4</v>
      </c>
      <c r="E152" t="s">
        <v>140</v>
      </c>
      <c r="F152">
        <v>120</v>
      </c>
      <c r="G152">
        <v>120</v>
      </c>
      <c r="H152">
        <v>300</v>
      </c>
      <c r="I152" s="9">
        <v>1.56</v>
      </c>
      <c r="J152" s="9">
        <v>12.704918032786896</v>
      </c>
      <c r="K152" s="9">
        <f t="shared" si="5"/>
        <v>0.12704918032786897</v>
      </c>
      <c r="L152" s="9">
        <f t="shared" si="6"/>
        <v>59.459016393442674</v>
      </c>
    </row>
    <row r="153" spans="1:12" x14ac:dyDescent="0.25">
      <c r="A153" s="12">
        <v>43965</v>
      </c>
      <c r="B153" t="s">
        <v>143</v>
      </c>
      <c r="C153" t="s">
        <v>139</v>
      </c>
      <c r="D153">
        <v>4</v>
      </c>
      <c r="E153" t="s">
        <v>141</v>
      </c>
      <c r="F153">
        <v>120</v>
      </c>
      <c r="G153">
        <v>120</v>
      </c>
      <c r="H153">
        <v>300</v>
      </c>
      <c r="I153" s="9">
        <v>1.56</v>
      </c>
      <c r="J153" s="9">
        <v>13.178294573643406</v>
      </c>
      <c r="K153" s="9">
        <f t="shared" si="5"/>
        <v>0.13178294573643407</v>
      </c>
      <c r="L153" s="9">
        <f t="shared" si="6"/>
        <v>61.674418604651144</v>
      </c>
    </row>
    <row r="154" spans="1:12" x14ac:dyDescent="0.25">
      <c r="A154" s="12">
        <v>44040</v>
      </c>
      <c r="B154" t="s">
        <v>144</v>
      </c>
      <c r="C154" t="s">
        <v>139</v>
      </c>
      <c r="D154">
        <v>1</v>
      </c>
      <c r="E154" t="s">
        <v>140</v>
      </c>
      <c r="F154">
        <v>120</v>
      </c>
      <c r="G154">
        <v>120</v>
      </c>
      <c r="H154">
        <v>300</v>
      </c>
      <c r="I154" s="9">
        <v>1.56</v>
      </c>
      <c r="J154" s="9">
        <v>5.8536585365853719</v>
      </c>
      <c r="K154" s="9">
        <f t="shared" si="5"/>
        <v>5.8536585365853717E-2</v>
      </c>
      <c r="L154" s="9">
        <f t="shared" si="6"/>
        <v>27.39512195121954</v>
      </c>
    </row>
    <row r="155" spans="1:12" x14ac:dyDescent="0.25">
      <c r="A155" s="12">
        <v>44040</v>
      </c>
      <c r="B155" t="s">
        <v>144</v>
      </c>
      <c r="C155" t="s">
        <v>139</v>
      </c>
      <c r="D155">
        <v>1</v>
      </c>
      <c r="E155" t="s">
        <v>141</v>
      </c>
      <c r="F155">
        <v>120</v>
      </c>
      <c r="G155">
        <v>120</v>
      </c>
      <c r="H155">
        <v>300</v>
      </c>
      <c r="I155" s="9">
        <v>1.56</v>
      </c>
      <c r="J155" s="9">
        <v>5.882352941176455</v>
      </c>
      <c r="K155" s="9">
        <f t="shared" si="5"/>
        <v>5.8823529411764552E-2</v>
      </c>
      <c r="L155" s="9">
        <f t="shared" si="6"/>
        <v>27.529411764705809</v>
      </c>
    </row>
    <row r="156" spans="1:12" x14ac:dyDescent="0.25">
      <c r="A156" s="12">
        <v>44040</v>
      </c>
      <c r="B156" t="s">
        <v>144</v>
      </c>
      <c r="C156" t="s">
        <v>139</v>
      </c>
      <c r="D156">
        <v>2</v>
      </c>
      <c r="E156" t="s">
        <v>140</v>
      </c>
      <c r="F156">
        <v>120</v>
      </c>
      <c r="G156">
        <v>120</v>
      </c>
      <c r="H156">
        <v>300</v>
      </c>
      <c r="I156" s="9">
        <v>1.56</v>
      </c>
      <c r="J156" s="9">
        <v>10.06097560975609</v>
      </c>
      <c r="K156" s="9">
        <f t="shared" si="5"/>
        <v>0.1006097560975609</v>
      </c>
      <c r="L156" s="9">
        <f t="shared" si="6"/>
        <v>47.085365853658502</v>
      </c>
    </row>
    <row r="157" spans="1:12" x14ac:dyDescent="0.25">
      <c r="A157" s="12">
        <v>44040</v>
      </c>
      <c r="B157" t="s">
        <v>144</v>
      </c>
      <c r="C157" t="s">
        <v>139</v>
      </c>
      <c r="D157">
        <v>2</v>
      </c>
      <c r="E157" t="s">
        <v>141</v>
      </c>
      <c r="F157">
        <v>120</v>
      </c>
      <c r="G157">
        <v>120</v>
      </c>
      <c r="H157">
        <v>300</v>
      </c>
      <c r="I157" s="9">
        <v>1.56</v>
      </c>
      <c r="J157" s="9">
        <v>9.7368421052631522</v>
      </c>
      <c r="K157" s="9">
        <f t="shared" si="5"/>
        <v>9.7368421052631521E-2</v>
      </c>
      <c r="L157" s="9">
        <f t="shared" si="6"/>
        <v>45.56842105263155</v>
      </c>
    </row>
    <row r="158" spans="1:12" x14ac:dyDescent="0.25">
      <c r="A158" s="12">
        <v>44040</v>
      </c>
      <c r="B158" t="s">
        <v>144</v>
      </c>
      <c r="C158" t="s">
        <v>139</v>
      </c>
      <c r="D158">
        <v>3</v>
      </c>
      <c r="E158" t="s">
        <v>140</v>
      </c>
      <c r="F158">
        <v>120</v>
      </c>
      <c r="G158">
        <v>120</v>
      </c>
      <c r="H158">
        <v>300</v>
      </c>
      <c r="I158" s="9">
        <v>1.56</v>
      </c>
      <c r="J158" s="9">
        <v>9.3240093240093191</v>
      </c>
      <c r="K158" s="9">
        <f t="shared" si="5"/>
        <v>9.3240093240093191E-2</v>
      </c>
      <c r="L158" s="9">
        <f t="shared" si="6"/>
        <v>43.636363636363612</v>
      </c>
    </row>
    <row r="159" spans="1:12" x14ac:dyDescent="0.25">
      <c r="A159" s="12">
        <v>44040</v>
      </c>
      <c r="B159" t="s">
        <v>144</v>
      </c>
      <c r="C159" t="s">
        <v>139</v>
      </c>
      <c r="D159">
        <v>3</v>
      </c>
      <c r="E159" t="s">
        <v>141</v>
      </c>
      <c r="F159">
        <v>120</v>
      </c>
      <c r="G159">
        <v>120</v>
      </c>
      <c r="H159">
        <v>300</v>
      </c>
      <c r="I159" s="9">
        <v>1.56</v>
      </c>
      <c r="J159" s="9">
        <v>8.4951456310679685</v>
      </c>
      <c r="K159" s="9">
        <f t="shared" si="5"/>
        <v>8.4951456310679685E-2</v>
      </c>
      <c r="L159" s="9">
        <f t="shared" si="6"/>
        <v>39.757281553398094</v>
      </c>
    </row>
    <row r="160" spans="1:12" x14ac:dyDescent="0.25">
      <c r="A160" s="12">
        <v>44040</v>
      </c>
      <c r="B160" t="s">
        <v>144</v>
      </c>
      <c r="C160" t="s">
        <v>139</v>
      </c>
      <c r="D160">
        <v>4</v>
      </c>
      <c r="E160" t="s">
        <v>140</v>
      </c>
      <c r="F160">
        <v>120</v>
      </c>
      <c r="G160">
        <v>120</v>
      </c>
      <c r="H160">
        <v>300</v>
      </c>
      <c r="I160" s="9">
        <v>1.56</v>
      </c>
      <c r="J160" s="9">
        <v>11.144578313253005</v>
      </c>
      <c r="K160" s="9">
        <f t="shared" si="5"/>
        <v>0.11144578313253005</v>
      </c>
      <c r="L160" s="9">
        <f t="shared" si="6"/>
        <v>52.156626506024061</v>
      </c>
    </row>
    <row r="161" spans="1:12" x14ac:dyDescent="0.25">
      <c r="A161" s="12">
        <v>44040</v>
      </c>
      <c r="B161" t="s">
        <v>144</v>
      </c>
      <c r="C161" t="s">
        <v>139</v>
      </c>
      <c r="D161">
        <v>4</v>
      </c>
      <c r="E161" t="s">
        <v>141</v>
      </c>
      <c r="F161">
        <v>120</v>
      </c>
      <c r="G161">
        <v>120</v>
      </c>
      <c r="H161">
        <v>300</v>
      </c>
      <c r="I161" s="9">
        <v>1.56</v>
      </c>
      <c r="J161" s="9">
        <v>10.899182561307896</v>
      </c>
      <c r="K161" s="9">
        <f t="shared" si="5"/>
        <v>0.10899182561307896</v>
      </c>
      <c r="L161" s="9">
        <f t="shared" si="6"/>
        <v>51.008174386920956</v>
      </c>
    </row>
    <row r="162" spans="1:12" x14ac:dyDescent="0.25">
      <c r="A162" s="12">
        <v>43872</v>
      </c>
      <c r="B162" t="s">
        <v>138</v>
      </c>
      <c r="C162" t="s">
        <v>139</v>
      </c>
      <c r="D162">
        <v>1</v>
      </c>
      <c r="E162" t="s">
        <v>140</v>
      </c>
      <c r="F162">
        <v>150</v>
      </c>
      <c r="G162">
        <v>150</v>
      </c>
      <c r="H162">
        <v>300</v>
      </c>
      <c r="I162" s="9">
        <v>1.5</v>
      </c>
      <c r="J162" s="9">
        <v>13.372781065088757</v>
      </c>
      <c r="K162" s="9">
        <f t="shared" si="5"/>
        <v>0.13372781065088757</v>
      </c>
      <c r="L162" s="9">
        <f t="shared" si="6"/>
        <v>60.177514792899409</v>
      </c>
    </row>
    <row r="163" spans="1:12" x14ac:dyDescent="0.25">
      <c r="A163" s="12">
        <v>43872</v>
      </c>
      <c r="B163" t="s">
        <v>138</v>
      </c>
      <c r="C163" t="s">
        <v>139</v>
      </c>
      <c r="D163">
        <v>1</v>
      </c>
      <c r="E163" t="s">
        <v>141</v>
      </c>
      <c r="F163">
        <v>150</v>
      </c>
      <c r="G163">
        <v>150</v>
      </c>
      <c r="H163">
        <v>300</v>
      </c>
      <c r="I163" s="9">
        <v>1.5</v>
      </c>
      <c r="J163" s="9">
        <v>13.956466069142124</v>
      </c>
      <c r="K163" s="9">
        <f t="shared" si="5"/>
        <v>0.13956466069142123</v>
      </c>
      <c r="L163" s="9">
        <f t="shared" si="6"/>
        <v>62.804097311139557</v>
      </c>
    </row>
    <row r="164" spans="1:12" x14ac:dyDescent="0.25">
      <c r="A164" s="12">
        <v>43872</v>
      </c>
      <c r="B164" t="s">
        <v>138</v>
      </c>
      <c r="C164" t="s">
        <v>139</v>
      </c>
      <c r="D164">
        <v>2</v>
      </c>
      <c r="E164" t="s">
        <v>140</v>
      </c>
      <c r="F164">
        <v>150</v>
      </c>
      <c r="G164">
        <v>150</v>
      </c>
      <c r="H164">
        <v>300</v>
      </c>
      <c r="I164" s="9">
        <v>1.5</v>
      </c>
      <c r="J164" s="9">
        <v>16.257309941520472</v>
      </c>
      <c r="K164" s="9">
        <f t="shared" si="5"/>
        <v>0.1625730994152047</v>
      </c>
      <c r="L164" s="9">
        <f t="shared" si="6"/>
        <v>73.15789473684211</v>
      </c>
    </row>
    <row r="165" spans="1:12" x14ac:dyDescent="0.25">
      <c r="A165" s="12">
        <v>43872</v>
      </c>
      <c r="B165" t="s">
        <v>138</v>
      </c>
      <c r="C165" t="s">
        <v>139</v>
      </c>
      <c r="D165">
        <v>2</v>
      </c>
      <c r="E165" t="s">
        <v>141</v>
      </c>
      <c r="F165">
        <v>150</v>
      </c>
      <c r="G165">
        <v>150</v>
      </c>
      <c r="H165">
        <v>300</v>
      </c>
      <c r="I165" s="9">
        <v>1.5</v>
      </c>
      <c r="J165" s="9">
        <v>16.536964980544742</v>
      </c>
      <c r="K165" s="9">
        <f t="shared" si="5"/>
        <v>0.16536964980544741</v>
      </c>
      <c r="L165" s="9">
        <f t="shared" si="6"/>
        <v>74.416342412451328</v>
      </c>
    </row>
    <row r="166" spans="1:12" x14ac:dyDescent="0.25">
      <c r="A166" s="12">
        <v>43872</v>
      </c>
      <c r="B166" t="s">
        <v>138</v>
      </c>
      <c r="C166" t="s">
        <v>139</v>
      </c>
      <c r="D166">
        <v>3</v>
      </c>
      <c r="E166" t="s">
        <v>140</v>
      </c>
      <c r="F166">
        <v>150</v>
      </c>
      <c r="G166">
        <v>150</v>
      </c>
      <c r="H166">
        <v>300</v>
      </c>
      <c r="I166" s="9">
        <v>1.5</v>
      </c>
      <c r="J166" s="9">
        <v>16.303317535545041</v>
      </c>
      <c r="K166" s="9">
        <f t="shared" si="5"/>
        <v>0.16303317535545042</v>
      </c>
      <c r="L166" s="9">
        <f t="shared" si="6"/>
        <v>73.364928909952695</v>
      </c>
    </row>
    <row r="167" spans="1:12" x14ac:dyDescent="0.25">
      <c r="A167" s="12">
        <v>43872</v>
      </c>
      <c r="B167" t="s">
        <v>138</v>
      </c>
      <c r="C167" t="s">
        <v>139</v>
      </c>
      <c r="D167">
        <v>3</v>
      </c>
      <c r="E167" t="s">
        <v>141</v>
      </c>
      <c r="F167">
        <v>150</v>
      </c>
      <c r="G167">
        <v>150</v>
      </c>
      <c r="H167">
        <v>300</v>
      </c>
      <c r="I167" s="9">
        <v>1.5</v>
      </c>
      <c r="J167" s="9">
        <v>16.003536693191869</v>
      </c>
      <c r="K167" s="9">
        <f t="shared" si="5"/>
        <v>0.16003536693191869</v>
      </c>
      <c r="L167" s="9">
        <f t="shared" si="6"/>
        <v>72.015915119363413</v>
      </c>
    </row>
    <row r="168" spans="1:12" x14ac:dyDescent="0.25">
      <c r="A168" s="12">
        <v>43872</v>
      </c>
      <c r="B168" t="s">
        <v>138</v>
      </c>
      <c r="C168" t="s">
        <v>139</v>
      </c>
      <c r="D168">
        <v>4</v>
      </c>
      <c r="E168" t="s">
        <v>140</v>
      </c>
      <c r="F168">
        <v>150</v>
      </c>
      <c r="G168">
        <v>150</v>
      </c>
      <c r="H168">
        <v>300</v>
      </c>
      <c r="I168" s="9">
        <v>1.5</v>
      </c>
      <c r="J168" s="9">
        <v>15.976331360946737</v>
      </c>
      <c r="K168" s="9">
        <f t="shared" si="5"/>
        <v>0.15976331360946738</v>
      </c>
      <c r="L168" s="9">
        <f t="shared" si="6"/>
        <v>71.893491124260322</v>
      </c>
    </row>
    <row r="169" spans="1:12" x14ac:dyDescent="0.25">
      <c r="A169" s="12">
        <v>43872</v>
      </c>
      <c r="B169" t="s">
        <v>138</v>
      </c>
      <c r="C169" t="s">
        <v>139</v>
      </c>
      <c r="D169">
        <v>4</v>
      </c>
      <c r="E169" t="s">
        <v>141</v>
      </c>
      <c r="F169">
        <v>150</v>
      </c>
      <c r="G169">
        <v>150</v>
      </c>
      <c r="H169">
        <v>300</v>
      </c>
      <c r="I169" s="9">
        <v>1.5</v>
      </c>
      <c r="J169" s="9">
        <v>17.206703910614515</v>
      </c>
      <c r="K169" s="9">
        <f t="shared" si="5"/>
        <v>0.17206703910614515</v>
      </c>
      <c r="L169" s="9">
        <f t="shared" si="6"/>
        <v>77.430167597765319</v>
      </c>
    </row>
    <row r="170" spans="1:12" x14ac:dyDescent="0.25">
      <c r="A170" s="12">
        <v>43899</v>
      </c>
      <c r="B170" t="s">
        <v>142</v>
      </c>
      <c r="C170" t="s">
        <v>139</v>
      </c>
      <c r="D170">
        <v>1</v>
      </c>
      <c r="E170" t="s">
        <v>140</v>
      </c>
      <c r="F170">
        <v>150</v>
      </c>
      <c r="G170">
        <v>150</v>
      </c>
      <c r="H170">
        <v>300</v>
      </c>
      <c r="I170" s="9">
        <v>1.5</v>
      </c>
      <c r="J170" s="9">
        <v>13.814955640050695</v>
      </c>
      <c r="K170" s="9">
        <f t="shared" si="5"/>
        <v>0.13814955640050694</v>
      </c>
      <c r="L170" s="9">
        <f t="shared" si="6"/>
        <v>62.16730038022812</v>
      </c>
    </row>
    <row r="171" spans="1:12" x14ac:dyDescent="0.25">
      <c r="A171" s="12">
        <v>43899</v>
      </c>
      <c r="B171" t="s">
        <v>142</v>
      </c>
      <c r="C171" t="s">
        <v>139</v>
      </c>
      <c r="D171">
        <v>1</v>
      </c>
      <c r="E171" t="s">
        <v>141</v>
      </c>
      <c r="F171">
        <v>150</v>
      </c>
      <c r="G171">
        <v>150</v>
      </c>
      <c r="H171">
        <v>300</v>
      </c>
      <c r="I171" s="9">
        <v>1.5</v>
      </c>
      <c r="J171" s="9">
        <v>14.062499999999996</v>
      </c>
      <c r="K171" s="9">
        <f t="shared" si="5"/>
        <v>0.14062499999999997</v>
      </c>
      <c r="L171" s="9">
        <f t="shared" si="6"/>
        <v>63.281249999999986</v>
      </c>
    </row>
    <row r="172" spans="1:12" x14ac:dyDescent="0.25">
      <c r="A172" s="12">
        <v>43899</v>
      </c>
      <c r="B172" t="s">
        <v>142</v>
      </c>
      <c r="C172" t="s">
        <v>139</v>
      </c>
      <c r="D172">
        <v>2</v>
      </c>
      <c r="E172" t="s">
        <v>140</v>
      </c>
      <c r="F172">
        <v>150</v>
      </c>
      <c r="G172">
        <v>150</v>
      </c>
      <c r="H172">
        <v>300</v>
      </c>
      <c r="I172" s="9">
        <v>1.5</v>
      </c>
      <c r="J172" s="9">
        <v>17.523056653491437</v>
      </c>
      <c r="K172" s="9">
        <f t="shared" si="5"/>
        <v>0.17523056653491437</v>
      </c>
      <c r="L172" s="9">
        <f t="shared" si="6"/>
        <v>78.853754940711468</v>
      </c>
    </row>
    <row r="173" spans="1:12" x14ac:dyDescent="0.25">
      <c r="A173" s="12">
        <v>43899</v>
      </c>
      <c r="B173" t="s">
        <v>142</v>
      </c>
      <c r="C173" t="s">
        <v>139</v>
      </c>
      <c r="D173">
        <v>2</v>
      </c>
      <c r="E173" t="s">
        <v>141</v>
      </c>
      <c r="F173">
        <v>150</v>
      </c>
      <c r="G173">
        <v>150</v>
      </c>
      <c r="H173">
        <v>300</v>
      </c>
      <c r="I173" s="9">
        <v>1.5</v>
      </c>
      <c r="J173" s="9">
        <v>16.761687571265679</v>
      </c>
      <c r="K173" s="9">
        <f t="shared" si="5"/>
        <v>0.16761687571265679</v>
      </c>
      <c r="L173" s="9">
        <f t="shared" si="6"/>
        <v>75.427594070695562</v>
      </c>
    </row>
    <row r="174" spans="1:12" x14ac:dyDescent="0.25">
      <c r="A174" s="12">
        <v>43899</v>
      </c>
      <c r="B174" t="s">
        <v>142</v>
      </c>
      <c r="C174" t="s">
        <v>139</v>
      </c>
      <c r="D174">
        <v>3</v>
      </c>
      <c r="E174" t="s">
        <v>140</v>
      </c>
      <c r="F174">
        <v>150</v>
      </c>
      <c r="G174">
        <v>150</v>
      </c>
      <c r="H174">
        <v>300</v>
      </c>
      <c r="I174" s="9">
        <v>1.5</v>
      </c>
      <c r="J174" s="9">
        <v>17.411988582302577</v>
      </c>
      <c r="K174" s="9">
        <f t="shared" si="5"/>
        <v>0.17411988582302576</v>
      </c>
      <c r="L174" s="9">
        <f t="shared" si="6"/>
        <v>78.353948620361592</v>
      </c>
    </row>
    <row r="175" spans="1:12" x14ac:dyDescent="0.25">
      <c r="A175" s="12">
        <v>43899</v>
      </c>
      <c r="B175" t="s">
        <v>142</v>
      </c>
      <c r="C175" t="s">
        <v>139</v>
      </c>
      <c r="D175">
        <v>3</v>
      </c>
      <c r="E175" t="s">
        <v>141</v>
      </c>
      <c r="F175">
        <v>150</v>
      </c>
      <c r="G175">
        <v>150</v>
      </c>
      <c r="H175">
        <v>300</v>
      </c>
      <c r="I175" s="9">
        <v>1.5</v>
      </c>
      <c r="J175" s="9">
        <v>16.801619433198372</v>
      </c>
      <c r="K175" s="9">
        <f t="shared" si="5"/>
        <v>0.16801619433198373</v>
      </c>
      <c r="L175" s="9">
        <f t="shared" si="6"/>
        <v>75.607287449392672</v>
      </c>
    </row>
    <row r="176" spans="1:12" x14ac:dyDescent="0.25">
      <c r="A176" s="12">
        <v>43899</v>
      </c>
      <c r="B176" t="s">
        <v>142</v>
      </c>
      <c r="C176" t="s">
        <v>139</v>
      </c>
      <c r="D176">
        <v>4</v>
      </c>
      <c r="E176" t="s">
        <v>140</v>
      </c>
      <c r="F176">
        <v>150</v>
      </c>
      <c r="G176">
        <v>150</v>
      </c>
      <c r="H176">
        <v>300</v>
      </c>
      <c r="I176" s="9">
        <v>1.5</v>
      </c>
      <c r="J176" s="9">
        <v>17.748344370860927</v>
      </c>
      <c r="K176" s="9">
        <f t="shared" si="5"/>
        <v>0.17748344370860927</v>
      </c>
      <c r="L176" s="9">
        <f t="shared" si="6"/>
        <v>79.867549668874176</v>
      </c>
    </row>
    <row r="177" spans="1:12" x14ac:dyDescent="0.25">
      <c r="A177" s="12">
        <v>43899</v>
      </c>
      <c r="B177" t="s">
        <v>142</v>
      </c>
      <c r="C177" t="s">
        <v>139</v>
      </c>
      <c r="D177">
        <v>4</v>
      </c>
      <c r="E177" t="s">
        <v>141</v>
      </c>
      <c r="F177">
        <v>150</v>
      </c>
      <c r="G177">
        <v>150</v>
      </c>
      <c r="H177">
        <v>300</v>
      </c>
      <c r="I177" s="9">
        <v>1.5</v>
      </c>
      <c r="J177" s="9">
        <v>17.597087378640779</v>
      </c>
      <c r="K177" s="9">
        <f t="shared" si="5"/>
        <v>0.1759708737864078</v>
      </c>
      <c r="L177" s="9">
        <f t="shared" si="6"/>
        <v>79.186893203883514</v>
      </c>
    </row>
    <row r="178" spans="1:12" x14ac:dyDescent="0.25">
      <c r="A178" s="12">
        <v>43965</v>
      </c>
      <c r="B178" t="s">
        <v>143</v>
      </c>
      <c r="C178" t="s">
        <v>139</v>
      </c>
      <c r="D178">
        <v>1</v>
      </c>
      <c r="E178" t="s">
        <v>140</v>
      </c>
      <c r="F178">
        <v>150</v>
      </c>
      <c r="G178">
        <v>150</v>
      </c>
      <c r="H178">
        <v>300</v>
      </c>
      <c r="I178" s="9">
        <v>1.5</v>
      </c>
      <c r="J178" s="9">
        <v>10.247349823321565</v>
      </c>
      <c r="K178" s="9">
        <f t="shared" si="5"/>
        <v>0.10247349823321565</v>
      </c>
      <c r="L178" s="9">
        <f t="shared" si="6"/>
        <v>46.11307420494704</v>
      </c>
    </row>
    <row r="179" spans="1:12" x14ac:dyDescent="0.25">
      <c r="A179" s="12">
        <v>43965</v>
      </c>
      <c r="B179" t="s">
        <v>143</v>
      </c>
      <c r="C179" t="s">
        <v>139</v>
      </c>
      <c r="D179">
        <v>1</v>
      </c>
      <c r="E179" t="s">
        <v>141</v>
      </c>
      <c r="F179">
        <v>150</v>
      </c>
      <c r="G179">
        <v>150</v>
      </c>
      <c r="H179">
        <v>300</v>
      </c>
      <c r="I179" s="9">
        <v>1.5</v>
      </c>
      <c r="J179" s="9">
        <v>8.2901554404145017</v>
      </c>
      <c r="K179" s="9">
        <f t="shared" si="5"/>
        <v>8.2901554404145011E-2</v>
      </c>
      <c r="L179" s="9">
        <f t="shared" si="6"/>
        <v>37.305699481865254</v>
      </c>
    </row>
    <row r="180" spans="1:12" x14ac:dyDescent="0.25">
      <c r="A180" s="12">
        <v>43965</v>
      </c>
      <c r="B180" t="s">
        <v>143</v>
      </c>
      <c r="C180" t="s">
        <v>139</v>
      </c>
      <c r="D180">
        <v>2</v>
      </c>
      <c r="E180" t="s">
        <v>140</v>
      </c>
      <c r="F180">
        <v>150</v>
      </c>
      <c r="G180">
        <v>150</v>
      </c>
      <c r="H180">
        <v>300</v>
      </c>
      <c r="I180" s="9">
        <v>1.5</v>
      </c>
      <c r="J180" s="9">
        <v>12.499999999999996</v>
      </c>
      <c r="K180" s="9">
        <f t="shared" si="5"/>
        <v>0.12499999999999996</v>
      </c>
      <c r="L180" s="9">
        <f t="shared" si="6"/>
        <v>56.249999999999979</v>
      </c>
    </row>
    <row r="181" spans="1:12" x14ac:dyDescent="0.25">
      <c r="A181" s="12">
        <v>43965</v>
      </c>
      <c r="B181" t="s">
        <v>143</v>
      </c>
      <c r="C181" t="s">
        <v>139</v>
      </c>
      <c r="D181">
        <v>2</v>
      </c>
      <c r="E181" t="s">
        <v>141</v>
      </c>
      <c r="F181">
        <v>150</v>
      </c>
      <c r="G181">
        <v>150</v>
      </c>
      <c r="H181">
        <v>300</v>
      </c>
      <c r="I181" s="9">
        <v>1.5</v>
      </c>
      <c r="J181" s="9">
        <v>15.120274914089363</v>
      </c>
      <c r="K181" s="9">
        <f t="shared" si="5"/>
        <v>0.15120274914089363</v>
      </c>
      <c r="L181" s="9">
        <f t="shared" si="6"/>
        <v>68.041237113402133</v>
      </c>
    </row>
    <row r="182" spans="1:12" x14ac:dyDescent="0.25">
      <c r="A182" s="12">
        <v>43965</v>
      </c>
      <c r="B182" t="s">
        <v>143</v>
      </c>
      <c r="C182" t="s">
        <v>139</v>
      </c>
      <c r="D182">
        <v>3</v>
      </c>
      <c r="E182" t="s">
        <v>140</v>
      </c>
      <c r="F182">
        <v>150</v>
      </c>
      <c r="G182">
        <v>150</v>
      </c>
      <c r="H182">
        <v>300</v>
      </c>
      <c r="I182" s="9">
        <v>1.5</v>
      </c>
      <c r="J182" s="9">
        <v>11.977715877437337</v>
      </c>
      <c r="K182" s="9">
        <f t="shared" si="5"/>
        <v>0.11977715877437337</v>
      </c>
      <c r="L182" s="9">
        <f t="shared" si="6"/>
        <v>53.899721448468014</v>
      </c>
    </row>
    <row r="183" spans="1:12" x14ac:dyDescent="0.25">
      <c r="A183" s="12">
        <v>43965</v>
      </c>
      <c r="B183" t="s">
        <v>143</v>
      </c>
      <c r="C183" t="s">
        <v>139</v>
      </c>
      <c r="D183">
        <v>3</v>
      </c>
      <c r="E183" t="s">
        <v>141</v>
      </c>
      <c r="F183">
        <v>150</v>
      </c>
      <c r="G183">
        <v>150</v>
      </c>
      <c r="H183">
        <v>300</v>
      </c>
      <c r="I183" s="9">
        <v>1.5</v>
      </c>
      <c r="J183" s="9">
        <v>12.056737588652494</v>
      </c>
      <c r="K183" s="9">
        <f t="shared" si="5"/>
        <v>0.12056737588652494</v>
      </c>
      <c r="L183" s="9">
        <f t="shared" si="6"/>
        <v>54.255319148936223</v>
      </c>
    </row>
    <row r="184" spans="1:12" x14ac:dyDescent="0.25">
      <c r="A184" s="12">
        <v>43965</v>
      </c>
      <c r="B184" t="s">
        <v>143</v>
      </c>
      <c r="C184" t="s">
        <v>139</v>
      </c>
      <c r="D184">
        <v>4</v>
      </c>
      <c r="E184" t="s">
        <v>140</v>
      </c>
      <c r="F184">
        <v>150</v>
      </c>
      <c r="G184">
        <v>150</v>
      </c>
      <c r="H184">
        <v>300</v>
      </c>
      <c r="I184" s="9">
        <v>1.5</v>
      </c>
      <c r="J184" s="9">
        <v>12.145748987854262</v>
      </c>
      <c r="K184" s="9">
        <f t="shared" si="5"/>
        <v>0.12145748987854262</v>
      </c>
      <c r="L184" s="9">
        <f t="shared" si="6"/>
        <v>54.655870445344178</v>
      </c>
    </row>
    <row r="185" spans="1:12" x14ac:dyDescent="0.25">
      <c r="A185" s="12">
        <v>43965</v>
      </c>
      <c r="B185" t="s">
        <v>143</v>
      </c>
      <c r="C185" t="s">
        <v>139</v>
      </c>
      <c r="D185">
        <v>4</v>
      </c>
      <c r="E185" t="s">
        <v>141</v>
      </c>
      <c r="F185">
        <v>150</v>
      </c>
      <c r="G185">
        <v>150</v>
      </c>
      <c r="H185">
        <v>300</v>
      </c>
      <c r="I185" s="9">
        <v>1.5</v>
      </c>
      <c r="J185" s="9">
        <v>12.779552715654946</v>
      </c>
      <c r="K185" s="9">
        <f t="shared" si="5"/>
        <v>0.12779552715654946</v>
      </c>
      <c r="L185" s="9">
        <f t="shared" si="6"/>
        <v>57.507987220447255</v>
      </c>
    </row>
    <row r="186" spans="1:12" x14ac:dyDescent="0.25">
      <c r="A186" s="12">
        <v>44040</v>
      </c>
      <c r="B186" t="s">
        <v>144</v>
      </c>
      <c r="C186" t="s">
        <v>139</v>
      </c>
      <c r="D186">
        <v>1</v>
      </c>
      <c r="E186" t="s">
        <v>140</v>
      </c>
      <c r="F186">
        <v>150</v>
      </c>
      <c r="G186">
        <v>150</v>
      </c>
      <c r="H186">
        <v>300</v>
      </c>
      <c r="I186" s="9">
        <v>1.5</v>
      </c>
      <c r="J186" s="9">
        <v>6.2670299727520486</v>
      </c>
      <c r="K186" s="9">
        <f t="shared" si="5"/>
        <v>6.2670299727520487E-2</v>
      </c>
      <c r="L186" s="9">
        <f t="shared" si="6"/>
        <v>28.201634877384219</v>
      </c>
    </row>
    <row r="187" spans="1:12" x14ac:dyDescent="0.25">
      <c r="A187" s="12">
        <v>44040</v>
      </c>
      <c r="B187" t="s">
        <v>144</v>
      </c>
      <c r="C187" t="s">
        <v>139</v>
      </c>
      <c r="D187">
        <v>1</v>
      </c>
      <c r="E187" t="s">
        <v>141</v>
      </c>
      <c r="F187">
        <v>150</v>
      </c>
      <c r="G187">
        <v>150</v>
      </c>
      <c r="H187">
        <v>300</v>
      </c>
      <c r="I187" s="9">
        <v>1.5</v>
      </c>
      <c r="J187" s="9">
        <v>6.1889250814332302</v>
      </c>
      <c r="K187" s="9">
        <f t="shared" si="5"/>
        <v>6.1889250814332303E-2</v>
      </c>
      <c r="L187" s="9">
        <f t="shared" si="6"/>
        <v>27.850162866449537</v>
      </c>
    </row>
    <row r="188" spans="1:12" x14ac:dyDescent="0.25">
      <c r="A188" s="12">
        <v>44040</v>
      </c>
      <c r="B188" t="s">
        <v>144</v>
      </c>
      <c r="C188" t="s">
        <v>139</v>
      </c>
      <c r="D188">
        <v>2</v>
      </c>
      <c r="E188" t="s">
        <v>140</v>
      </c>
      <c r="F188">
        <v>150</v>
      </c>
      <c r="G188">
        <v>150</v>
      </c>
      <c r="H188">
        <v>300</v>
      </c>
      <c r="I188" s="9">
        <v>1.5</v>
      </c>
      <c r="J188" s="9">
        <v>8.6826347305389131</v>
      </c>
      <c r="K188" s="9">
        <f t="shared" si="5"/>
        <v>8.6826347305389129E-2</v>
      </c>
      <c r="L188" s="9">
        <f t="shared" si="6"/>
        <v>39.071856287425106</v>
      </c>
    </row>
    <row r="189" spans="1:12" x14ac:dyDescent="0.25">
      <c r="A189" s="12">
        <v>44040</v>
      </c>
      <c r="B189" t="s">
        <v>144</v>
      </c>
      <c r="C189" t="s">
        <v>139</v>
      </c>
      <c r="D189">
        <v>2</v>
      </c>
      <c r="E189" t="s">
        <v>141</v>
      </c>
      <c r="F189">
        <v>150</v>
      </c>
      <c r="G189">
        <v>150</v>
      </c>
      <c r="H189">
        <v>300</v>
      </c>
      <c r="I189" s="9">
        <v>1.5</v>
      </c>
      <c r="J189" s="9">
        <v>8.1932773109243762</v>
      </c>
      <c r="K189" s="9">
        <f t="shared" si="5"/>
        <v>8.1932773109243767E-2</v>
      </c>
      <c r="L189" s="9">
        <f t="shared" si="6"/>
        <v>36.869747899159698</v>
      </c>
    </row>
    <row r="190" spans="1:12" x14ac:dyDescent="0.25">
      <c r="A190" s="12">
        <v>44040</v>
      </c>
      <c r="B190" t="s">
        <v>144</v>
      </c>
      <c r="C190" t="s">
        <v>139</v>
      </c>
      <c r="D190">
        <v>3</v>
      </c>
      <c r="E190" t="s">
        <v>140</v>
      </c>
      <c r="F190">
        <v>150</v>
      </c>
      <c r="G190">
        <v>150</v>
      </c>
      <c r="H190">
        <v>300</v>
      </c>
      <c r="I190" s="9">
        <v>1.5</v>
      </c>
      <c r="J190" s="9">
        <v>9.1304347826086918</v>
      </c>
      <c r="K190" s="9">
        <f t="shared" si="5"/>
        <v>9.1304347826086915E-2</v>
      </c>
      <c r="L190" s="9">
        <f t="shared" si="6"/>
        <v>41.086956521739111</v>
      </c>
    </row>
    <row r="191" spans="1:12" x14ac:dyDescent="0.25">
      <c r="A191" s="12">
        <v>44040</v>
      </c>
      <c r="B191" t="s">
        <v>144</v>
      </c>
      <c r="C191" t="s">
        <v>139</v>
      </c>
      <c r="D191">
        <v>3</v>
      </c>
      <c r="E191" t="s">
        <v>141</v>
      </c>
      <c r="F191">
        <v>150</v>
      </c>
      <c r="G191">
        <v>150</v>
      </c>
      <c r="H191">
        <v>300</v>
      </c>
      <c r="I191" s="9">
        <v>1.5</v>
      </c>
      <c r="J191" s="9">
        <v>7.4324324324324262</v>
      </c>
      <c r="K191" s="9">
        <f t="shared" si="5"/>
        <v>7.4324324324324259E-2</v>
      </c>
      <c r="L191" s="9">
        <f t="shared" si="6"/>
        <v>33.445945945945915</v>
      </c>
    </row>
    <row r="192" spans="1:12" x14ac:dyDescent="0.25">
      <c r="A192" s="12">
        <v>44040</v>
      </c>
      <c r="B192" t="s">
        <v>144</v>
      </c>
      <c r="C192" t="s">
        <v>139</v>
      </c>
      <c r="D192">
        <v>4</v>
      </c>
      <c r="E192" t="s">
        <v>140</v>
      </c>
      <c r="F192">
        <v>150</v>
      </c>
      <c r="G192">
        <v>150</v>
      </c>
      <c r="H192">
        <v>300</v>
      </c>
      <c r="I192" s="9">
        <v>1.5</v>
      </c>
      <c r="J192" s="9">
        <v>9.9125364431486798</v>
      </c>
      <c r="K192" s="9">
        <f t="shared" si="5"/>
        <v>9.9125364431486798E-2</v>
      </c>
      <c r="L192" s="9">
        <f t="shared" si="6"/>
        <v>44.60641399416906</v>
      </c>
    </row>
    <row r="193" spans="1:12" x14ac:dyDescent="0.25">
      <c r="A193" s="12">
        <v>44040</v>
      </c>
      <c r="B193" t="s">
        <v>144</v>
      </c>
      <c r="C193" t="s">
        <v>139</v>
      </c>
      <c r="D193">
        <v>4</v>
      </c>
      <c r="E193" t="s">
        <v>141</v>
      </c>
      <c r="F193">
        <v>150</v>
      </c>
      <c r="G193">
        <v>150</v>
      </c>
      <c r="H193">
        <v>300</v>
      </c>
      <c r="I193" s="9">
        <v>1.5</v>
      </c>
      <c r="J193" s="9">
        <v>9.4000000000000092</v>
      </c>
      <c r="K193" s="9">
        <f t="shared" si="5"/>
        <v>9.4000000000000097E-2</v>
      </c>
      <c r="L193" s="9">
        <f t="shared" si="6"/>
        <v>42.300000000000047</v>
      </c>
    </row>
    <row r="194" spans="1:12" x14ac:dyDescent="0.25">
      <c r="A194" s="12">
        <v>43965</v>
      </c>
      <c r="B194" t="s">
        <v>143</v>
      </c>
      <c r="C194" t="s">
        <v>139</v>
      </c>
      <c r="D194">
        <v>1</v>
      </c>
      <c r="E194" t="s">
        <v>140</v>
      </c>
      <c r="F194">
        <v>180</v>
      </c>
      <c r="G194">
        <v>180</v>
      </c>
      <c r="H194">
        <v>300</v>
      </c>
      <c r="I194" s="9">
        <v>1.5</v>
      </c>
      <c r="J194" s="9">
        <v>9.8484848484848353</v>
      </c>
      <c r="K194" s="9">
        <f t="shared" ref="K194:K257" si="7">J194/100</f>
        <v>9.8484848484848356E-2</v>
      </c>
      <c r="L194" s="9">
        <f t="shared" si="6"/>
        <v>44.318181818181763</v>
      </c>
    </row>
    <row r="195" spans="1:12" x14ac:dyDescent="0.25">
      <c r="A195" s="12">
        <v>43965</v>
      </c>
      <c r="B195" t="s">
        <v>143</v>
      </c>
      <c r="C195" t="s">
        <v>139</v>
      </c>
      <c r="D195">
        <v>1</v>
      </c>
      <c r="E195" t="s">
        <v>141</v>
      </c>
      <c r="F195">
        <v>180</v>
      </c>
      <c r="G195">
        <v>180</v>
      </c>
      <c r="H195">
        <v>300</v>
      </c>
      <c r="I195" s="9">
        <v>1.5</v>
      </c>
      <c r="J195" s="9">
        <v>10.863509749303631</v>
      </c>
      <c r="K195" s="9">
        <f t="shared" si="7"/>
        <v>0.10863509749303631</v>
      </c>
      <c r="L195" s="9">
        <f t="shared" ref="L195:L258" si="8">H195*I195*K195</f>
        <v>48.885793871866341</v>
      </c>
    </row>
    <row r="196" spans="1:12" x14ac:dyDescent="0.25">
      <c r="A196" s="12">
        <v>43965</v>
      </c>
      <c r="B196" t="s">
        <v>143</v>
      </c>
      <c r="C196" t="s">
        <v>139</v>
      </c>
      <c r="D196">
        <v>2</v>
      </c>
      <c r="E196" t="s">
        <v>140</v>
      </c>
      <c r="F196">
        <v>180</v>
      </c>
      <c r="G196">
        <v>180</v>
      </c>
      <c r="H196">
        <v>300</v>
      </c>
      <c r="I196" s="9">
        <v>1.5</v>
      </c>
      <c r="J196" s="9">
        <v>12.947658402203855</v>
      </c>
      <c r="K196" s="9">
        <f t="shared" si="7"/>
        <v>0.12947658402203854</v>
      </c>
      <c r="L196" s="9">
        <f t="shared" si="8"/>
        <v>58.264462809917347</v>
      </c>
    </row>
    <row r="197" spans="1:12" x14ac:dyDescent="0.25">
      <c r="A197" s="12">
        <v>43965</v>
      </c>
      <c r="B197" t="s">
        <v>143</v>
      </c>
      <c r="C197" t="s">
        <v>139</v>
      </c>
      <c r="D197">
        <v>2</v>
      </c>
      <c r="E197" t="s">
        <v>141</v>
      </c>
      <c r="F197">
        <v>180</v>
      </c>
      <c r="G197">
        <v>180</v>
      </c>
      <c r="H197">
        <v>300</v>
      </c>
      <c r="I197" s="9">
        <v>1.5</v>
      </c>
      <c r="J197" s="9">
        <v>14.440433212996382</v>
      </c>
      <c r="K197" s="9">
        <f t="shared" si="7"/>
        <v>0.14440433212996381</v>
      </c>
      <c r="L197" s="9">
        <f t="shared" si="8"/>
        <v>64.981949458483712</v>
      </c>
    </row>
    <row r="198" spans="1:12" x14ac:dyDescent="0.25">
      <c r="A198" s="12">
        <v>43965</v>
      </c>
      <c r="B198" t="s">
        <v>143</v>
      </c>
      <c r="C198" t="s">
        <v>139</v>
      </c>
      <c r="D198">
        <v>3</v>
      </c>
      <c r="E198" t="s">
        <v>140</v>
      </c>
      <c r="F198">
        <v>180</v>
      </c>
      <c r="G198">
        <v>180</v>
      </c>
      <c r="H198">
        <v>300</v>
      </c>
      <c r="I198" s="9">
        <v>1.5</v>
      </c>
      <c r="J198" s="9">
        <v>14.423076923076925</v>
      </c>
      <c r="K198" s="9">
        <f t="shared" si="7"/>
        <v>0.14423076923076925</v>
      </c>
      <c r="L198" s="9">
        <f t="shared" si="8"/>
        <v>64.90384615384616</v>
      </c>
    </row>
    <row r="199" spans="1:12" x14ac:dyDescent="0.25">
      <c r="A199" s="12">
        <v>43965</v>
      </c>
      <c r="B199" t="s">
        <v>143</v>
      </c>
      <c r="C199" t="s">
        <v>139</v>
      </c>
      <c r="D199">
        <v>3</v>
      </c>
      <c r="E199" t="s">
        <v>141</v>
      </c>
      <c r="F199">
        <v>180</v>
      </c>
      <c r="G199">
        <v>180</v>
      </c>
      <c r="H199">
        <v>300</v>
      </c>
      <c r="I199" s="9">
        <v>1.5</v>
      </c>
      <c r="J199" s="9">
        <v>14.110429447852757</v>
      </c>
      <c r="K199" s="9">
        <f t="shared" si="7"/>
        <v>0.14110429447852757</v>
      </c>
      <c r="L199" s="9">
        <f t="shared" si="8"/>
        <v>63.496932515337406</v>
      </c>
    </row>
    <row r="200" spans="1:12" x14ac:dyDescent="0.25">
      <c r="A200" s="12">
        <v>43965</v>
      </c>
      <c r="B200" t="s">
        <v>143</v>
      </c>
      <c r="C200" t="s">
        <v>139</v>
      </c>
      <c r="D200">
        <v>4</v>
      </c>
      <c r="E200" t="s">
        <v>140</v>
      </c>
      <c r="F200">
        <v>180</v>
      </c>
      <c r="G200">
        <v>180</v>
      </c>
      <c r="H200">
        <v>300</v>
      </c>
      <c r="I200" s="9">
        <v>1.5</v>
      </c>
      <c r="J200" s="9">
        <v>13.63636363636363</v>
      </c>
      <c r="K200" s="9">
        <f t="shared" si="7"/>
        <v>0.1363636363636363</v>
      </c>
      <c r="L200" s="9">
        <f t="shared" si="8"/>
        <v>61.363636363636331</v>
      </c>
    </row>
    <row r="201" spans="1:12" x14ac:dyDescent="0.25">
      <c r="A201" s="12">
        <v>43965</v>
      </c>
      <c r="B201" t="s">
        <v>143</v>
      </c>
      <c r="C201" t="s">
        <v>139</v>
      </c>
      <c r="D201">
        <v>4</v>
      </c>
      <c r="E201" t="s">
        <v>141</v>
      </c>
      <c r="F201">
        <v>180</v>
      </c>
      <c r="G201">
        <v>180</v>
      </c>
      <c r="H201">
        <v>300</v>
      </c>
      <c r="I201" s="9">
        <v>1.5</v>
      </c>
      <c r="J201" s="9">
        <v>13.381995133819963</v>
      </c>
      <c r="K201" s="9">
        <f t="shared" si="7"/>
        <v>0.13381995133819963</v>
      </c>
      <c r="L201" s="9">
        <f t="shared" si="8"/>
        <v>60.21897810218983</v>
      </c>
    </row>
    <row r="202" spans="1:12" x14ac:dyDescent="0.25">
      <c r="A202" s="12">
        <v>44040</v>
      </c>
      <c r="B202" t="s">
        <v>144</v>
      </c>
      <c r="C202" t="s">
        <v>139</v>
      </c>
      <c r="D202">
        <v>1</v>
      </c>
      <c r="E202" t="s">
        <v>140</v>
      </c>
      <c r="F202">
        <v>180</v>
      </c>
      <c r="G202">
        <v>180</v>
      </c>
      <c r="H202">
        <v>300</v>
      </c>
      <c r="I202" s="9">
        <v>1.5</v>
      </c>
      <c r="J202" s="9">
        <v>7.7283372365339646</v>
      </c>
      <c r="K202" s="9">
        <f t="shared" si="7"/>
        <v>7.728337236533965E-2</v>
      </c>
      <c r="L202" s="9">
        <f t="shared" si="8"/>
        <v>34.777517564402842</v>
      </c>
    </row>
    <row r="203" spans="1:12" x14ac:dyDescent="0.25">
      <c r="A203" s="12">
        <v>44040</v>
      </c>
      <c r="B203" t="s">
        <v>144</v>
      </c>
      <c r="C203" t="s">
        <v>139</v>
      </c>
      <c r="D203">
        <v>1</v>
      </c>
      <c r="E203" t="s">
        <v>141</v>
      </c>
      <c r="F203">
        <v>180</v>
      </c>
      <c r="G203">
        <v>180</v>
      </c>
      <c r="H203">
        <v>300</v>
      </c>
      <c r="I203" s="9">
        <v>1.5</v>
      </c>
      <c r="J203" s="9">
        <v>7.0731707317073234</v>
      </c>
      <c r="K203" s="9">
        <f t="shared" si="7"/>
        <v>7.0731707317073234E-2</v>
      </c>
      <c r="L203" s="9">
        <f t="shared" si="8"/>
        <v>31.829268292682954</v>
      </c>
    </row>
    <row r="204" spans="1:12" x14ac:dyDescent="0.25">
      <c r="A204" s="12">
        <v>44040</v>
      </c>
      <c r="B204" t="s">
        <v>144</v>
      </c>
      <c r="C204" t="s">
        <v>139</v>
      </c>
      <c r="D204">
        <v>2</v>
      </c>
      <c r="E204" t="s">
        <v>140</v>
      </c>
      <c r="F204">
        <v>180</v>
      </c>
      <c r="G204">
        <v>180</v>
      </c>
      <c r="H204">
        <v>300</v>
      </c>
      <c r="I204" s="9">
        <v>1.5</v>
      </c>
      <c r="J204" s="9">
        <v>10.027100271002718</v>
      </c>
      <c r="K204" s="9">
        <f t="shared" si="7"/>
        <v>0.10027100271002717</v>
      </c>
      <c r="L204" s="9">
        <f t="shared" si="8"/>
        <v>45.121951219512226</v>
      </c>
    </row>
    <row r="205" spans="1:12" x14ac:dyDescent="0.25">
      <c r="A205" s="12">
        <v>44040</v>
      </c>
      <c r="B205" t="s">
        <v>144</v>
      </c>
      <c r="C205" t="s">
        <v>139</v>
      </c>
      <c r="D205">
        <v>2</v>
      </c>
      <c r="E205" t="s">
        <v>141</v>
      </c>
      <c r="F205">
        <v>180</v>
      </c>
      <c r="G205">
        <v>180</v>
      </c>
      <c r="H205">
        <v>300</v>
      </c>
      <c r="I205" s="9">
        <v>1.5</v>
      </c>
      <c r="J205" s="9">
        <v>10.086455331412113</v>
      </c>
      <c r="K205" s="9">
        <f t="shared" si="7"/>
        <v>0.10086455331412113</v>
      </c>
      <c r="L205" s="9">
        <f t="shared" si="8"/>
        <v>45.389048991354507</v>
      </c>
    </row>
    <row r="206" spans="1:12" x14ac:dyDescent="0.25">
      <c r="A206" s="12">
        <v>44040</v>
      </c>
      <c r="B206" t="s">
        <v>144</v>
      </c>
      <c r="C206" t="s">
        <v>139</v>
      </c>
      <c r="D206">
        <v>3</v>
      </c>
      <c r="E206" t="s">
        <v>140</v>
      </c>
      <c r="F206">
        <v>180</v>
      </c>
      <c r="G206">
        <v>180</v>
      </c>
      <c r="H206">
        <v>300</v>
      </c>
      <c r="I206" s="9">
        <v>1.5</v>
      </c>
      <c r="J206" s="9">
        <v>7.0093457943925301</v>
      </c>
      <c r="K206" s="9">
        <f t="shared" si="7"/>
        <v>7.0093457943925297E-2</v>
      </c>
      <c r="L206" s="9">
        <f t="shared" si="8"/>
        <v>31.542056074766382</v>
      </c>
    </row>
    <row r="207" spans="1:12" x14ac:dyDescent="0.25">
      <c r="A207" s="12">
        <v>44040</v>
      </c>
      <c r="B207" t="s">
        <v>144</v>
      </c>
      <c r="C207" t="s">
        <v>139</v>
      </c>
      <c r="D207">
        <v>3</v>
      </c>
      <c r="E207" t="s">
        <v>141</v>
      </c>
      <c r="F207">
        <v>180</v>
      </c>
      <c r="G207">
        <v>180</v>
      </c>
      <c r="H207">
        <v>300</v>
      </c>
      <c r="I207" s="9">
        <v>1.5</v>
      </c>
      <c r="J207" s="9">
        <v>8.0645161290322651</v>
      </c>
      <c r="K207" s="9">
        <f t="shared" si="7"/>
        <v>8.0645161290322648E-2</v>
      </c>
      <c r="L207" s="9">
        <f t="shared" si="8"/>
        <v>36.290322580645189</v>
      </c>
    </row>
    <row r="208" spans="1:12" x14ac:dyDescent="0.25">
      <c r="A208" s="12">
        <v>44040</v>
      </c>
      <c r="B208" t="s">
        <v>144</v>
      </c>
      <c r="C208" t="s">
        <v>139</v>
      </c>
      <c r="D208">
        <v>4</v>
      </c>
      <c r="E208" t="s">
        <v>140</v>
      </c>
      <c r="F208">
        <v>180</v>
      </c>
      <c r="G208">
        <v>180</v>
      </c>
      <c r="H208">
        <v>300</v>
      </c>
      <c r="I208" s="9">
        <v>1.5</v>
      </c>
      <c r="J208" s="9">
        <v>10.705596107055971</v>
      </c>
      <c r="K208" s="9">
        <f t="shared" si="7"/>
        <v>0.10705596107055972</v>
      </c>
      <c r="L208" s="9">
        <f t="shared" si="8"/>
        <v>48.175182481751875</v>
      </c>
    </row>
    <row r="209" spans="1:12" x14ac:dyDescent="0.25">
      <c r="A209" s="12">
        <v>44040</v>
      </c>
      <c r="B209" t="s">
        <v>144</v>
      </c>
      <c r="C209" t="s">
        <v>139</v>
      </c>
      <c r="D209">
        <v>4</v>
      </c>
      <c r="E209" t="s">
        <v>141</v>
      </c>
      <c r="F209">
        <v>180</v>
      </c>
      <c r="G209">
        <v>180</v>
      </c>
      <c r="H209">
        <v>300</v>
      </c>
      <c r="I209" s="9">
        <v>1.5</v>
      </c>
      <c r="J209" s="9">
        <v>10.677083333333329</v>
      </c>
      <c r="K209" s="9">
        <f t="shared" si="7"/>
        <v>0.10677083333333329</v>
      </c>
      <c r="L209" s="9">
        <f t="shared" si="8"/>
        <v>48.046874999999979</v>
      </c>
    </row>
    <row r="210" spans="1:12" x14ac:dyDescent="0.25">
      <c r="A210" s="12">
        <v>43965</v>
      </c>
      <c r="B210" t="s">
        <v>143</v>
      </c>
      <c r="C210" t="s">
        <v>139</v>
      </c>
      <c r="D210">
        <v>3</v>
      </c>
      <c r="E210" t="s">
        <v>140</v>
      </c>
      <c r="F210">
        <v>210</v>
      </c>
      <c r="G210">
        <v>205</v>
      </c>
      <c r="H210">
        <v>300</v>
      </c>
      <c r="I210" s="9">
        <v>1.5</v>
      </c>
      <c r="J210" s="9">
        <v>14.912280701754382</v>
      </c>
      <c r="K210" s="9">
        <f t="shared" si="7"/>
        <v>0.14912280701754382</v>
      </c>
      <c r="L210" s="9">
        <f t="shared" si="8"/>
        <v>67.105263157894726</v>
      </c>
    </row>
    <row r="211" spans="1:12" x14ac:dyDescent="0.25">
      <c r="A211" s="12">
        <v>43965</v>
      </c>
      <c r="B211" t="s">
        <v>143</v>
      </c>
      <c r="C211" t="s">
        <v>139</v>
      </c>
      <c r="D211">
        <v>4</v>
      </c>
      <c r="E211" t="s">
        <v>141</v>
      </c>
      <c r="F211">
        <v>210</v>
      </c>
      <c r="G211">
        <v>205</v>
      </c>
      <c r="H211">
        <v>300</v>
      </c>
      <c r="I211" s="9">
        <v>1.5</v>
      </c>
      <c r="J211" s="9">
        <v>11.575562700964623</v>
      </c>
      <c r="K211" s="9">
        <f t="shared" si="7"/>
        <v>0.11575562700964623</v>
      </c>
      <c r="L211" s="9">
        <f t="shared" si="8"/>
        <v>52.090032154340804</v>
      </c>
    </row>
    <row r="212" spans="1:12" x14ac:dyDescent="0.25">
      <c r="A212" s="12">
        <v>43965</v>
      </c>
      <c r="B212" t="s">
        <v>143</v>
      </c>
      <c r="C212" t="s">
        <v>139</v>
      </c>
      <c r="D212">
        <v>1</v>
      </c>
      <c r="E212" t="s">
        <v>140</v>
      </c>
      <c r="F212">
        <v>210</v>
      </c>
      <c r="G212">
        <v>210</v>
      </c>
      <c r="H212">
        <v>300</v>
      </c>
      <c r="I212" s="9">
        <v>1.5</v>
      </c>
      <c r="J212" s="9">
        <v>10.526315789473694</v>
      </c>
      <c r="K212" s="9">
        <f t="shared" si="7"/>
        <v>0.10526315789473693</v>
      </c>
      <c r="L212" s="9">
        <f t="shared" si="8"/>
        <v>47.368421052631618</v>
      </c>
    </row>
    <row r="213" spans="1:12" x14ac:dyDescent="0.25">
      <c r="A213" s="12">
        <v>43965</v>
      </c>
      <c r="B213" t="s">
        <v>143</v>
      </c>
      <c r="C213" t="s">
        <v>139</v>
      </c>
      <c r="D213">
        <v>1</v>
      </c>
      <c r="E213" t="s">
        <v>141</v>
      </c>
      <c r="F213">
        <v>210</v>
      </c>
      <c r="G213">
        <v>210</v>
      </c>
      <c r="H213">
        <v>300</v>
      </c>
      <c r="I213" s="9">
        <v>1.5</v>
      </c>
      <c r="J213" s="9">
        <v>11.475409836065568</v>
      </c>
      <c r="K213" s="9">
        <f t="shared" si="7"/>
        <v>0.11475409836065568</v>
      </c>
      <c r="L213" s="9">
        <f t="shared" si="8"/>
        <v>51.639344262295062</v>
      </c>
    </row>
    <row r="214" spans="1:12" x14ac:dyDescent="0.25">
      <c r="A214" s="12">
        <v>43965</v>
      </c>
      <c r="B214" t="s">
        <v>143</v>
      </c>
      <c r="C214" t="s">
        <v>139</v>
      </c>
      <c r="D214">
        <v>2</v>
      </c>
      <c r="E214" t="s">
        <v>140</v>
      </c>
      <c r="F214">
        <v>210</v>
      </c>
      <c r="G214">
        <v>210</v>
      </c>
      <c r="H214">
        <v>300</v>
      </c>
      <c r="I214" s="9">
        <v>1.5</v>
      </c>
      <c r="J214" s="9">
        <v>11.764705882352953</v>
      </c>
      <c r="K214" s="9">
        <f t="shared" si="7"/>
        <v>0.11764705882352952</v>
      </c>
      <c r="L214" s="9">
        <f t="shared" si="8"/>
        <v>52.941176470588282</v>
      </c>
    </row>
    <row r="215" spans="1:12" x14ac:dyDescent="0.25">
      <c r="A215" s="12">
        <v>43965</v>
      </c>
      <c r="B215" t="s">
        <v>143</v>
      </c>
      <c r="C215" t="s">
        <v>139</v>
      </c>
      <c r="D215">
        <v>2</v>
      </c>
      <c r="E215" t="s">
        <v>141</v>
      </c>
      <c r="F215">
        <v>210</v>
      </c>
      <c r="G215">
        <v>210</v>
      </c>
      <c r="H215">
        <v>300</v>
      </c>
      <c r="I215" s="9">
        <v>1.5</v>
      </c>
      <c r="J215" s="9">
        <v>13.919413919413911</v>
      </c>
      <c r="K215" s="9">
        <f t="shared" si="7"/>
        <v>0.13919413919413912</v>
      </c>
      <c r="L215" s="9">
        <f t="shared" si="8"/>
        <v>62.6373626373626</v>
      </c>
    </row>
    <row r="216" spans="1:12" x14ac:dyDescent="0.25">
      <c r="A216" s="12">
        <v>43965</v>
      </c>
      <c r="B216" t="s">
        <v>143</v>
      </c>
      <c r="C216" t="s">
        <v>139</v>
      </c>
      <c r="D216">
        <v>3</v>
      </c>
      <c r="E216" t="s">
        <v>141</v>
      </c>
      <c r="F216">
        <v>210</v>
      </c>
      <c r="G216">
        <v>210</v>
      </c>
      <c r="H216">
        <v>300</v>
      </c>
      <c r="I216" s="9">
        <v>1.5</v>
      </c>
      <c r="J216" s="9">
        <v>13.861386138613858</v>
      </c>
      <c r="K216" s="9">
        <f t="shared" si="7"/>
        <v>0.13861386138613857</v>
      </c>
      <c r="L216" s="9">
        <f t="shared" si="8"/>
        <v>62.376237623762357</v>
      </c>
    </row>
    <row r="217" spans="1:12" x14ac:dyDescent="0.25">
      <c r="A217" s="12">
        <v>43965</v>
      </c>
      <c r="B217" t="s">
        <v>143</v>
      </c>
      <c r="C217" t="s">
        <v>139</v>
      </c>
      <c r="D217">
        <v>4</v>
      </c>
      <c r="E217" t="s">
        <v>140</v>
      </c>
      <c r="F217">
        <v>210</v>
      </c>
      <c r="G217">
        <v>210</v>
      </c>
      <c r="H217">
        <v>300</v>
      </c>
      <c r="I217" s="9">
        <v>1.5</v>
      </c>
      <c r="J217" s="9">
        <v>12.977099236641212</v>
      </c>
      <c r="K217" s="9">
        <f t="shared" si="7"/>
        <v>0.12977099236641212</v>
      </c>
      <c r="L217" s="9">
        <f t="shared" si="8"/>
        <v>58.396946564885454</v>
      </c>
    </row>
    <row r="218" spans="1:12" x14ac:dyDescent="0.25">
      <c r="A218" s="12">
        <v>44040</v>
      </c>
      <c r="B218" t="s">
        <v>144</v>
      </c>
      <c r="C218" t="s">
        <v>139</v>
      </c>
      <c r="D218">
        <v>1</v>
      </c>
      <c r="E218" t="s">
        <v>140</v>
      </c>
      <c r="F218">
        <v>210</v>
      </c>
      <c r="G218">
        <v>210</v>
      </c>
      <c r="H218">
        <v>300</v>
      </c>
      <c r="I218" s="9">
        <v>1.5</v>
      </c>
      <c r="J218" s="9">
        <v>7.305936073059355</v>
      </c>
      <c r="K218" s="9">
        <f t="shared" si="7"/>
        <v>7.3059360730593548E-2</v>
      </c>
      <c r="L218" s="9">
        <f t="shared" si="8"/>
        <v>32.876712328767098</v>
      </c>
    </row>
    <row r="219" spans="1:12" x14ac:dyDescent="0.25">
      <c r="A219" s="12">
        <v>44040</v>
      </c>
      <c r="B219" t="s">
        <v>144</v>
      </c>
      <c r="C219" t="s">
        <v>139</v>
      </c>
      <c r="D219">
        <v>1</v>
      </c>
      <c r="E219" t="s">
        <v>141</v>
      </c>
      <c r="F219">
        <v>210</v>
      </c>
      <c r="G219">
        <v>210</v>
      </c>
      <c r="H219">
        <v>300</v>
      </c>
      <c r="I219" s="9">
        <v>1.5</v>
      </c>
      <c r="J219" s="9">
        <v>6.295399515738505</v>
      </c>
      <c r="K219" s="9">
        <f t="shared" si="7"/>
        <v>6.2953995157385048E-2</v>
      </c>
      <c r="L219" s="9">
        <f t="shared" si="8"/>
        <v>28.329297820823271</v>
      </c>
    </row>
    <row r="220" spans="1:12" x14ac:dyDescent="0.25">
      <c r="A220" s="12">
        <v>44040</v>
      </c>
      <c r="B220" t="s">
        <v>144</v>
      </c>
      <c r="C220" t="s">
        <v>139</v>
      </c>
      <c r="D220">
        <v>2</v>
      </c>
      <c r="E220" t="s">
        <v>140</v>
      </c>
      <c r="F220">
        <v>210</v>
      </c>
      <c r="G220">
        <v>210</v>
      </c>
      <c r="H220">
        <v>300</v>
      </c>
      <c r="I220" s="9">
        <v>1.5</v>
      </c>
      <c r="J220" s="9">
        <v>10.386473429951701</v>
      </c>
      <c r="K220" s="9">
        <f t="shared" si="7"/>
        <v>0.10386473429951701</v>
      </c>
      <c r="L220" s="9">
        <f t="shared" si="8"/>
        <v>46.739130434782652</v>
      </c>
    </row>
    <row r="221" spans="1:12" x14ac:dyDescent="0.25">
      <c r="A221" s="12">
        <v>44040</v>
      </c>
      <c r="B221" t="s">
        <v>144</v>
      </c>
      <c r="C221" t="s">
        <v>139</v>
      </c>
      <c r="D221">
        <v>2</v>
      </c>
      <c r="E221" t="s">
        <v>141</v>
      </c>
      <c r="F221">
        <v>210</v>
      </c>
      <c r="G221">
        <v>210</v>
      </c>
      <c r="H221">
        <v>300</v>
      </c>
      <c r="I221" s="9">
        <v>1.5</v>
      </c>
      <c r="J221" s="9">
        <v>10.199004975124373</v>
      </c>
      <c r="K221" s="9">
        <f t="shared" si="7"/>
        <v>0.10199004975124373</v>
      </c>
      <c r="L221" s="9">
        <f t="shared" si="8"/>
        <v>45.895522388059682</v>
      </c>
    </row>
    <row r="222" spans="1:12" x14ac:dyDescent="0.25">
      <c r="A222" s="12">
        <v>44040</v>
      </c>
      <c r="B222" t="s">
        <v>144</v>
      </c>
      <c r="C222" t="s">
        <v>139</v>
      </c>
      <c r="D222">
        <v>3</v>
      </c>
      <c r="E222" t="s">
        <v>140</v>
      </c>
      <c r="F222">
        <v>210</v>
      </c>
      <c r="G222">
        <v>210</v>
      </c>
      <c r="H222">
        <v>300</v>
      </c>
      <c r="I222" s="9">
        <v>1.5</v>
      </c>
      <c r="J222" s="9">
        <v>7.6512455516014102</v>
      </c>
      <c r="K222" s="9">
        <f t="shared" si="7"/>
        <v>7.65124555160141E-2</v>
      </c>
      <c r="L222" s="9">
        <f t="shared" si="8"/>
        <v>34.430604982206347</v>
      </c>
    </row>
    <row r="223" spans="1:12" x14ac:dyDescent="0.25">
      <c r="A223" s="12">
        <v>44040</v>
      </c>
      <c r="B223" t="s">
        <v>144</v>
      </c>
      <c r="C223" t="s">
        <v>139</v>
      </c>
      <c r="D223">
        <v>3</v>
      </c>
      <c r="E223" t="s">
        <v>141</v>
      </c>
      <c r="F223">
        <v>210</v>
      </c>
      <c r="G223">
        <v>210</v>
      </c>
      <c r="H223">
        <v>300</v>
      </c>
      <c r="I223" s="9">
        <v>1.5</v>
      </c>
      <c r="J223" s="9">
        <v>7.0707070707070772</v>
      </c>
      <c r="K223" s="9">
        <f t="shared" si="7"/>
        <v>7.0707070707070774E-2</v>
      </c>
      <c r="L223" s="9">
        <f t="shared" si="8"/>
        <v>31.818181818181849</v>
      </c>
    </row>
    <row r="224" spans="1:12" x14ac:dyDescent="0.25">
      <c r="A224" s="12">
        <v>44040</v>
      </c>
      <c r="B224" t="s">
        <v>144</v>
      </c>
      <c r="C224" t="s">
        <v>139</v>
      </c>
      <c r="D224">
        <v>4</v>
      </c>
      <c r="E224" t="s">
        <v>140</v>
      </c>
      <c r="F224">
        <v>210</v>
      </c>
      <c r="G224">
        <v>210</v>
      </c>
      <c r="H224">
        <v>300</v>
      </c>
      <c r="I224" s="9">
        <v>1.5</v>
      </c>
      <c r="J224" s="9">
        <v>9.7916666666666767</v>
      </c>
      <c r="K224" s="9">
        <f t="shared" si="7"/>
        <v>9.7916666666666763E-2</v>
      </c>
      <c r="L224" s="9">
        <f t="shared" si="8"/>
        <v>44.062500000000043</v>
      </c>
    </row>
    <row r="225" spans="1:12" x14ac:dyDescent="0.25">
      <c r="A225" s="12">
        <v>44040</v>
      </c>
      <c r="B225" t="s">
        <v>144</v>
      </c>
      <c r="C225" t="s">
        <v>139</v>
      </c>
      <c r="D225">
        <v>4</v>
      </c>
      <c r="E225" t="s">
        <v>141</v>
      </c>
      <c r="F225">
        <v>210</v>
      </c>
      <c r="G225">
        <v>210</v>
      </c>
      <c r="H225">
        <v>300</v>
      </c>
      <c r="I225" s="9">
        <v>1.5</v>
      </c>
      <c r="J225" s="9">
        <v>10.467706013363026</v>
      </c>
      <c r="K225" s="9">
        <f t="shared" si="7"/>
        <v>0.10467706013363026</v>
      </c>
      <c r="L225" s="9">
        <f t="shared" si="8"/>
        <v>47.104677060133618</v>
      </c>
    </row>
    <row r="226" spans="1:12" x14ac:dyDescent="0.25">
      <c r="A226" s="12">
        <v>44040</v>
      </c>
      <c r="B226" t="s">
        <v>144</v>
      </c>
      <c r="C226" t="s">
        <v>139</v>
      </c>
      <c r="D226">
        <v>1</v>
      </c>
      <c r="E226" t="s">
        <v>140</v>
      </c>
      <c r="F226">
        <v>240</v>
      </c>
      <c r="G226">
        <v>240</v>
      </c>
      <c r="H226">
        <v>300</v>
      </c>
      <c r="I226" s="9">
        <v>1.53</v>
      </c>
      <c r="J226" s="9">
        <v>7.3664825046040372</v>
      </c>
      <c r="K226" s="9">
        <f t="shared" si="7"/>
        <v>7.3664825046040369E-2</v>
      </c>
      <c r="L226" s="9">
        <f t="shared" si="8"/>
        <v>33.812154696132531</v>
      </c>
    </row>
    <row r="227" spans="1:12" x14ac:dyDescent="0.25">
      <c r="A227" s="12">
        <v>44040</v>
      </c>
      <c r="B227" t="s">
        <v>144</v>
      </c>
      <c r="C227" t="s">
        <v>139</v>
      </c>
      <c r="D227">
        <v>2</v>
      </c>
      <c r="E227" t="s">
        <v>140</v>
      </c>
      <c r="F227">
        <v>240</v>
      </c>
      <c r="G227">
        <v>240</v>
      </c>
      <c r="H227">
        <v>300</v>
      </c>
      <c r="I227" s="9">
        <v>1.53</v>
      </c>
      <c r="J227" s="9">
        <v>10.97770154373929</v>
      </c>
      <c r="K227" s="9">
        <f t="shared" si="7"/>
        <v>0.10977701543739289</v>
      </c>
      <c r="L227" s="9">
        <f t="shared" si="8"/>
        <v>50.38765008576334</v>
      </c>
    </row>
    <row r="228" spans="1:12" x14ac:dyDescent="0.25">
      <c r="A228" s="12">
        <v>44040</v>
      </c>
      <c r="B228" t="s">
        <v>144</v>
      </c>
      <c r="C228" t="s">
        <v>139</v>
      </c>
      <c r="D228">
        <v>2</v>
      </c>
      <c r="E228" t="s">
        <v>141</v>
      </c>
      <c r="F228">
        <v>240</v>
      </c>
      <c r="G228">
        <v>240</v>
      </c>
      <c r="H228">
        <v>300</v>
      </c>
      <c r="I228" s="9">
        <v>1.53</v>
      </c>
      <c r="J228" s="9">
        <v>10.000000000000009</v>
      </c>
      <c r="K228" s="9">
        <f t="shared" si="7"/>
        <v>0.10000000000000009</v>
      </c>
      <c r="L228" s="9">
        <f t="shared" si="8"/>
        <v>45.900000000000041</v>
      </c>
    </row>
    <row r="229" spans="1:12" x14ac:dyDescent="0.25">
      <c r="A229" s="12">
        <v>44040</v>
      </c>
      <c r="B229" t="s">
        <v>144</v>
      </c>
      <c r="C229" t="s">
        <v>139</v>
      </c>
      <c r="D229">
        <v>3</v>
      </c>
      <c r="E229" t="s">
        <v>140</v>
      </c>
      <c r="F229">
        <v>240</v>
      </c>
      <c r="G229">
        <v>240</v>
      </c>
      <c r="H229">
        <v>300</v>
      </c>
      <c r="I229" s="9">
        <v>1.53</v>
      </c>
      <c r="J229" s="9">
        <v>7.3118279569892417</v>
      </c>
      <c r="K229" s="9">
        <f t="shared" si="7"/>
        <v>7.3118279569892419E-2</v>
      </c>
      <c r="L229" s="9">
        <f t="shared" si="8"/>
        <v>33.561290322580618</v>
      </c>
    </row>
    <row r="230" spans="1:12" x14ac:dyDescent="0.25">
      <c r="A230" s="12">
        <v>44040</v>
      </c>
      <c r="B230" t="s">
        <v>144</v>
      </c>
      <c r="C230" t="s">
        <v>139</v>
      </c>
      <c r="D230">
        <v>3</v>
      </c>
      <c r="E230" t="s">
        <v>141</v>
      </c>
      <c r="F230">
        <v>240</v>
      </c>
      <c r="G230">
        <v>240</v>
      </c>
      <c r="H230">
        <v>300</v>
      </c>
      <c r="I230" s="9">
        <v>1.53</v>
      </c>
      <c r="J230" s="9">
        <v>7.6566125290023272</v>
      </c>
      <c r="K230" s="9">
        <f t="shared" si="7"/>
        <v>7.6566125290023268E-2</v>
      </c>
      <c r="L230" s="9">
        <f t="shared" si="8"/>
        <v>35.143851508120683</v>
      </c>
    </row>
    <row r="231" spans="1:12" x14ac:dyDescent="0.25">
      <c r="A231" s="12">
        <v>44040</v>
      </c>
      <c r="B231" t="s">
        <v>144</v>
      </c>
      <c r="C231" t="s">
        <v>139</v>
      </c>
      <c r="D231">
        <v>4</v>
      </c>
      <c r="E231" t="s">
        <v>140</v>
      </c>
      <c r="F231">
        <v>240</v>
      </c>
      <c r="G231">
        <v>240</v>
      </c>
      <c r="H231">
        <v>300</v>
      </c>
      <c r="I231" s="9">
        <v>1.53</v>
      </c>
      <c r="J231" s="9">
        <v>9.4252873563218351</v>
      </c>
      <c r="K231" s="9">
        <f t="shared" si="7"/>
        <v>9.4252873563218348E-2</v>
      </c>
      <c r="L231" s="9">
        <f t="shared" si="8"/>
        <v>43.262068965517223</v>
      </c>
    </row>
    <row r="232" spans="1:12" x14ac:dyDescent="0.25">
      <c r="A232" s="12">
        <v>44040</v>
      </c>
      <c r="B232" t="s">
        <v>144</v>
      </c>
      <c r="C232" t="s">
        <v>139</v>
      </c>
      <c r="D232">
        <v>4</v>
      </c>
      <c r="E232" t="s">
        <v>141</v>
      </c>
      <c r="F232">
        <v>240</v>
      </c>
      <c r="G232">
        <v>240</v>
      </c>
      <c r="H232">
        <v>300</v>
      </c>
      <c r="I232" s="9">
        <v>1.53</v>
      </c>
      <c r="J232" s="9">
        <v>10.192837465564748</v>
      </c>
      <c r="K232" s="9">
        <f t="shared" si="7"/>
        <v>0.10192837465564748</v>
      </c>
      <c r="L232" s="9">
        <f t="shared" si="8"/>
        <v>46.785123966942194</v>
      </c>
    </row>
    <row r="233" spans="1:12" x14ac:dyDescent="0.25">
      <c r="A233" s="12">
        <v>44040</v>
      </c>
      <c r="B233" t="s">
        <v>144</v>
      </c>
      <c r="C233" t="s">
        <v>139</v>
      </c>
      <c r="D233">
        <v>1</v>
      </c>
      <c r="E233" t="s">
        <v>141</v>
      </c>
      <c r="F233">
        <v>240</v>
      </c>
      <c r="G233">
        <v>250</v>
      </c>
      <c r="H233">
        <v>300</v>
      </c>
      <c r="I233" s="9"/>
      <c r="J233" s="9">
        <v>6.5173116089613101</v>
      </c>
      <c r="K233" s="9">
        <f t="shared" si="7"/>
        <v>6.5173116089613098E-2</v>
      </c>
      <c r="L233" s="9">
        <f t="shared" si="8"/>
        <v>0</v>
      </c>
    </row>
    <row r="234" spans="1:12" x14ac:dyDescent="0.25">
      <c r="A234" s="12">
        <v>44040</v>
      </c>
      <c r="B234" t="s">
        <v>144</v>
      </c>
      <c r="C234" t="s">
        <v>139</v>
      </c>
      <c r="D234">
        <v>1</v>
      </c>
      <c r="E234" t="s">
        <v>140</v>
      </c>
      <c r="F234">
        <v>270</v>
      </c>
      <c r="G234">
        <v>270</v>
      </c>
      <c r="H234">
        <v>300</v>
      </c>
      <c r="I234" s="9"/>
      <c r="J234" s="9">
        <v>5.7377049180327919</v>
      </c>
      <c r="K234" s="9">
        <f t="shared" si="7"/>
        <v>5.7377049180327919E-2</v>
      </c>
      <c r="L234" s="9">
        <f t="shared" si="8"/>
        <v>0</v>
      </c>
    </row>
    <row r="235" spans="1:12" x14ac:dyDescent="0.25">
      <c r="A235" s="12">
        <v>44040</v>
      </c>
      <c r="B235" t="s">
        <v>144</v>
      </c>
      <c r="C235" t="s">
        <v>139</v>
      </c>
      <c r="D235">
        <v>1</v>
      </c>
      <c r="E235" t="s">
        <v>141</v>
      </c>
      <c r="F235">
        <v>270</v>
      </c>
      <c r="G235">
        <v>270</v>
      </c>
      <c r="H235">
        <v>300</v>
      </c>
      <c r="I235" s="9"/>
      <c r="J235" s="9">
        <v>6.5217391304347876</v>
      </c>
      <c r="K235" s="9">
        <f t="shared" si="7"/>
        <v>6.521739130434788E-2</v>
      </c>
      <c r="L235" s="9">
        <f t="shared" si="8"/>
        <v>0</v>
      </c>
    </row>
    <row r="236" spans="1:12" x14ac:dyDescent="0.25">
      <c r="A236" s="12">
        <v>44040</v>
      </c>
      <c r="B236" t="s">
        <v>144</v>
      </c>
      <c r="C236" t="s">
        <v>139</v>
      </c>
      <c r="D236">
        <v>2</v>
      </c>
      <c r="E236" t="s">
        <v>140</v>
      </c>
      <c r="F236">
        <v>270</v>
      </c>
      <c r="G236">
        <v>270</v>
      </c>
      <c r="H236">
        <v>300</v>
      </c>
      <c r="I236" s="9"/>
      <c r="J236" s="9">
        <v>10.739856801909319</v>
      </c>
      <c r="K236" s="9">
        <f t="shared" si="7"/>
        <v>0.10739856801909319</v>
      </c>
      <c r="L236" s="9">
        <f t="shared" si="8"/>
        <v>0</v>
      </c>
    </row>
    <row r="237" spans="1:12" x14ac:dyDescent="0.25">
      <c r="A237" s="12">
        <v>44040</v>
      </c>
      <c r="B237" t="s">
        <v>144</v>
      </c>
      <c r="C237" t="s">
        <v>139</v>
      </c>
      <c r="D237">
        <v>2</v>
      </c>
      <c r="E237" t="s">
        <v>141</v>
      </c>
      <c r="F237">
        <v>270</v>
      </c>
      <c r="G237">
        <v>270</v>
      </c>
      <c r="H237">
        <v>300</v>
      </c>
      <c r="I237" s="9"/>
      <c r="J237" s="9">
        <v>11.20162932790225</v>
      </c>
      <c r="K237" s="9">
        <f t="shared" si="7"/>
        <v>0.1120162932790225</v>
      </c>
      <c r="L237" s="9">
        <f t="shared" si="8"/>
        <v>0</v>
      </c>
    </row>
    <row r="238" spans="1:12" x14ac:dyDescent="0.25">
      <c r="A238" s="12">
        <v>44040</v>
      </c>
      <c r="B238" t="s">
        <v>144</v>
      </c>
      <c r="C238" t="s">
        <v>139</v>
      </c>
      <c r="D238">
        <v>3</v>
      </c>
      <c r="E238" t="s">
        <v>140</v>
      </c>
      <c r="F238">
        <v>270</v>
      </c>
      <c r="G238">
        <v>270</v>
      </c>
      <c r="H238">
        <v>300</v>
      </c>
      <c r="I238" s="9"/>
      <c r="J238" s="9">
        <v>7.4074074074074137</v>
      </c>
      <c r="K238" s="9">
        <f t="shared" si="7"/>
        <v>7.4074074074074139E-2</v>
      </c>
      <c r="L238" s="9">
        <f t="shared" si="8"/>
        <v>0</v>
      </c>
    </row>
    <row r="239" spans="1:12" x14ac:dyDescent="0.25">
      <c r="A239" s="12">
        <v>44040</v>
      </c>
      <c r="B239" t="s">
        <v>144</v>
      </c>
      <c r="C239" t="s">
        <v>139</v>
      </c>
      <c r="D239">
        <v>3</v>
      </c>
      <c r="E239" t="s">
        <v>141</v>
      </c>
      <c r="F239">
        <v>270</v>
      </c>
      <c r="G239">
        <v>270</v>
      </c>
      <c r="H239">
        <v>300</v>
      </c>
      <c r="I239" s="9"/>
      <c r="J239" s="9">
        <v>4.827586206896556</v>
      </c>
      <c r="K239" s="9">
        <f t="shared" si="7"/>
        <v>4.8275862068965558E-2</v>
      </c>
      <c r="L239" s="9">
        <f t="shared" si="8"/>
        <v>0</v>
      </c>
    </row>
    <row r="240" spans="1:12" x14ac:dyDescent="0.25">
      <c r="A240" s="12">
        <v>44040</v>
      </c>
      <c r="B240" t="s">
        <v>144</v>
      </c>
      <c r="C240" t="s">
        <v>139</v>
      </c>
      <c r="D240">
        <v>4</v>
      </c>
      <c r="E240" t="s">
        <v>140</v>
      </c>
      <c r="F240">
        <v>270</v>
      </c>
      <c r="G240">
        <v>270</v>
      </c>
      <c r="H240">
        <v>300</v>
      </c>
      <c r="I240" s="9"/>
      <c r="J240" s="9">
        <v>8.5648148148148096</v>
      </c>
      <c r="K240" s="9">
        <f t="shared" si="7"/>
        <v>8.5648148148148098E-2</v>
      </c>
      <c r="L240" s="9">
        <f t="shared" si="8"/>
        <v>0</v>
      </c>
    </row>
    <row r="241" spans="1:12" x14ac:dyDescent="0.25">
      <c r="A241" s="12">
        <v>44040</v>
      </c>
      <c r="B241" t="s">
        <v>144</v>
      </c>
      <c r="C241" t="s">
        <v>139</v>
      </c>
      <c r="D241">
        <v>4</v>
      </c>
      <c r="E241" t="s">
        <v>141</v>
      </c>
      <c r="F241">
        <v>270</v>
      </c>
      <c r="G241">
        <v>270</v>
      </c>
      <c r="H241">
        <v>300</v>
      </c>
      <c r="I241" s="9"/>
      <c r="J241" s="9">
        <v>8.5664335664335756</v>
      </c>
      <c r="K241" s="9">
        <f t="shared" si="7"/>
        <v>8.5664335664335761E-2</v>
      </c>
      <c r="L241" s="9">
        <f t="shared" si="8"/>
        <v>0</v>
      </c>
    </row>
    <row r="242" spans="1:12" x14ac:dyDescent="0.25">
      <c r="A242" s="12">
        <v>44040</v>
      </c>
      <c r="B242" t="s">
        <v>144</v>
      </c>
      <c r="C242" t="s">
        <v>139</v>
      </c>
      <c r="D242">
        <v>1</v>
      </c>
      <c r="E242" t="s">
        <v>140</v>
      </c>
      <c r="F242">
        <v>300</v>
      </c>
      <c r="G242">
        <v>300</v>
      </c>
      <c r="H242">
        <v>300</v>
      </c>
      <c r="I242" s="9"/>
      <c r="J242" s="9">
        <v>5.6092843326885928</v>
      </c>
      <c r="K242" s="9">
        <f t="shared" si="7"/>
        <v>5.6092843326885931E-2</v>
      </c>
      <c r="L242" s="9">
        <f t="shared" si="8"/>
        <v>0</v>
      </c>
    </row>
    <row r="243" spans="1:12" x14ac:dyDescent="0.25">
      <c r="A243" s="12">
        <v>44040</v>
      </c>
      <c r="B243" t="s">
        <v>144</v>
      </c>
      <c r="C243" t="s">
        <v>139</v>
      </c>
      <c r="D243">
        <v>1</v>
      </c>
      <c r="E243" t="s">
        <v>141</v>
      </c>
      <c r="F243">
        <v>300</v>
      </c>
      <c r="G243">
        <v>300</v>
      </c>
      <c r="H243">
        <v>300</v>
      </c>
      <c r="I243" s="9"/>
      <c r="J243" s="9">
        <v>6.4239828693790084</v>
      </c>
      <c r="K243" s="9">
        <f t="shared" si="7"/>
        <v>6.423982869379008E-2</v>
      </c>
      <c r="L243" s="9">
        <f t="shared" si="8"/>
        <v>0</v>
      </c>
    </row>
    <row r="244" spans="1:12" x14ac:dyDescent="0.25">
      <c r="A244" s="12">
        <v>44040</v>
      </c>
      <c r="B244" t="s">
        <v>144</v>
      </c>
      <c r="C244" t="s">
        <v>139</v>
      </c>
      <c r="D244">
        <v>2</v>
      </c>
      <c r="E244" t="s">
        <v>140</v>
      </c>
      <c r="F244">
        <v>300</v>
      </c>
      <c r="G244">
        <v>300</v>
      </c>
      <c r="H244">
        <v>300</v>
      </c>
      <c r="I244" s="9"/>
      <c r="J244" s="9">
        <v>11.053984575835472</v>
      </c>
      <c r="K244" s="9">
        <f t="shared" si="7"/>
        <v>0.11053984575835471</v>
      </c>
      <c r="L244" s="9">
        <f t="shared" si="8"/>
        <v>0</v>
      </c>
    </row>
    <row r="245" spans="1:12" x14ac:dyDescent="0.25">
      <c r="A245" s="12">
        <v>44040</v>
      </c>
      <c r="B245" t="s">
        <v>144</v>
      </c>
      <c r="C245" t="s">
        <v>139</v>
      </c>
      <c r="D245">
        <v>2</v>
      </c>
      <c r="E245" t="s">
        <v>141</v>
      </c>
      <c r="F245">
        <v>300</v>
      </c>
      <c r="G245">
        <v>300</v>
      </c>
      <c r="H245">
        <v>300</v>
      </c>
      <c r="I245" s="9"/>
      <c r="J245" s="9">
        <v>11.312217194570133</v>
      </c>
      <c r="K245" s="9">
        <f t="shared" si="7"/>
        <v>0.11312217194570133</v>
      </c>
      <c r="L245" s="9">
        <f t="shared" si="8"/>
        <v>0</v>
      </c>
    </row>
    <row r="246" spans="1:12" x14ac:dyDescent="0.25">
      <c r="A246" s="12">
        <v>44040</v>
      </c>
      <c r="B246" t="s">
        <v>144</v>
      </c>
      <c r="C246" t="s">
        <v>139</v>
      </c>
      <c r="D246">
        <v>3</v>
      </c>
      <c r="E246" t="s">
        <v>140</v>
      </c>
      <c r="F246">
        <v>300</v>
      </c>
      <c r="G246">
        <v>300</v>
      </c>
      <c r="H246">
        <v>300</v>
      </c>
      <c r="I246" s="9"/>
      <c r="J246" s="9">
        <v>7.27762803234502</v>
      </c>
      <c r="K246" s="9">
        <f t="shared" si="7"/>
        <v>7.2776280323450196E-2</v>
      </c>
      <c r="L246" s="9">
        <f t="shared" si="8"/>
        <v>0</v>
      </c>
    </row>
    <row r="247" spans="1:12" x14ac:dyDescent="0.25">
      <c r="A247" s="12">
        <v>44040</v>
      </c>
      <c r="B247" t="s">
        <v>144</v>
      </c>
      <c r="C247" t="s">
        <v>139</v>
      </c>
      <c r="D247">
        <v>3</v>
      </c>
      <c r="E247" t="s">
        <v>141</v>
      </c>
      <c r="F247">
        <v>300</v>
      </c>
      <c r="G247">
        <v>300</v>
      </c>
      <c r="H247">
        <v>300</v>
      </c>
      <c r="I247" s="9"/>
      <c r="J247" s="9">
        <v>6.9943289224952592</v>
      </c>
      <c r="K247" s="9">
        <f t="shared" si="7"/>
        <v>6.994328922495259E-2</v>
      </c>
      <c r="L247" s="9">
        <f t="shared" si="8"/>
        <v>0</v>
      </c>
    </row>
    <row r="248" spans="1:12" x14ac:dyDescent="0.25">
      <c r="A248" s="12">
        <v>44040</v>
      </c>
      <c r="B248" t="s">
        <v>144</v>
      </c>
      <c r="C248" t="s">
        <v>139</v>
      </c>
      <c r="D248">
        <v>4</v>
      </c>
      <c r="E248" t="s">
        <v>140</v>
      </c>
      <c r="F248">
        <v>300</v>
      </c>
      <c r="G248">
        <v>300</v>
      </c>
      <c r="H248">
        <v>300</v>
      </c>
      <c r="I248" s="9"/>
      <c r="J248" s="9">
        <v>11.908931698774092</v>
      </c>
      <c r="K248" s="9">
        <f t="shared" si="7"/>
        <v>0.11908931698774092</v>
      </c>
      <c r="L248" s="9">
        <f t="shared" si="8"/>
        <v>0</v>
      </c>
    </row>
    <row r="249" spans="1:12" x14ac:dyDescent="0.25">
      <c r="A249" s="12">
        <v>44040</v>
      </c>
      <c r="B249" t="s">
        <v>144</v>
      </c>
      <c r="C249" t="s">
        <v>139</v>
      </c>
      <c r="D249">
        <v>4</v>
      </c>
      <c r="E249" t="s">
        <v>141</v>
      </c>
      <c r="F249">
        <v>300</v>
      </c>
      <c r="G249">
        <v>300</v>
      </c>
      <c r="H249">
        <v>300</v>
      </c>
      <c r="I249" s="9"/>
      <c r="J249" s="9">
        <v>11.663807890222996</v>
      </c>
      <c r="K249" s="9">
        <f t="shared" si="7"/>
        <v>0.11663807890222996</v>
      </c>
      <c r="L249" s="9">
        <f t="shared" si="8"/>
        <v>0</v>
      </c>
    </row>
    <row r="250" spans="1:12" x14ac:dyDescent="0.25">
      <c r="A250" s="12">
        <v>44040</v>
      </c>
      <c r="B250" t="s">
        <v>144</v>
      </c>
      <c r="C250" t="s">
        <v>139</v>
      </c>
      <c r="D250">
        <v>1</v>
      </c>
      <c r="E250" t="s">
        <v>140</v>
      </c>
      <c r="F250">
        <v>330</v>
      </c>
      <c r="G250">
        <v>330</v>
      </c>
      <c r="H250">
        <v>300</v>
      </c>
      <c r="I250" s="9"/>
      <c r="J250" s="9">
        <v>7.8244274809160155</v>
      </c>
      <c r="K250" s="9">
        <f t="shared" si="7"/>
        <v>7.8244274809160158E-2</v>
      </c>
      <c r="L250" s="9">
        <f t="shared" si="8"/>
        <v>0</v>
      </c>
    </row>
    <row r="251" spans="1:12" x14ac:dyDescent="0.25">
      <c r="A251" s="12">
        <v>44040</v>
      </c>
      <c r="B251" t="s">
        <v>144</v>
      </c>
      <c r="C251" t="s">
        <v>139</v>
      </c>
      <c r="D251">
        <v>1</v>
      </c>
      <c r="E251" t="s">
        <v>141</v>
      </c>
      <c r="F251">
        <v>330</v>
      </c>
      <c r="G251">
        <v>330</v>
      </c>
      <c r="H251">
        <v>300</v>
      </c>
      <c r="I251" s="9"/>
      <c r="J251" s="9">
        <v>5.9171597633135979</v>
      </c>
      <c r="K251" s="9">
        <f t="shared" si="7"/>
        <v>5.9171597633135981E-2</v>
      </c>
      <c r="L251" s="9">
        <f t="shared" si="8"/>
        <v>0</v>
      </c>
    </row>
    <row r="252" spans="1:12" x14ac:dyDescent="0.25">
      <c r="A252" s="12">
        <v>44040</v>
      </c>
      <c r="B252" t="s">
        <v>144</v>
      </c>
      <c r="C252" t="s">
        <v>139</v>
      </c>
      <c r="D252">
        <v>2</v>
      </c>
      <c r="E252" t="s">
        <v>140</v>
      </c>
      <c r="F252">
        <v>330</v>
      </c>
      <c r="G252">
        <v>330</v>
      </c>
      <c r="H252">
        <v>300</v>
      </c>
      <c r="I252" s="9"/>
      <c r="J252" s="9">
        <v>9.8827470686767249</v>
      </c>
      <c r="K252" s="9">
        <f t="shared" si="7"/>
        <v>9.8827470686767255E-2</v>
      </c>
      <c r="L252" s="9">
        <f t="shared" si="8"/>
        <v>0</v>
      </c>
    </row>
    <row r="253" spans="1:12" x14ac:dyDescent="0.25">
      <c r="A253" s="12">
        <v>44040</v>
      </c>
      <c r="B253" t="s">
        <v>144</v>
      </c>
      <c r="C253" t="s">
        <v>139</v>
      </c>
      <c r="D253">
        <v>2</v>
      </c>
      <c r="E253" t="s">
        <v>141</v>
      </c>
      <c r="F253">
        <v>330</v>
      </c>
      <c r="G253">
        <v>330</v>
      </c>
      <c r="H253">
        <v>300</v>
      </c>
      <c r="I253" s="9"/>
      <c r="J253" s="9">
        <v>8.8397790055248695</v>
      </c>
      <c r="K253" s="9">
        <f t="shared" si="7"/>
        <v>8.8397790055248698E-2</v>
      </c>
      <c r="L253" s="9">
        <f t="shared" si="8"/>
        <v>0</v>
      </c>
    </row>
    <row r="254" spans="1:12" x14ac:dyDescent="0.25">
      <c r="A254" s="12">
        <v>44040</v>
      </c>
      <c r="B254" t="s">
        <v>144</v>
      </c>
      <c r="C254" t="s">
        <v>139</v>
      </c>
      <c r="D254">
        <v>3</v>
      </c>
      <c r="E254" t="s">
        <v>140</v>
      </c>
      <c r="F254">
        <v>330</v>
      </c>
      <c r="G254">
        <v>330</v>
      </c>
      <c r="H254">
        <v>300</v>
      </c>
      <c r="I254" s="9"/>
      <c r="J254" s="9">
        <v>6.7757009345794454</v>
      </c>
      <c r="K254" s="9">
        <f t="shared" si="7"/>
        <v>6.7757009345794456E-2</v>
      </c>
      <c r="L254" s="9">
        <f t="shared" si="8"/>
        <v>0</v>
      </c>
    </row>
    <row r="255" spans="1:12" x14ac:dyDescent="0.25">
      <c r="A255" s="12">
        <v>44040</v>
      </c>
      <c r="B255" t="s">
        <v>144</v>
      </c>
      <c r="C255" t="s">
        <v>139</v>
      </c>
      <c r="D255">
        <v>4</v>
      </c>
      <c r="E255" t="s">
        <v>140</v>
      </c>
      <c r="F255">
        <v>330</v>
      </c>
      <c r="G255">
        <v>330</v>
      </c>
      <c r="H255">
        <v>300</v>
      </c>
      <c r="I255" s="9"/>
      <c r="J255" s="9">
        <v>11.168384879725096</v>
      </c>
      <c r="K255" s="9">
        <f t="shared" si="7"/>
        <v>0.11168384879725096</v>
      </c>
      <c r="L255" s="9">
        <f t="shared" si="8"/>
        <v>0</v>
      </c>
    </row>
    <row r="256" spans="1:12" x14ac:dyDescent="0.25">
      <c r="A256" s="12">
        <v>44040</v>
      </c>
      <c r="B256" t="s">
        <v>144</v>
      </c>
      <c r="C256" t="s">
        <v>139</v>
      </c>
      <c r="D256">
        <v>4</v>
      </c>
      <c r="E256" t="s">
        <v>141</v>
      </c>
      <c r="F256">
        <v>330</v>
      </c>
      <c r="G256">
        <v>330</v>
      </c>
      <c r="H256">
        <v>300</v>
      </c>
      <c r="I256" s="9"/>
      <c r="J256" s="9">
        <v>11.63166397415185</v>
      </c>
      <c r="K256" s="9">
        <f t="shared" si="7"/>
        <v>0.1163166397415185</v>
      </c>
      <c r="L256" s="9">
        <f t="shared" si="8"/>
        <v>0</v>
      </c>
    </row>
    <row r="257" spans="1:12" x14ac:dyDescent="0.25">
      <c r="A257" s="12">
        <v>44040</v>
      </c>
      <c r="B257" t="s">
        <v>144</v>
      </c>
      <c r="C257" t="s">
        <v>139</v>
      </c>
      <c r="D257">
        <v>2</v>
      </c>
      <c r="E257" t="s">
        <v>140</v>
      </c>
      <c r="F257">
        <v>360</v>
      </c>
      <c r="G257">
        <v>350</v>
      </c>
      <c r="H257">
        <v>300</v>
      </c>
      <c r="I257" s="9"/>
      <c r="J257" s="9">
        <v>8.1534772182254276</v>
      </c>
      <c r="K257" s="9">
        <f t="shared" si="7"/>
        <v>8.1534772182254273E-2</v>
      </c>
      <c r="L257" s="9">
        <f t="shared" si="8"/>
        <v>0</v>
      </c>
    </row>
    <row r="258" spans="1:12" x14ac:dyDescent="0.25">
      <c r="A258" s="12">
        <v>44040</v>
      </c>
      <c r="B258" t="s">
        <v>144</v>
      </c>
      <c r="C258" t="s">
        <v>139</v>
      </c>
      <c r="D258">
        <v>2</v>
      </c>
      <c r="E258" t="s">
        <v>141</v>
      </c>
      <c r="F258">
        <v>360</v>
      </c>
      <c r="G258">
        <v>350</v>
      </c>
      <c r="H258">
        <v>300</v>
      </c>
      <c r="I258" s="9"/>
      <c r="J258" s="9">
        <v>7.7994428969359406</v>
      </c>
      <c r="K258" s="9">
        <f t="shared" ref="K258:K264" si="9">J258/100</f>
        <v>7.7994428969359403E-2</v>
      </c>
      <c r="L258" s="9">
        <f t="shared" si="8"/>
        <v>0</v>
      </c>
    </row>
    <row r="259" spans="1:12" x14ac:dyDescent="0.25">
      <c r="A259" s="12">
        <v>44040</v>
      </c>
      <c r="B259" t="s">
        <v>144</v>
      </c>
      <c r="C259" t="s">
        <v>139</v>
      </c>
      <c r="D259">
        <v>1</v>
      </c>
      <c r="E259" t="s">
        <v>140</v>
      </c>
      <c r="F259">
        <v>360</v>
      </c>
      <c r="G259">
        <v>360</v>
      </c>
      <c r="H259">
        <v>300</v>
      </c>
      <c r="I259" s="9"/>
      <c r="J259" s="9">
        <v>8.6587436332767478</v>
      </c>
      <c r="K259" s="9">
        <f t="shared" si="9"/>
        <v>8.6587436332767484E-2</v>
      </c>
      <c r="L259" s="9">
        <f t="shared" ref="L259:L264" si="10">H259*I259*K259</f>
        <v>0</v>
      </c>
    </row>
    <row r="260" spans="1:12" x14ac:dyDescent="0.25">
      <c r="A260" s="12">
        <v>44040</v>
      </c>
      <c r="B260" t="s">
        <v>144</v>
      </c>
      <c r="C260" t="s">
        <v>139</v>
      </c>
      <c r="D260">
        <v>1</v>
      </c>
      <c r="E260" t="s">
        <v>141</v>
      </c>
      <c r="F260">
        <v>360</v>
      </c>
      <c r="G260">
        <v>360</v>
      </c>
      <c r="H260">
        <v>300</v>
      </c>
      <c r="I260" s="9"/>
      <c r="J260" s="9">
        <v>7.0921985815602895</v>
      </c>
      <c r="K260" s="9">
        <f t="shared" si="9"/>
        <v>7.0921985815602898E-2</v>
      </c>
      <c r="L260" s="9">
        <f t="shared" si="10"/>
        <v>0</v>
      </c>
    </row>
    <row r="261" spans="1:12" x14ac:dyDescent="0.25">
      <c r="A261" s="12">
        <v>44040</v>
      </c>
      <c r="B261" t="s">
        <v>144</v>
      </c>
      <c r="C261" t="s">
        <v>139</v>
      </c>
      <c r="D261">
        <v>3</v>
      </c>
      <c r="E261" t="s">
        <v>140</v>
      </c>
      <c r="F261">
        <v>360</v>
      </c>
      <c r="G261">
        <v>360</v>
      </c>
      <c r="H261">
        <v>300</v>
      </c>
      <c r="I261" s="9"/>
      <c r="J261" s="9">
        <v>5.7507987220447339</v>
      </c>
      <c r="K261" s="9">
        <f t="shared" si="9"/>
        <v>5.7507987220447337E-2</v>
      </c>
      <c r="L261" s="9">
        <f t="shared" si="10"/>
        <v>0</v>
      </c>
    </row>
    <row r="262" spans="1:12" x14ac:dyDescent="0.25">
      <c r="A262" s="12">
        <v>44040</v>
      </c>
      <c r="B262" t="s">
        <v>144</v>
      </c>
      <c r="C262" t="s">
        <v>139</v>
      </c>
      <c r="D262">
        <v>4</v>
      </c>
      <c r="E262" t="s">
        <v>140</v>
      </c>
      <c r="F262">
        <v>360</v>
      </c>
      <c r="G262">
        <v>360</v>
      </c>
      <c r="H262">
        <v>300</v>
      </c>
      <c r="I262" s="9"/>
      <c r="J262" s="9">
        <v>10.526315789473681</v>
      </c>
      <c r="K262" s="9">
        <f t="shared" si="9"/>
        <v>0.10526315789473681</v>
      </c>
      <c r="L262" s="9">
        <f t="shared" si="10"/>
        <v>0</v>
      </c>
    </row>
    <row r="263" spans="1:12" x14ac:dyDescent="0.25">
      <c r="A263" s="12">
        <v>44040</v>
      </c>
      <c r="B263" t="s">
        <v>144</v>
      </c>
      <c r="C263" t="s">
        <v>139</v>
      </c>
      <c r="D263">
        <v>4</v>
      </c>
      <c r="E263" t="s">
        <v>141</v>
      </c>
      <c r="F263">
        <v>360</v>
      </c>
      <c r="G263">
        <v>360</v>
      </c>
      <c r="H263">
        <v>300</v>
      </c>
      <c r="I263" s="9"/>
      <c r="J263" s="9">
        <v>9.2165898617511477</v>
      </c>
      <c r="K263" s="9">
        <f t="shared" si="9"/>
        <v>9.2165898617511482E-2</v>
      </c>
      <c r="L263" s="9">
        <f t="shared" si="10"/>
        <v>0</v>
      </c>
    </row>
    <row r="264" spans="1:12" x14ac:dyDescent="0.25">
      <c r="A264" s="12">
        <v>44040</v>
      </c>
      <c r="B264" t="s">
        <v>144</v>
      </c>
      <c r="C264" t="s">
        <v>139</v>
      </c>
      <c r="D264">
        <v>1</v>
      </c>
      <c r="E264" t="s">
        <v>141</v>
      </c>
      <c r="F264">
        <v>390</v>
      </c>
      <c r="G264">
        <v>390</v>
      </c>
      <c r="H264">
        <v>300</v>
      </c>
      <c r="I264" s="9"/>
      <c r="J264" s="9">
        <v>7.6388888888888964</v>
      </c>
      <c r="K264" s="9">
        <f t="shared" si="9"/>
        <v>7.6388888888888964E-2</v>
      </c>
      <c r="L264" s="9">
        <f t="shared" si="10"/>
        <v>0</v>
      </c>
    </row>
  </sheetData>
  <autoFilter ref="A1:L264" xr:uid="{51827C35-0FC7-4F14-A2C5-7DB3687D4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CottonObserved</vt:lpstr>
      <vt:lpstr>PhenologyObserved</vt:lpstr>
      <vt:lpstr>SoilWater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2025-03-31T22:59:21Z</dcterms:created>
  <dcterms:modified xsi:type="dcterms:W3CDTF">2025-06-18T00:49:06Z</dcterms:modified>
</cp:coreProperties>
</file>