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Soybean\"/>
    </mc:Choice>
  </mc:AlternateContent>
  <xr:revisionPtr revIDLastSave="0" documentId="13_ncr:1_{175BE44F-016A-4F54-99C5-047758F0BAE0}" xr6:coauthVersionLast="47" xr6:coauthVersionMax="47" xr10:uidLastSave="{00000000-0000-0000-0000-000000000000}"/>
  <bookViews>
    <workbookView xWindow="-98" yWindow="-98" windowWidth="21795" windowHeight="13875" tabRatio="1000" xr2:uid="{00000000-000D-0000-FFFF-FFFF00000000}"/>
  </bookViews>
  <sheets>
    <sheet name="Observed" sheetId="14" r:id="rId1"/>
    <sheet name="GattonDalby" sheetId="19" r:id="rId2"/>
    <sheet name="Griffith" sheetId="18" r:id="rId3"/>
    <sheet name="ObservedOLD" sheetId="13" r:id="rId4"/>
    <sheet name="Temp" sheetId="23" r:id="rId5"/>
  </sheets>
  <definedNames>
    <definedName name="_xlnm._FilterDatabase" localSheetId="0" hidden="1">Observed!$A$1:$CR$336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6" i="14" l="1"/>
  <c r="Q145" i="14"/>
  <c r="Q144" i="14"/>
  <c r="Q143" i="14"/>
  <c r="Q141" i="14"/>
  <c r="Q140" i="14"/>
  <c r="Q139" i="14"/>
  <c r="Q138" i="14"/>
  <c r="Q137" i="14"/>
  <c r="Q136" i="14"/>
  <c r="Z43" i="14" l="1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42" i="14"/>
  <c r="X236" i="14" l="1"/>
  <c r="X229" i="14"/>
  <c r="X222" i="14"/>
  <c r="X215" i="14"/>
  <c r="X208" i="14"/>
  <c r="X201" i="14"/>
  <c r="X194" i="14"/>
  <c r="X187" i="14"/>
  <c r="AF182" i="14" l="1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F228" i="14"/>
  <c r="AF229" i="14"/>
  <c r="AF230" i="14"/>
  <c r="AF231" i="14"/>
  <c r="AF232" i="14"/>
  <c r="AF233" i="14"/>
  <c r="AF234" i="14"/>
  <c r="AF235" i="14"/>
  <c r="AF236" i="14"/>
  <c r="AF181" i="14"/>
  <c r="AG182" i="14" l="1"/>
  <c r="AG183" i="14"/>
  <c r="AH183" i="14"/>
  <c r="AG184" i="14"/>
  <c r="AH184" i="14"/>
  <c r="AG185" i="14"/>
  <c r="AH185" i="14"/>
  <c r="AG186" i="14"/>
  <c r="AH186" i="14"/>
  <c r="AG187" i="14"/>
  <c r="AH187" i="14"/>
  <c r="AI187" i="14"/>
  <c r="AJ187" i="14"/>
  <c r="AG188" i="14"/>
  <c r="AG189" i="14"/>
  <c r="AG190" i="14"/>
  <c r="AH190" i="14"/>
  <c r="AG191" i="14"/>
  <c r="AH191" i="14"/>
  <c r="AG192" i="14"/>
  <c r="AH192" i="14"/>
  <c r="AG193" i="14"/>
  <c r="AH193" i="14"/>
  <c r="AG194" i="14"/>
  <c r="AH194" i="14"/>
  <c r="AI194" i="14"/>
  <c r="AJ194" i="14"/>
  <c r="AG195" i="14"/>
  <c r="AG196" i="14"/>
  <c r="AG197" i="14"/>
  <c r="AH197" i="14"/>
  <c r="AG198" i="14"/>
  <c r="AH198" i="14"/>
  <c r="AG199" i="14"/>
  <c r="AH199" i="14"/>
  <c r="AG200" i="14"/>
  <c r="AH200" i="14"/>
  <c r="AG201" i="14"/>
  <c r="AH201" i="14"/>
  <c r="AI201" i="14"/>
  <c r="AJ201" i="14"/>
  <c r="AG202" i="14"/>
  <c r="AG203" i="14"/>
  <c r="AG204" i="14"/>
  <c r="AH204" i="14"/>
  <c r="AG205" i="14"/>
  <c r="AH205" i="14"/>
  <c r="AG206" i="14"/>
  <c r="AH206" i="14"/>
  <c r="AG207" i="14"/>
  <c r="AH207" i="14"/>
  <c r="AG208" i="14"/>
  <c r="AH208" i="14"/>
  <c r="AI208" i="14"/>
  <c r="AJ208" i="14"/>
  <c r="AG209" i="14"/>
  <c r="AG210" i="14"/>
  <c r="AG211" i="14"/>
  <c r="AH211" i="14"/>
  <c r="AG212" i="14"/>
  <c r="AH212" i="14"/>
  <c r="AG213" i="14"/>
  <c r="AH213" i="14"/>
  <c r="AG214" i="14"/>
  <c r="AH214" i="14"/>
  <c r="AG215" i="14"/>
  <c r="AH215" i="14"/>
  <c r="AI215" i="14"/>
  <c r="AJ215" i="14"/>
  <c r="AG216" i="14"/>
  <c r="AG217" i="14"/>
  <c r="AG218" i="14"/>
  <c r="AH218" i="14"/>
  <c r="AG219" i="14"/>
  <c r="AH219" i="14"/>
  <c r="AG220" i="14"/>
  <c r="AH220" i="14"/>
  <c r="AG221" i="14"/>
  <c r="AH221" i="14"/>
  <c r="AG222" i="14"/>
  <c r="AH222" i="14"/>
  <c r="AI222" i="14"/>
  <c r="AJ222" i="14"/>
  <c r="AG223" i="14"/>
  <c r="AG224" i="14"/>
  <c r="AG225" i="14"/>
  <c r="AH225" i="14"/>
  <c r="AG226" i="14"/>
  <c r="AH226" i="14"/>
  <c r="AG227" i="14"/>
  <c r="AH227" i="14"/>
  <c r="AG228" i="14"/>
  <c r="AH228" i="14"/>
  <c r="AG229" i="14"/>
  <c r="AH229" i="14"/>
  <c r="AI229" i="14"/>
  <c r="AJ229" i="14"/>
  <c r="AG230" i="14"/>
  <c r="AG231" i="14"/>
  <c r="AG232" i="14"/>
  <c r="AH232" i="14"/>
  <c r="AG233" i="14"/>
  <c r="AH233" i="14"/>
  <c r="AG234" i="14"/>
  <c r="AH234" i="14"/>
  <c r="AG235" i="14"/>
  <c r="AH235" i="14"/>
  <c r="AG236" i="14"/>
  <c r="AH236" i="14"/>
  <c r="AI236" i="14"/>
  <c r="AJ236" i="14"/>
  <c r="AG181" i="14"/>
  <c r="AC180" i="14" l="1"/>
  <c r="AC179" i="14"/>
  <c r="AC178" i="14"/>
  <c r="AC177" i="14"/>
  <c r="AC176" i="14"/>
  <c r="AC175" i="14"/>
  <c r="AC174" i="14"/>
  <c r="AC168" i="14"/>
  <c r="AC161" i="14"/>
  <c r="AC147" i="14"/>
  <c r="AC135" i="14"/>
  <c r="AC127" i="14"/>
  <c r="AC117" i="14"/>
  <c r="AC106" i="14"/>
  <c r="AC97" i="14"/>
  <c r="AC88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172" i="14"/>
  <c r="B173" i="14"/>
  <c r="B174" i="14"/>
  <c r="B171" i="14"/>
  <c r="B179" i="14" l="1"/>
  <c r="B180" i="14"/>
  <c r="B178" i="14"/>
  <c r="B176" i="14" l="1"/>
  <c r="B177" i="14"/>
  <c r="B175" i="14"/>
  <c r="B156" i="14" l="1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55" i="14"/>
  <c r="AN136" i="14" l="1"/>
  <c r="AR136" i="14" s="1"/>
  <c r="AN137" i="14"/>
  <c r="AR137" i="14" s="1"/>
  <c r="AN138" i="14"/>
  <c r="AR138" i="14" s="1"/>
  <c r="AN139" i="14"/>
  <c r="AR139" i="14" s="1"/>
  <c r="AN140" i="14"/>
  <c r="AN141" i="14"/>
  <c r="AN143" i="14"/>
  <c r="AN144" i="14"/>
  <c r="AN145" i="14"/>
  <c r="AN146" i="14"/>
  <c r="AP140" i="14"/>
  <c r="AR140" i="14" s="1"/>
  <c r="AP141" i="14"/>
  <c r="AR141" i="14" s="1"/>
  <c r="AQ143" i="14"/>
  <c r="AQ144" i="14"/>
  <c r="AQ145" i="14"/>
  <c r="AQ146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44" i="14"/>
  <c r="AP144" i="14" s="1"/>
  <c r="AO144" i="14" s="1"/>
  <c r="AH144" i="14" s="1"/>
  <c r="W145" i="14"/>
  <c r="AP145" i="14" s="1"/>
  <c r="W146" i="14"/>
  <c r="W143" i="14"/>
  <c r="AP143" i="14" s="1"/>
  <c r="AO143" i="14" s="1"/>
  <c r="AH143" i="14" s="1"/>
  <c r="AR144" i="14" l="1"/>
  <c r="AO141" i="14"/>
  <c r="AH141" i="14" s="1"/>
  <c r="AO140" i="14"/>
  <c r="AH140" i="14" s="1"/>
  <c r="AP146" i="14"/>
  <c r="AO146" i="14" s="1"/>
  <c r="AH146" i="14" s="1"/>
  <c r="X146" i="14"/>
  <c r="AR143" i="14"/>
  <c r="AR145" i="14"/>
  <c r="AO145" i="14"/>
  <c r="AH145" i="14" s="1"/>
  <c r="Q16" i="19"/>
  <c r="Q17" i="19"/>
  <c r="Q18" i="19"/>
  <c r="Q15" i="19"/>
  <c r="AR146" i="14" l="1"/>
  <c r="H147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</calcChain>
</file>

<file path=xl/sharedStrings.xml><?xml version="1.0" encoding="utf-8"?>
<sst xmlns="http://schemas.openxmlformats.org/spreadsheetml/2006/main" count="1257" uniqueCount="351">
  <si>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</si>
  <si>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</si>
  <si>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</si>
  <si>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</si>
  <si>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</si>
  <si>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</si>
  <si>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</si>
  <si>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</si>
  <si>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</si>
  <si>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</si>
  <si>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</si>
  <si>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</si>
  <si>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</si>
  <si>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</si>
  <si>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</si>
  <si>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</si>
  <si>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</si>
  <si>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</si>
  <si>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</si>
  <si>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</si>
  <si>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</si>
  <si>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</si>
  <si>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</si>
  <si>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</si>
  <si>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</si>
  <si>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</si>
  <si>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</si>
  <si>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</si>
  <si>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</si>
  <si>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</si>
  <si>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</si>
  <si>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</si>
  <si>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</si>
  <si>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</si>
  <si>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</si>
  <si>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</si>
  <si>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</si>
  <si>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</si>
  <si>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</si>
  <si>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</si>
  <si>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</si>
  <si>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</si>
  <si>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</si>
  <si>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</si>
  <si>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</si>
  <si>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</si>
  <si>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</si>
  <si>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</si>
  <si>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</si>
  <si>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</si>
  <si>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</si>
  <si>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</si>
  <si>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</si>
  <si>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</si>
  <si>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</si>
  <si>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</si>
  <si>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</si>
  <si>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</si>
  <si>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</si>
  <si>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</si>
  <si>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</si>
  <si>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</si>
  <si>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</si>
  <si>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</si>
  <si>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</si>
  <si>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</si>
  <si>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</si>
  <si>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</si>
  <si>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</si>
  <si>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</si>
  <si>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</si>
  <si>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</si>
  <si>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</si>
  <si>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</si>
  <si>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</si>
  <si>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</si>
  <si>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</si>
  <si>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</si>
  <si>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</si>
  <si>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</si>
  <si>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</si>
  <si>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</si>
  <si>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</si>
  <si>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</si>
  <si>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</si>
  <si>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</si>
  <si>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</si>
  <si>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</si>
  <si>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</si>
  <si>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</si>
  <si>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</si>
  <si>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</si>
  <si>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</si>
  <si>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</si>
  <si>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</si>
  <si>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</si>
  <si>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</si>
  <si>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</si>
  <si>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</si>
  <si>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</si>
  <si>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</si>
  <si>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</si>
  <si>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</si>
  <si>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</si>
  <si>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</si>
  <si>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</si>
  <si>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</si>
  <si>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</si>
  <si>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</si>
  <si>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</si>
  <si>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</si>
  <si>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</si>
  <si>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</si>
  <si>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</si>
  <si>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</si>
  <si>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</si>
  <si>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</si>
  <si>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</si>
  <si>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</si>
  <si>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</si>
  <si>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</si>
  <si>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</si>
  <si>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</si>
  <si>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</si>
  <si>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</si>
  <si>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</si>
  <si>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</si>
  <si>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</si>
  <si>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</si>
  <si>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</si>
  <si>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</si>
  <si>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</si>
  <si>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</si>
  <si>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</si>
  <si>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</si>
  <si>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</si>
  <si>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</si>
  <si>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</si>
  <si>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</si>
  <si>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</si>
  <si>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</si>
  <si>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</si>
  <si>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</si>
  <si>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</si>
  <si>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</si>
  <si>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</si>
  <si>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</si>
  <si>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</si>
  <si>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</si>
  <si>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</si>
  <si>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</si>
  <si>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</si>
  <si>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</si>
  <si>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</si>
  <si>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</si>
  <si>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</si>
  <si>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</si>
  <si>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</si>
  <si>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</si>
  <si>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</si>
  <si>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</si>
  <si>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</si>
  <si>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</si>
  <si>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</si>
  <si>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</si>
  <si>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</si>
  <si>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</si>
  <si>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</si>
  <si>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</si>
  <si>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</si>
  <si>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</si>
  <si>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</si>
  <si>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</si>
  <si>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</si>
  <si>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</si>
  <si>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</si>
  <si>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</si>
  <si>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</si>
  <si>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</si>
  <si>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</si>
  <si>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</si>
  <si>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</si>
  <si>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</si>
  <si>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</si>
  <si>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</si>
  <si>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</si>
  <si>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</si>
  <si>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</si>
  <si>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</si>
  <si>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</si>
  <si>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</si>
  <si>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</si>
  <si>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</si>
  <si>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</si>
  <si>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</si>
  <si>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</si>
  <si>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</si>
  <si>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</si>
  <si>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</si>
  <si>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</si>
  <si>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</si>
  <si>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</si>
  <si>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</si>
  <si>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</si>
  <si>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</si>
  <si>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</si>
  <si>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</si>
  <si>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</si>
  <si>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</si>
  <si>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</si>
  <si>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</si>
  <si>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</si>
  <si>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</si>
  <si>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</si>
  <si>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</si>
  <si>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</si>
  <si>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</si>
  <si>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</si>
  <si>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</si>
  <si>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</si>
  <si>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</si>
  <si>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</si>
  <si>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</si>
  <si>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</si>
  <si>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</si>
  <si>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</si>
  <si>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</si>
  <si>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</si>
  <si>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</si>
  <si>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</si>
  <si>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</si>
  <si>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</si>
  <si>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</si>
  <si>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</si>
  <si>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</si>
  <si>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</si>
  <si>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</si>
  <si>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</si>
  <si>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</si>
  <si>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</si>
  <si>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</si>
  <si>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</si>
  <si>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</si>
  <si>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</si>
  <si>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</si>
  <si>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</si>
  <si>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</si>
  <si>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</si>
  <si>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</si>
  <si>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</si>
  <si>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</si>
  <si>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</si>
  <si>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</si>
  <si>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</si>
  <si>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</si>
  <si>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</si>
  <si>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</si>
  <si>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</si>
  <si>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</si>
  <si>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</si>
  <si>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</si>
  <si>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</si>
  <si>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</si>
  <si>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</si>
  <si>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</si>
  <si>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</si>
  <si>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</si>
  <si>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</si>
  <si>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</si>
  <si>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</si>
  <si>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</si>
  <si>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</si>
  <si>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</si>
  <si>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</si>
  <si>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</si>
  <si>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</si>
  <si>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</si>
  <si>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</si>
  <si>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</si>
  <si>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</si>
  <si>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</si>
  <si>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</si>
  <si>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</si>
  <si>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</si>
  <si>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</si>
  <si>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</si>
  <si>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</si>
  <si>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</si>
  <si>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</si>
  <si>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</si>
  <si>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</si>
  <si>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</si>
  <si>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</si>
  <si>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</si>
  <si>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</si>
  <si>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</si>
  <si>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</si>
  <si>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</si>
  <si>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</si>
  <si>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</si>
  <si>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</si>
  <si>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</si>
  <si>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</si>
  <si>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</si>
  <si>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</si>
  <si>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</si>
  <si>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</si>
  <si>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</si>
  <si>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</si>
  <si>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</si>
  <si>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</si>
  <si>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</si>
  <si>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</si>
  <si>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</si>
  <si>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</si>
  <si>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</si>
  <si>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</si>
  <si>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</si>
  <si>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</si>
  <si>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</si>
  <si>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</si>
  <si>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</si>
  <si>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</si>
  <si>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</si>
  <si>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</si>
  <si>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</si>
  <si>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</si>
  <si>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</si>
  <si>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</si>
  <si>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</si>
  <si>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</si>
  <si>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</si>
  <si>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</si>
  <si>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</si>
  <si>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</si>
  <si>
    <t>SoilNO3_30cm</t>
  </si>
  <si>
    <t>SoilNH4_30cm</t>
  </si>
  <si>
    <t>Soybean.Leaf.CoverTotal</t>
  </si>
  <si>
    <t>Yaan2014CvNandou12</t>
    <phoneticPr fontId="0" type="noConversion"/>
  </si>
  <si>
    <t>Yaan2015CvNandou12</t>
    <phoneticPr fontId="0" type="noConversion"/>
  </si>
  <si>
    <t>Yaan2016CvNandou12</t>
    <phoneticPr fontId="0" type="noConversion"/>
  </si>
  <si>
    <t>Yaan2014CvTexuan13</t>
    <phoneticPr fontId="0" type="noConversion"/>
  </si>
  <si>
    <t>Yaan2015CvTexuan13</t>
    <phoneticPr fontId="0" type="noConversion"/>
  </si>
  <si>
    <t>Yaan2016CvTexuan13</t>
    <phoneticPr fontId="0" type="noConversion"/>
  </si>
  <si>
    <t>Yaan2014CvJiuyuehuang</t>
    <phoneticPr fontId="0" type="noConversion"/>
  </si>
  <si>
    <t>Yaan2015CvJiuyuehuang</t>
    <phoneticPr fontId="0" type="noConversion"/>
  </si>
  <si>
    <t>Yaan2016CvJiuyuehuang</t>
    <phoneticPr fontId="0" type="noConversion"/>
  </si>
  <si>
    <t>Hedou19Sow2013</t>
    <phoneticPr fontId="0" type="noConversion"/>
  </si>
  <si>
    <t>Hedou19Sow2014</t>
    <phoneticPr fontId="0" type="noConversion"/>
  </si>
  <si>
    <t>Hedou19Sow2015</t>
    <phoneticPr fontId="0" type="noConversion"/>
  </si>
  <si>
    <t>Soybean.Leaf.NodeNumber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</si>
</sst>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_);[Red]\(0\)"/>
    <numFmt numFmtId="167" formatCode="yyyy/m/d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2" borderId="2" xfId="0" applyFont="1" applyFill="1" applyBorder="1"/>
    <xf numFmtId="0" fontId="1" fillId="2" borderId="1" xfId="0" applyFont="1" applyFill="1" applyBorder="1"/>
    <xf numFmtId="14" fontId="0" fillId="0" borderId="0" xfId="0" applyNumberFormat="1" applyAlignment="1">
      <alignment horizontal="right"/>
    </xf>
    <xf numFmtId="0" fontId="6" fillId="0" borderId="0" xfId="0" applyFont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66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/>
    <xf numFmtId="166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43"/>
  <sheetViews>
    <sheetView tabSelected="1" workbookViewId="0">
      <pane xSplit="10710" ySplit="570" topLeftCell="H328" activePane="topRight"/>
      <selection activeCell="C1" sqref="C1"/>
      <selection pane="topRight" activeCell="K1" sqref="K1"/>
      <selection pane="bottomLeft" activeCell="D324" sqref="D324"/>
      <selection pane="bottomRight" activeCell="A337" sqref="A337:AB443"/>
    </sheetView>
  </sheetViews>
  <sheetFormatPr defaultRowHeight="14.25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6328125" bestFit="1" customWidth="1"/>
    <col min="7" max="7" width="27.6640625" bestFit="1" customWidth="1"/>
    <col min="8" max="8" width="27" bestFit="1" customWidth="1"/>
    <col min="9" max="9" width="9.86328125" bestFit="1" customWidth="1"/>
    <col min="10" max="10" width="10.06640625" bestFit="1" customWidth="1"/>
    <col min="11" max="11" width="27.33203125" bestFit="1" customWidth="1"/>
    <col min="12" max="12" width="11.06640625" bestFit="1" customWidth="1"/>
    <col min="13" max="13" width="21.6640625" customWidth="1"/>
    <col min="14" max="14" width="14.06640625" bestFit="1" customWidth="1"/>
    <col min="15" max="15" width="21.33203125" bestFit="1" customWidth="1"/>
    <col min="16" max="16" width="12" bestFit="1" customWidth="1"/>
    <col min="17" max="17" width="21.3984375" bestFit="1" customWidth="1"/>
    <col min="18" max="18" width="17.6640625" bestFit="1" customWidth="1"/>
    <col min="19" max="19" width="18.6640625" bestFit="1" customWidth="1"/>
    <col min="20" max="20" width="14.06640625" bestFit="1" customWidth="1"/>
    <col min="21" max="21" width="14.86328125" bestFit="1" customWidth="1"/>
    <col min="22" max="22" width="13.86328125" bestFit="1" customWidth="1"/>
    <col min="23" max="23" width="14.3984375" bestFit="1" customWidth="1"/>
    <col min="24" max="24" width="14.3984375" customWidth="1"/>
    <col min="25" max="25" width="15.06640625" bestFit="1" customWidth="1"/>
    <col min="26" max="26" width="15" bestFit="1" customWidth="1"/>
    <col min="27" max="27" width="15" customWidth="1"/>
    <col min="28" max="29" width="21.86328125" customWidth="1"/>
    <col min="30" max="30" width="20.53125" bestFit="1" customWidth="1"/>
    <col min="31" max="31" width="21.6640625" bestFit="1" customWidth="1"/>
    <col min="32" max="32" width="21.6640625" customWidth="1"/>
    <col min="33" max="33" width="17.6640625" bestFit="1" customWidth="1"/>
    <col min="34" max="34" width="16.3984375" bestFit="1" customWidth="1"/>
    <col min="35" max="35" width="17.33203125" bestFit="1" customWidth="1"/>
    <col min="36" max="36" width="18" bestFit="1" customWidth="1"/>
    <col min="37" max="37" width="16.53125" bestFit="1" customWidth="1"/>
    <col min="38" max="38" width="17.6640625" bestFit="1" customWidth="1"/>
    <col min="39" max="39" width="17.6640625" customWidth="1"/>
    <col min="40" max="40" width="13.6640625" bestFit="1" customWidth="1"/>
    <col min="41" max="41" width="12.6640625" bestFit="1" customWidth="1"/>
    <col min="42" max="42" width="13.33203125" bestFit="1" customWidth="1"/>
    <col min="43" max="43" width="14" bestFit="1" customWidth="1"/>
    <col min="44" max="44" width="20.6640625" style="9" bestFit="1" customWidth="1"/>
    <col min="45" max="46" width="20.6640625" customWidth="1"/>
    <col min="47" max="47" width="9.33203125" bestFit="1" customWidth="1"/>
    <col min="48" max="48" width="14.6640625" bestFit="1" customWidth="1"/>
    <col min="49" max="49" width="13.86328125" bestFit="1" customWidth="1"/>
    <col min="50" max="50" width="17" bestFit="1" customWidth="1"/>
    <col min="51" max="51" width="5.6640625" bestFit="1" customWidth="1"/>
    <col min="52" max="52" width="8.06640625" bestFit="1" customWidth="1"/>
    <col min="53" max="53" width="14" bestFit="1" customWidth="1"/>
    <col min="54" max="54" width="14.33203125" bestFit="1" customWidth="1"/>
    <col min="55" max="55" width="10.6640625" bestFit="1" customWidth="1"/>
    <col min="56" max="56" width="10.53125" bestFit="1" customWidth="1"/>
    <col min="57" max="57" width="6.53125" bestFit="1" customWidth="1"/>
    <col min="58" max="58" width="7.53125" bestFit="1" customWidth="1"/>
    <col min="59" max="59" width="14.86328125" bestFit="1" customWidth="1"/>
    <col min="60" max="60" width="17.3984375" bestFit="1" customWidth="1"/>
    <col min="61" max="61" width="14.06640625" bestFit="1" customWidth="1"/>
    <col min="62" max="62" width="15.06640625" bestFit="1" customWidth="1"/>
    <col min="63" max="63" width="14.6640625" bestFit="1" customWidth="1"/>
    <col min="64" max="64" width="15" bestFit="1" customWidth="1"/>
    <col min="65" max="65" width="11.6640625" bestFit="1" customWidth="1"/>
    <col min="66" max="66" width="11.33203125" bestFit="1" customWidth="1"/>
    <col min="67" max="67" width="17.6640625" bestFit="1" customWidth="1"/>
    <col min="68" max="68" width="20.33203125" bestFit="1" customWidth="1"/>
    <col min="69" max="69" width="18.3984375" bestFit="1" customWidth="1"/>
    <col min="70" max="70" width="17.33203125" bestFit="1" customWidth="1"/>
    <col min="71" max="71" width="17.3984375" bestFit="1" customWidth="1"/>
    <col min="72" max="72" width="18.06640625" bestFit="1" customWidth="1"/>
    <col min="73" max="73" width="13.6640625" bestFit="1" customWidth="1"/>
    <col min="74" max="74" width="16.33203125" bestFit="1" customWidth="1"/>
    <col min="75" max="75" width="14.06640625" bestFit="1" customWidth="1"/>
    <col min="76" max="76" width="14.3984375" bestFit="1" customWidth="1"/>
    <col min="77" max="77" width="13.86328125" bestFit="1" customWidth="1"/>
    <col min="78" max="78" width="10.6640625" bestFit="1" customWidth="1"/>
    <col min="79" max="79" width="18.6640625" bestFit="1" customWidth="1"/>
    <col min="80" max="80" width="13.3984375" bestFit="1" customWidth="1"/>
    <col min="81" max="81" width="18.6640625" bestFit="1" customWidth="1"/>
    <col min="82" max="82" width="18" bestFit="1" customWidth="1"/>
    <col min="83" max="83" width="10.86328125" bestFit="1" customWidth="1"/>
    <col min="84" max="84" width="9.86328125" bestFit="1" customWidth="1"/>
    <col min="85" max="85" width="12.06640625" bestFit="1" customWidth="1"/>
  </cols>
  <sheetData>
    <row r="1" spans="1:96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350</v>
      </c>
      <c r="L1" t="s">
        <v>92</v>
      </c>
      <c r="M1" t="s">
        <v>89</v>
      </c>
      <c r="N1" t="s">
        <v>55</v>
      </c>
      <c r="O1" t="s">
        <v>337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232</v>
      </c>
      <c r="Y1" t="s">
        <v>175</v>
      </c>
      <c r="Z1" t="s">
        <v>59</v>
      </c>
      <c r="AA1" t="s">
        <v>234</v>
      </c>
      <c r="AB1" t="s">
        <v>7</v>
      </c>
      <c r="AC1" t="s">
        <v>219</v>
      </c>
      <c r="AD1" t="s">
        <v>154</v>
      </c>
      <c r="AE1" t="s">
        <v>153</v>
      </c>
      <c r="AF1" t="s">
        <v>230</v>
      </c>
      <c r="AG1" t="s">
        <v>152</v>
      </c>
      <c r="AH1" t="s">
        <v>151</v>
      </c>
      <c r="AI1" t="s">
        <v>155</v>
      </c>
      <c r="AJ1" t="s">
        <v>158</v>
      </c>
      <c r="AK1" t="s">
        <v>147</v>
      </c>
      <c r="AL1" t="s">
        <v>148</v>
      </c>
      <c r="AM1" t="s">
        <v>231</v>
      </c>
      <c r="AN1" t="s">
        <v>150</v>
      </c>
      <c r="AO1" t="s">
        <v>149</v>
      </c>
      <c r="AP1" t="s">
        <v>159</v>
      </c>
      <c r="AQ1" t="s">
        <v>156</v>
      </c>
      <c r="AR1" s="9" t="s">
        <v>160</v>
      </c>
      <c r="AS1" t="s">
        <v>228</v>
      </c>
      <c r="AT1" t="s">
        <v>229</v>
      </c>
      <c r="AU1" t="s">
        <v>17</v>
      </c>
      <c r="AV1" t="s">
        <v>18</v>
      </c>
      <c r="AW1" t="s">
        <v>19</v>
      </c>
      <c r="AX1" t="s">
        <v>161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s="9" t="s">
        <v>200</v>
      </c>
      <c r="CI1" s="9" t="s">
        <v>201</v>
      </c>
      <c r="CJ1" s="9" t="s">
        <v>202</v>
      </c>
      <c r="CK1" s="9" t="s">
        <v>203</v>
      </c>
      <c r="CL1" s="9" t="s">
        <v>204</v>
      </c>
      <c r="CM1" t="s">
        <v>205</v>
      </c>
      <c r="CN1" t="s">
        <v>206</v>
      </c>
      <c r="CO1" t="s">
        <v>207</v>
      </c>
      <c r="CP1" t="s">
        <v>233</v>
      </c>
      <c r="CQ1" s="26" t="s">
        <v>335</v>
      </c>
      <c r="CR1" s="26" t="s">
        <v>336</v>
      </c>
    </row>
    <row r="2" spans="1:96">
      <c r="A2" t="s">
        <v>65</v>
      </c>
      <c r="D2" s="4" t="s">
        <v>60</v>
      </c>
      <c r="E2" s="4"/>
      <c r="F2" s="5">
        <v>6</v>
      </c>
      <c r="G2" s="5">
        <v>21</v>
      </c>
      <c r="H2" s="5">
        <v>74</v>
      </c>
    </row>
    <row r="3" spans="1:96">
      <c r="A3" t="s">
        <v>66</v>
      </c>
      <c r="D3" s="4" t="s">
        <v>60</v>
      </c>
      <c r="E3" s="4"/>
      <c r="F3" s="5">
        <v>6</v>
      </c>
      <c r="G3" s="5">
        <v>26</v>
      </c>
      <c r="H3" s="5">
        <v>79</v>
      </c>
    </row>
    <row r="4" spans="1:96">
      <c r="A4" t="s">
        <v>71</v>
      </c>
      <c r="D4" s="4" t="s">
        <v>60</v>
      </c>
      <c r="E4" s="4"/>
      <c r="F4" s="5">
        <v>6</v>
      </c>
      <c r="G4" s="5">
        <v>30</v>
      </c>
      <c r="H4" s="5">
        <v>90</v>
      </c>
    </row>
    <row r="5" spans="1:96">
      <c r="A5" t="s">
        <v>72</v>
      </c>
      <c r="D5" s="4" t="s">
        <v>60</v>
      </c>
      <c r="E5" s="4"/>
      <c r="F5" s="5">
        <v>6</v>
      </c>
      <c r="G5" s="5">
        <v>33</v>
      </c>
      <c r="H5" s="5">
        <v>100</v>
      </c>
    </row>
    <row r="6" spans="1:96">
      <c r="A6" t="s">
        <v>73</v>
      </c>
      <c r="D6" s="4" t="s">
        <v>60</v>
      </c>
      <c r="E6" s="4"/>
      <c r="F6" s="5">
        <v>6</v>
      </c>
      <c r="G6" s="5">
        <v>37</v>
      </c>
      <c r="H6" s="5">
        <v>102</v>
      </c>
    </row>
    <row r="7" spans="1:96">
      <c r="A7" t="s">
        <v>74</v>
      </c>
      <c r="D7" s="4" t="s">
        <v>60</v>
      </c>
      <c r="E7" s="4"/>
      <c r="F7" s="5">
        <v>6</v>
      </c>
      <c r="G7" s="5">
        <v>40</v>
      </c>
      <c r="H7" s="5">
        <v>107</v>
      </c>
    </row>
    <row r="8" spans="1:96">
      <c r="A8" t="s">
        <v>75</v>
      </c>
      <c r="D8" s="4" t="s">
        <v>60</v>
      </c>
      <c r="E8" s="4"/>
      <c r="F8" s="5">
        <v>6</v>
      </c>
      <c r="G8" s="5">
        <v>67</v>
      </c>
      <c r="H8" s="5">
        <v>128</v>
      </c>
    </row>
    <row r="9" spans="1:96">
      <c r="A9" t="s">
        <v>76</v>
      </c>
      <c r="D9" s="4" t="s">
        <v>60</v>
      </c>
      <c r="E9" s="4"/>
      <c r="F9" s="5">
        <v>6</v>
      </c>
      <c r="G9" s="5">
        <v>72</v>
      </c>
      <c r="H9" s="5">
        <v>128</v>
      </c>
    </row>
    <row r="10" spans="1:96">
      <c r="A10" t="s">
        <v>67</v>
      </c>
      <c r="D10" s="4" t="s">
        <v>60</v>
      </c>
      <c r="E10" s="4"/>
      <c r="F10" s="5">
        <v>13</v>
      </c>
      <c r="G10" s="5">
        <v>40</v>
      </c>
      <c r="H10" s="5">
        <v>78</v>
      </c>
    </row>
    <row r="11" spans="1:96">
      <c r="A11" t="s">
        <v>68</v>
      </c>
      <c r="D11" s="4" t="s">
        <v>60</v>
      </c>
      <c r="E11" s="4"/>
      <c r="F11" s="5">
        <v>13</v>
      </c>
      <c r="G11" s="5">
        <v>43</v>
      </c>
      <c r="H11" s="5">
        <v>83</v>
      </c>
    </row>
    <row r="12" spans="1:96">
      <c r="A12" t="s">
        <v>77</v>
      </c>
      <c r="D12" s="4" t="s">
        <v>60</v>
      </c>
      <c r="E12" s="4"/>
      <c r="F12" s="5">
        <v>13</v>
      </c>
      <c r="G12" s="5">
        <v>43</v>
      </c>
      <c r="H12" s="5">
        <v>91</v>
      </c>
    </row>
    <row r="13" spans="1:96">
      <c r="A13" t="s">
        <v>78</v>
      </c>
      <c r="D13" s="4" t="s">
        <v>60</v>
      </c>
      <c r="E13" s="4"/>
      <c r="F13" s="5">
        <v>13</v>
      </c>
      <c r="G13" s="5">
        <v>44</v>
      </c>
      <c r="H13" s="5">
        <v>103</v>
      </c>
    </row>
    <row r="14" spans="1:96">
      <c r="A14" t="s">
        <v>79</v>
      </c>
      <c r="D14" s="4" t="s">
        <v>60</v>
      </c>
      <c r="E14" s="4"/>
      <c r="F14" s="5">
        <v>13</v>
      </c>
      <c r="G14" s="5">
        <v>48</v>
      </c>
      <c r="H14" s="5">
        <v>112</v>
      </c>
    </row>
    <row r="15" spans="1:96">
      <c r="A15" t="s">
        <v>80</v>
      </c>
      <c r="D15" s="4" t="s">
        <v>60</v>
      </c>
      <c r="E15" s="4"/>
      <c r="F15" s="5">
        <v>13</v>
      </c>
      <c r="G15" s="5">
        <v>53</v>
      </c>
      <c r="H15" s="5">
        <v>118</v>
      </c>
    </row>
    <row r="16" spans="1:96">
      <c r="A16" t="s">
        <v>81</v>
      </c>
      <c r="D16" s="4" t="s">
        <v>60</v>
      </c>
      <c r="E16" s="4"/>
      <c r="F16" s="5">
        <v>13</v>
      </c>
      <c r="G16" s="5">
        <v>71</v>
      </c>
      <c r="H16" s="5">
        <v>137</v>
      </c>
    </row>
    <row r="17" spans="1:8">
      <c r="A17" t="s">
        <v>82</v>
      </c>
      <c r="D17" s="4" t="s">
        <v>60</v>
      </c>
      <c r="E17" s="4"/>
      <c r="F17" s="5">
        <v>13</v>
      </c>
      <c r="G17" s="5">
        <v>73</v>
      </c>
      <c r="H17" s="5">
        <v>142</v>
      </c>
    </row>
    <row r="18" spans="1:8">
      <c r="A18" t="s">
        <v>69</v>
      </c>
      <c r="D18" s="4" t="s">
        <v>60</v>
      </c>
      <c r="E18" s="4"/>
      <c r="F18" s="5">
        <v>7</v>
      </c>
      <c r="G18" s="5">
        <v>34</v>
      </c>
      <c r="H18" s="5">
        <v>81</v>
      </c>
    </row>
    <row r="19" spans="1:8">
      <c r="A19" t="s">
        <v>70</v>
      </c>
      <c r="D19" s="4" t="s">
        <v>60</v>
      </c>
      <c r="E19" s="4"/>
      <c r="F19" s="5">
        <v>7</v>
      </c>
      <c r="G19" s="5">
        <v>35</v>
      </c>
      <c r="H19" s="5">
        <v>84</v>
      </c>
    </row>
    <row r="20" spans="1:8">
      <c r="A20" t="s">
        <v>83</v>
      </c>
      <c r="D20" s="4" t="s">
        <v>60</v>
      </c>
      <c r="E20" s="4"/>
      <c r="F20" s="5">
        <v>7</v>
      </c>
      <c r="G20" s="5">
        <v>38</v>
      </c>
      <c r="H20" s="5">
        <v>93</v>
      </c>
    </row>
    <row r="21" spans="1:8">
      <c r="A21" t="s">
        <v>84</v>
      </c>
      <c r="D21" s="4" t="s">
        <v>60</v>
      </c>
      <c r="E21" s="4"/>
      <c r="F21" s="5">
        <v>7</v>
      </c>
      <c r="G21" s="5">
        <v>40</v>
      </c>
      <c r="H21" s="5">
        <v>99</v>
      </c>
    </row>
    <row r="22" spans="1:8">
      <c r="A22" t="s">
        <v>85</v>
      </c>
      <c r="D22" s="4" t="s">
        <v>60</v>
      </c>
      <c r="E22" s="4"/>
      <c r="F22" s="5">
        <v>7</v>
      </c>
      <c r="G22" s="5">
        <v>41</v>
      </c>
      <c r="H22" s="5">
        <v>109</v>
      </c>
    </row>
    <row r="23" spans="1:8">
      <c r="A23" t="s">
        <v>86</v>
      </c>
      <c r="D23" s="4" t="s">
        <v>60</v>
      </c>
      <c r="E23" s="4"/>
      <c r="F23" s="5">
        <v>7</v>
      </c>
      <c r="G23" s="5">
        <v>49</v>
      </c>
      <c r="H23" s="5">
        <v>116</v>
      </c>
    </row>
    <row r="24" spans="1:8">
      <c r="A24" t="s">
        <v>87</v>
      </c>
      <c r="D24" s="4" t="s">
        <v>60</v>
      </c>
      <c r="E24" s="4"/>
      <c r="F24" s="5">
        <v>7</v>
      </c>
      <c r="G24" s="5">
        <v>60</v>
      </c>
      <c r="H24" s="5">
        <v>140</v>
      </c>
    </row>
    <row r="25" spans="1:8">
      <c r="A25" t="s">
        <v>88</v>
      </c>
      <c r="D25" s="4" t="s">
        <v>60</v>
      </c>
      <c r="E25" s="4"/>
      <c r="F25" s="5">
        <v>7</v>
      </c>
      <c r="G25" s="5">
        <v>62</v>
      </c>
      <c r="H25" s="5">
        <v>140</v>
      </c>
    </row>
    <row r="26" spans="1:8">
      <c r="A26" t="s">
        <v>95</v>
      </c>
      <c r="D26" s="4" t="s">
        <v>60</v>
      </c>
      <c r="E26" s="4"/>
      <c r="F26" s="5"/>
      <c r="G26" s="5">
        <v>33</v>
      </c>
      <c r="H26" s="5"/>
    </row>
    <row r="27" spans="1:8">
      <c r="A27" t="s">
        <v>96</v>
      </c>
      <c r="D27" s="4" t="s">
        <v>60</v>
      </c>
      <c r="E27" s="4"/>
      <c r="F27" s="5"/>
      <c r="G27" s="5">
        <v>33</v>
      </c>
      <c r="H27" s="5"/>
    </row>
    <row r="28" spans="1:8">
      <c r="A28" t="s">
        <v>97</v>
      </c>
      <c r="D28" s="4" t="s">
        <v>60</v>
      </c>
      <c r="E28" s="4"/>
      <c r="G28" s="5">
        <v>52</v>
      </c>
    </row>
    <row r="29" spans="1:8">
      <c r="A29" t="s">
        <v>98</v>
      </c>
      <c r="D29" s="4" t="s">
        <v>60</v>
      </c>
      <c r="E29" s="4"/>
      <c r="G29" s="5">
        <v>52</v>
      </c>
    </row>
    <row r="30" spans="1:8">
      <c r="A30" t="s">
        <v>99</v>
      </c>
      <c r="D30" s="4" t="s">
        <v>60</v>
      </c>
      <c r="E30" s="4"/>
      <c r="G30" s="5">
        <v>42</v>
      </c>
    </row>
    <row r="31" spans="1:8">
      <c r="A31" t="s">
        <v>100</v>
      </c>
      <c r="D31" s="4" t="s">
        <v>60</v>
      </c>
      <c r="E31" s="4"/>
      <c r="G31" s="5">
        <v>42</v>
      </c>
    </row>
    <row r="32" spans="1:8">
      <c r="A32" t="s">
        <v>101</v>
      </c>
      <c r="D32" s="4" t="s">
        <v>60</v>
      </c>
      <c r="E32" s="4"/>
      <c r="G32" s="5">
        <v>56</v>
      </c>
    </row>
    <row r="33" spans="1:90">
      <c r="A33" t="s">
        <v>102</v>
      </c>
      <c r="D33" s="4" t="s">
        <v>60</v>
      </c>
      <c r="E33" s="4"/>
      <c r="G33" s="5">
        <v>55</v>
      </c>
    </row>
    <row r="34" spans="1:90">
      <c r="A34" t="s">
        <v>103</v>
      </c>
      <c r="D34" s="4" t="s">
        <v>60</v>
      </c>
      <c r="E34" s="4"/>
      <c r="G34" s="5">
        <v>39</v>
      </c>
    </row>
    <row r="35" spans="1:90">
      <c r="A35" t="s">
        <v>104</v>
      </c>
      <c r="D35" s="4" t="s">
        <v>60</v>
      </c>
      <c r="E35" s="4"/>
      <c r="G35" s="5">
        <v>40</v>
      </c>
    </row>
    <row r="36" spans="1:90">
      <c r="A36" t="s">
        <v>105</v>
      </c>
      <c r="D36" s="4" t="s">
        <v>60</v>
      </c>
      <c r="E36" s="4"/>
      <c r="G36" s="5">
        <v>58</v>
      </c>
    </row>
    <row r="37" spans="1:90">
      <c r="A37" t="s">
        <v>106</v>
      </c>
      <c r="D37" s="4" t="s">
        <v>60</v>
      </c>
      <c r="E37" s="4"/>
      <c r="G37" s="5">
        <v>60</v>
      </c>
    </row>
    <row r="38" spans="1:90">
      <c r="A38" t="s">
        <v>107</v>
      </c>
      <c r="D38" s="4" t="s">
        <v>60</v>
      </c>
      <c r="E38" s="4"/>
      <c r="G38" s="5">
        <v>38</v>
      </c>
    </row>
    <row r="39" spans="1:90">
      <c r="A39" t="s">
        <v>108</v>
      </c>
      <c r="D39" s="4" t="s">
        <v>60</v>
      </c>
      <c r="E39" s="4"/>
      <c r="G39" s="5">
        <v>41</v>
      </c>
    </row>
    <row r="40" spans="1:90">
      <c r="A40" t="s">
        <v>109</v>
      </c>
      <c r="D40" s="4" t="s">
        <v>60</v>
      </c>
      <c r="E40" s="4"/>
      <c r="G40" s="5">
        <v>55</v>
      </c>
    </row>
    <row r="41" spans="1:90">
      <c r="A41" t="s">
        <v>110</v>
      </c>
      <c r="D41" s="4" t="s">
        <v>60</v>
      </c>
      <c r="E41" s="4"/>
      <c r="G41" s="5">
        <v>58</v>
      </c>
    </row>
    <row r="42" spans="1:90">
      <c r="A42" s="6" t="s">
        <v>111</v>
      </c>
      <c r="D42" s="4" t="s">
        <v>60</v>
      </c>
      <c r="E42" s="4"/>
      <c r="F42" s="5">
        <v>22</v>
      </c>
      <c r="G42" s="5">
        <v>84</v>
      </c>
      <c r="H42" s="5">
        <v>167</v>
      </c>
      <c r="L42" s="14">
        <v>33.872531713403781</v>
      </c>
      <c r="M42" s="15">
        <v>1253.28367339594</v>
      </c>
      <c r="Z42">
        <f>AA42*0.87</f>
        <v>374.1</v>
      </c>
      <c r="AA42" s="5">
        <v>430</v>
      </c>
      <c r="CH42" s="16">
        <v>15.812860173053053</v>
      </c>
      <c r="CI42" s="16">
        <v>432.73623765408399</v>
      </c>
      <c r="CJ42" s="11">
        <v>0.133700440528634</v>
      </c>
      <c r="CK42" s="16">
        <v>361.95652173912998</v>
      </c>
      <c r="CL42" s="17">
        <v>183.506849315068</v>
      </c>
    </row>
    <row r="43" spans="1:90">
      <c r="A43" s="6" t="s">
        <v>112</v>
      </c>
      <c r="D43" s="4" t="s">
        <v>60</v>
      </c>
      <c r="E43" s="4"/>
      <c r="F43" s="5">
        <v>20</v>
      </c>
      <c r="G43" s="5">
        <v>71</v>
      </c>
      <c r="H43" s="5">
        <v>159</v>
      </c>
      <c r="L43" s="14">
        <v>32.895088762518107</v>
      </c>
      <c r="M43" s="14">
        <v>1217.11828421317</v>
      </c>
      <c r="Z43">
        <f t="shared" ref="Z43:Z77" si="0">AA43*0.87</f>
        <v>356.7</v>
      </c>
      <c r="AA43" s="5">
        <v>410</v>
      </c>
      <c r="CH43" s="16">
        <v>15.470984997157323</v>
      </c>
      <c r="CI43" s="16">
        <v>421.96922134599106</v>
      </c>
      <c r="CJ43" s="11">
        <v>0.13105726872246598</v>
      </c>
      <c r="CK43" s="16">
        <v>353.91304347826002</v>
      </c>
      <c r="CL43" s="16">
        <v>186.79452054794501</v>
      </c>
    </row>
    <row r="44" spans="1:90">
      <c r="A44" s="6" t="s">
        <v>113</v>
      </c>
      <c r="D44" s="4" t="s">
        <v>60</v>
      </c>
      <c r="E44" s="4"/>
      <c r="F44" s="5">
        <v>14</v>
      </c>
      <c r="G44" s="5">
        <v>64</v>
      </c>
      <c r="H44" s="5">
        <v>148</v>
      </c>
      <c r="L44" s="14">
        <v>29.622559512983514</v>
      </c>
      <c r="M44" s="14">
        <v>1096.0347019803901</v>
      </c>
      <c r="Z44">
        <f t="shared" si="0"/>
        <v>348</v>
      </c>
      <c r="AA44" s="5">
        <v>400</v>
      </c>
      <c r="CH44" s="16">
        <v>18.820511755028484</v>
      </c>
      <c r="CI44" s="16">
        <v>401.224408544521</v>
      </c>
      <c r="CJ44" s="11">
        <v>0.136784140969162</v>
      </c>
      <c r="CK44" s="16">
        <v>362.82608695652101</v>
      </c>
      <c r="CL44" s="16">
        <v>183.01369863013699</v>
      </c>
    </row>
    <row r="45" spans="1:90">
      <c r="A45" s="7" t="s">
        <v>114</v>
      </c>
      <c r="D45" s="4" t="s">
        <v>60</v>
      </c>
      <c r="E45" s="4"/>
      <c r="F45" s="5">
        <v>16</v>
      </c>
      <c r="G45" s="5">
        <v>55</v>
      </c>
      <c r="H45" s="5">
        <v>139</v>
      </c>
      <c r="L45" s="14">
        <v>31.225290388088375</v>
      </c>
      <c r="M45" s="14">
        <v>1155.3357443592699</v>
      </c>
      <c r="Z45">
        <f t="shared" si="0"/>
        <v>356.7</v>
      </c>
      <c r="AA45" s="5">
        <v>410</v>
      </c>
      <c r="CH45" s="16">
        <v>19.402360638645487</v>
      </c>
      <c r="CI45" s="16">
        <v>415.07847791133895</v>
      </c>
      <c r="CJ45" s="11">
        <v>0.14559471365638699</v>
      </c>
      <c r="CK45" s="16">
        <v>360.21739130434702</v>
      </c>
      <c r="CL45" s="16">
        <v>184</v>
      </c>
    </row>
    <row r="46" spans="1:90">
      <c r="A46" s="7" t="s">
        <v>115</v>
      </c>
      <c r="D46" s="4" t="s">
        <v>60</v>
      </c>
      <c r="E46" s="4"/>
      <c r="F46" s="5">
        <v>11</v>
      </c>
      <c r="G46" s="5">
        <v>44</v>
      </c>
      <c r="H46" s="5">
        <v>125</v>
      </c>
      <c r="L46" s="14">
        <v>26.09938827956746</v>
      </c>
      <c r="M46" s="14">
        <v>965.67736634399603</v>
      </c>
      <c r="Z46">
        <f t="shared" si="0"/>
        <v>278.39999999999998</v>
      </c>
      <c r="AA46" s="5">
        <v>320</v>
      </c>
      <c r="CH46" s="16">
        <v>13.38611306813138</v>
      </c>
      <c r="CI46" s="16">
        <v>335.07786540081099</v>
      </c>
      <c r="CJ46" s="11">
        <v>0.13590308370043999</v>
      </c>
      <c r="CK46" s="16">
        <v>364.13043478260801</v>
      </c>
      <c r="CL46" s="16">
        <v>176.93150684931501</v>
      </c>
    </row>
    <row r="47" spans="1:90">
      <c r="A47" s="7" t="s">
        <v>116</v>
      </c>
      <c r="D47" s="4" t="s">
        <v>60</v>
      </c>
      <c r="E47" s="4"/>
      <c r="F47" s="5">
        <v>16</v>
      </c>
      <c r="G47" s="5">
        <v>43</v>
      </c>
      <c r="H47" s="5">
        <v>118</v>
      </c>
      <c r="L47" s="14">
        <v>24.534547502268513</v>
      </c>
      <c r="M47" s="14">
        <v>907.77825758393499</v>
      </c>
      <c r="Z47">
        <f t="shared" si="0"/>
        <v>261</v>
      </c>
      <c r="AA47" s="5">
        <v>300</v>
      </c>
      <c r="CH47" s="16">
        <v>13.050470975553081</v>
      </c>
      <c r="CI47" s="16">
        <v>309.73922364290598</v>
      </c>
      <c r="CJ47" s="11">
        <v>0.13414096916299501</v>
      </c>
      <c r="CK47" s="16">
        <v>371.739130434782</v>
      </c>
      <c r="CL47" s="16">
        <v>172.82191780821901</v>
      </c>
    </row>
    <row r="48" spans="1:90">
      <c r="A48" s="6" t="s">
        <v>117</v>
      </c>
      <c r="D48" s="4" t="s">
        <v>60</v>
      </c>
      <c r="E48" s="4"/>
      <c r="F48" s="5">
        <v>31</v>
      </c>
      <c r="G48" s="5">
        <v>80</v>
      </c>
      <c r="H48" s="5">
        <v>167</v>
      </c>
      <c r="L48" s="14">
        <v>29.078266447165138</v>
      </c>
      <c r="M48" s="14">
        <v>1075.8958585451101</v>
      </c>
      <c r="Z48">
        <f t="shared" si="0"/>
        <v>382.8</v>
      </c>
      <c r="AA48" s="5">
        <v>440</v>
      </c>
      <c r="CH48" s="16">
        <v>13.872931244924866</v>
      </c>
      <c r="CI48" s="16">
        <v>444.24778761061896</v>
      </c>
      <c r="CJ48" s="11">
        <v>0.154330452285105</v>
      </c>
      <c r="CK48" s="16">
        <v>342.69218158043401</v>
      </c>
      <c r="CL48" s="16">
        <v>203.53635492263399</v>
      </c>
    </row>
    <row r="49" spans="1:90">
      <c r="A49" s="6" t="s">
        <v>118</v>
      </c>
      <c r="D49" s="4" t="s">
        <v>60</v>
      </c>
      <c r="E49" s="4"/>
      <c r="F49" s="5">
        <v>25</v>
      </c>
      <c r="G49" s="5">
        <v>69</v>
      </c>
      <c r="H49" s="5">
        <v>153</v>
      </c>
      <c r="L49" s="14">
        <v>28.497941265185943</v>
      </c>
      <c r="M49" s="14">
        <v>1054.42382681188</v>
      </c>
      <c r="Z49">
        <f t="shared" si="0"/>
        <v>382.8</v>
      </c>
      <c r="AA49" s="5">
        <v>440</v>
      </c>
      <c r="CH49" s="16">
        <v>10.13628106563662</v>
      </c>
      <c r="CI49" s="16">
        <v>449.55752212389302</v>
      </c>
      <c r="CJ49" s="11">
        <v>0.15084063461993799</v>
      </c>
      <c r="CK49" s="16">
        <v>336.580927812651</v>
      </c>
      <c r="CL49" s="16">
        <v>203.211830754484</v>
      </c>
    </row>
    <row r="50" spans="1:90">
      <c r="A50" s="6" t="s">
        <v>119</v>
      </c>
      <c r="D50" s="4" t="s">
        <v>60</v>
      </c>
      <c r="E50" s="4"/>
      <c r="F50" s="5">
        <v>9</v>
      </c>
      <c r="G50" s="5">
        <v>54</v>
      </c>
      <c r="H50" s="5">
        <v>136</v>
      </c>
      <c r="L50" s="14">
        <v>28.690777304129192</v>
      </c>
      <c r="M50" s="14">
        <v>1061.5587602527801</v>
      </c>
      <c r="Z50">
        <f t="shared" si="0"/>
        <v>382.8</v>
      </c>
      <c r="AA50" s="5">
        <v>440</v>
      </c>
      <c r="CH50" s="16">
        <v>10.013760872723406</v>
      </c>
      <c r="CI50" s="16">
        <v>452.21238938052994</v>
      </c>
      <c r="CJ50" s="11">
        <v>0.147313817191569</v>
      </c>
      <c r="CK50" s="16">
        <v>338.25814887825697</v>
      </c>
      <c r="CL50" s="16">
        <v>200.572915240312</v>
      </c>
    </row>
    <row r="51" spans="1:90">
      <c r="A51" s="7" t="s">
        <v>120</v>
      </c>
      <c r="D51" s="4" t="s">
        <v>60</v>
      </c>
      <c r="E51" s="4"/>
      <c r="F51" s="5">
        <v>9</v>
      </c>
      <c r="G51" s="5">
        <v>53</v>
      </c>
      <c r="H51" s="5">
        <v>131</v>
      </c>
      <c r="L51" s="14">
        <v>25.665590964098406</v>
      </c>
      <c r="M51" s="14">
        <v>949.62686567164099</v>
      </c>
      <c r="Z51">
        <f t="shared" si="0"/>
        <v>365.4</v>
      </c>
      <c r="AA51" s="5">
        <v>420</v>
      </c>
      <c r="CH51" s="16">
        <v>13.559728216562188</v>
      </c>
      <c r="CI51" s="16">
        <v>431.63716814159204</v>
      </c>
      <c r="CJ51" s="11">
        <v>0.15647865853658499</v>
      </c>
      <c r="CK51" s="16">
        <v>341.26747599088202</v>
      </c>
      <c r="CL51" s="16">
        <v>200.23634122963099</v>
      </c>
    </row>
    <row r="52" spans="1:90">
      <c r="A52" s="7" t="s">
        <v>121</v>
      </c>
      <c r="D52" s="4" t="s">
        <v>60</v>
      </c>
      <c r="E52" s="4"/>
      <c r="F52" s="5">
        <v>9</v>
      </c>
      <c r="G52" s="5">
        <v>45</v>
      </c>
      <c r="H52" s="5">
        <v>119</v>
      </c>
      <c r="L52" s="14">
        <v>23.125106752577484</v>
      </c>
      <c r="M52" s="14">
        <v>855.62894984536695</v>
      </c>
      <c r="Z52">
        <f t="shared" si="0"/>
        <v>339.3</v>
      </c>
      <c r="AA52" s="5">
        <v>390</v>
      </c>
      <c r="CH52" s="16">
        <v>12.59078331063581</v>
      </c>
      <c r="CI52" s="16">
        <v>380.53097345132699</v>
      </c>
      <c r="CJ52" s="11">
        <v>0.15438891191096299</v>
      </c>
      <c r="CK52" s="16">
        <v>350.090031722454</v>
      </c>
      <c r="CL52" s="16">
        <v>196.88812816650599</v>
      </c>
    </row>
    <row r="53" spans="1:90">
      <c r="A53" s="7" t="s">
        <v>122</v>
      </c>
      <c r="D53" s="4" t="s">
        <v>60</v>
      </c>
      <c r="E53" s="4"/>
      <c r="F53" s="5">
        <v>11</v>
      </c>
      <c r="G53" s="5">
        <v>45</v>
      </c>
      <c r="H53" s="5">
        <v>117</v>
      </c>
      <c r="L53" s="14">
        <v>24.050220046589541</v>
      </c>
      <c r="M53" s="14">
        <v>889.85814172381299</v>
      </c>
      <c r="Z53">
        <f t="shared" si="0"/>
        <v>339.3</v>
      </c>
      <c r="AA53" s="5">
        <v>390</v>
      </c>
      <c r="CH53" s="16">
        <v>12.738109528522649</v>
      </c>
      <c r="CI53" s="16">
        <v>373.89380530973398</v>
      </c>
      <c r="CJ53" s="11">
        <v>0.14269920672507599</v>
      </c>
      <c r="CK53" s="16">
        <v>350.50625560476101</v>
      </c>
      <c r="CL53" s="16">
        <v>195.648911406271</v>
      </c>
    </row>
    <row r="54" spans="1:90">
      <c r="A54" s="6" t="s">
        <v>123</v>
      </c>
      <c r="D54" s="4" t="s">
        <v>60</v>
      </c>
      <c r="E54" s="4"/>
      <c r="F54" s="5">
        <v>22</v>
      </c>
      <c r="G54" s="5">
        <v>80</v>
      </c>
      <c r="H54" s="5">
        <v>160</v>
      </c>
      <c r="L54" s="14">
        <v>33.585620598467294</v>
      </c>
      <c r="M54" s="15">
        <v>1242.66796214329</v>
      </c>
      <c r="Z54">
        <f t="shared" si="0"/>
        <v>408.9</v>
      </c>
      <c r="AA54" s="5">
        <v>470</v>
      </c>
      <c r="CH54" s="16">
        <v>15.285597988791784</v>
      </c>
      <c r="CI54" s="16">
        <v>466.66166449735795</v>
      </c>
      <c r="CJ54" s="11">
        <v>0.15264317180616702</v>
      </c>
      <c r="CK54" s="16">
        <v>359.34782608695599</v>
      </c>
      <c r="CL54" s="16">
        <v>193.04109589040999</v>
      </c>
    </row>
    <row r="55" spans="1:90">
      <c r="A55" s="6" t="s">
        <v>124</v>
      </c>
      <c r="D55" s="4" t="s">
        <v>60</v>
      </c>
      <c r="E55" s="4"/>
      <c r="F55" s="5">
        <v>20</v>
      </c>
      <c r="G55" s="5">
        <v>70</v>
      </c>
      <c r="H55" s="5">
        <v>148</v>
      </c>
      <c r="L55" s="14">
        <v>31.173824693742432</v>
      </c>
      <c r="M55" s="14">
        <v>1153.43151366847</v>
      </c>
      <c r="Z55">
        <f t="shared" si="0"/>
        <v>400.2</v>
      </c>
      <c r="AA55" s="5">
        <v>460</v>
      </c>
      <c r="CH55" s="16">
        <v>16.196100356419027</v>
      </c>
      <c r="CI55" s="16">
        <v>459.22058035372402</v>
      </c>
      <c r="CJ55" s="11">
        <v>0.15748898678414</v>
      </c>
      <c r="CK55" s="16">
        <v>358.91304347826002</v>
      </c>
      <c r="CL55" s="16">
        <v>192.21917808219101</v>
      </c>
    </row>
    <row r="56" spans="1:90">
      <c r="A56" s="6" t="s">
        <v>125</v>
      </c>
      <c r="D56" s="4" t="s">
        <v>60</v>
      </c>
      <c r="E56" s="4"/>
      <c r="F56" s="5">
        <v>14</v>
      </c>
      <c r="G56" s="5">
        <v>63</v>
      </c>
      <c r="H56" s="5">
        <v>142</v>
      </c>
      <c r="L56" s="14">
        <v>33.639112501252164</v>
      </c>
      <c r="M56" s="14">
        <v>1244.64716254633</v>
      </c>
      <c r="Z56">
        <f t="shared" si="0"/>
        <v>365.4</v>
      </c>
      <c r="AA56" s="5">
        <v>420</v>
      </c>
      <c r="CH56" s="16">
        <v>16.513326521013973</v>
      </c>
      <c r="CI56" s="16">
        <v>413.86295076946607</v>
      </c>
      <c r="CJ56" s="11">
        <v>0.14207048458149699</v>
      </c>
      <c r="CK56" s="16">
        <v>368.04347826086899</v>
      </c>
      <c r="CL56" s="16">
        <v>188.60273972602701</v>
      </c>
    </row>
    <row r="57" spans="1:90">
      <c r="A57" s="7" t="s">
        <v>126</v>
      </c>
      <c r="D57" s="4" t="s">
        <v>60</v>
      </c>
      <c r="E57" s="4"/>
      <c r="F57" s="5">
        <v>16</v>
      </c>
      <c r="G57" s="5">
        <v>53</v>
      </c>
      <c r="H57" s="5">
        <v>132</v>
      </c>
      <c r="L57" s="14">
        <v>28.64309035365919</v>
      </c>
      <c r="M57" s="14">
        <v>1059.79434308539</v>
      </c>
      <c r="Z57">
        <f t="shared" si="0"/>
        <v>382.8</v>
      </c>
      <c r="AA57" s="5">
        <v>440</v>
      </c>
      <c r="CH57" s="16">
        <v>15.381266373648785</v>
      </c>
      <c r="CI57" s="16">
        <v>439.69037592833598</v>
      </c>
      <c r="CJ57" s="11">
        <v>0.17158590308370003</v>
      </c>
      <c r="CK57" s="16">
        <v>356.304347826087</v>
      </c>
      <c r="CL57" s="16">
        <v>189.58904109589</v>
      </c>
    </row>
    <row r="58" spans="1:90">
      <c r="A58" s="7" t="s">
        <v>127</v>
      </c>
      <c r="D58" s="4" t="s">
        <v>60</v>
      </c>
      <c r="E58" s="4"/>
      <c r="F58" s="5">
        <v>11</v>
      </c>
      <c r="G58" s="5">
        <v>44</v>
      </c>
      <c r="H58" s="5">
        <v>122</v>
      </c>
      <c r="L58" s="14">
        <v>26.242641216191892</v>
      </c>
      <c r="M58" s="14">
        <v>970.97772499910002</v>
      </c>
      <c r="Z58">
        <f t="shared" si="0"/>
        <v>304.5</v>
      </c>
      <c r="AA58" s="5">
        <v>350</v>
      </c>
      <c r="CH58" s="16">
        <v>12.067815946493702</v>
      </c>
      <c r="CI58" s="16">
        <v>361.68624148227502</v>
      </c>
      <c r="CJ58" s="11">
        <v>0.16321585903083702</v>
      </c>
      <c r="CK58" s="16">
        <v>357.17391304347802</v>
      </c>
      <c r="CL58" s="16">
        <v>182.52054794520501</v>
      </c>
    </row>
    <row r="59" spans="1:90">
      <c r="A59" s="7" t="s">
        <v>128</v>
      </c>
      <c r="D59" s="4" t="s">
        <v>60</v>
      </c>
      <c r="E59" s="4"/>
      <c r="F59" s="5">
        <v>16</v>
      </c>
      <c r="G59" s="5">
        <v>43</v>
      </c>
      <c r="H59" s="5">
        <v>117</v>
      </c>
      <c r="L59" s="14">
        <v>23.243650105897732</v>
      </c>
      <c r="M59" s="14">
        <v>860.01505391821604</v>
      </c>
      <c r="Z59">
        <f t="shared" si="0"/>
        <v>295.8</v>
      </c>
      <c r="AA59" s="5">
        <v>340</v>
      </c>
      <c r="CH59" s="16">
        <v>11.995663285061568</v>
      </c>
      <c r="CI59" s="16">
        <v>350.31467728351504</v>
      </c>
      <c r="CJ59" s="11">
        <v>0.17246696035242198</v>
      </c>
      <c r="CK59" s="16">
        <v>361.739130434782</v>
      </c>
      <c r="CL59" s="16">
        <v>175.780821917808</v>
      </c>
    </row>
    <row r="60" spans="1:90">
      <c r="A60" s="6" t="s">
        <v>129</v>
      </c>
      <c r="D60" s="4" t="s">
        <v>60</v>
      </c>
      <c r="E60" s="4"/>
      <c r="F60" s="5">
        <v>31</v>
      </c>
      <c r="G60" s="5">
        <v>73</v>
      </c>
      <c r="H60" s="5">
        <v>158</v>
      </c>
      <c r="L60" s="14">
        <v>21.773891681112325</v>
      </c>
      <c r="M60" s="14">
        <v>805.63399220115605</v>
      </c>
      <c r="Z60">
        <f t="shared" si="0"/>
        <v>330.6</v>
      </c>
      <c r="AA60" s="5">
        <v>380</v>
      </c>
      <c r="CH60" s="16">
        <v>10.193766332205945</v>
      </c>
      <c r="CI60" s="16">
        <v>381.19469026548597</v>
      </c>
      <c r="CJ60" s="11">
        <v>0.17811760004735899</v>
      </c>
      <c r="CK60" s="16">
        <v>337.48922503189999</v>
      </c>
      <c r="CL60" s="16">
        <v>214</v>
      </c>
    </row>
    <row r="61" spans="1:90">
      <c r="A61" s="6" t="s">
        <v>130</v>
      </c>
      <c r="D61" s="4" t="s">
        <v>60</v>
      </c>
      <c r="E61" s="4"/>
      <c r="F61" s="5">
        <v>25</v>
      </c>
      <c r="G61" s="5">
        <v>64</v>
      </c>
      <c r="H61" s="5">
        <v>148</v>
      </c>
      <c r="L61" s="14">
        <v>25.30240506743127</v>
      </c>
      <c r="M61" s="14">
        <v>936.18898749495702</v>
      </c>
      <c r="Z61">
        <f t="shared" si="0"/>
        <v>356.7</v>
      </c>
      <c r="AA61" s="5">
        <v>410</v>
      </c>
      <c r="CH61" s="16">
        <v>12.824822763647864</v>
      </c>
      <c r="CI61" s="16">
        <v>419.69026548672497</v>
      </c>
      <c r="CJ61" s="11">
        <v>0.174627042386928</v>
      </c>
      <c r="CK61" s="16">
        <v>333.97992359747599</v>
      </c>
      <c r="CL61" s="16">
        <v>216.29411764705799</v>
      </c>
    </row>
    <row r="62" spans="1:90">
      <c r="A62" s="6" t="s">
        <v>131</v>
      </c>
      <c r="D62" s="4" t="s">
        <v>60</v>
      </c>
      <c r="E62" s="4"/>
      <c r="F62" s="5">
        <v>9</v>
      </c>
      <c r="G62" s="5">
        <v>50</v>
      </c>
      <c r="H62" s="5">
        <v>128</v>
      </c>
      <c r="L62" s="14">
        <v>23.516911425342219</v>
      </c>
      <c r="M62" s="14">
        <v>870.12572273766204</v>
      </c>
      <c r="Z62">
        <f t="shared" si="0"/>
        <v>391.5</v>
      </c>
      <c r="AA62" s="5">
        <v>450</v>
      </c>
      <c r="CH62" s="16">
        <v>11.357923869446513</v>
      </c>
      <c r="CI62" s="16">
        <v>445.57522123893801</v>
      </c>
      <c r="CJ62" s="11">
        <v>0.184206281079801</v>
      </c>
      <c r="CK62" s="16">
        <v>339.992889113628</v>
      </c>
      <c r="CL62" s="16">
        <v>211.17647058823499</v>
      </c>
    </row>
    <row r="63" spans="1:90">
      <c r="A63" s="7" t="s">
        <v>132</v>
      </c>
      <c r="D63" s="4" t="s">
        <v>60</v>
      </c>
      <c r="E63" s="4"/>
      <c r="F63" s="5">
        <v>9</v>
      </c>
      <c r="G63" s="5">
        <v>48</v>
      </c>
      <c r="H63" s="5">
        <v>126</v>
      </c>
      <c r="L63" s="14">
        <v>22.165242087589782</v>
      </c>
      <c r="M63" s="14">
        <v>820.11395724082195</v>
      </c>
      <c r="Z63">
        <f t="shared" si="0"/>
        <v>374.1</v>
      </c>
      <c r="AA63" s="5">
        <v>430</v>
      </c>
      <c r="CH63" s="16">
        <v>13.418226021930028</v>
      </c>
      <c r="CI63" s="16">
        <v>436.94690265486702</v>
      </c>
      <c r="CJ63" s="11">
        <v>0.19822623135211898</v>
      </c>
      <c r="CK63" s="16">
        <v>342.351175073972</v>
      </c>
      <c r="CL63" s="16">
        <v>207.64705882352899</v>
      </c>
    </row>
    <row r="64" spans="1:90">
      <c r="A64" s="7" t="s">
        <v>133</v>
      </c>
      <c r="D64" s="4" t="s">
        <v>60</v>
      </c>
      <c r="E64" s="4"/>
      <c r="F64" s="5">
        <v>9</v>
      </c>
      <c r="G64" s="5">
        <v>48</v>
      </c>
      <c r="H64" s="5">
        <v>115</v>
      </c>
      <c r="L64" s="14">
        <v>21.603541823388515</v>
      </c>
      <c r="M64" s="14">
        <v>799.33104746537504</v>
      </c>
      <c r="Z64">
        <f t="shared" si="0"/>
        <v>356.7</v>
      </c>
      <c r="AA64" s="5">
        <v>410</v>
      </c>
      <c r="CH64" s="16">
        <v>13.439904330711324</v>
      </c>
      <c r="CI64" s="16">
        <v>406.41592920353895</v>
      </c>
      <c r="CJ64" s="11">
        <v>0.18594230996921599</v>
      </c>
      <c r="CK64" s="16">
        <v>349.439622648963</v>
      </c>
      <c r="CL64" s="16">
        <v>195.117647058823</v>
      </c>
    </row>
    <row r="65" spans="1:90">
      <c r="A65" s="7" t="s">
        <v>134</v>
      </c>
      <c r="D65" s="4" t="s">
        <v>60</v>
      </c>
      <c r="E65" s="4"/>
      <c r="F65" s="5">
        <v>11</v>
      </c>
      <c r="G65" s="5">
        <v>42</v>
      </c>
      <c r="H65" s="5">
        <v>113</v>
      </c>
      <c r="L65" s="14">
        <v>20.093787817668378</v>
      </c>
      <c r="M65" s="14">
        <v>743.47014925373003</v>
      </c>
      <c r="Z65">
        <f t="shared" si="0"/>
        <v>339.3</v>
      </c>
      <c r="AA65" s="5">
        <v>390</v>
      </c>
      <c r="CH65" s="16">
        <v>11.889096360729621</v>
      </c>
      <c r="CI65" s="16">
        <v>393.805309734513</v>
      </c>
      <c r="CJ65" s="11">
        <v>0.18638852711342602</v>
      </c>
      <c r="CK65" s="16">
        <v>347.68813232569403</v>
      </c>
      <c r="CL65" s="16">
        <v>195.82352941176401</v>
      </c>
    </row>
    <row r="66" spans="1:90">
      <c r="A66" s="6" t="s">
        <v>135</v>
      </c>
      <c r="D66" s="4" t="s">
        <v>60</v>
      </c>
      <c r="E66" s="4"/>
      <c r="F66" s="5">
        <v>22</v>
      </c>
      <c r="G66" s="5">
        <v>79</v>
      </c>
      <c r="H66" s="5">
        <v>157</v>
      </c>
      <c r="L66" s="14">
        <v>43.197142948843243</v>
      </c>
      <c r="M66" s="14">
        <v>1598.2942891072</v>
      </c>
      <c r="Z66">
        <f t="shared" si="0"/>
        <v>374.1</v>
      </c>
      <c r="AA66" s="5">
        <v>430</v>
      </c>
      <c r="CH66" s="16">
        <v>12.714734442318459</v>
      </c>
      <c r="CI66" s="16">
        <v>428.74603782252495</v>
      </c>
      <c r="CJ66" s="11">
        <v>0.11211453744493299</v>
      </c>
      <c r="CK66" s="16">
        <v>359.34782608695599</v>
      </c>
      <c r="CL66" s="17">
        <v>187.45205479452</v>
      </c>
    </row>
    <row r="67" spans="1:90">
      <c r="A67" s="6" t="s">
        <v>136</v>
      </c>
      <c r="D67" s="4" t="s">
        <v>60</v>
      </c>
      <c r="E67" s="4"/>
      <c r="F67" s="5">
        <v>20</v>
      </c>
      <c r="G67" s="5">
        <v>67</v>
      </c>
      <c r="H67" s="5">
        <v>144</v>
      </c>
      <c r="L67" s="14">
        <v>49.82304716462108</v>
      </c>
      <c r="M67" s="14">
        <v>1843.45274509098</v>
      </c>
      <c r="Z67">
        <f t="shared" si="0"/>
        <v>356.7</v>
      </c>
      <c r="AA67" s="5">
        <v>410</v>
      </c>
      <c r="CH67" s="16">
        <v>15.734663309616137</v>
      </c>
      <c r="CI67" s="16">
        <v>417.97902151443196</v>
      </c>
      <c r="CJ67" s="11">
        <v>9.0969162995594599E-2</v>
      </c>
      <c r="CK67" s="16">
        <v>353.47826086956502</v>
      </c>
      <c r="CL67" s="16">
        <v>188.76712328767101</v>
      </c>
    </row>
    <row r="68" spans="1:90">
      <c r="A68" s="6" t="s">
        <v>137</v>
      </c>
      <c r="D68" s="4" t="s">
        <v>60</v>
      </c>
      <c r="E68" s="4"/>
      <c r="F68" s="5">
        <v>14</v>
      </c>
      <c r="G68" s="5">
        <v>61</v>
      </c>
      <c r="H68" s="5">
        <v>133</v>
      </c>
      <c r="L68" s="14">
        <v>40.668434817198644</v>
      </c>
      <c r="M68" s="14">
        <v>1504.7320882363499</v>
      </c>
      <c r="Z68">
        <f t="shared" si="0"/>
        <v>391.5</v>
      </c>
      <c r="AA68" s="5">
        <v>450</v>
      </c>
      <c r="CH68" s="16">
        <v>12.558151834131973</v>
      </c>
      <c r="CI68" s="16">
        <v>455.10450960875801</v>
      </c>
      <c r="CJ68" s="11">
        <v>0.116519823788546</v>
      </c>
      <c r="CK68" s="16">
        <v>355.65217391304299</v>
      </c>
      <c r="CL68" s="16">
        <v>186.95890410958901</v>
      </c>
    </row>
    <row r="69" spans="1:90">
      <c r="A69" s="7" t="s">
        <v>138</v>
      </c>
      <c r="D69" s="4" t="s">
        <v>60</v>
      </c>
      <c r="E69" s="4"/>
      <c r="F69" s="5">
        <v>16</v>
      </c>
      <c r="G69" s="5">
        <v>48</v>
      </c>
      <c r="H69" s="5">
        <v>124</v>
      </c>
      <c r="L69" s="14">
        <v>40.406446066059459</v>
      </c>
      <c r="M69" s="14">
        <v>1495.0385044442</v>
      </c>
      <c r="Z69">
        <f t="shared" si="0"/>
        <v>382.8</v>
      </c>
      <c r="AA69" s="5">
        <v>440</v>
      </c>
      <c r="CH69" s="16">
        <v>17.622532029548594</v>
      </c>
      <c r="CI69" s="16">
        <v>447.00742669014602</v>
      </c>
      <c r="CJ69" s="11">
        <v>0.11343612334801699</v>
      </c>
      <c r="CK69" s="16">
        <v>349.34782608695599</v>
      </c>
      <c r="CL69" s="16">
        <v>190.08219178082101</v>
      </c>
    </row>
    <row r="70" spans="1:90">
      <c r="A70" s="7" t="s">
        <v>139</v>
      </c>
      <c r="D70" s="4" t="s">
        <v>60</v>
      </c>
      <c r="E70" s="4"/>
      <c r="F70" s="5">
        <v>11</v>
      </c>
      <c r="G70" s="5">
        <v>41</v>
      </c>
      <c r="H70" s="5">
        <v>112</v>
      </c>
      <c r="L70" s="14">
        <v>32.411230187328378</v>
      </c>
      <c r="M70" s="14">
        <v>1199.21551693115</v>
      </c>
      <c r="Z70">
        <f t="shared" si="0"/>
        <v>313.2</v>
      </c>
      <c r="AA70" s="5">
        <v>360</v>
      </c>
      <c r="CH70" s="16">
        <v>12.792931305755406</v>
      </c>
      <c r="CI70" s="16">
        <v>370.99885154276001</v>
      </c>
      <c r="CJ70" s="11">
        <v>0.11563876651982299</v>
      </c>
      <c r="CK70" s="16">
        <v>351.304347826087</v>
      </c>
      <c r="CL70" s="16">
        <v>183.671232876712</v>
      </c>
    </row>
    <row r="71" spans="1:90">
      <c r="A71" s="7" t="s">
        <v>140</v>
      </c>
      <c r="D71" s="4" t="s">
        <v>60</v>
      </c>
      <c r="E71" s="4"/>
      <c r="F71" s="5">
        <v>16</v>
      </c>
      <c r="G71" s="5">
        <v>39</v>
      </c>
      <c r="H71" s="5">
        <v>110</v>
      </c>
      <c r="L71" s="14">
        <v>27.260203094165945</v>
      </c>
      <c r="M71" s="14">
        <v>1008.62751448414</v>
      </c>
      <c r="Z71">
        <f t="shared" si="0"/>
        <v>295.8</v>
      </c>
      <c r="AA71" s="5">
        <v>340</v>
      </c>
      <c r="CH71" s="16">
        <v>12.523019909979162</v>
      </c>
      <c r="CI71" s="16">
        <v>344.994104586172</v>
      </c>
      <c r="CJ71" s="11">
        <v>0.12224669603524201</v>
      </c>
      <c r="CK71" s="16">
        <v>354.34782608695599</v>
      </c>
      <c r="CL71" s="16">
        <v>181.698630136986</v>
      </c>
    </row>
    <row r="72" spans="1:90">
      <c r="A72" s="6" t="s">
        <v>141</v>
      </c>
      <c r="D72" s="4" t="s">
        <v>60</v>
      </c>
      <c r="E72" s="4"/>
      <c r="F72" s="5">
        <v>31</v>
      </c>
      <c r="G72" s="5">
        <v>73</v>
      </c>
      <c r="H72" s="5">
        <v>154</v>
      </c>
      <c r="L72" s="14">
        <v>27.556474384832434</v>
      </c>
      <c r="M72" s="14">
        <v>1019.5895522388</v>
      </c>
      <c r="Z72">
        <f t="shared" si="0"/>
        <v>321.89999999999998</v>
      </c>
      <c r="AA72" s="5">
        <v>370</v>
      </c>
      <c r="CH72" s="16">
        <v>8.2128434596380533</v>
      </c>
      <c r="CI72" s="16">
        <v>370.57522123893796</v>
      </c>
      <c r="CJ72" s="11">
        <v>0.124719541794932</v>
      </c>
      <c r="CK72" s="16">
        <v>332.06883338007998</v>
      </c>
      <c r="CL72" s="16">
        <v>214.70588235294099</v>
      </c>
    </row>
    <row r="73" spans="1:90">
      <c r="A73" s="6" t="s">
        <v>142</v>
      </c>
      <c r="D73" s="4" t="s">
        <v>60</v>
      </c>
      <c r="E73" s="4"/>
      <c r="F73" s="5">
        <v>25</v>
      </c>
      <c r="G73" s="5">
        <v>59</v>
      </c>
      <c r="H73" s="5">
        <v>140</v>
      </c>
      <c r="L73" s="14">
        <v>28.497941265185943</v>
      </c>
      <c r="M73" s="14">
        <v>1054.42382681188</v>
      </c>
      <c r="Z73">
        <f t="shared" si="0"/>
        <v>330.6</v>
      </c>
      <c r="AA73" s="5">
        <v>380</v>
      </c>
      <c r="CH73" s="16">
        <v>7.8014948542058109</v>
      </c>
      <c r="CI73" s="16">
        <v>393.805309734513</v>
      </c>
      <c r="CJ73" s="11">
        <v>0.128510537532559</v>
      </c>
      <c r="CK73" s="16">
        <v>325.958211691087</v>
      </c>
      <c r="CL73" s="16">
        <v>214</v>
      </c>
    </row>
    <row r="74" spans="1:90">
      <c r="A74" s="6" t="s">
        <v>143</v>
      </c>
      <c r="D74" s="4" t="s">
        <v>60</v>
      </c>
      <c r="E74" s="4"/>
      <c r="F74" s="5">
        <v>9</v>
      </c>
      <c r="G74" s="5">
        <v>46</v>
      </c>
      <c r="H74" s="5">
        <v>123</v>
      </c>
      <c r="L74" s="14">
        <v>31.430003016328108</v>
      </c>
      <c r="M74" s="14">
        <v>1162.91011160414</v>
      </c>
      <c r="Z74">
        <f t="shared" si="0"/>
        <v>382.8</v>
      </c>
      <c r="AA74" s="5">
        <v>440</v>
      </c>
      <c r="CH74" s="16">
        <v>10.792022943200324</v>
      </c>
      <c r="CI74" s="16">
        <v>436.94690265486702</v>
      </c>
      <c r="CJ74" s="11">
        <v>0.128867215249822</v>
      </c>
      <c r="CK74" s="16">
        <v>330.01994998676503</v>
      </c>
      <c r="CL74" s="16">
        <v>215.058823529411</v>
      </c>
    </row>
    <row r="75" spans="1:90">
      <c r="A75" s="7" t="s">
        <v>144</v>
      </c>
      <c r="D75" s="4" t="s">
        <v>60</v>
      </c>
      <c r="E75" s="4"/>
      <c r="F75" s="5">
        <v>9</v>
      </c>
      <c r="G75" s="5">
        <v>46</v>
      </c>
      <c r="H75" s="5">
        <v>119</v>
      </c>
      <c r="L75" s="14">
        <v>30.383146357329458</v>
      </c>
      <c r="M75" s="14">
        <v>1124.1764152211899</v>
      </c>
      <c r="Z75">
        <f t="shared" si="0"/>
        <v>348</v>
      </c>
      <c r="AA75" s="5">
        <v>400</v>
      </c>
      <c r="CH75" s="16">
        <v>12.498353904538405</v>
      </c>
      <c r="CI75" s="16">
        <v>418.36283185840699</v>
      </c>
      <c r="CJ75" s="11">
        <v>0.13366312455600199</v>
      </c>
      <c r="CK75" s="16">
        <v>334.11297618248102</v>
      </c>
      <c r="CL75" s="16">
        <v>212.23529411764699</v>
      </c>
    </row>
    <row r="76" spans="1:90">
      <c r="A76" s="7" t="s">
        <v>145</v>
      </c>
      <c r="D76" s="4" t="s">
        <v>60</v>
      </c>
      <c r="E76" s="4"/>
      <c r="F76" s="5">
        <v>9</v>
      </c>
      <c r="G76" s="5">
        <v>38</v>
      </c>
      <c r="H76" s="5">
        <v>109</v>
      </c>
      <c r="L76" s="14">
        <v>27.081766114642161</v>
      </c>
      <c r="M76" s="14">
        <v>1002.02534624176</v>
      </c>
      <c r="Z76">
        <f t="shared" si="0"/>
        <v>330.6</v>
      </c>
      <c r="AA76" s="5">
        <v>380</v>
      </c>
      <c r="CH76" s="16">
        <v>12.873895552182621</v>
      </c>
      <c r="CI76" s="16">
        <v>383.84955752212301</v>
      </c>
      <c r="CJ76" s="11">
        <v>0.14225298958086602</v>
      </c>
      <c r="CK76" s="16">
        <v>337.298653277131</v>
      </c>
      <c r="CL76" s="16">
        <v>205.17647058823499</v>
      </c>
    </row>
    <row r="77" spans="1:90">
      <c r="A77" s="7" t="s">
        <v>146</v>
      </c>
      <c r="D77" s="4" t="s">
        <v>60</v>
      </c>
      <c r="E77" s="4"/>
      <c r="F77" s="5">
        <v>11</v>
      </c>
      <c r="G77" s="5">
        <v>37</v>
      </c>
      <c r="H77" s="5">
        <v>103</v>
      </c>
      <c r="L77" s="14">
        <v>26.18095606699881</v>
      </c>
      <c r="M77" s="14">
        <v>968.69537447895596</v>
      </c>
      <c r="Z77">
        <f t="shared" si="0"/>
        <v>339.3</v>
      </c>
      <c r="AA77" s="5">
        <v>390</v>
      </c>
      <c r="CH77" s="16">
        <v>11.18147753528627</v>
      </c>
      <c r="CI77" s="16">
        <v>384.51327433628302</v>
      </c>
      <c r="CJ77" s="11">
        <v>0.13833027468624101</v>
      </c>
      <c r="CK77" s="16">
        <v>338.36528623292799</v>
      </c>
      <c r="CL77" s="16">
        <v>204.64705882352899</v>
      </c>
    </row>
    <row r="78" spans="1:90">
      <c r="A78" s="8" t="s">
        <v>165</v>
      </c>
      <c r="B78" s="4">
        <v>36508</v>
      </c>
      <c r="C78" s="4"/>
      <c r="N78">
        <v>0.36252640515873402</v>
      </c>
      <c r="AB78">
        <v>32.240616594781997</v>
      </c>
    </row>
    <row r="79" spans="1:90">
      <c r="A79" s="8" t="s">
        <v>165</v>
      </c>
      <c r="B79" s="4">
        <v>36522</v>
      </c>
      <c r="C79" s="4"/>
      <c r="N79">
        <v>1.65706142168406</v>
      </c>
      <c r="AB79">
        <v>117.06593564716199</v>
      </c>
    </row>
    <row r="80" spans="1:90">
      <c r="A80" s="8" t="s">
        <v>165</v>
      </c>
      <c r="B80" s="4">
        <v>36530</v>
      </c>
      <c r="C80" s="4"/>
      <c r="N80">
        <v>2.4005498337359299</v>
      </c>
      <c r="AB80">
        <v>193.846596590133</v>
      </c>
    </row>
    <row r="81" spans="1:29">
      <c r="A81" s="8" t="s">
        <v>165</v>
      </c>
      <c r="B81" s="4">
        <v>36536</v>
      </c>
      <c r="C81" s="4"/>
      <c r="N81">
        <v>3.4464468005538702</v>
      </c>
      <c r="AB81">
        <v>286.477492002936</v>
      </c>
    </row>
    <row r="82" spans="1:29">
      <c r="A82" s="8" t="s">
        <v>165</v>
      </c>
      <c r="B82" s="4">
        <v>36543</v>
      </c>
      <c r="C82" s="4"/>
      <c r="N82">
        <v>4.6297213434540403</v>
      </c>
      <c r="AB82">
        <v>392.32872264672301</v>
      </c>
    </row>
    <row r="83" spans="1:29">
      <c r="A83" s="8" t="s">
        <v>165</v>
      </c>
      <c r="B83" s="4">
        <v>36549</v>
      </c>
      <c r="C83" s="4"/>
      <c r="N83">
        <v>5.1806062321228197</v>
      </c>
      <c r="V83">
        <v>3.8834951456309401</v>
      </c>
      <c r="AB83">
        <v>495.514634533292</v>
      </c>
    </row>
    <row r="84" spans="1:29">
      <c r="A84" s="8" t="s">
        <v>165</v>
      </c>
      <c r="B84" s="4">
        <v>36563</v>
      </c>
      <c r="C84" s="4"/>
      <c r="N84">
        <v>5.1828298244372704</v>
      </c>
      <c r="V84">
        <v>116.504854368932</v>
      </c>
      <c r="AB84">
        <v>712.49903149754402</v>
      </c>
    </row>
    <row r="85" spans="1:29">
      <c r="A85" s="8" t="s">
        <v>165</v>
      </c>
      <c r="B85" s="4">
        <v>36577</v>
      </c>
      <c r="C85" s="4"/>
      <c r="N85">
        <v>3.7833008217184299</v>
      </c>
      <c r="V85">
        <v>320.388349514563</v>
      </c>
      <c r="AB85">
        <v>802.619568545991</v>
      </c>
    </row>
    <row r="86" spans="1:29">
      <c r="A86" s="8" t="s">
        <v>165</v>
      </c>
      <c r="B86" s="4">
        <v>36593</v>
      </c>
      <c r="C86" s="4"/>
      <c r="N86">
        <v>2.2463942429173498</v>
      </c>
      <c r="V86">
        <v>526.21359223300897</v>
      </c>
      <c r="AB86">
        <v>903.33496902636898</v>
      </c>
    </row>
    <row r="87" spans="1:29">
      <c r="A87" s="8" t="s">
        <v>165</v>
      </c>
      <c r="B87" s="4">
        <v>36607</v>
      </c>
      <c r="C87" s="4"/>
      <c r="N87">
        <v>4.95254651856189E-2</v>
      </c>
      <c r="V87">
        <v>580.58252427184402</v>
      </c>
      <c r="AB87">
        <v>760.84224663053305</v>
      </c>
    </row>
    <row r="88" spans="1:29">
      <c r="A88" s="8" t="s">
        <v>165</v>
      </c>
      <c r="B88" s="4">
        <v>36621</v>
      </c>
      <c r="C88" s="4"/>
      <c r="D88" s="4" t="s">
        <v>60</v>
      </c>
      <c r="E88" s="4"/>
      <c r="G88" s="5">
        <v>58</v>
      </c>
      <c r="H88" s="5">
        <v>115</v>
      </c>
      <c r="V88">
        <v>539.80582524271802</v>
      </c>
      <c r="Z88" s="5">
        <v>427</v>
      </c>
      <c r="AA88" s="5"/>
      <c r="AB88">
        <v>713.526197530226</v>
      </c>
      <c r="AC88">
        <f>Z88/AB88</f>
        <v>0.59843633138909613</v>
      </c>
    </row>
    <row r="89" spans="1:29">
      <c r="A89" s="8" t="s">
        <v>162</v>
      </c>
      <c r="B89" s="4">
        <v>36523</v>
      </c>
      <c r="C89" s="4"/>
      <c r="AB89">
        <v>106.506491733601</v>
      </c>
    </row>
    <row r="90" spans="1:29">
      <c r="A90" s="8" t="s">
        <v>162</v>
      </c>
      <c r="B90" s="4">
        <v>36532</v>
      </c>
      <c r="C90" s="4"/>
      <c r="N90">
        <v>1.8509991004558299</v>
      </c>
      <c r="AB90">
        <v>207.106778779281</v>
      </c>
    </row>
    <row r="91" spans="1:29">
      <c r="A91" s="8" t="s">
        <v>162</v>
      </c>
      <c r="B91" s="4">
        <v>36537</v>
      </c>
      <c r="C91" s="4"/>
      <c r="N91">
        <v>3.7213232395718499</v>
      </c>
      <c r="AB91">
        <v>249.48623250700001</v>
      </c>
    </row>
    <row r="92" spans="1:29">
      <c r="A92" s="8" t="s">
        <v>162</v>
      </c>
      <c r="B92" s="4">
        <v>36550</v>
      </c>
      <c r="C92" s="4"/>
      <c r="N92">
        <v>5.5654898472796299</v>
      </c>
      <c r="V92">
        <v>3</v>
      </c>
      <c r="AB92">
        <v>408.30292543084499</v>
      </c>
    </row>
    <row r="93" spans="1:29">
      <c r="A93" s="8" t="s">
        <v>162</v>
      </c>
      <c r="B93" s="4">
        <v>36565</v>
      </c>
      <c r="C93" s="4"/>
      <c r="N93">
        <v>5.5681177291058104</v>
      </c>
      <c r="V93">
        <v>79.611650485436797</v>
      </c>
      <c r="AB93">
        <v>651.74127517645104</v>
      </c>
    </row>
    <row r="94" spans="1:29">
      <c r="A94" s="8" t="s">
        <v>162</v>
      </c>
      <c r="B94" s="4">
        <v>36578</v>
      </c>
      <c r="C94" s="4"/>
      <c r="N94">
        <v>5.1029017879703602</v>
      </c>
      <c r="AB94">
        <v>844.91932835738203</v>
      </c>
    </row>
    <row r="95" spans="1:29">
      <c r="A95" s="8" t="s">
        <v>162</v>
      </c>
      <c r="B95" s="4">
        <v>36593</v>
      </c>
      <c r="C95" s="4"/>
      <c r="V95">
        <v>462.135922330097</v>
      </c>
      <c r="AB95">
        <v>953.55541863287999</v>
      </c>
    </row>
    <row r="96" spans="1:29">
      <c r="A96" s="8" t="s">
        <v>162</v>
      </c>
      <c r="B96" s="4">
        <v>36607</v>
      </c>
      <c r="C96" s="4"/>
      <c r="N96">
        <v>0.43436865139126002</v>
      </c>
      <c r="V96">
        <v>462.135922330097</v>
      </c>
      <c r="AB96">
        <v>718.564624018122</v>
      </c>
    </row>
    <row r="97" spans="1:29">
      <c r="A97" s="8" t="s">
        <v>162</v>
      </c>
      <c r="B97" s="4">
        <v>36621</v>
      </c>
      <c r="C97" s="4"/>
      <c r="D97" s="4" t="s">
        <v>60</v>
      </c>
      <c r="E97" s="4"/>
      <c r="G97" s="5">
        <v>60</v>
      </c>
      <c r="H97" s="5">
        <v>117</v>
      </c>
      <c r="V97">
        <v>526.21359223300897</v>
      </c>
      <c r="Z97" s="5">
        <v>410</v>
      </c>
      <c r="AA97" s="5"/>
      <c r="AB97">
        <v>750.51745702616199</v>
      </c>
      <c r="AC97">
        <f>Z97/AB97</f>
        <v>0.5462897580351791</v>
      </c>
    </row>
    <row r="98" spans="1:29">
      <c r="A98" s="8" t="s">
        <v>166</v>
      </c>
      <c r="B98" s="4">
        <v>36530</v>
      </c>
      <c r="C98" s="4"/>
      <c r="N98">
        <v>0.44868050010612398</v>
      </c>
      <c r="AB98">
        <v>29.973767419208301</v>
      </c>
    </row>
    <row r="99" spans="1:29">
      <c r="A99" s="8" t="s">
        <v>166</v>
      </c>
      <c r="B99" s="4">
        <v>36543</v>
      </c>
      <c r="C99" s="4"/>
      <c r="N99">
        <v>1.7156834008833699</v>
      </c>
      <c r="AB99">
        <v>135.94011149769199</v>
      </c>
    </row>
    <row r="100" spans="1:29">
      <c r="A100" s="8" t="s">
        <v>166</v>
      </c>
      <c r="B100" s="4">
        <v>36545</v>
      </c>
      <c r="C100" s="4"/>
      <c r="N100">
        <v>2.2107359079836999</v>
      </c>
      <c r="AB100">
        <v>154.47337448392599</v>
      </c>
    </row>
    <row r="101" spans="1:29">
      <c r="A101" s="8" t="s">
        <v>166</v>
      </c>
      <c r="B101" s="4">
        <v>36557</v>
      </c>
      <c r="C101" s="4"/>
      <c r="N101">
        <v>3.7524535319742398</v>
      </c>
      <c r="V101">
        <v>-3.8834951456311702</v>
      </c>
      <c r="AB101">
        <v>307.99042197190698</v>
      </c>
    </row>
    <row r="102" spans="1:29">
      <c r="A102" s="8" t="s">
        <v>166</v>
      </c>
      <c r="B102" s="4">
        <v>36565</v>
      </c>
      <c r="C102" s="4"/>
      <c r="N102">
        <v>4.3584835100415402</v>
      </c>
      <c r="V102">
        <v>13.5922330097087</v>
      </c>
      <c r="AB102">
        <v>450.850621870814</v>
      </c>
    </row>
    <row r="103" spans="1:29">
      <c r="A103" s="8" t="s">
        <v>166</v>
      </c>
      <c r="B103" s="4">
        <v>36572</v>
      </c>
      <c r="C103" s="4"/>
      <c r="N103">
        <v>4.4146797521705201</v>
      </c>
      <c r="V103">
        <v>36.893203883494998</v>
      </c>
      <c r="AB103">
        <v>522.34049225751403</v>
      </c>
    </row>
    <row r="104" spans="1:29">
      <c r="A104" s="8" t="s">
        <v>166</v>
      </c>
      <c r="B104" s="4">
        <v>36588</v>
      </c>
      <c r="C104" s="4"/>
      <c r="N104">
        <v>3.64782340634128</v>
      </c>
      <c r="V104">
        <v>209.70873786407699</v>
      </c>
      <c r="AB104">
        <v>623.06917505727995</v>
      </c>
    </row>
    <row r="105" spans="1:29">
      <c r="A105" s="8" t="s">
        <v>166</v>
      </c>
      <c r="B105" s="4">
        <v>36600</v>
      </c>
      <c r="C105" s="4"/>
      <c r="N105">
        <v>3.0998494021568801</v>
      </c>
      <c r="V105">
        <v>337.86407766990197</v>
      </c>
      <c r="AB105">
        <v>686.71362212539202</v>
      </c>
    </row>
    <row r="106" spans="1:29">
      <c r="A106" s="8" t="s">
        <v>166</v>
      </c>
      <c r="B106" s="4">
        <v>36613</v>
      </c>
      <c r="C106" s="4"/>
      <c r="N106">
        <v>0.38039600157672898</v>
      </c>
      <c r="V106">
        <v>502.91262135922301</v>
      </c>
      <c r="AB106">
        <v>694.87339366949902</v>
      </c>
      <c r="AC106">
        <f>Z107/AB106</f>
        <v>0.51376265554613976</v>
      </c>
    </row>
    <row r="107" spans="1:29">
      <c r="A107" s="8" t="s">
        <v>166</v>
      </c>
      <c r="B107" s="4">
        <v>36626</v>
      </c>
      <c r="C107" s="4"/>
      <c r="D107" s="4" t="s">
        <v>60</v>
      </c>
      <c r="E107" s="4"/>
      <c r="G107" s="5">
        <v>50</v>
      </c>
      <c r="H107" s="5">
        <v>102</v>
      </c>
      <c r="V107">
        <v>504.85436893203803</v>
      </c>
      <c r="Z107" s="5">
        <v>357</v>
      </c>
      <c r="AA107" s="5"/>
    </row>
    <row r="108" spans="1:29">
      <c r="A108" s="8" t="s">
        <v>163</v>
      </c>
      <c r="B108" s="4">
        <v>36530</v>
      </c>
      <c r="C108" s="4"/>
      <c r="AB108">
        <v>22.0397953047001</v>
      </c>
    </row>
    <row r="109" spans="1:29">
      <c r="A109" s="8" t="s">
        <v>163</v>
      </c>
      <c r="B109" s="4">
        <v>36544</v>
      </c>
      <c r="C109" s="4"/>
      <c r="N109">
        <v>1.7981584612741099</v>
      </c>
      <c r="AB109">
        <v>125.371812704538</v>
      </c>
    </row>
    <row r="110" spans="1:29">
      <c r="A110" s="8" t="s">
        <v>163</v>
      </c>
      <c r="B110" s="4">
        <v>36599</v>
      </c>
      <c r="C110" s="4"/>
      <c r="N110">
        <v>2.5412425838142698</v>
      </c>
    </row>
    <row r="111" spans="1:29">
      <c r="A111" s="8" t="s">
        <v>163</v>
      </c>
      <c r="B111" s="4">
        <v>36558</v>
      </c>
      <c r="C111" s="4"/>
      <c r="N111">
        <v>4.3573110704575502</v>
      </c>
      <c r="AB111">
        <v>326.505975198957</v>
      </c>
    </row>
    <row r="112" spans="1:29">
      <c r="A112" s="8" t="s">
        <v>163</v>
      </c>
      <c r="B112" s="4">
        <v>36572</v>
      </c>
      <c r="C112" s="4"/>
      <c r="N112">
        <v>4.6620240754404199</v>
      </c>
      <c r="V112">
        <v>11.650485436893099</v>
      </c>
      <c r="AB112">
        <v>501.19503979161499</v>
      </c>
    </row>
    <row r="113" spans="1:29">
      <c r="A113" s="8" t="s">
        <v>163</v>
      </c>
      <c r="B113" s="4">
        <v>36576</v>
      </c>
      <c r="C113" s="4"/>
      <c r="N113">
        <v>6.1475050283507997</v>
      </c>
      <c r="V113">
        <v>44.660194174757102</v>
      </c>
      <c r="AB113">
        <v>556.78154643093001</v>
      </c>
    </row>
    <row r="114" spans="1:29">
      <c r="A114" s="8" t="s">
        <v>163</v>
      </c>
      <c r="B114" s="4">
        <v>36589</v>
      </c>
      <c r="C114" s="4"/>
      <c r="N114">
        <v>3.9776832189530902</v>
      </c>
      <c r="V114">
        <v>170.873786407766</v>
      </c>
      <c r="AB114">
        <v>612.51858602331004</v>
      </c>
    </row>
    <row r="115" spans="1:29">
      <c r="A115" s="8" t="s">
        <v>163</v>
      </c>
      <c r="B115" s="4">
        <v>36600</v>
      </c>
      <c r="C115" s="4"/>
      <c r="N115">
        <v>3.45724133051678</v>
      </c>
      <c r="V115">
        <v>347.57281553398002</v>
      </c>
      <c r="AB115">
        <v>760.72270575604</v>
      </c>
    </row>
    <row r="116" spans="1:29">
      <c r="A116" s="8" t="s">
        <v>163</v>
      </c>
      <c r="B116" s="4">
        <v>36612</v>
      </c>
      <c r="C116" s="4"/>
      <c r="N116">
        <v>2.1673152144250398</v>
      </c>
      <c r="V116">
        <v>458.252427184466</v>
      </c>
      <c r="AB116">
        <v>776.80316709526699</v>
      </c>
    </row>
    <row r="117" spans="1:29">
      <c r="A117" s="8" t="s">
        <v>163</v>
      </c>
      <c r="B117" s="4">
        <v>36627</v>
      </c>
      <c r="C117" s="4"/>
      <c r="D117" s="4" t="s">
        <v>60</v>
      </c>
      <c r="E117" s="4"/>
      <c r="G117" s="5">
        <v>53</v>
      </c>
      <c r="H117" s="5">
        <v>104</v>
      </c>
      <c r="V117">
        <v>500.97087378640703</v>
      </c>
      <c r="Z117" s="5">
        <v>354</v>
      </c>
      <c r="AA117" s="5"/>
      <c r="AB117">
        <v>676.61905939041503</v>
      </c>
      <c r="AC117">
        <f>Z117/AB117</f>
        <v>0.52318951866199048</v>
      </c>
    </row>
    <row r="118" spans="1:29">
      <c r="A118" s="8" t="s">
        <v>167</v>
      </c>
      <c r="B118" s="4">
        <v>36553</v>
      </c>
      <c r="C118" s="4"/>
      <c r="N118">
        <v>0.59010097130555095</v>
      </c>
      <c r="AB118">
        <v>30.376664440648</v>
      </c>
    </row>
    <row r="119" spans="1:29">
      <c r="A119" s="8" t="s">
        <v>167</v>
      </c>
      <c r="B119" s="4">
        <v>36558</v>
      </c>
      <c r="C119" s="4"/>
      <c r="N119">
        <v>0.865826418298143</v>
      </c>
      <c r="AB119">
        <v>64.831000933451804</v>
      </c>
    </row>
    <row r="120" spans="1:29">
      <c r="A120" s="8" t="s">
        <v>167</v>
      </c>
      <c r="B120" s="4">
        <v>36567</v>
      </c>
      <c r="C120" s="4"/>
      <c r="N120">
        <v>2.1045694822062</v>
      </c>
      <c r="AB120">
        <v>149.56777118991101</v>
      </c>
    </row>
    <row r="121" spans="1:29">
      <c r="A121" s="8" t="s">
        <v>167</v>
      </c>
      <c r="B121" s="4">
        <v>36572</v>
      </c>
      <c r="C121" s="4"/>
      <c r="N121">
        <v>2.71019517076178</v>
      </c>
      <c r="AB121">
        <v>199.87676959234301</v>
      </c>
    </row>
    <row r="122" spans="1:29">
      <c r="A122" s="8" t="s">
        <v>167</v>
      </c>
      <c r="B122" s="4">
        <v>36579</v>
      </c>
      <c r="C122" s="4"/>
      <c r="N122">
        <v>4.0585815502481299</v>
      </c>
      <c r="V122">
        <v>1.94174757281552</v>
      </c>
      <c r="AB122">
        <v>297.80731044100901</v>
      </c>
    </row>
    <row r="123" spans="1:29">
      <c r="A123" s="8" t="s">
        <v>167</v>
      </c>
      <c r="B123" s="4">
        <v>36589</v>
      </c>
      <c r="C123" s="4"/>
      <c r="N123">
        <v>3.5103245434055301</v>
      </c>
      <c r="V123">
        <v>34.951456310679497</v>
      </c>
      <c r="AB123">
        <v>371.98020934411102</v>
      </c>
    </row>
    <row r="124" spans="1:29">
      <c r="A124" s="8" t="s">
        <v>167</v>
      </c>
      <c r="B124" s="4">
        <v>36600</v>
      </c>
      <c r="C124" s="4"/>
      <c r="N124">
        <v>3.7322794853394501</v>
      </c>
      <c r="V124">
        <v>190.29126213592201</v>
      </c>
      <c r="AB124">
        <v>567.77487944450297</v>
      </c>
    </row>
    <row r="125" spans="1:29">
      <c r="A125" s="8" t="s">
        <v>167</v>
      </c>
      <c r="B125" s="4">
        <v>36613</v>
      </c>
      <c r="C125" s="4"/>
      <c r="N125">
        <v>2.5796905163787698</v>
      </c>
      <c r="V125">
        <v>376.69902912621302</v>
      </c>
      <c r="AB125">
        <v>681.65305843851502</v>
      </c>
    </row>
    <row r="126" spans="1:29">
      <c r="A126" s="8" t="s">
        <v>167</v>
      </c>
      <c r="B126" s="4">
        <v>36626</v>
      </c>
      <c r="C126" s="4"/>
      <c r="N126">
        <v>0.24532287571129699</v>
      </c>
      <c r="V126">
        <v>386.40776699029101</v>
      </c>
      <c r="AB126">
        <v>536.52158192423894</v>
      </c>
    </row>
    <row r="127" spans="1:29">
      <c r="A127" s="8" t="s">
        <v>167</v>
      </c>
      <c r="B127" s="4">
        <v>36642</v>
      </c>
      <c r="C127" s="4"/>
      <c r="D127" s="4" t="s">
        <v>60</v>
      </c>
      <c r="E127" s="4"/>
      <c r="G127" s="5">
        <v>40</v>
      </c>
      <c r="H127" s="5">
        <v>89</v>
      </c>
      <c r="V127">
        <v>452.42718446601901</v>
      </c>
      <c r="Z127" s="5">
        <v>272</v>
      </c>
      <c r="AA127" s="5"/>
      <c r="AB127">
        <v>568.51426189044298</v>
      </c>
      <c r="AC127">
        <f>Z127/AB127</f>
        <v>0.47844006427479291</v>
      </c>
    </row>
    <row r="128" spans="1:29">
      <c r="A128" s="8" t="s">
        <v>164</v>
      </c>
      <c r="B128" s="4">
        <v>36558</v>
      </c>
      <c r="C128" s="4"/>
      <c r="AB128">
        <v>56.9103111383317</v>
      </c>
    </row>
    <row r="129" spans="1:44">
      <c r="A129" s="8" t="s">
        <v>164</v>
      </c>
      <c r="B129" s="4">
        <v>36566</v>
      </c>
      <c r="C129" s="4"/>
      <c r="N129">
        <v>1.96698976136811</v>
      </c>
      <c r="AB129">
        <v>125.76585484638601</v>
      </c>
    </row>
    <row r="130" spans="1:44">
      <c r="A130" s="8" t="s">
        <v>164</v>
      </c>
      <c r="B130" s="4">
        <v>36571</v>
      </c>
      <c r="C130" s="4"/>
      <c r="AB130">
        <v>170.792917572139</v>
      </c>
    </row>
    <row r="131" spans="1:44">
      <c r="A131" s="8" t="s">
        <v>164</v>
      </c>
      <c r="B131" s="4">
        <v>36587</v>
      </c>
      <c r="C131" s="4"/>
      <c r="N131">
        <v>3.9774810741972302</v>
      </c>
      <c r="V131">
        <v>31.067961165048398</v>
      </c>
      <c r="AB131">
        <v>369.314890586893</v>
      </c>
    </row>
    <row r="132" spans="1:44">
      <c r="A132" s="8" t="s">
        <v>164</v>
      </c>
      <c r="B132" s="4">
        <v>36598</v>
      </c>
      <c r="C132" s="4"/>
      <c r="N132">
        <v>4.1717421845783704</v>
      </c>
      <c r="V132">
        <v>139.80582524271799</v>
      </c>
      <c r="AB132">
        <v>543.95968078159001</v>
      </c>
    </row>
    <row r="133" spans="1:44">
      <c r="A133" s="8" t="s">
        <v>164</v>
      </c>
      <c r="B133" s="4">
        <v>36612</v>
      </c>
      <c r="C133" s="4"/>
      <c r="N133">
        <v>3.4043602623838898</v>
      </c>
      <c r="V133">
        <v>310.67961165048501</v>
      </c>
      <c r="AB133">
        <v>668.42386832794</v>
      </c>
    </row>
    <row r="134" spans="1:44">
      <c r="A134" s="8" t="s">
        <v>164</v>
      </c>
      <c r="B134" s="4">
        <v>36626</v>
      </c>
      <c r="C134" s="4"/>
      <c r="N134">
        <v>1.2348618845955499</v>
      </c>
      <c r="V134">
        <v>384.46601941747502</v>
      </c>
      <c r="AB134">
        <v>570.87408730173297</v>
      </c>
    </row>
    <row r="135" spans="1:44">
      <c r="A135" s="8" t="s">
        <v>164</v>
      </c>
      <c r="B135" s="4">
        <v>36641</v>
      </c>
      <c r="C135" s="4"/>
      <c r="D135" s="4" t="s">
        <v>60</v>
      </c>
      <c r="E135" s="4"/>
      <c r="G135" s="5">
        <v>42</v>
      </c>
      <c r="H135" s="5">
        <v>91</v>
      </c>
      <c r="V135">
        <v>438.83495145631002</v>
      </c>
      <c r="Z135" s="5">
        <v>264</v>
      </c>
      <c r="AA135" s="5"/>
      <c r="AB135">
        <v>565.84894313322502</v>
      </c>
      <c r="AC135">
        <f>Z135/AB135</f>
        <v>0.46655561206525592</v>
      </c>
    </row>
    <row r="136" spans="1:44" s="9" customFormat="1">
      <c r="A136" s="12" t="s">
        <v>181</v>
      </c>
      <c r="B136" s="10">
        <v>32910</v>
      </c>
      <c r="C136" s="10"/>
      <c r="K136">
        <v>8.0331262939958599</v>
      </c>
      <c r="N136" s="9">
        <v>2.3992699392924401</v>
      </c>
      <c r="O136" s="9">
        <v>0.75403949730700104</v>
      </c>
      <c r="Q136">
        <f t="shared" ref="Q136:Q141" si="1">N136/R136</f>
        <v>3.4347929212067294E-2</v>
      </c>
      <c r="R136">
        <v>69.851953067654406</v>
      </c>
      <c r="U136">
        <v>48.445563673732003</v>
      </c>
      <c r="W136"/>
      <c r="X136"/>
      <c r="AB136" s="9">
        <v>132.81249999999901</v>
      </c>
      <c r="AD136" s="9">
        <v>4.9420394788277998E-2</v>
      </c>
      <c r="AG136" s="9">
        <v>2.3045519285614699E-2</v>
      </c>
      <c r="AK136" s="9">
        <v>3.9160491133475621</v>
      </c>
      <c r="AN136" s="9">
        <f t="shared" ref="AN136:AN145" si="2">AG136*U136</f>
        <v>1.1164531719454658</v>
      </c>
      <c r="AR136" s="9">
        <f>AQ136+AP136+AN136+AK136</f>
        <v>5.0325022852930275</v>
      </c>
    </row>
    <row r="137" spans="1:44" s="9" customFormat="1">
      <c r="A137" s="12" t="s">
        <v>181</v>
      </c>
      <c r="B137" s="10">
        <v>32918</v>
      </c>
      <c r="C137" s="10"/>
      <c r="K137">
        <v>10.559006211180099</v>
      </c>
      <c r="N137" s="9">
        <v>4.4933666527109004</v>
      </c>
      <c r="O137" s="9">
        <v>0.85816876122082508</v>
      </c>
      <c r="Q137">
        <f t="shared" si="1"/>
        <v>3.7909062060318154E-2</v>
      </c>
      <c r="R137">
        <v>118.53014578839699</v>
      </c>
      <c r="U137">
        <v>118.518853116212</v>
      </c>
      <c r="W137"/>
      <c r="X137"/>
      <c r="AB137" s="9">
        <v>253.90624999999901</v>
      </c>
      <c r="AD137" s="9">
        <v>4.6919910395909994E-2</v>
      </c>
      <c r="AG137" s="9">
        <v>1.5711852826302001E-2</v>
      </c>
      <c r="AK137" s="9">
        <v>6.1736657480250612</v>
      </c>
      <c r="AN137" s="9">
        <f t="shared" si="2"/>
        <v>1.8621507773040271</v>
      </c>
      <c r="AR137" s="9">
        <f t="shared" ref="AR137:AR146" si="3">AQ137+AP137+AN137+AK137</f>
        <v>8.0358165253290892</v>
      </c>
    </row>
    <row r="138" spans="1:44" s="9" customFormat="1">
      <c r="A138" s="12" t="s">
        <v>181</v>
      </c>
      <c r="B138" s="10">
        <v>32925</v>
      </c>
      <c r="C138" s="10"/>
      <c r="K138">
        <v>12.919254658385</v>
      </c>
      <c r="N138" s="9">
        <v>6.89652239899518</v>
      </c>
      <c r="O138" s="9">
        <v>0.90484739676840209</v>
      </c>
      <c r="Q138">
        <f t="shared" si="1"/>
        <v>4.1267383030936369E-2</v>
      </c>
      <c r="R138">
        <v>167.11799713166101</v>
      </c>
      <c r="U138">
        <v>208.636635687102</v>
      </c>
      <c r="W138"/>
      <c r="X138"/>
      <c r="AB138" s="9">
        <v>394.53125</v>
      </c>
      <c r="AD138" s="9">
        <v>5.0953862051852095E-2</v>
      </c>
      <c r="AG138" s="9">
        <v>1.37114653124075E-2</v>
      </c>
      <c r="AK138" s="9">
        <v>8.9302120153173785</v>
      </c>
      <c r="AN138" s="9">
        <f t="shared" si="2"/>
        <v>2.8607139931210996</v>
      </c>
      <c r="AR138" s="9">
        <f t="shared" si="3"/>
        <v>11.790926008438479</v>
      </c>
    </row>
    <row r="139" spans="1:44" s="9" customFormat="1">
      <c r="A139" s="12" t="s">
        <v>181</v>
      </c>
      <c r="B139" s="10">
        <v>32932</v>
      </c>
      <c r="C139" s="10"/>
      <c r="K139">
        <v>14.699792960662499</v>
      </c>
      <c r="N139" s="9">
        <v>7.4025800711743699</v>
      </c>
      <c r="O139" s="9">
        <v>0.913824057450628</v>
      </c>
      <c r="Q139">
        <f t="shared" si="1"/>
        <v>3.7324808003524793E-2</v>
      </c>
      <c r="R139">
        <v>198.32868451661699</v>
      </c>
      <c r="U139">
        <v>309.48019829932298</v>
      </c>
      <c r="W139"/>
      <c r="X139"/>
      <c r="AB139" s="9">
        <v>523.4375</v>
      </c>
      <c r="AD139" s="9">
        <v>5.2916993843967794E-2</v>
      </c>
      <c r="AG139" s="9">
        <v>1.84369593076418E-2</v>
      </c>
      <c r="AK139" s="9">
        <v>11.046021146306742</v>
      </c>
      <c r="AN139" s="9">
        <f t="shared" si="2"/>
        <v>5.7058738225655325</v>
      </c>
      <c r="AR139" s="9">
        <f t="shared" si="3"/>
        <v>16.751894968872275</v>
      </c>
    </row>
    <row r="140" spans="1:44" s="9" customFormat="1">
      <c r="A140" s="12" t="s">
        <v>181</v>
      </c>
      <c r="B140" s="10">
        <v>32939</v>
      </c>
      <c r="C140" s="10"/>
      <c r="K140">
        <v>16.687370600413999</v>
      </c>
      <c r="N140" s="9">
        <v>9.0776768892610402</v>
      </c>
      <c r="O140" s="9">
        <v>0.913824057450628</v>
      </c>
      <c r="Q140">
        <f t="shared" si="1"/>
        <v>4.0020288634721082E-2</v>
      </c>
      <c r="R140">
        <v>226.826872042731</v>
      </c>
      <c r="U140">
        <v>386.26133501970497</v>
      </c>
      <c r="V140" s="9">
        <v>2.9723991507431702</v>
      </c>
      <c r="W140">
        <v>1.8791006515873501</v>
      </c>
      <c r="X140"/>
      <c r="AB140" s="9">
        <v>636.71875</v>
      </c>
      <c r="AD140" s="9">
        <v>5.2293980277582301E-2</v>
      </c>
      <c r="AG140" s="9">
        <v>1.6436571793747402E-2</v>
      </c>
      <c r="AH140" s="9">
        <f t="shared" ref="AH140:AH145" si="4">AO140/V140</f>
        <v>2.9790741444624208E-2</v>
      </c>
      <c r="AI140" s="9">
        <v>4.7123593137604801E-2</v>
      </c>
      <c r="AK140" s="9">
        <v>12.257539548342988</v>
      </c>
      <c r="AN140" s="9">
        <f t="shared" si="2"/>
        <v>6.3488121642000985</v>
      </c>
      <c r="AO140" s="9">
        <f>AP140+AQ140</f>
        <v>8.8549974570010362E-2</v>
      </c>
      <c r="AP140" s="9">
        <f t="shared" ref="AP140:AP145" si="5">AI140*W140</f>
        <v>8.8549974570010362E-2</v>
      </c>
      <c r="AR140" s="9">
        <f t="shared" si="3"/>
        <v>18.694901687113095</v>
      </c>
    </row>
    <row r="141" spans="1:44" s="9" customFormat="1">
      <c r="A141" s="12" t="s">
        <v>181</v>
      </c>
      <c r="B141" s="10">
        <v>32946</v>
      </c>
      <c r="C141" s="10"/>
      <c r="K141">
        <v>17.267080745341602</v>
      </c>
      <c r="N141" s="9">
        <v>8.6793227967343505</v>
      </c>
      <c r="O141" s="9">
        <v>0.93357271095152594</v>
      </c>
      <c r="Q141">
        <f t="shared" si="1"/>
        <v>3.5094659940056144E-2</v>
      </c>
      <c r="R141">
        <v>247.31177938635599</v>
      </c>
      <c r="U141">
        <v>467.02652648696198</v>
      </c>
      <c r="V141" s="9">
        <v>57.961783439490397</v>
      </c>
      <c r="W141">
        <v>54.462299413910301</v>
      </c>
      <c r="X141"/>
      <c r="AB141" s="9">
        <v>781.25</v>
      </c>
      <c r="AD141" s="9">
        <v>4.9266748928388102E-2</v>
      </c>
      <c r="AG141" s="9">
        <v>1.3922762362203101E-2</v>
      </c>
      <c r="AH141" s="9">
        <f t="shared" si="4"/>
        <v>4.1108223174517358E-2</v>
      </c>
      <c r="AI141" s="9">
        <v>4.3749638830251902E-2</v>
      </c>
      <c r="AK141" s="9">
        <v>12.504532393962936</v>
      </c>
      <c r="AN141" s="9">
        <f t="shared" si="2"/>
        <v>6.5022993451231237</v>
      </c>
      <c r="AO141" s="9">
        <f>AP141+AQ141</f>
        <v>2.3827059292236155</v>
      </c>
      <c r="AP141" s="9">
        <f t="shared" si="5"/>
        <v>2.3827059292236155</v>
      </c>
      <c r="AR141" s="9">
        <f t="shared" si="3"/>
        <v>21.389537668309675</v>
      </c>
    </row>
    <row r="142" spans="1:44" s="9" customFormat="1">
      <c r="A142" s="12" t="s">
        <v>181</v>
      </c>
      <c r="B142" s="10">
        <v>32954</v>
      </c>
      <c r="C142" s="10"/>
      <c r="K142"/>
      <c r="N142" s="9">
        <v>7.1780275277370702</v>
      </c>
      <c r="O142" s="9">
        <v>0.94075403949730696</v>
      </c>
      <c r="R142"/>
      <c r="U142"/>
      <c r="W142"/>
      <c r="X142"/>
      <c r="AB142" s="9">
        <v>968.75</v>
      </c>
      <c r="AK142" s="9">
        <v>11.473119542148565</v>
      </c>
    </row>
    <row r="143" spans="1:44" s="9" customFormat="1">
      <c r="A143" s="12" t="s">
        <v>181</v>
      </c>
      <c r="B143" s="10">
        <v>32962</v>
      </c>
      <c r="C143" s="10"/>
      <c r="K143">
        <v>17.681159420289799</v>
      </c>
      <c r="N143" s="9">
        <v>5.12502616705045</v>
      </c>
      <c r="O143" s="9">
        <v>0.95332136445242299</v>
      </c>
      <c r="Q143">
        <f>N143/R143</f>
        <v>3.2069620549677845E-2</v>
      </c>
      <c r="R143">
        <v>159.80937969351601</v>
      </c>
      <c r="U143">
        <v>423.71009451966597</v>
      </c>
      <c r="V143" s="9">
        <v>307.64331210191</v>
      </c>
      <c r="W143">
        <f>V143-Z143</f>
        <v>170.116492134531</v>
      </c>
      <c r="X143"/>
      <c r="Z143">
        <v>137.526819967379</v>
      </c>
      <c r="AA143"/>
      <c r="AB143" s="9">
        <v>914.06249999999898</v>
      </c>
      <c r="AC143"/>
      <c r="AD143" s="9">
        <v>4.5457419361417901E-2</v>
      </c>
      <c r="AG143" s="9">
        <v>1.11516980926838E-2</v>
      </c>
      <c r="AH143" s="9">
        <f t="shared" si="4"/>
        <v>4.2859155115258465E-2</v>
      </c>
      <c r="AI143" s="9">
        <v>2.5287389142132598E-2</v>
      </c>
      <c r="AJ143" s="9">
        <v>6.4594895014327802E-2</v>
      </c>
      <c r="AK143" s="9">
        <v>7.6942300660613334</v>
      </c>
      <c r="AN143" s="9">
        <f t="shared" si="2"/>
        <v>4.7250870529058311</v>
      </c>
      <c r="AO143" s="9">
        <f>AP143+AQ143</f>
        <v>13.185332433547632</v>
      </c>
      <c r="AP143" s="9">
        <f t="shared" si="5"/>
        <v>4.3018019361004249</v>
      </c>
      <c r="AQ143" s="9">
        <f t="shared" ref="AQ143:AQ145" si="6">AJ143*Z143</f>
        <v>8.8835304974472074</v>
      </c>
      <c r="AR143" s="9">
        <f t="shared" si="3"/>
        <v>25.604649552514797</v>
      </c>
    </row>
    <row r="144" spans="1:44" s="9" customFormat="1">
      <c r="A144" s="12" t="s">
        <v>181</v>
      </c>
      <c r="B144" s="10">
        <v>32972</v>
      </c>
      <c r="C144" s="10"/>
      <c r="K144">
        <v>17.474120082815698</v>
      </c>
      <c r="N144" s="9">
        <v>4.8364559346870397</v>
      </c>
      <c r="O144" s="9">
        <v>0.955116696588868</v>
      </c>
      <c r="Q144">
        <f>N144/R144</f>
        <v>3.1745807010921508E-2</v>
      </c>
      <c r="R144">
        <v>152.34944044809299</v>
      </c>
      <c r="U144">
        <v>424.27472812891699</v>
      </c>
      <c r="V144" s="9">
        <v>471.12526539278099</v>
      </c>
      <c r="W144">
        <f t="shared" ref="W144:W146" si="7">V144-Z144</f>
        <v>180.37706296232898</v>
      </c>
      <c r="X144"/>
      <c r="Z144">
        <v>290.74820243045201</v>
      </c>
      <c r="AA144"/>
      <c r="AB144" s="9">
        <v>1062.5</v>
      </c>
      <c r="AD144" s="9">
        <v>3.2803798995863095E-2</v>
      </c>
      <c r="AG144" s="9">
        <v>9.5284907693510505E-3</v>
      </c>
      <c r="AH144" s="9">
        <f t="shared" si="4"/>
        <v>4.5171985703309839E-2</v>
      </c>
      <c r="AI144" s="9">
        <v>1.8145168143638399E-2</v>
      </c>
      <c r="AJ144" s="9">
        <v>6.1939133124619704E-2</v>
      </c>
      <c r="AK144" s="9">
        <v>5.2080804155383014</v>
      </c>
      <c r="AN144" s="9">
        <f t="shared" si="2"/>
        <v>4.0426978306453121</v>
      </c>
      <c r="AO144" s="9">
        <f>AP144+AQ144</f>
        <v>21.281663752790756</v>
      </c>
      <c r="AP144" s="9">
        <f t="shared" si="5"/>
        <v>3.2729721367071094</v>
      </c>
      <c r="AQ144" s="9">
        <f t="shared" si="6"/>
        <v>18.008691616083645</v>
      </c>
      <c r="AR144" s="9">
        <f t="shared" si="3"/>
        <v>30.53244199897437</v>
      </c>
    </row>
    <row r="145" spans="1:46" s="9" customFormat="1">
      <c r="A145" s="12" t="s">
        <v>181</v>
      </c>
      <c r="B145" s="10">
        <v>32981</v>
      </c>
      <c r="C145" s="10"/>
      <c r="K145">
        <v>17.432712215320901</v>
      </c>
      <c r="N145" s="9">
        <v>3.1582975716977102</v>
      </c>
      <c r="O145" s="9">
        <v>0.93177737881507994</v>
      </c>
      <c r="Q145">
        <f>N145/R145</f>
        <v>3.4102758793628493E-2</v>
      </c>
      <c r="R145">
        <v>92.611204589341995</v>
      </c>
      <c r="U145">
        <v>383.26425982180098</v>
      </c>
      <c r="V145" s="9">
        <v>536.51804670912895</v>
      </c>
      <c r="W145">
        <f t="shared" si="7"/>
        <v>186.79945536043493</v>
      </c>
      <c r="X145"/>
      <c r="Z145">
        <v>349.71859134869402</v>
      </c>
      <c r="AA145"/>
      <c r="AB145" s="9">
        <v>1031.25</v>
      </c>
      <c r="AD145" s="9">
        <v>3.1337772746895601E-2</v>
      </c>
      <c r="AG145" s="9">
        <v>8.0643680974087587E-3</v>
      </c>
      <c r="AH145" s="9">
        <f t="shared" si="4"/>
        <v>4.7172946533704185E-2</v>
      </c>
      <c r="AI145" s="9">
        <v>1.5820900595887599E-2</v>
      </c>
      <c r="AJ145" s="9">
        <v>6.3919397109962195E-2</v>
      </c>
      <c r="AK145" s="9">
        <v>3.1717735677342116</v>
      </c>
      <c r="AN145" s="9">
        <f t="shared" si="2"/>
        <v>3.0907840697839135</v>
      </c>
      <c r="AO145" s="9">
        <f>AP145+AQ145</f>
        <v>25.309137131777145</v>
      </c>
      <c r="AP145" s="9">
        <f t="shared" si="5"/>
        <v>2.955335614623384</v>
      </c>
      <c r="AQ145" s="9">
        <f t="shared" si="6"/>
        <v>22.353801517153762</v>
      </c>
      <c r="AR145" s="9">
        <f t="shared" si="3"/>
        <v>31.57169476929527</v>
      </c>
    </row>
    <row r="146" spans="1:46" s="9" customFormat="1">
      <c r="A146" s="12" t="s">
        <v>181</v>
      </c>
      <c r="B146" s="10">
        <v>32993</v>
      </c>
      <c r="C146" s="10"/>
      <c r="K146">
        <v>17.474120082815698</v>
      </c>
      <c r="N146" s="9">
        <v>0.53109953945990995</v>
      </c>
      <c r="O146" s="9">
        <v>0.70017953321364401</v>
      </c>
      <c r="Q146">
        <f>N146/R146</f>
        <v>4.5955107990808444E-2</v>
      </c>
      <c r="R146">
        <v>11.5569207141486</v>
      </c>
      <c r="U146">
        <v>291.51807392183201</v>
      </c>
      <c r="V146" s="9">
        <v>603.39702760084901</v>
      </c>
      <c r="W146">
        <f t="shared" si="7"/>
        <v>178.31237528410901</v>
      </c>
      <c r="X146">
        <f>W146/AB146</f>
        <v>0.19099568231268579</v>
      </c>
      <c r="Z146">
        <v>425.08465231674001</v>
      </c>
      <c r="AA146"/>
      <c r="AB146" s="9">
        <v>933.59375</v>
      </c>
      <c r="AD146" s="9">
        <v>2.7666588484038801E-2</v>
      </c>
      <c r="AG146" s="9">
        <v>6.1191843172447198E-3</v>
      </c>
      <c r="AH146" s="9">
        <f>AO146/V146</f>
        <v>4.8229783625103446E-2</v>
      </c>
      <c r="AI146" s="9">
        <v>1.09428484990635E-2</v>
      </c>
      <c r="AJ146" s="9">
        <v>6.3870719926032396E-2</v>
      </c>
      <c r="AK146" s="9">
        <v>0.61886837353163826</v>
      </c>
      <c r="AN146" s="9">
        <f>AG146*U146</f>
        <v>1.7838528261358615</v>
      </c>
      <c r="AO146" s="9">
        <f>AP146+AQ146</f>
        <v>29.10170808121952</v>
      </c>
      <c r="AP146" s="9">
        <f>AI146*W146</f>
        <v>1.9512453082421599</v>
      </c>
      <c r="AQ146" s="9">
        <f>AJ146*Z146</f>
        <v>27.15046277297736</v>
      </c>
      <c r="AR146" s="9">
        <f t="shared" si="3"/>
        <v>31.50442928088702</v>
      </c>
    </row>
    <row r="147" spans="1:46" s="9" customFormat="1">
      <c r="A147" s="12" t="s">
        <v>181</v>
      </c>
      <c r="B147" s="10">
        <v>33000</v>
      </c>
      <c r="C147" s="10"/>
      <c r="D147" s="10" t="s">
        <v>60</v>
      </c>
      <c r="E147" s="10"/>
      <c r="G147" s="9">
        <v>47</v>
      </c>
      <c r="H147" s="13">
        <f>B147-DATE(1990,1,9)</f>
        <v>118</v>
      </c>
      <c r="Z147" s="9">
        <v>407</v>
      </c>
      <c r="AB147" s="9">
        <v>874.99999999999898</v>
      </c>
      <c r="AC147">
        <f>Z147/AB147</f>
        <v>0.46514285714285769</v>
      </c>
    </row>
    <row r="148" spans="1:46">
      <c r="A148" s="8" t="s">
        <v>183</v>
      </c>
      <c r="B148" s="4">
        <v>32911</v>
      </c>
      <c r="C148" s="4"/>
      <c r="N148">
        <v>0.92121101109482895</v>
      </c>
      <c r="AB148">
        <v>58.59375</v>
      </c>
      <c r="AK148" s="9"/>
      <c r="AR148" s="9">
        <v>2.29542533891044</v>
      </c>
      <c r="AS148" s="9"/>
      <c r="AT148" s="9"/>
    </row>
    <row r="149" spans="1:46">
      <c r="A149" s="8" t="s">
        <v>183</v>
      </c>
      <c r="B149" s="4">
        <v>32924</v>
      </c>
      <c r="C149" s="4"/>
      <c r="N149">
        <v>4.33777737073477</v>
      </c>
      <c r="AB149">
        <v>269.53124999999898</v>
      </c>
      <c r="AK149">
        <v>7.7202470236119893</v>
      </c>
      <c r="AR149" s="9">
        <v>10.4494658065816</v>
      </c>
    </row>
    <row r="150" spans="1:46">
      <c r="A150" s="8" t="s">
        <v>183</v>
      </c>
      <c r="B150" s="4">
        <v>32937</v>
      </c>
      <c r="C150" s="4"/>
      <c r="N150">
        <v>5.1295399832530801</v>
      </c>
      <c r="AB150">
        <v>386.71874999999898</v>
      </c>
      <c r="AK150">
        <v>8.843865722194078</v>
      </c>
      <c r="AR150" s="9">
        <v>13.200624905508199</v>
      </c>
    </row>
    <row r="151" spans="1:46">
      <c r="A151" s="8" t="s">
        <v>183</v>
      </c>
      <c r="B151" s="4">
        <v>32951</v>
      </c>
      <c r="C151" s="4"/>
      <c r="N151">
        <v>6.9137141511408799</v>
      </c>
      <c r="AB151">
        <v>613.28125</v>
      </c>
      <c r="AK151">
        <v>11.644907747634676</v>
      </c>
      <c r="AR151" s="9">
        <v>18.150197802751499</v>
      </c>
    </row>
    <row r="152" spans="1:46">
      <c r="A152" s="8" t="s">
        <v>183</v>
      </c>
      <c r="B152" s="4">
        <v>32966</v>
      </c>
      <c r="C152" s="4"/>
      <c r="N152">
        <v>6.4919667155118201</v>
      </c>
      <c r="AB152">
        <v>710.93749999999898</v>
      </c>
      <c r="AK152">
        <v>10.102107285650909</v>
      </c>
      <c r="AR152" s="9">
        <v>21.466228644862099</v>
      </c>
    </row>
    <row r="153" spans="1:46">
      <c r="A153" s="8" t="s">
        <v>183</v>
      </c>
      <c r="B153" s="4">
        <v>32978</v>
      </c>
      <c r="C153" s="4"/>
      <c r="N153">
        <v>3.2030039773916599</v>
      </c>
      <c r="AB153">
        <v>609.37499999999898</v>
      </c>
      <c r="AR153" s="9">
        <v>18.876020511011401</v>
      </c>
    </row>
    <row r="154" spans="1:46">
      <c r="A154" s="8" t="s">
        <v>183</v>
      </c>
      <c r="B154" s="4">
        <v>32992</v>
      </c>
      <c r="C154" s="4"/>
      <c r="D154" s="4" t="s">
        <v>60</v>
      </c>
      <c r="E154" s="4"/>
      <c r="N154">
        <v>6.2223937617751703</v>
      </c>
      <c r="AB154">
        <v>1554.6875</v>
      </c>
      <c r="AR154" s="9">
        <v>24.4539636143728</v>
      </c>
    </row>
    <row r="155" spans="1:46">
      <c r="A155" s="8" t="s">
        <v>208</v>
      </c>
      <c r="B155" s="4">
        <f>DATE(1988,1,5)+C155</f>
        <v>32169.434782608696</v>
      </c>
      <c r="C155" s="14">
        <v>22.434782608695599</v>
      </c>
      <c r="Z155">
        <v>0</v>
      </c>
      <c r="AB155" s="16">
        <v>51.3374903903647</v>
      </c>
      <c r="AC155" s="16"/>
      <c r="AR155" s="22">
        <v>1.7214661406969001</v>
      </c>
      <c r="AS155" s="16"/>
      <c r="AT155" s="16"/>
    </row>
    <row r="156" spans="1:46">
      <c r="A156" s="8" t="s">
        <v>208</v>
      </c>
      <c r="B156" s="4">
        <f t="shared" ref="B156:B168" si="8">DATE(1988,1,5)+C156</f>
        <v>32179.521739130436</v>
      </c>
      <c r="C156" s="14">
        <v>32.521739130434703</v>
      </c>
      <c r="Z156">
        <v>0</v>
      </c>
      <c r="AB156" s="16">
        <v>159.547621081404</v>
      </c>
      <c r="AC156" s="16"/>
      <c r="AR156" s="22">
        <v>4.9395792241945902</v>
      </c>
      <c r="AS156" s="16"/>
      <c r="AT156" s="16"/>
    </row>
    <row r="157" spans="1:46">
      <c r="A157" s="8" t="s">
        <v>208</v>
      </c>
      <c r="B157" s="4">
        <f t="shared" si="8"/>
        <v>32190.478260869564</v>
      </c>
      <c r="C157" s="14">
        <v>43.478260869565197</v>
      </c>
      <c r="Z157">
        <v>0</v>
      </c>
      <c r="AB157" s="16">
        <v>331.39147518578602</v>
      </c>
      <c r="AC157" s="16"/>
      <c r="AR157" s="22">
        <v>8.4912393162393105</v>
      </c>
      <c r="AS157" s="16"/>
      <c r="AT157" s="16"/>
    </row>
    <row r="158" spans="1:46">
      <c r="A158" s="8" t="s">
        <v>208</v>
      </c>
      <c r="B158" s="4">
        <f t="shared" si="8"/>
        <v>32200.391304347824</v>
      </c>
      <c r="C158" s="14">
        <v>53.391304347826001</v>
      </c>
      <c r="Z158" s="16">
        <v>5.8098573503032096</v>
      </c>
      <c r="AA158" s="16"/>
      <c r="AB158" s="16">
        <v>536.26582386606299</v>
      </c>
      <c r="AC158" s="16"/>
      <c r="AR158" s="22">
        <v>10.3629684418145</v>
      </c>
      <c r="AS158" s="16"/>
      <c r="AT158" s="16"/>
    </row>
    <row r="159" spans="1:46">
      <c r="A159" s="8" t="s">
        <v>208</v>
      </c>
      <c r="B159" s="4">
        <f t="shared" si="8"/>
        <v>32212.391304347828</v>
      </c>
      <c r="C159" s="14">
        <v>65.391304347826093</v>
      </c>
      <c r="Z159" s="16">
        <v>71.542837618518604</v>
      </c>
      <c r="AA159" s="16"/>
      <c r="AB159" s="16">
        <v>854.25403604680901</v>
      </c>
      <c r="AC159" s="16"/>
      <c r="AR159" s="22">
        <v>17.480785667324099</v>
      </c>
      <c r="AS159" s="16"/>
      <c r="AT159" s="16"/>
    </row>
    <row r="160" spans="1:46">
      <c r="A160" s="8" t="s">
        <v>208</v>
      </c>
      <c r="B160" s="4">
        <f t="shared" si="8"/>
        <v>32227.521739130436</v>
      </c>
      <c r="C160" s="14">
        <v>80.521739130434796</v>
      </c>
      <c r="Z160" s="16">
        <v>285.72443837020501</v>
      </c>
      <c r="AA160" s="16"/>
      <c r="AB160" s="16">
        <v>863.327581788673</v>
      </c>
      <c r="AC160" s="16"/>
      <c r="AR160" s="22">
        <v>21.431229454306301</v>
      </c>
      <c r="AS160" s="16"/>
      <c r="AT160" s="16"/>
    </row>
    <row r="161" spans="1:46">
      <c r="A161" s="8" t="s">
        <v>208</v>
      </c>
      <c r="B161" s="4">
        <f t="shared" si="8"/>
        <v>32237.434782608696</v>
      </c>
      <c r="C161" s="14">
        <v>90.434782608695599</v>
      </c>
      <c r="D161" s="4" t="s">
        <v>60</v>
      </c>
      <c r="Z161" s="16">
        <v>476.35910139232902</v>
      </c>
      <c r="AA161" s="16"/>
      <c r="AB161" s="16">
        <v>1084.7048774237601</v>
      </c>
      <c r="AC161">
        <f>Z161/AB161</f>
        <v>0.43916009903422837</v>
      </c>
    </row>
    <row r="162" spans="1:46">
      <c r="A162" s="8" t="s">
        <v>209</v>
      </c>
      <c r="B162" s="4">
        <f t="shared" si="8"/>
        <v>32169.434782608696</v>
      </c>
      <c r="C162" s="14">
        <v>22.434782608695599</v>
      </c>
      <c r="Z162" s="14">
        <v>0</v>
      </c>
      <c r="AA162" s="14"/>
      <c r="AB162" s="16">
        <v>37.192107286238901</v>
      </c>
      <c r="AC162" s="16"/>
      <c r="AR162" s="22">
        <v>1.5195430637738201</v>
      </c>
      <c r="AS162" s="16"/>
      <c r="AT162" s="16"/>
    </row>
    <row r="163" spans="1:46">
      <c r="A163" s="8" t="s">
        <v>209</v>
      </c>
      <c r="B163" s="4">
        <f t="shared" si="8"/>
        <v>32179.521739130436</v>
      </c>
      <c r="C163" s="14">
        <v>32.521739130434703</v>
      </c>
      <c r="Z163" s="14">
        <v>0</v>
      </c>
      <c r="AA163" s="14"/>
      <c r="AB163" s="16">
        <v>140.687110275903</v>
      </c>
      <c r="AC163" s="16"/>
      <c r="AR163" s="22">
        <v>3.45834976988822</v>
      </c>
      <c r="AS163" s="16"/>
      <c r="AT163" s="16"/>
    </row>
    <row r="164" spans="1:46">
      <c r="A164" s="8" t="s">
        <v>209</v>
      </c>
      <c r="B164" s="4">
        <f t="shared" si="8"/>
        <v>32190.652173913044</v>
      </c>
      <c r="C164" s="14">
        <v>43.652173913043399</v>
      </c>
      <c r="Z164" s="14">
        <v>0</v>
      </c>
      <c r="AA164" s="14"/>
      <c r="AB164" s="16">
        <v>279.52097035961299</v>
      </c>
      <c r="AC164" s="16"/>
    </row>
    <row r="165" spans="1:46">
      <c r="A165" s="8" t="s">
        <v>209</v>
      </c>
      <c r="B165" s="4">
        <f t="shared" si="8"/>
        <v>32200.391304347824</v>
      </c>
      <c r="C165" s="14">
        <v>53.391304347826001</v>
      </c>
      <c r="T165" s="16"/>
      <c r="U165" s="16"/>
      <c r="Z165" s="16">
        <v>3.4604937217049998</v>
      </c>
      <c r="AA165" s="16"/>
      <c r="AB165" s="16">
        <v>418.38763133168101</v>
      </c>
      <c r="AC165" s="16"/>
    </row>
    <row r="166" spans="1:46">
      <c r="A166" s="8" t="s">
        <v>209</v>
      </c>
      <c r="B166" s="4">
        <f t="shared" si="8"/>
        <v>32212.391304347828</v>
      </c>
      <c r="C166" s="14">
        <v>65.391304347826093</v>
      </c>
      <c r="T166" s="16"/>
      <c r="U166" s="16"/>
      <c r="Z166" s="16">
        <v>26.745024344409298</v>
      </c>
      <c r="AA166" s="16"/>
      <c r="AB166" s="16">
        <v>618.49765097804698</v>
      </c>
      <c r="AC166" s="16"/>
    </row>
    <row r="167" spans="1:46">
      <c r="A167" s="8" t="s">
        <v>209</v>
      </c>
      <c r="B167" s="4">
        <f t="shared" si="8"/>
        <v>32227.347826086956</v>
      </c>
      <c r="C167" s="14">
        <v>80.347826086956502</v>
      </c>
      <c r="T167" s="16"/>
      <c r="U167" s="16"/>
      <c r="Z167" s="16">
        <v>115.988041342786</v>
      </c>
      <c r="AA167" s="16"/>
      <c r="AB167" s="16">
        <v>507.33954044588597</v>
      </c>
      <c r="AC167" s="16"/>
      <c r="AR167" s="22">
        <v>8.8398586456278707</v>
      </c>
      <c r="AS167" s="16"/>
      <c r="AT167" s="16"/>
    </row>
    <row r="168" spans="1:46">
      <c r="A168" s="8" t="s">
        <v>209</v>
      </c>
      <c r="B168" s="4">
        <f t="shared" si="8"/>
        <v>32231.17391304348</v>
      </c>
      <c r="C168" s="14">
        <v>84.173913043478194</v>
      </c>
      <c r="D168" s="4" t="s">
        <v>60</v>
      </c>
      <c r="T168" s="16"/>
      <c r="U168" s="16"/>
      <c r="Z168" s="16">
        <v>111.174510976338</v>
      </c>
      <c r="AA168" s="16"/>
      <c r="AB168" s="16">
        <v>438.87998633296297</v>
      </c>
      <c r="AC168">
        <f>Z168/AB168</f>
        <v>0.25331415065255164</v>
      </c>
    </row>
    <row r="169" spans="1:46">
      <c r="A169" s="8" t="s">
        <v>210</v>
      </c>
      <c r="B169" s="4"/>
      <c r="C169" s="14"/>
      <c r="D169" s="4" t="s">
        <v>60</v>
      </c>
      <c r="T169" s="16"/>
      <c r="U169" s="16"/>
      <c r="Z169" s="18">
        <v>309.87744905589255</v>
      </c>
      <c r="AA169" s="18"/>
      <c r="AB169" s="18">
        <v>556.15939553762939</v>
      </c>
      <c r="AC169" s="18"/>
    </row>
    <row r="170" spans="1:46">
      <c r="A170" s="8" t="s">
        <v>211</v>
      </c>
      <c r="B170" s="4"/>
      <c r="C170" s="14"/>
      <c r="D170" s="4" t="s">
        <v>60</v>
      </c>
      <c r="T170" s="16"/>
      <c r="U170" s="16"/>
      <c r="Z170" s="18">
        <v>326.21240395819899</v>
      </c>
      <c r="AA170" s="18"/>
      <c r="AB170" s="18">
        <v>655.85501195381346</v>
      </c>
      <c r="AC170" s="18"/>
    </row>
    <row r="171" spans="1:46" s="9" customFormat="1">
      <c r="A171" s="12" t="s">
        <v>218</v>
      </c>
      <c r="B171" s="10">
        <f>DATE(2003,12,9)+C171</f>
        <v>37995</v>
      </c>
      <c r="C171" s="21">
        <v>31</v>
      </c>
      <c r="G171" s="22"/>
      <c r="H171" s="21"/>
      <c r="T171">
        <v>20.487820204008901</v>
      </c>
      <c r="U171">
        <v>10.4591248978906</v>
      </c>
      <c r="Z171" s="22"/>
      <c r="AA171" s="22"/>
      <c r="AB171" s="9">
        <v>42.530842217707303</v>
      </c>
    </row>
    <row r="172" spans="1:46" s="9" customFormat="1">
      <c r="A172" s="12" t="s">
        <v>218</v>
      </c>
      <c r="B172" s="10">
        <f t="shared" ref="B172:B174" si="9">DATE(2003,12,9)+C172</f>
        <v>38021</v>
      </c>
      <c r="C172" s="21">
        <v>57</v>
      </c>
      <c r="G172" s="22"/>
      <c r="H172" s="21"/>
      <c r="T172">
        <v>115.0755084515</v>
      </c>
      <c r="U172">
        <v>123.07772867226601</v>
      </c>
      <c r="Z172" s="22"/>
      <c r="AA172" s="22"/>
      <c r="AB172" s="9">
        <v>239.33770395660099</v>
      </c>
    </row>
    <row r="173" spans="1:46" s="9" customFormat="1">
      <c r="A173" s="12" t="s">
        <v>218</v>
      </c>
      <c r="B173" s="10">
        <f t="shared" si="9"/>
        <v>38035</v>
      </c>
      <c r="C173" s="21">
        <v>71</v>
      </c>
      <c r="G173" s="22"/>
      <c r="H173" s="21"/>
      <c r="T173">
        <v>183.419558888213</v>
      </c>
      <c r="U173">
        <v>259.58988752277799</v>
      </c>
      <c r="Z173" s="22"/>
      <c r="AA173" s="22"/>
      <c r="AB173" s="9">
        <v>441.99777977923401</v>
      </c>
    </row>
    <row r="174" spans="1:46" s="9" customFormat="1">
      <c r="A174" s="12" t="s">
        <v>218</v>
      </c>
      <c r="B174" s="10">
        <f t="shared" si="9"/>
        <v>38092</v>
      </c>
      <c r="C174" s="21">
        <v>128</v>
      </c>
      <c r="D174" s="10" t="s">
        <v>60</v>
      </c>
      <c r="G174" s="22">
        <v>44</v>
      </c>
      <c r="H174" s="21">
        <v>127</v>
      </c>
      <c r="T174" s="21"/>
      <c r="U174">
        <v>130.10912594516401</v>
      </c>
      <c r="Z174" s="22">
        <v>368</v>
      </c>
      <c r="AA174" s="22"/>
      <c r="AB174" s="9">
        <v>693.36866137444201</v>
      </c>
      <c r="AC174">
        <f t="shared" ref="AC174:AC180" si="10">Z174/AB174</f>
        <v>0.53074218738199908</v>
      </c>
    </row>
    <row r="175" spans="1:46">
      <c r="A175" s="8" t="s">
        <v>212</v>
      </c>
      <c r="B175" s="4">
        <f>DATE(1980,4,1)+C175</f>
        <v>29393</v>
      </c>
      <c r="C175" s="14">
        <v>81</v>
      </c>
      <c r="D175" s="4" t="s">
        <v>60</v>
      </c>
      <c r="G175" s="16">
        <v>25</v>
      </c>
      <c r="H175" s="14">
        <v>81</v>
      </c>
      <c r="Z175" s="18">
        <v>280</v>
      </c>
      <c r="AA175" s="18"/>
      <c r="AB175" s="19">
        <v>554</v>
      </c>
      <c r="AC175">
        <f t="shared" si="10"/>
        <v>0.50541516245487361</v>
      </c>
    </row>
    <row r="176" spans="1:46">
      <c r="A176" s="8" t="s">
        <v>214</v>
      </c>
      <c r="B176" s="4">
        <f t="shared" ref="B176:B177" si="11">DATE(1980,4,1)+C176</f>
        <v>29393</v>
      </c>
      <c r="C176" s="14">
        <v>81</v>
      </c>
      <c r="D176" s="4" t="s">
        <v>60</v>
      </c>
      <c r="G176" s="16"/>
      <c r="H176" s="14"/>
      <c r="Z176" s="18">
        <v>64</v>
      </c>
      <c r="AA176" s="18"/>
      <c r="AB176" s="18">
        <v>163</v>
      </c>
      <c r="AC176">
        <f t="shared" si="10"/>
        <v>0.39263803680981596</v>
      </c>
    </row>
    <row r="177" spans="1:46">
      <c r="A177" s="8" t="s">
        <v>213</v>
      </c>
      <c r="B177" s="4">
        <f t="shared" si="11"/>
        <v>29393</v>
      </c>
      <c r="C177" s="14">
        <v>81</v>
      </c>
      <c r="D177" s="4" t="s">
        <v>60</v>
      </c>
      <c r="G177" s="16"/>
      <c r="H177" s="14"/>
      <c r="Z177" s="18">
        <v>120</v>
      </c>
      <c r="AA177" s="18"/>
      <c r="AB177" s="19">
        <v>329</v>
      </c>
      <c r="AC177">
        <f t="shared" si="10"/>
        <v>0.36474164133738601</v>
      </c>
    </row>
    <row r="178" spans="1:46">
      <c r="A178" s="8" t="s">
        <v>215</v>
      </c>
      <c r="B178" s="4">
        <f>DATE(1979,4,10)+C178</f>
        <v>29042</v>
      </c>
      <c r="C178" s="14">
        <v>87</v>
      </c>
      <c r="D178" s="4" t="s">
        <v>60</v>
      </c>
      <c r="H178" s="14">
        <v>87</v>
      </c>
      <c r="Z178" s="18">
        <v>111</v>
      </c>
      <c r="AA178" s="18"/>
      <c r="AB178" s="18">
        <v>190</v>
      </c>
      <c r="AC178">
        <f t="shared" si="10"/>
        <v>0.58421052631578951</v>
      </c>
    </row>
    <row r="179" spans="1:46">
      <c r="A179" s="8" t="s">
        <v>216</v>
      </c>
      <c r="B179" s="4">
        <f t="shared" ref="B179:B180" si="12">DATE(1979,4,10)+C179</f>
        <v>29042</v>
      </c>
      <c r="C179" s="14">
        <v>87</v>
      </c>
      <c r="D179" s="4" t="s">
        <v>60</v>
      </c>
      <c r="Z179" s="18">
        <v>33</v>
      </c>
      <c r="AA179" s="18"/>
      <c r="AB179" s="18">
        <v>61</v>
      </c>
      <c r="AC179">
        <f t="shared" si="10"/>
        <v>0.54098360655737709</v>
      </c>
      <c r="AD179" s="20"/>
    </row>
    <row r="180" spans="1:46">
      <c r="A180" s="8" t="s">
        <v>217</v>
      </c>
      <c r="B180" s="4">
        <f t="shared" si="12"/>
        <v>29042</v>
      </c>
      <c r="C180" s="14">
        <v>87</v>
      </c>
      <c r="D180" s="4" t="s">
        <v>60</v>
      </c>
      <c r="Z180" s="18">
        <v>77</v>
      </c>
      <c r="AA180" s="18"/>
      <c r="AB180" s="18">
        <v>136</v>
      </c>
      <c r="AC180">
        <f t="shared" si="10"/>
        <v>0.56617647058823528</v>
      </c>
    </row>
    <row r="181" spans="1:46">
      <c r="A181" t="s">
        <v>220</v>
      </c>
      <c r="B181" s="25">
        <v>39247</v>
      </c>
      <c r="C181">
        <v>47</v>
      </c>
      <c r="T181">
        <v>59</v>
      </c>
      <c r="U181">
        <v>46</v>
      </c>
      <c r="AB181">
        <v>104.8</v>
      </c>
      <c r="AF181">
        <f>AM181/T181</f>
        <v>5.5932203389830508E-2</v>
      </c>
      <c r="AG181">
        <f>AN181/U181</f>
        <v>2.391304347826087E-2</v>
      </c>
      <c r="AM181">
        <v>3.3</v>
      </c>
      <c r="AN181">
        <v>1.1000000000000001</v>
      </c>
      <c r="AR181" s="9">
        <v>4.4000000000000004</v>
      </c>
      <c r="AS181">
        <v>0.5</v>
      </c>
      <c r="AT181">
        <v>0.52</v>
      </c>
    </row>
    <row r="182" spans="1:46">
      <c r="A182" t="s">
        <v>220</v>
      </c>
      <c r="B182" s="25">
        <v>39259</v>
      </c>
      <c r="C182">
        <v>59</v>
      </c>
      <c r="T182">
        <v>98</v>
      </c>
      <c r="U182">
        <v>125</v>
      </c>
      <c r="AB182">
        <v>223.9</v>
      </c>
      <c r="AF182">
        <f t="shared" ref="AF182:AF236" si="13">AM182/T182</f>
        <v>5.918367346938775E-2</v>
      </c>
      <c r="AG182">
        <f t="shared" ref="AG182:AG236" si="14">AN182/U182</f>
        <v>1.84E-2</v>
      </c>
      <c r="AM182">
        <v>5.8</v>
      </c>
      <c r="AN182">
        <v>2.2999999999999998</v>
      </c>
      <c r="AR182" s="9">
        <v>8.1</v>
      </c>
      <c r="AS182">
        <v>2.4</v>
      </c>
      <c r="AT182">
        <v>4</v>
      </c>
    </row>
    <row r="183" spans="1:46">
      <c r="A183" t="s">
        <v>220</v>
      </c>
      <c r="B183" s="25">
        <v>39273</v>
      </c>
      <c r="C183">
        <v>73</v>
      </c>
      <c r="T183">
        <v>169</v>
      </c>
      <c r="U183">
        <v>289</v>
      </c>
      <c r="V183">
        <v>15</v>
      </c>
      <c r="AB183">
        <v>458.3</v>
      </c>
      <c r="AF183">
        <f t="shared" si="13"/>
        <v>5.6804733727810648E-2</v>
      </c>
      <c r="AG183">
        <f t="shared" si="14"/>
        <v>1.453287197231834E-2</v>
      </c>
      <c r="AH183">
        <f t="shared" ref="AH183:AH236" si="15">AO183/V183</f>
        <v>0.04</v>
      </c>
      <c r="AM183">
        <v>9.6</v>
      </c>
      <c r="AN183">
        <v>4.2</v>
      </c>
      <c r="AO183">
        <v>0.6</v>
      </c>
      <c r="AR183" s="9">
        <v>14.4</v>
      </c>
      <c r="AS183">
        <v>6.5</v>
      </c>
      <c r="AT183">
        <v>9.3699999999999992</v>
      </c>
    </row>
    <row r="184" spans="1:46">
      <c r="A184" t="s">
        <v>220</v>
      </c>
      <c r="B184" s="25">
        <v>39288</v>
      </c>
      <c r="C184">
        <v>88</v>
      </c>
      <c r="T184">
        <v>234</v>
      </c>
      <c r="U184">
        <v>449</v>
      </c>
      <c r="V184">
        <v>103</v>
      </c>
      <c r="AB184">
        <v>785.8</v>
      </c>
      <c r="AF184">
        <f t="shared" si="13"/>
        <v>6.0256410256410257E-2</v>
      </c>
      <c r="AG184">
        <f t="shared" si="14"/>
        <v>1.7371937639198219E-2</v>
      </c>
      <c r="AH184">
        <f t="shared" si="15"/>
        <v>3.4951456310679613E-2</v>
      </c>
      <c r="AM184">
        <v>14.1</v>
      </c>
      <c r="AN184">
        <v>7.8</v>
      </c>
      <c r="AO184">
        <v>3.6</v>
      </c>
      <c r="AR184" s="9">
        <v>25.5</v>
      </c>
      <c r="AS184">
        <v>13.1</v>
      </c>
      <c r="AT184">
        <v>15.02</v>
      </c>
    </row>
    <row r="185" spans="1:46">
      <c r="A185" t="s">
        <v>220</v>
      </c>
      <c r="B185" s="25">
        <v>39302</v>
      </c>
      <c r="C185">
        <v>102</v>
      </c>
      <c r="T185">
        <v>233</v>
      </c>
      <c r="U185">
        <v>485</v>
      </c>
      <c r="V185">
        <v>290</v>
      </c>
      <c r="AB185">
        <v>1008.2</v>
      </c>
      <c r="AF185">
        <f t="shared" si="13"/>
        <v>5.3218884120171672E-2</v>
      </c>
      <c r="AG185">
        <f t="shared" si="14"/>
        <v>2.0206185567010312E-2</v>
      </c>
      <c r="AH185">
        <f t="shared" si="15"/>
        <v>3.03448275862069E-2</v>
      </c>
      <c r="AM185">
        <v>12.4</v>
      </c>
      <c r="AN185">
        <v>9.8000000000000007</v>
      </c>
      <c r="AO185">
        <v>8.8000000000000007</v>
      </c>
      <c r="AR185" s="9">
        <v>31</v>
      </c>
      <c r="AS185">
        <v>15.2</v>
      </c>
      <c r="AT185">
        <v>11.14</v>
      </c>
    </row>
    <row r="186" spans="1:46">
      <c r="A186" t="s">
        <v>220</v>
      </c>
      <c r="B186" s="25">
        <v>39316</v>
      </c>
      <c r="C186">
        <v>116</v>
      </c>
      <c r="T186">
        <v>206</v>
      </c>
      <c r="U186">
        <v>454</v>
      </c>
      <c r="V186">
        <v>469</v>
      </c>
      <c r="AB186">
        <v>1129</v>
      </c>
      <c r="AF186">
        <f t="shared" si="13"/>
        <v>4.6116504854368932E-2</v>
      </c>
      <c r="AG186">
        <f t="shared" si="14"/>
        <v>1.5638766519823787E-2</v>
      </c>
      <c r="AH186">
        <f t="shared" si="15"/>
        <v>4.6055437100213224E-2</v>
      </c>
      <c r="AM186">
        <v>9.5</v>
      </c>
      <c r="AN186">
        <v>7.1</v>
      </c>
      <c r="AO186">
        <v>21.6</v>
      </c>
      <c r="AR186" s="9">
        <v>38.200000000000003</v>
      </c>
      <c r="AS186">
        <v>17.399999999999999</v>
      </c>
      <c r="AT186">
        <v>13.14</v>
      </c>
    </row>
    <row r="187" spans="1:46">
      <c r="A187" t="s">
        <v>220</v>
      </c>
      <c r="B187" s="25">
        <v>39328</v>
      </c>
      <c r="C187">
        <v>128</v>
      </c>
      <c r="D187" s="4" t="s">
        <v>60</v>
      </c>
      <c r="F187">
        <v>9</v>
      </c>
      <c r="G187">
        <v>56</v>
      </c>
      <c r="H187">
        <v>128</v>
      </c>
      <c r="T187">
        <v>92</v>
      </c>
      <c r="U187">
        <v>390</v>
      </c>
      <c r="V187">
        <v>663</v>
      </c>
      <c r="W187">
        <v>235</v>
      </c>
      <c r="X187">
        <f>W187/AB187</f>
        <v>0.20529396348388224</v>
      </c>
      <c r="Z187">
        <v>428</v>
      </c>
      <c r="AB187">
        <v>1144.7</v>
      </c>
      <c r="AF187">
        <f t="shared" si="13"/>
        <v>3.043478260869565E-2</v>
      </c>
      <c r="AG187">
        <f t="shared" si="14"/>
        <v>1.1282051282051283E-2</v>
      </c>
      <c r="AH187">
        <f t="shared" si="15"/>
        <v>4.9170437405731522E-2</v>
      </c>
      <c r="AI187">
        <f t="shared" ref="AI187:AI236" si="16">AP187/W187</f>
        <v>2.1702127659574466E-2</v>
      </c>
      <c r="AJ187">
        <f t="shared" ref="AJ187:AJ236" si="17">AQ187/Z187</f>
        <v>6.4252336448598124E-2</v>
      </c>
      <c r="AM187">
        <v>2.8</v>
      </c>
      <c r="AN187">
        <v>4.4000000000000004</v>
      </c>
      <c r="AO187">
        <v>32.6</v>
      </c>
      <c r="AP187">
        <v>5.0999999999999996</v>
      </c>
      <c r="AQ187">
        <v>27.5</v>
      </c>
      <c r="AR187" s="9">
        <v>39.799999999999997</v>
      </c>
      <c r="AS187">
        <v>18.100000000000001</v>
      </c>
      <c r="AT187">
        <v>12.2</v>
      </c>
    </row>
    <row r="188" spans="1:46">
      <c r="A188" t="s">
        <v>221</v>
      </c>
      <c r="B188" s="25">
        <v>38886</v>
      </c>
      <c r="C188">
        <v>39</v>
      </c>
      <c r="T188">
        <v>68</v>
      </c>
      <c r="U188">
        <v>59</v>
      </c>
      <c r="AB188">
        <v>127</v>
      </c>
      <c r="AF188">
        <f t="shared" si="13"/>
        <v>6.0294117647058817E-2</v>
      </c>
      <c r="AG188">
        <f t="shared" si="14"/>
        <v>2.3728813559322031E-2</v>
      </c>
      <c r="AM188">
        <v>4.0999999999999996</v>
      </c>
      <c r="AN188">
        <v>1.4</v>
      </c>
      <c r="AR188" s="9">
        <v>5.5</v>
      </c>
      <c r="AS188">
        <v>0.9</v>
      </c>
      <c r="AT188">
        <v>0.9</v>
      </c>
    </row>
    <row r="189" spans="1:46">
      <c r="A189" t="s">
        <v>221</v>
      </c>
      <c r="B189" s="25">
        <v>38901</v>
      </c>
      <c r="C189">
        <v>54</v>
      </c>
      <c r="T189">
        <v>128</v>
      </c>
      <c r="U189">
        <v>174</v>
      </c>
      <c r="AB189">
        <v>302</v>
      </c>
      <c r="AF189">
        <f t="shared" si="13"/>
        <v>6.0156250000000001E-2</v>
      </c>
      <c r="AG189">
        <f t="shared" si="14"/>
        <v>1.9540229885057471E-2</v>
      </c>
      <c r="AM189">
        <v>7.7</v>
      </c>
      <c r="AN189">
        <v>3.4</v>
      </c>
      <c r="AR189" s="9">
        <v>11.1</v>
      </c>
      <c r="AS189">
        <v>3.7</v>
      </c>
      <c r="AT189">
        <v>5.45</v>
      </c>
    </row>
    <row r="190" spans="1:46">
      <c r="A190" t="s">
        <v>221</v>
      </c>
      <c r="B190" s="25">
        <v>38915</v>
      </c>
      <c r="C190">
        <v>68</v>
      </c>
      <c r="T190">
        <v>212</v>
      </c>
      <c r="U190">
        <v>362</v>
      </c>
      <c r="V190">
        <v>25</v>
      </c>
      <c r="AB190">
        <v>574</v>
      </c>
      <c r="AF190">
        <f t="shared" si="13"/>
        <v>5.9905660377358484E-2</v>
      </c>
      <c r="AG190">
        <f t="shared" si="14"/>
        <v>1.8232044198895028E-2</v>
      </c>
      <c r="AH190">
        <f t="shared" si="15"/>
        <v>3.6000000000000004E-2</v>
      </c>
      <c r="AM190">
        <v>12.7</v>
      </c>
      <c r="AN190">
        <v>6.6</v>
      </c>
      <c r="AO190">
        <v>0.9</v>
      </c>
      <c r="AR190" s="9">
        <v>20.2</v>
      </c>
      <c r="AS190">
        <v>7.8</v>
      </c>
      <c r="AT190">
        <v>9.44</v>
      </c>
    </row>
    <row r="191" spans="1:46">
      <c r="A191" t="s">
        <v>221</v>
      </c>
      <c r="B191" s="25">
        <v>38929</v>
      </c>
      <c r="C191">
        <v>82</v>
      </c>
      <c r="T191">
        <v>277</v>
      </c>
      <c r="U191">
        <v>522</v>
      </c>
      <c r="V191">
        <v>164</v>
      </c>
      <c r="AB191">
        <v>962.7</v>
      </c>
      <c r="AF191">
        <f t="shared" si="13"/>
        <v>5.7039711191335746E-2</v>
      </c>
      <c r="AG191">
        <f t="shared" si="14"/>
        <v>1.7624521072796932E-2</v>
      </c>
      <c r="AH191">
        <f t="shared" si="15"/>
        <v>3.414634146341463E-2</v>
      </c>
      <c r="AM191">
        <v>15.8</v>
      </c>
      <c r="AN191">
        <v>9.1999999999999993</v>
      </c>
      <c r="AO191">
        <v>5.6</v>
      </c>
      <c r="AR191" s="9">
        <v>30.6</v>
      </c>
      <c r="AS191">
        <v>11.8</v>
      </c>
      <c r="AT191">
        <v>12</v>
      </c>
    </row>
    <row r="192" spans="1:46">
      <c r="A192" t="s">
        <v>221</v>
      </c>
      <c r="B192" s="25">
        <v>38943</v>
      </c>
      <c r="C192">
        <v>96</v>
      </c>
      <c r="T192">
        <v>291</v>
      </c>
      <c r="U192">
        <v>583</v>
      </c>
      <c r="V192">
        <v>413</v>
      </c>
      <c r="AB192">
        <v>1286.5999999999999</v>
      </c>
      <c r="AF192">
        <f t="shared" si="13"/>
        <v>5.3608247422680409E-2</v>
      </c>
      <c r="AG192">
        <f t="shared" si="14"/>
        <v>1.7152658662092625E-2</v>
      </c>
      <c r="AH192">
        <f t="shared" si="15"/>
        <v>2.8571428571428574E-2</v>
      </c>
      <c r="AM192">
        <v>15.6</v>
      </c>
      <c r="AN192">
        <v>10</v>
      </c>
      <c r="AO192">
        <v>11.8</v>
      </c>
      <c r="AR192" s="9">
        <v>37.299999999999997</v>
      </c>
      <c r="AS192">
        <v>14.2</v>
      </c>
      <c r="AT192">
        <v>12.88</v>
      </c>
    </row>
    <row r="193" spans="1:46">
      <c r="A193" t="s">
        <v>221</v>
      </c>
      <c r="B193" s="25">
        <v>38958</v>
      </c>
      <c r="C193">
        <v>111</v>
      </c>
      <c r="T193">
        <v>240</v>
      </c>
      <c r="U193">
        <v>545</v>
      </c>
      <c r="V193">
        <v>696</v>
      </c>
      <c r="AB193">
        <v>1480.5</v>
      </c>
      <c r="AF193">
        <f t="shared" si="13"/>
        <v>4.4583333333333329E-2</v>
      </c>
      <c r="AG193">
        <f t="shared" si="14"/>
        <v>1.3027522935779816E-2</v>
      </c>
      <c r="AH193">
        <f t="shared" si="15"/>
        <v>3.793103448275862E-2</v>
      </c>
      <c r="AM193">
        <v>10.7</v>
      </c>
      <c r="AN193">
        <v>7.1</v>
      </c>
      <c r="AO193">
        <v>26.4</v>
      </c>
      <c r="AR193" s="9">
        <v>44.2</v>
      </c>
      <c r="AS193">
        <v>16.399999999999999</v>
      </c>
      <c r="AT193">
        <v>15.11</v>
      </c>
    </row>
    <row r="194" spans="1:46">
      <c r="A194" t="s">
        <v>221</v>
      </c>
      <c r="B194" s="25">
        <v>38967</v>
      </c>
      <c r="C194">
        <v>120</v>
      </c>
      <c r="D194" s="4" t="s">
        <v>60</v>
      </c>
      <c r="F194">
        <v>9</v>
      </c>
      <c r="G194">
        <v>51</v>
      </c>
      <c r="H194">
        <v>120</v>
      </c>
      <c r="T194">
        <v>182</v>
      </c>
      <c r="U194">
        <v>524</v>
      </c>
      <c r="V194">
        <v>807</v>
      </c>
      <c r="W194">
        <v>354</v>
      </c>
      <c r="X194">
        <f>W194/AB194</f>
        <v>0.23400317292437864</v>
      </c>
      <c r="Z194">
        <v>453</v>
      </c>
      <c r="AB194">
        <v>1512.8</v>
      </c>
      <c r="AF194">
        <f t="shared" si="13"/>
        <v>3.1318681318681318E-2</v>
      </c>
      <c r="AG194">
        <f t="shared" si="14"/>
        <v>1.1259541984732824E-2</v>
      </c>
      <c r="AH194">
        <f t="shared" si="15"/>
        <v>4.5105328376703842E-2</v>
      </c>
      <c r="AI194">
        <f t="shared" si="16"/>
        <v>1.8361581920903956E-2</v>
      </c>
      <c r="AJ194">
        <f t="shared" si="17"/>
        <v>6.4238410596026488E-2</v>
      </c>
      <c r="AM194">
        <v>5.7</v>
      </c>
      <c r="AN194">
        <v>5.9</v>
      </c>
      <c r="AO194">
        <v>36.4</v>
      </c>
      <c r="AP194">
        <v>6.5</v>
      </c>
      <c r="AQ194">
        <v>29.1</v>
      </c>
      <c r="AR194" s="9">
        <v>47.3</v>
      </c>
      <c r="AS194">
        <v>17.3</v>
      </c>
      <c r="AT194">
        <v>12.37</v>
      </c>
    </row>
    <row r="195" spans="1:46">
      <c r="A195" t="s">
        <v>222</v>
      </c>
      <c r="B195" s="25">
        <v>39247</v>
      </c>
      <c r="C195">
        <v>47</v>
      </c>
      <c r="T195">
        <v>72</v>
      </c>
      <c r="U195">
        <v>65</v>
      </c>
      <c r="AB195">
        <v>136.69999999999999</v>
      </c>
      <c r="AF195">
        <f t="shared" si="13"/>
        <v>5.6944444444444436E-2</v>
      </c>
      <c r="AG195">
        <f t="shared" si="14"/>
        <v>2.4615384615384615E-2</v>
      </c>
      <c r="AM195">
        <v>4.0999999999999996</v>
      </c>
      <c r="AN195">
        <v>1.6</v>
      </c>
      <c r="AR195" s="9">
        <v>5.6</v>
      </c>
      <c r="AS195">
        <v>0.6</v>
      </c>
      <c r="AT195">
        <v>0.6</v>
      </c>
    </row>
    <row r="196" spans="1:46">
      <c r="A196" t="s">
        <v>222</v>
      </c>
      <c r="B196" s="25">
        <v>39259</v>
      </c>
      <c r="C196">
        <v>59</v>
      </c>
      <c r="T196">
        <v>121</v>
      </c>
      <c r="U196">
        <v>154</v>
      </c>
      <c r="AB196">
        <v>275</v>
      </c>
      <c r="AF196">
        <f t="shared" si="13"/>
        <v>5.9504132231404959E-2</v>
      </c>
      <c r="AG196">
        <f t="shared" si="14"/>
        <v>1.8181818181818181E-2</v>
      </c>
      <c r="AM196">
        <v>7.2</v>
      </c>
      <c r="AN196">
        <v>2.8</v>
      </c>
      <c r="AR196" s="9">
        <v>10</v>
      </c>
      <c r="AS196">
        <v>2.1</v>
      </c>
      <c r="AT196">
        <v>3.25</v>
      </c>
    </row>
    <row r="197" spans="1:46">
      <c r="A197" t="s">
        <v>222</v>
      </c>
      <c r="B197" s="25">
        <v>39273</v>
      </c>
      <c r="C197">
        <v>73</v>
      </c>
      <c r="T197">
        <v>189</v>
      </c>
      <c r="U197">
        <v>335</v>
      </c>
      <c r="V197">
        <v>15</v>
      </c>
      <c r="AB197">
        <v>524</v>
      </c>
      <c r="AF197">
        <f t="shared" si="13"/>
        <v>5.7671957671957673E-2</v>
      </c>
      <c r="AG197">
        <f t="shared" si="14"/>
        <v>1.5820895522388058E-2</v>
      </c>
      <c r="AH197">
        <f t="shared" si="15"/>
        <v>0.04</v>
      </c>
      <c r="AM197">
        <v>10.9</v>
      </c>
      <c r="AN197">
        <v>5.3</v>
      </c>
      <c r="AO197">
        <v>0.6</v>
      </c>
      <c r="AR197" s="9">
        <v>16.8</v>
      </c>
      <c r="AS197">
        <v>5.2</v>
      </c>
      <c r="AT197">
        <v>7.83</v>
      </c>
    </row>
    <row r="198" spans="1:46">
      <c r="A198" t="s">
        <v>222</v>
      </c>
      <c r="B198" s="25">
        <v>39288</v>
      </c>
      <c r="C198">
        <v>88</v>
      </c>
      <c r="T198">
        <v>249</v>
      </c>
      <c r="U198">
        <v>484</v>
      </c>
      <c r="V198">
        <v>117</v>
      </c>
      <c r="AB198">
        <v>848.9</v>
      </c>
      <c r="AF198">
        <f t="shared" si="13"/>
        <v>5.903614457831325E-2</v>
      </c>
      <c r="AG198">
        <f t="shared" si="14"/>
        <v>1.9008264462809916E-2</v>
      </c>
      <c r="AH198">
        <f t="shared" si="15"/>
        <v>3.5897435897435902E-2</v>
      </c>
      <c r="AM198">
        <v>14.7</v>
      </c>
      <c r="AN198">
        <v>9.1999999999999993</v>
      </c>
      <c r="AO198">
        <v>4.2</v>
      </c>
      <c r="AR198" s="9">
        <v>28.1</v>
      </c>
      <c r="AS198">
        <v>9.5</v>
      </c>
      <c r="AT198">
        <v>11.07</v>
      </c>
    </row>
    <row r="199" spans="1:46">
      <c r="A199" t="s">
        <v>222</v>
      </c>
      <c r="B199" s="25">
        <v>39302</v>
      </c>
      <c r="C199">
        <v>102</v>
      </c>
      <c r="T199">
        <v>224</v>
      </c>
      <c r="U199">
        <v>511</v>
      </c>
      <c r="V199">
        <v>331</v>
      </c>
      <c r="AB199">
        <v>1065.5</v>
      </c>
      <c r="AF199">
        <f t="shared" si="13"/>
        <v>5.0446428571428573E-2</v>
      </c>
      <c r="AG199">
        <f t="shared" si="14"/>
        <v>2.0743639921722113E-2</v>
      </c>
      <c r="AH199">
        <f t="shared" si="15"/>
        <v>2.9607250755287012E-2</v>
      </c>
      <c r="AM199">
        <v>11.3</v>
      </c>
      <c r="AN199">
        <v>10.6</v>
      </c>
      <c r="AO199">
        <v>9.8000000000000007</v>
      </c>
      <c r="AR199" s="9">
        <v>31.7</v>
      </c>
      <c r="AS199">
        <v>10.8</v>
      </c>
      <c r="AT199">
        <v>11.52</v>
      </c>
    </row>
    <row r="200" spans="1:46">
      <c r="A200" t="s">
        <v>222</v>
      </c>
      <c r="B200" s="25">
        <v>39316</v>
      </c>
      <c r="C200">
        <v>116</v>
      </c>
      <c r="T200">
        <v>189</v>
      </c>
      <c r="U200">
        <v>464</v>
      </c>
      <c r="V200">
        <v>514</v>
      </c>
      <c r="AB200">
        <v>1167.5</v>
      </c>
      <c r="AF200">
        <f t="shared" si="13"/>
        <v>4.4973544973544971E-2</v>
      </c>
      <c r="AG200">
        <f t="shared" si="14"/>
        <v>1.7672413793103445E-2</v>
      </c>
      <c r="AH200">
        <f t="shared" si="15"/>
        <v>4.2023346303501949E-2</v>
      </c>
      <c r="AM200">
        <v>8.5</v>
      </c>
      <c r="AN200">
        <v>8.1999999999999993</v>
      </c>
      <c r="AO200">
        <v>21.6</v>
      </c>
      <c r="AR200" s="9">
        <v>38.299999999999997</v>
      </c>
      <c r="AS200">
        <v>14</v>
      </c>
      <c r="AT200">
        <v>17.07</v>
      </c>
    </row>
    <row r="201" spans="1:46">
      <c r="A201" t="s">
        <v>222</v>
      </c>
      <c r="B201" s="25">
        <v>39328</v>
      </c>
      <c r="C201">
        <v>128</v>
      </c>
      <c r="D201" s="4" t="s">
        <v>60</v>
      </c>
      <c r="F201">
        <v>9</v>
      </c>
      <c r="G201">
        <v>56</v>
      </c>
      <c r="H201">
        <v>128</v>
      </c>
      <c r="T201">
        <v>71</v>
      </c>
      <c r="U201">
        <v>395</v>
      </c>
      <c r="V201">
        <v>700</v>
      </c>
      <c r="W201">
        <v>258</v>
      </c>
      <c r="X201">
        <f>W201/AB201</f>
        <v>0.22128827515224289</v>
      </c>
      <c r="Z201">
        <v>442</v>
      </c>
      <c r="AB201">
        <v>1165.9000000000001</v>
      </c>
      <c r="AF201">
        <f t="shared" si="13"/>
        <v>2.6760563380281689E-2</v>
      </c>
      <c r="AG201">
        <f t="shared" si="14"/>
        <v>1.0126582278481013E-2</v>
      </c>
      <c r="AH201">
        <f t="shared" si="15"/>
        <v>4.7285714285714285E-2</v>
      </c>
      <c r="AI201">
        <f t="shared" si="16"/>
        <v>2.0542635658914728E-2</v>
      </c>
      <c r="AJ201">
        <f t="shared" si="17"/>
        <v>6.2669683257918551E-2</v>
      </c>
      <c r="AM201">
        <v>1.9</v>
      </c>
      <c r="AN201">
        <v>4</v>
      </c>
      <c r="AO201">
        <v>33.1</v>
      </c>
      <c r="AP201">
        <v>5.3</v>
      </c>
      <c r="AQ201">
        <v>27.7</v>
      </c>
      <c r="AR201" s="9">
        <v>38.9</v>
      </c>
      <c r="AS201">
        <v>14.3</v>
      </c>
      <c r="AT201">
        <v>10.8</v>
      </c>
    </row>
    <row r="202" spans="1:46">
      <c r="A202" t="s">
        <v>223</v>
      </c>
      <c r="B202" s="25">
        <v>38886</v>
      </c>
      <c r="C202">
        <v>39</v>
      </c>
      <c r="T202">
        <v>66</v>
      </c>
      <c r="U202">
        <v>59</v>
      </c>
      <c r="AB202">
        <v>124.9</v>
      </c>
      <c r="AF202">
        <f t="shared" si="13"/>
        <v>6.0606060606060608E-2</v>
      </c>
      <c r="AG202">
        <f t="shared" si="14"/>
        <v>2.2033898305084745E-2</v>
      </c>
      <c r="AM202">
        <v>4</v>
      </c>
      <c r="AN202">
        <v>1.3</v>
      </c>
      <c r="AR202" s="9">
        <v>5.4</v>
      </c>
      <c r="AS202">
        <v>0.7</v>
      </c>
      <c r="AT202">
        <v>0.71</v>
      </c>
    </row>
    <row r="203" spans="1:46">
      <c r="A203" t="s">
        <v>223</v>
      </c>
      <c r="B203" s="25">
        <v>38901</v>
      </c>
      <c r="C203">
        <v>54</v>
      </c>
      <c r="T203">
        <v>141</v>
      </c>
      <c r="U203">
        <v>188</v>
      </c>
      <c r="AB203">
        <v>329.1</v>
      </c>
      <c r="AF203">
        <f t="shared" si="13"/>
        <v>5.9574468085106386E-2</v>
      </c>
      <c r="AG203">
        <f t="shared" si="14"/>
        <v>1.8085106382978722E-2</v>
      </c>
      <c r="AM203">
        <v>8.4</v>
      </c>
      <c r="AN203">
        <v>3.4</v>
      </c>
      <c r="AR203" s="9">
        <v>11.9</v>
      </c>
      <c r="AS203">
        <v>2.6</v>
      </c>
      <c r="AT203">
        <v>3.66</v>
      </c>
    </row>
    <row r="204" spans="1:46">
      <c r="A204" t="s">
        <v>223</v>
      </c>
      <c r="B204" s="25">
        <v>38915</v>
      </c>
      <c r="C204">
        <v>68</v>
      </c>
      <c r="T204">
        <v>236</v>
      </c>
      <c r="U204">
        <v>412</v>
      </c>
      <c r="V204">
        <v>33</v>
      </c>
      <c r="AB204">
        <v>647.6</v>
      </c>
      <c r="AF204">
        <f t="shared" si="13"/>
        <v>5.8050847457627112E-2</v>
      </c>
      <c r="AG204">
        <f t="shared" si="14"/>
        <v>1.7233009708737864E-2</v>
      </c>
      <c r="AH204">
        <f t="shared" si="15"/>
        <v>3.6363636363636362E-2</v>
      </c>
      <c r="AM204">
        <v>13.7</v>
      </c>
      <c r="AN204">
        <v>7.1</v>
      </c>
      <c r="AO204">
        <v>1.2</v>
      </c>
      <c r="AR204" s="9">
        <v>22</v>
      </c>
      <c r="AS204">
        <v>5.6</v>
      </c>
      <c r="AT204">
        <v>6.51</v>
      </c>
    </row>
    <row r="205" spans="1:46">
      <c r="A205" t="s">
        <v>223</v>
      </c>
      <c r="B205" s="25">
        <v>38929</v>
      </c>
      <c r="C205">
        <v>82</v>
      </c>
      <c r="T205">
        <v>306</v>
      </c>
      <c r="U205">
        <v>602</v>
      </c>
      <c r="V205">
        <v>163</v>
      </c>
      <c r="AB205">
        <v>1071.5</v>
      </c>
      <c r="AF205">
        <f t="shared" si="13"/>
        <v>6.0130718954248361E-2</v>
      </c>
      <c r="AG205">
        <f t="shared" si="14"/>
        <v>1.7109634551495018E-2</v>
      </c>
      <c r="AH205">
        <f t="shared" si="15"/>
        <v>3.4969325153374232E-2</v>
      </c>
      <c r="AM205">
        <v>18.399999999999999</v>
      </c>
      <c r="AN205">
        <v>10.3</v>
      </c>
      <c r="AO205">
        <v>5.7</v>
      </c>
      <c r="AR205" s="9">
        <v>34.5</v>
      </c>
      <c r="AS205">
        <v>9.8000000000000007</v>
      </c>
      <c r="AT205">
        <v>11.25</v>
      </c>
    </row>
    <row r="206" spans="1:46">
      <c r="A206" t="s">
        <v>223</v>
      </c>
      <c r="B206" s="25">
        <v>38943</v>
      </c>
      <c r="C206">
        <v>96</v>
      </c>
      <c r="T206">
        <v>290</v>
      </c>
      <c r="U206">
        <v>611</v>
      </c>
      <c r="V206">
        <v>462</v>
      </c>
      <c r="AB206">
        <v>1362.6</v>
      </c>
      <c r="AF206">
        <f t="shared" si="13"/>
        <v>5.2758620689655172E-2</v>
      </c>
      <c r="AG206">
        <f t="shared" si="14"/>
        <v>1.6693944353518821E-2</v>
      </c>
      <c r="AH206">
        <f t="shared" si="15"/>
        <v>2.7922077922077924E-2</v>
      </c>
      <c r="AM206">
        <v>15.3</v>
      </c>
      <c r="AN206">
        <v>10.199999999999999</v>
      </c>
      <c r="AO206">
        <v>12.9</v>
      </c>
      <c r="AR206" s="9">
        <v>38.4</v>
      </c>
      <c r="AS206">
        <v>11.4</v>
      </c>
      <c r="AT206">
        <v>14.47</v>
      </c>
    </row>
    <row r="207" spans="1:46">
      <c r="A207" t="s">
        <v>223</v>
      </c>
      <c r="B207" s="25">
        <v>38958</v>
      </c>
      <c r="C207">
        <v>111</v>
      </c>
      <c r="T207">
        <v>244</v>
      </c>
      <c r="U207">
        <v>549</v>
      </c>
      <c r="V207">
        <v>695</v>
      </c>
      <c r="AB207">
        <v>1487.7</v>
      </c>
      <c r="AF207">
        <f t="shared" si="13"/>
        <v>4.1393442622950818E-2</v>
      </c>
      <c r="AG207">
        <f t="shared" si="14"/>
        <v>1.3114754098360656E-2</v>
      </c>
      <c r="AH207">
        <f t="shared" si="15"/>
        <v>3.7697841726618705E-2</v>
      </c>
      <c r="AM207">
        <v>10.1</v>
      </c>
      <c r="AN207">
        <v>7.2</v>
      </c>
      <c r="AO207">
        <v>26.2</v>
      </c>
      <c r="AR207" s="9">
        <v>43.5</v>
      </c>
      <c r="AS207">
        <v>13.9</v>
      </c>
      <c r="AT207">
        <v>18.34</v>
      </c>
    </row>
    <row r="208" spans="1:46">
      <c r="A208" t="s">
        <v>223</v>
      </c>
      <c r="B208" s="25">
        <v>38967</v>
      </c>
      <c r="C208">
        <v>120</v>
      </c>
      <c r="D208" s="4" t="s">
        <v>60</v>
      </c>
      <c r="F208">
        <v>9</v>
      </c>
      <c r="G208">
        <v>51</v>
      </c>
      <c r="H208">
        <v>120</v>
      </c>
      <c r="T208">
        <v>185</v>
      </c>
      <c r="U208">
        <v>524</v>
      </c>
      <c r="V208">
        <v>789</v>
      </c>
      <c r="W208">
        <v>342</v>
      </c>
      <c r="X208">
        <f>W208/AB208</f>
        <v>0.22845691382765532</v>
      </c>
      <c r="Z208">
        <v>446</v>
      </c>
      <c r="AB208">
        <v>1497</v>
      </c>
      <c r="AF208">
        <f t="shared" si="13"/>
        <v>2.7567567567567567E-2</v>
      </c>
      <c r="AG208">
        <f t="shared" si="14"/>
        <v>1.1068702290076336E-2</v>
      </c>
      <c r="AH208">
        <f t="shared" si="15"/>
        <v>4.4359949302915085E-2</v>
      </c>
      <c r="AI208">
        <f t="shared" si="16"/>
        <v>1.6374269005847951E-2</v>
      </c>
      <c r="AJ208">
        <f t="shared" si="17"/>
        <v>6.4349775784753357E-2</v>
      </c>
      <c r="AM208">
        <v>5.0999999999999996</v>
      </c>
      <c r="AN208">
        <v>5.8</v>
      </c>
      <c r="AO208">
        <v>35</v>
      </c>
      <c r="AP208">
        <v>5.6</v>
      </c>
      <c r="AQ208">
        <v>28.7</v>
      </c>
      <c r="AR208" s="9">
        <v>45.3</v>
      </c>
      <c r="AS208">
        <v>14.7</v>
      </c>
      <c r="AT208">
        <v>16.66</v>
      </c>
    </row>
    <row r="209" spans="1:46">
      <c r="A209" t="s">
        <v>224</v>
      </c>
      <c r="B209" s="25">
        <v>39247</v>
      </c>
      <c r="C209">
        <v>47</v>
      </c>
      <c r="T209">
        <v>80</v>
      </c>
      <c r="U209">
        <v>67</v>
      </c>
      <c r="AB209">
        <v>147.19999999999999</v>
      </c>
      <c r="AF209">
        <f t="shared" si="13"/>
        <v>5.6250000000000001E-2</v>
      </c>
      <c r="AG209">
        <f t="shared" si="14"/>
        <v>2.6865671641791045E-2</v>
      </c>
      <c r="AM209">
        <v>4.5</v>
      </c>
      <c r="AN209">
        <v>1.8</v>
      </c>
      <c r="AR209" s="9">
        <v>6.3</v>
      </c>
      <c r="AS209">
        <v>0.7</v>
      </c>
      <c r="AT209">
        <v>0.71</v>
      </c>
    </row>
    <row r="210" spans="1:46">
      <c r="A210" t="s">
        <v>224</v>
      </c>
      <c r="B210" s="25">
        <v>39259</v>
      </c>
      <c r="C210">
        <v>59</v>
      </c>
      <c r="T210">
        <v>125</v>
      </c>
      <c r="U210">
        <v>161</v>
      </c>
      <c r="AB210">
        <v>285.8</v>
      </c>
      <c r="AF210">
        <f t="shared" si="13"/>
        <v>5.9200000000000003E-2</v>
      </c>
      <c r="AG210">
        <f t="shared" si="14"/>
        <v>2.0496894409937887E-2</v>
      </c>
      <c r="AM210">
        <v>7.4</v>
      </c>
      <c r="AN210">
        <v>3.3</v>
      </c>
      <c r="AR210" s="9">
        <v>10.8</v>
      </c>
      <c r="AS210">
        <v>2.5</v>
      </c>
      <c r="AT210">
        <v>4.29</v>
      </c>
    </row>
    <row r="211" spans="1:46">
      <c r="A211" t="s">
        <v>224</v>
      </c>
      <c r="B211" s="25">
        <v>39273</v>
      </c>
      <c r="C211">
        <v>73</v>
      </c>
      <c r="T211">
        <v>185</v>
      </c>
      <c r="U211">
        <v>335</v>
      </c>
      <c r="V211">
        <v>21</v>
      </c>
      <c r="AB211">
        <v>519.4</v>
      </c>
      <c r="AF211">
        <f t="shared" si="13"/>
        <v>5.5675675675675683E-2</v>
      </c>
      <c r="AG211">
        <f t="shared" si="14"/>
        <v>1.4925373134328358E-2</v>
      </c>
      <c r="AH211">
        <f t="shared" si="15"/>
        <v>3.8095238095238099E-2</v>
      </c>
      <c r="AM211">
        <v>10.3</v>
      </c>
      <c r="AN211">
        <v>5</v>
      </c>
      <c r="AO211">
        <v>0.8</v>
      </c>
      <c r="AR211" s="9">
        <v>16.100000000000001</v>
      </c>
      <c r="AS211">
        <v>5.9</v>
      </c>
      <c r="AT211">
        <v>10.17</v>
      </c>
    </row>
    <row r="212" spans="1:46">
      <c r="A212" t="s">
        <v>224</v>
      </c>
      <c r="B212" s="25">
        <v>39288</v>
      </c>
      <c r="C212">
        <v>88</v>
      </c>
      <c r="T212">
        <v>242</v>
      </c>
      <c r="U212">
        <v>487</v>
      </c>
      <c r="V212">
        <v>115</v>
      </c>
      <c r="AB212">
        <v>843.8</v>
      </c>
      <c r="AF212">
        <f t="shared" si="13"/>
        <v>5.7851239669421489E-2</v>
      </c>
      <c r="AG212">
        <f t="shared" si="14"/>
        <v>1.4784394250513347E-2</v>
      </c>
      <c r="AH212">
        <f t="shared" si="15"/>
        <v>3.3913043478260872E-2</v>
      </c>
      <c r="AM212">
        <v>14</v>
      </c>
      <c r="AN212">
        <v>7.2</v>
      </c>
      <c r="AO212">
        <v>3.9</v>
      </c>
      <c r="AR212" s="9">
        <v>25.1</v>
      </c>
      <c r="AS212">
        <v>12</v>
      </c>
      <c r="AT212">
        <v>16.53</v>
      </c>
    </row>
    <row r="213" spans="1:46">
      <c r="A213" t="s">
        <v>224</v>
      </c>
      <c r="B213" s="25">
        <v>39302</v>
      </c>
      <c r="C213">
        <v>102</v>
      </c>
      <c r="T213">
        <v>230</v>
      </c>
      <c r="U213">
        <v>521</v>
      </c>
      <c r="V213">
        <v>314</v>
      </c>
      <c r="AB213">
        <v>1065</v>
      </c>
      <c r="AF213">
        <f t="shared" si="13"/>
        <v>5.1739130434782607E-2</v>
      </c>
      <c r="AG213">
        <f t="shared" si="14"/>
        <v>2.1305182341650672E-2</v>
      </c>
      <c r="AH213">
        <f t="shared" si="15"/>
        <v>2.8662420382165606E-2</v>
      </c>
      <c r="AM213">
        <v>11.9</v>
      </c>
      <c r="AN213">
        <v>11.1</v>
      </c>
      <c r="AO213">
        <v>9</v>
      </c>
      <c r="AR213" s="9">
        <v>32.1</v>
      </c>
      <c r="AS213">
        <v>16.3</v>
      </c>
      <c r="AT213">
        <v>19.29</v>
      </c>
    </row>
    <row r="214" spans="1:46">
      <c r="A214" t="s">
        <v>224</v>
      </c>
      <c r="B214" s="25">
        <v>39316</v>
      </c>
      <c r="C214">
        <v>116</v>
      </c>
      <c r="T214">
        <v>201</v>
      </c>
      <c r="U214">
        <v>494</v>
      </c>
      <c r="V214">
        <v>491</v>
      </c>
      <c r="AB214">
        <v>1186.5</v>
      </c>
      <c r="AF214">
        <f t="shared" si="13"/>
        <v>4.228855721393035E-2</v>
      </c>
      <c r="AG214">
        <f t="shared" si="14"/>
        <v>1.5789473684210527E-2</v>
      </c>
      <c r="AH214">
        <f t="shared" si="15"/>
        <v>4.2973523421588597E-2</v>
      </c>
      <c r="AM214">
        <v>8.5</v>
      </c>
      <c r="AN214">
        <v>7.8</v>
      </c>
      <c r="AO214">
        <v>21.1</v>
      </c>
      <c r="AR214" s="9">
        <v>37.299999999999997</v>
      </c>
      <c r="AS214">
        <v>19.399999999999999</v>
      </c>
      <c r="AT214">
        <v>22.98</v>
      </c>
    </row>
    <row r="215" spans="1:46">
      <c r="A215" t="s">
        <v>224</v>
      </c>
      <c r="B215" s="25">
        <v>39328</v>
      </c>
      <c r="C215">
        <v>128</v>
      </c>
      <c r="D215" s="4" t="s">
        <v>60</v>
      </c>
      <c r="F215">
        <v>9</v>
      </c>
      <c r="G215">
        <v>56</v>
      </c>
      <c r="H215">
        <v>128</v>
      </c>
      <c r="T215">
        <v>117</v>
      </c>
      <c r="U215">
        <v>438</v>
      </c>
      <c r="V215">
        <v>654</v>
      </c>
      <c r="W215">
        <v>225</v>
      </c>
      <c r="X215">
        <f>W215/AB215</f>
        <v>0.18618121638394705</v>
      </c>
      <c r="Z215">
        <v>429</v>
      </c>
      <c r="AB215">
        <v>1208.5</v>
      </c>
      <c r="AF215">
        <f t="shared" si="13"/>
        <v>2.9914529914529916E-2</v>
      </c>
      <c r="AG215">
        <f t="shared" si="14"/>
        <v>1.0730593607305937E-2</v>
      </c>
      <c r="AH215">
        <f t="shared" si="15"/>
        <v>4.8929663608562692E-2</v>
      </c>
      <c r="AI215">
        <f t="shared" si="16"/>
        <v>2.1333333333333333E-2</v>
      </c>
      <c r="AJ215">
        <f t="shared" si="17"/>
        <v>6.3403263403263396E-2</v>
      </c>
      <c r="AM215">
        <v>3.5</v>
      </c>
      <c r="AN215">
        <v>4.7</v>
      </c>
      <c r="AO215">
        <v>32</v>
      </c>
      <c r="AP215">
        <v>4.8</v>
      </c>
      <c r="AQ215">
        <v>27.2</v>
      </c>
      <c r="AR215" s="9">
        <v>40.200000000000003</v>
      </c>
      <c r="AS215">
        <v>20.5</v>
      </c>
      <c r="AT215">
        <v>14.97</v>
      </c>
    </row>
    <row r="216" spans="1:46">
      <c r="A216" t="s">
        <v>225</v>
      </c>
      <c r="B216" s="25">
        <v>38886</v>
      </c>
      <c r="C216">
        <v>39</v>
      </c>
      <c r="T216">
        <v>75</v>
      </c>
      <c r="U216">
        <v>67</v>
      </c>
      <c r="AB216">
        <v>142.30000000000001</v>
      </c>
      <c r="AF216">
        <f t="shared" si="13"/>
        <v>6.133333333333333E-2</v>
      </c>
      <c r="AG216">
        <f t="shared" si="14"/>
        <v>2.5373134328358207E-2</v>
      </c>
      <c r="AM216">
        <v>4.5999999999999996</v>
      </c>
      <c r="AN216">
        <v>1.7</v>
      </c>
      <c r="AR216" s="9">
        <v>6.3</v>
      </c>
      <c r="AS216">
        <v>1</v>
      </c>
      <c r="AT216">
        <v>1.06</v>
      </c>
    </row>
    <row r="217" spans="1:46">
      <c r="A217" t="s">
        <v>225</v>
      </c>
      <c r="B217" s="25">
        <v>38901</v>
      </c>
      <c r="C217">
        <v>54</v>
      </c>
      <c r="T217">
        <v>140</v>
      </c>
      <c r="U217">
        <v>196</v>
      </c>
      <c r="AB217">
        <v>335.8</v>
      </c>
      <c r="AF217">
        <f t="shared" si="13"/>
        <v>6.0000000000000005E-2</v>
      </c>
      <c r="AG217">
        <f t="shared" si="14"/>
        <v>1.9387755102040816E-2</v>
      </c>
      <c r="AM217">
        <v>8.4</v>
      </c>
      <c r="AN217">
        <v>3.8</v>
      </c>
      <c r="AR217" s="9">
        <v>12.2</v>
      </c>
      <c r="AS217">
        <v>3</v>
      </c>
      <c r="AT217">
        <v>4.28</v>
      </c>
    </row>
    <row r="218" spans="1:46">
      <c r="A218" t="s">
        <v>225</v>
      </c>
      <c r="B218" s="25">
        <v>38915</v>
      </c>
      <c r="C218">
        <v>68</v>
      </c>
      <c r="T218">
        <v>227</v>
      </c>
      <c r="U218">
        <v>402</v>
      </c>
      <c r="V218">
        <v>27</v>
      </c>
      <c r="AB218">
        <v>628.6</v>
      </c>
      <c r="AF218">
        <f t="shared" si="13"/>
        <v>5.7268722466960353E-2</v>
      </c>
      <c r="AG218">
        <f t="shared" si="14"/>
        <v>1.6666666666666666E-2</v>
      </c>
      <c r="AH218">
        <f t="shared" si="15"/>
        <v>3.7037037037037035E-2</v>
      </c>
      <c r="AM218">
        <v>13</v>
      </c>
      <c r="AN218">
        <v>6.7</v>
      </c>
      <c r="AO218">
        <v>1</v>
      </c>
      <c r="AR218" s="9">
        <v>20.7</v>
      </c>
      <c r="AS218">
        <v>7</v>
      </c>
      <c r="AT218">
        <v>9.74</v>
      </c>
    </row>
    <row r="219" spans="1:46">
      <c r="A219" t="s">
        <v>225</v>
      </c>
      <c r="B219" s="25">
        <v>38929</v>
      </c>
      <c r="C219">
        <v>82</v>
      </c>
      <c r="T219">
        <v>285</v>
      </c>
      <c r="U219">
        <v>564</v>
      </c>
      <c r="V219">
        <v>176</v>
      </c>
      <c r="AB219">
        <v>1024.7</v>
      </c>
      <c r="AF219">
        <f t="shared" si="13"/>
        <v>5.7192982456140351E-2</v>
      </c>
      <c r="AG219">
        <f t="shared" si="14"/>
        <v>1.7730496453900711E-2</v>
      </c>
      <c r="AH219">
        <f t="shared" si="15"/>
        <v>3.4090909090909088E-2</v>
      </c>
      <c r="AM219">
        <v>16.3</v>
      </c>
      <c r="AN219">
        <v>10</v>
      </c>
      <c r="AO219">
        <v>6</v>
      </c>
      <c r="AR219" s="9">
        <v>32.299999999999997</v>
      </c>
      <c r="AS219">
        <v>12.7</v>
      </c>
      <c r="AT219">
        <v>15.07</v>
      </c>
    </row>
    <row r="220" spans="1:46">
      <c r="A220" t="s">
        <v>225</v>
      </c>
      <c r="B220" s="25">
        <v>38943</v>
      </c>
      <c r="C220">
        <v>96</v>
      </c>
      <c r="T220">
        <v>283</v>
      </c>
      <c r="U220">
        <v>639</v>
      </c>
      <c r="V220">
        <v>412</v>
      </c>
      <c r="AB220">
        <v>1333.8</v>
      </c>
      <c r="AF220">
        <f t="shared" si="13"/>
        <v>5.4063604240282691E-2</v>
      </c>
      <c r="AG220">
        <f t="shared" si="14"/>
        <v>1.7214397496087636E-2</v>
      </c>
      <c r="AH220">
        <f t="shared" si="15"/>
        <v>2.8883495145631068E-2</v>
      </c>
      <c r="AM220">
        <v>15.3</v>
      </c>
      <c r="AN220">
        <v>11</v>
      </c>
      <c r="AO220">
        <v>11.9</v>
      </c>
      <c r="AR220" s="9">
        <v>38.1</v>
      </c>
      <c r="AS220">
        <v>16.3</v>
      </c>
      <c r="AT220">
        <v>23.98</v>
      </c>
    </row>
    <row r="221" spans="1:46">
      <c r="A221" t="s">
        <v>225</v>
      </c>
      <c r="B221" s="25">
        <v>38958</v>
      </c>
      <c r="C221">
        <v>111</v>
      </c>
      <c r="T221">
        <v>242</v>
      </c>
      <c r="U221">
        <v>586</v>
      </c>
      <c r="V221">
        <v>672</v>
      </c>
      <c r="AB221">
        <v>1499.8</v>
      </c>
      <c r="AF221">
        <f t="shared" si="13"/>
        <v>4.2975206611570248E-2</v>
      </c>
      <c r="AG221">
        <f t="shared" si="14"/>
        <v>1.348122866894198E-2</v>
      </c>
      <c r="AH221">
        <f t="shared" si="15"/>
        <v>3.8690476190476192E-2</v>
      </c>
      <c r="AM221">
        <v>10.4</v>
      </c>
      <c r="AN221">
        <v>7.9</v>
      </c>
      <c r="AO221">
        <v>26</v>
      </c>
      <c r="AR221" s="9">
        <v>44.2</v>
      </c>
      <c r="AS221">
        <v>19.7</v>
      </c>
      <c r="AT221">
        <v>22.95</v>
      </c>
    </row>
    <row r="222" spans="1:46">
      <c r="A222" t="s">
        <v>225</v>
      </c>
      <c r="B222" s="25">
        <v>38967</v>
      </c>
      <c r="C222">
        <v>120</v>
      </c>
      <c r="D222" s="4" t="s">
        <v>60</v>
      </c>
      <c r="F222">
        <v>9</v>
      </c>
      <c r="G222">
        <v>51</v>
      </c>
      <c r="H222">
        <v>120</v>
      </c>
      <c r="T222">
        <v>166</v>
      </c>
      <c r="U222">
        <v>547</v>
      </c>
      <c r="V222">
        <v>790</v>
      </c>
      <c r="W222">
        <v>340</v>
      </c>
      <c r="X222">
        <f>W222/AB222</f>
        <v>0.22622929003925743</v>
      </c>
      <c r="Z222">
        <v>450</v>
      </c>
      <c r="AB222">
        <v>1502.9</v>
      </c>
      <c r="AF222">
        <f t="shared" si="13"/>
        <v>2.8313253012048192E-2</v>
      </c>
      <c r="AG222">
        <f t="shared" si="14"/>
        <v>1.1517367458866544E-2</v>
      </c>
      <c r="AH222">
        <f t="shared" si="15"/>
        <v>4.5569620253164557E-2</v>
      </c>
      <c r="AI222">
        <f t="shared" si="16"/>
        <v>1.9705882352941177E-2</v>
      </c>
      <c r="AJ222">
        <f t="shared" si="17"/>
        <v>6.4000000000000001E-2</v>
      </c>
      <c r="AM222">
        <v>4.7</v>
      </c>
      <c r="AN222">
        <v>6.3</v>
      </c>
      <c r="AO222">
        <v>36</v>
      </c>
      <c r="AP222">
        <v>6.7</v>
      </c>
      <c r="AQ222">
        <v>28.8</v>
      </c>
      <c r="AR222" s="9">
        <v>46.5</v>
      </c>
      <c r="AS222">
        <v>21.4</v>
      </c>
      <c r="AT222">
        <v>22.81</v>
      </c>
    </row>
    <row r="223" spans="1:46">
      <c r="A223" t="s">
        <v>226</v>
      </c>
      <c r="B223" s="25">
        <v>39247</v>
      </c>
      <c r="C223">
        <v>47</v>
      </c>
      <c r="T223">
        <v>56</v>
      </c>
      <c r="U223">
        <v>48</v>
      </c>
      <c r="AB223">
        <v>104</v>
      </c>
      <c r="AF223">
        <f t="shared" si="13"/>
        <v>5.3571428571428568E-2</v>
      </c>
      <c r="AG223">
        <f t="shared" si="14"/>
        <v>2.2916666666666669E-2</v>
      </c>
      <c r="AM223">
        <v>3</v>
      </c>
      <c r="AN223">
        <v>1.1000000000000001</v>
      </c>
      <c r="AR223" s="9">
        <v>4.2</v>
      </c>
      <c r="AS223">
        <v>0.5</v>
      </c>
      <c r="AT223">
        <v>0.46</v>
      </c>
    </row>
    <row r="224" spans="1:46">
      <c r="A224" t="s">
        <v>226</v>
      </c>
      <c r="B224" s="25">
        <v>39259</v>
      </c>
      <c r="C224">
        <v>59</v>
      </c>
      <c r="T224">
        <v>98</v>
      </c>
      <c r="U224">
        <v>124</v>
      </c>
      <c r="AB224">
        <v>221.2</v>
      </c>
      <c r="AF224">
        <f t="shared" si="13"/>
        <v>6.0204081632653061E-2</v>
      </c>
      <c r="AG224">
        <f t="shared" si="14"/>
        <v>1.935483870967742E-2</v>
      </c>
      <c r="AM224">
        <v>5.9</v>
      </c>
      <c r="AN224">
        <v>2.4</v>
      </c>
      <c r="AR224" s="9">
        <v>8.3000000000000007</v>
      </c>
      <c r="AS224">
        <v>2.5</v>
      </c>
      <c r="AT224">
        <v>4.0199999999999996</v>
      </c>
    </row>
    <row r="225" spans="1:46">
      <c r="A225" t="s">
        <v>226</v>
      </c>
      <c r="B225" s="25">
        <v>39273</v>
      </c>
      <c r="C225">
        <v>73</v>
      </c>
      <c r="T225">
        <v>166</v>
      </c>
      <c r="U225">
        <v>282</v>
      </c>
      <c r="V225">
        <v>18</v>
      </c>
      <c r="AB225">
        <v>447.7</v>
      </c>
      <c r="AF225">
        <f t="shared" si="13"/>
        <v>5.4819277108433734E-2</v>
      </c>
      <c r="AG225">
        <f t="shared" si="14"/>
        <v>1.5602836879432626E-2</v>
      </c>
      <c r="AH225">
        <f t="shared" si="15"/>
        <v>3.3333333333333333E-2</v>
      </c>
      <c r="AM225">
        <v>9.1</v>
      </c>
      <c r="AN225">
        <v>4.4000000000000004</v>
      </c>
      <c r="AO225">
        <v>0.6</v>
      </c>
      <c r="AR225" s="9">
        <v>14.1</v>
      </c>
      <c r="AS225">
        <v>6.6</v>
      </c>
      <c r="AT225">
        <v>9.7799999999999994</v>
      </c>
    </row>
    <row r="226" spans="1:46">
      <c r="A226" t="s">
        <v>226</v>
      </c>
      <c r="B226" s="25">
        <v>39288</v>
      </c>
      <c r="C226">
        <v>88</v>
      </c>
      <c r="T226">
        <v>223</v>
      </c>
      <c r="U226">
        <v>456</v>
      </c>
      <c r="V226">
        <v>106</v>
      </c>
      <c r="AB226">
        <v>784.6</v>
      </c>
      <c r="AF226">
        <f t="shared" si="13"/>
        <v>5.6502242152466367E-2</v>
      </c>
      <c r="AG226">
        <f t="shared" si="14"/>
        <v>1.6008771929824563E-2</v>
      </c>
      <c r="AH226">
        <f t="shared" si="15"/>
        <v>3.5849056603773584E-2</v>
      </c>
      <c r="AM226">
        <v>12.6</v>
      </c>
      <c r="AN226">
        <v>7.3</v>
      </c>
      <c r="AO226">
        <v>3.8</v>
      </c>
      <c r="AR226" s="9">
        <v>23.7</v>
      </c>
      <c r="AS226">
        <v>13.1</v>
      </c>
      <c r="AT226">
        <v>16.23</v>
      </c>
    </row>
    <row r="227" spans="1:46">
      <c r="A227" t="s">
        <v>226</v>
      </c>
      <c r="B227" s="25">
        <v>39302</v>
      </c>
      <c r="C227">
        <v>102</v>
      </c>
      <c r="T227">
        <v>206</v>
      </c>
      <c r="U227">
        <v>451</v>
      </c>
      <c r="V227">
        <v>322</v>
      </c>
      <c r="AB227">
        <v>979</v>
      </c>
      <c r="AF227">
        <f t="shared" si="13"/>
        <v>5.0970873786407765E-2</v>
      </c>
      <c r="AG227">
        <f t="shared" si="14"/>
        <v>1.7073170731707318E-2</v>
      </c>
      <c r="AH227">
        <f t="shared" si="15"/>
        <v>2.8260869565217391E-2</v>
      </c>
      <c r="AM227">
        <v>10.5</v>
      </c>
      <c r="AN227">
        <v>7.7</v>
      </c>
      <c r="AO227">
        <v>9.1</v>
      </c>
      <c r="AR227" s="9">
        <v>27.3</v>
      </c>
      <c r="AS227">
        <v>15.4</v>
      </c>
      <c r="AT227">
        <v>17.23</v>
      </c>
    </row>
    <row r="228" spans="1:46">
      <c r="A228" t="s">
        <v>226</v>
      </c>
      <c r="B228" s="25">
        <v>39316</v>
      </c>
      <c r="C228">
        <v>116</v>
      </c>
      <c r="T228">
        <v>187</v>
      </c>
      <c r="U228">
        <v>415</v>
      </c>
      <c r="V228">
        <v>471</v>
      </c>
      <c r="AB228">
        <v>1072.5999999999999</v>
      </c>
      <c r="AF228">
        <f t="shared" si="13"/>
        <v>4.2245989304812839E-2</v>
      </c>
      <c r="AG228">
        <f t="shared" si="14"/>
        <v>1.4939759036144579E-2</v>
      </c>
      <c r="AH228">
        <f t="shared" si="15"/>
        <v>4.5647558386411886E-2</v>
      </c>
      <c r="AM228">
        <v>7.9</v>
      </c>
      <c r="AN228">
        <v>6.2</v>
      </c>
      <c r="AO228">
        <v>21.5</v>
      </c>
      <c r="AR228" s="9">
        <v>35.6</v>
      </c>
      <c r="AS228">
        <v>21.2</v>
      </c>
      <c r="AT228">
        <v>24.69</v>
      </c>
    </row>
    <row r="229" spans="1:46">
      <c r="A229" t="s">
        <v>226</v>
      </c>
      <c r="B229" s="25">
        <v>39328</v>
      </c>
      <c r="C229">
        <v>128</v>
      </c>
      <c r="D229" s="4" t="s">
        <v>60</v>
      </c>
      <c r="F229">
        <v>9</v>
      </c>
      <c r="G229">
        <v>56</v>
      </c>
      <c r="H229">
        <v>128</v>
      </c>
      <c r="T229">
        <v>80</v>
      </c>
      <c r="U229">
        <v>368</v>
      </c>
      <c r="V229">
        <v>630</v>
      </c>
      <c r="W229">
        <v>222</v>
      </c>
      <c r="X229">
        <f>W229/AB229</f>
        <v>0.20591781838419443</v>
      </c>
      <c r="Z229">
        <v>408</v>
      </c>
      <c r="AB229">
        <v>1078.0999999999999</v>
      </c>
      <c r="AF229">
        <f t="shared" si="13"/>
        <v>2.8749999999999998E-2</v>
      </c>
      <c r="AG229">
        <f t="shared" si="14"/>
        <v>9.7826086956521747E-3</v>
      </c>
      <c r="AH229">
        <f t="shared" si="15"/>
        <v>4.9047619047619048E-2</v>
      </c>
      <c r="AI229">
        <f t="shared" si="16"/>
        <v>2.4774774774774775E-2</v>
      </c>
      <c r="AJ229">
        <f t="shared" si="17"/>
        <v>6.2254901960784308E-2</v>
      </c>
      <c r="AM229">
        <v>2.2999999999999998</v>
      </c>
      <c r="AN229">
        <v>3.6</v>
      </c>
      <c r="AO229">
        <v>30.9</v>
      </c>
      <c r="AP229">
        <v>5.5</v>
      </c>
      <c r="AQ229">
        <v>25.4</v>
      </c>
      <c r="AR229" s="9">
        <v>36.799999999999997</v>
      </c>
      <c r="AS229">
        <v>21.8</v>
      </c>
      <c r="AT229">
        <v>13.42</v>
      </c>
    </row>
    <row r="230" spans="1:46">
      <c r="A230" t="s">
        <v>227</v>
      </c>
      <c r="B230" s="25">
        <v>38886</v>
      </c>
      <c r="C230">
        <v>39</v>
      </c>
      <c r="T230">
        <v>79</v>
      </c>
      <c r="U230">
        <v>70</v>
      </c>
      <c r="AB230">
        <v>148.5</v>
      </c>
      <c r="AF230">
        <f t="shared" si="13"/>
        <v>6.2025316455696207E-2</v>
      </c>
      <c r="AG230">
        <f t="shared" si="14"/>
        <v>2.4285714285714285E-2</v>
      </c>
      <c r="AM230">
        <v>4.9000000000000004</v>
      </c>
      <c r="AN230">
        <v>1.7</v>
      </c>
      <c r="AR230" s="9">
        <v>6.6</v>
      </c>
      <c r="AS230">
        <v>1.4</v>
      </c>
      <c r="AT230">
        <v>1.43</v>
      </c>
    </row>
    <row r="231" spans="1:46">
      <c r="A231" t="s">
        <v>227</v>
      </c>
      <c r="B231" s="25">
        <v>38901</v>
      </c>
      <c r="C231">
        <v>54</v>
      </c>
      <c r="T231">
        <v>141</v>
      </c>
      <c r="U231">
        <v>197</v>
      </c>
      <c r="AB231">
        <v>338</v>
      </c>
      <c r="AF231">
        <f t="shared" si="13"/>
        <v>5.9574468085106386E-2</v>
      </c>
      <c r="AG231">
        <f t="shared" si="14"/>
        <v>1.979695431472081E-2</v>
      </c>
      <c r="AM231">
        <v>8.4</v>
      </c>
      <c r="AN231">
        <v>3.9</v>
      </c>
      <c r="AR231" s="9">
        <v>12.3</v>
      </c>
      <c r="AS231">
        <v>4.2</v>
      </c>
      <c r="AT231">
        <v>6.07</v>
      </c>
    </row>
    <row r="232" spans="1:46">
      <c r="A232" t="s">
        <v>227</v>
      </c>
      <c r="B232" s="25">
        <v>38915</v>
      </c>
      <c r="C232">
        <v>68</v>
      </c>
      <c r="T232">
        <v>222</v>
      </c>
      <c r="U232">
        <v>385</v>
      </c>
      <c r="V232">
        <v>23</v>
      </c>
      <c r="AB232">
        <v>630.1</v>
      </c>
      <c r="AF232">
        <f t="shared" si="13"/>
        <v>5.9909909909909916E-2</v>
      </c>
      <c r="AG232">
        <f t="shared" si="14"/>
        <v>1.7662337662337661E-2</v>
      </c>
      <c r="AH232">
        <f t="shared" si="15"/>
        <v>3.4782608695652174E-2</v>
      </c>
      <c r="AM232">
        <v>13.3</v>
      </c>
      <c r="AN232">
        <v>6.8</v>
      </c>
      <c r="AO232">
        <v>0.8</v>
      </c>
      <c r="AR232" s="9">
        <v>20.9</v>
      </c>
      <c r="AS232">
        <v>8.4</v>
      </c>
      <c r="AT232">
        <v>10.57</v>
      </c>
    </row>
    <row r="233" spans="1:46">
      <c r="A233" t="s">
        <v>227</v>
      </c>
      <c r="B233" s="25">
        <v>38929</v>
      </c>
      <c r="C233">
        <v>82</v>
      </c>
      <c r="T233">
        <v>261</v>
      </c>
      <c r="U233">
        <v>506</v>
      </c>
      <c r="V233">
        <v>179</v>
      </c>
      <c r="AB233">
        <v>945.5</v>
      </c>
      <c r="AF233">
        <f t="shared" si="13"/>
        <v>5.9003831417624525E-2</v>
      </c>
      <c r="AG233">
        <f t="shared" si="14"/>
        <v>1.7391304347826087E-2</v>
      </c>
      <c r="AH233">
        <f t="shared" si="15"/>
        <v>3.5195530726256981E-2</v>
      </c>
      <c r="AM233">
        <v>15.4</v>
      </c>
      <c r="AN233">
        <v>8.8000000000000007</v>
      </c>
      <c r="AO233">
        <v>6.3</v>
      </c>
      <c r="AR233" s="9">
        <v>30.4</v>
      </c>
      <c r="AS233">
        <v>13.6</v>
      </c>
      <c r="AT233">
        <v>16</v>
      </c>
    </row>
    <row r="234" spans="1:46">
      <c r="A234" t="s">
        <v>227</v>
      </c>
      <c r="B234" s="25">
        <v>38943</v>
      </c>
      <c r="C234">
        <v>96</v>
      </c>
      <c r="T234">
        <v>250</v>
      </c>
      <c r="U234">
        <v>541</v>
      </c>
      <c r="V234">
        <v>406</v>
      </c>
      <c r="AB234">
        <v>1196.5999999999999</v>
      </c>
      <c r="AF234">
        <f t="shared" si="13"/>
        <v>5.3600000000000002E-2</v>
      </c>
      <c r="AG234">
        <f t="shared" si="14"/>
        <v>1.645101663585952E-2</v>
      </c>
      <c r="AH234">
        <f t="shared" si="15"/>
        <v>2.8817733990147781E-2</v>
      </c>
      <c r="AM234">
        <v>13.4</v>
      </c>
      <c r="AN234">
        <v>8.9</v>
      </c>
      <c r="AO234">
        <v>11.7</v>
      </c>
      <c r="AR234" s="9">
        <v>34</v>
      </c>
      <c r="AS234">
        <v>16.100000000000001</v>
      </c>
      <c r="AT234">
        <v>23.94</v>
      </c>
    </row>
    <row r="235" spans="1:46">
      <c r="A235" t="s">
        <v>227</v>
      </c>
      <c r="B235" s="25">
        <v>38958</v>
      </c>
      <c r="C235">
        <v>111</v>
      </c>
      <c r="T235">
        <v>206</v>
      </c>
      <c r="U235">
        <v>511</v>
      </c>
      <c r="V235">
        <v>626</v>
      </c>
      <c r="AB235">
        <v>1342.6</v>
      </c>
      <c r="AF235">
        <f t="shared" si="13"/>
        <v>4.3203883495145631E-2</v>
      </c>
      <c r="AG235">
        <f t="shared" si="14"/>
        <v>1.1350293542074364E-2</v>
      </c>
      <c r="AH235">
        <f t="shared" si="15"/>
        <v>3.7220447284345051E-2</v>
      </c>
      <c r="AM235">
        <v>8.9</v>
      </c>
      <c r="AN235">
        <v>5.8</v>
      </c>
      <c r="AO235">
        <v>23.3</v>
      </c>
      <c r="AR235" s="9">
        <v>38</v>
      </c>
      <c r="AS235">
        <v>18.399999999999999</v>
      </c>
      <c r="AT235">
        <v>23.3</v>
      </c>
    </row>
    <row r="236" spans="1:46">
      <c r="A236" t="s">
        <v>227</v>
      </c>
      <c r="B236" s="25">
        <v>38967</v>
      </c>
      <c r="C236">
        <v>120</v>
      </c>
      <c r="D236" s="4" t="s">
        <v>60</v>
      </c>
      <c r="F236">
        <v>9</v>
      </c>
      <c r="G236">
        <v>51</v>
      </c>
      <c r="H236">
        <v>120</v>
      </c>
      <c r="T236">
        <v>169</v>
      </c>
      <c r="U236">
        <v>469</v>
      </c>
      <c r="V236">
        <v>712</v>
      </c>
      <c r="W236">
        <v>285</v>
      </c>
      <c r="X236">
        <f>W236/AB236</f>
        <v>0.21112675012963922</v>
      </c>
      <c r="Z236">
        <v>427</v>
      </c>
      <c r="AB236">
        <v>1349.9</v>
      </c>
      <c r="AF236">
        <f t="shared" si="13"/>
        <v>3.1360946745562127E-2</v>
      </c>
      <c r="AG236">
        <f t="shared" si="14"/>
        <v>1.0660980810234541E-2</v>
      </c>
      <c r="AH236">
        <f t="shared" si="15"/>
        <v>4.396067415730337E-2</v>
      </c>
      <c r="AI236">
        <f t="shared" si="16"/>
        <v>1.6842105263157894E-2</v>
      </c>
      <c r="AJ236">
        <f t="shared" si="17"/>
        <v>6.323185011709602E-2</v>
      </c>
      <c r="AM236">
        <v>5.3</v>
      </c>
      <c r="AN236">
        <v>5</v>
      </c>
      <c r="AO236">
        <v>31.3</v>
      </c>
      <c r="AP236">
        <v>4.8</v>
      </c>
      <c r="AQ236">
        <v>27</v>
      </c>
      <c r="AR236" s="9">
        <v>41.6</v>
      </c>
      <c r="AS236">
        <v>20.7</v>
      </c>
      <c r="AT236">
        <v>21.83</v>
      </c>
    </row>
    <row r="237" spans="1:46">
      <c r="A237" s="8" t="s">
        <v>235</v>
      </c>
      <c r="D237" s="4" t="s">
        <v>60</v>
      </c>
      <c r="G237">
        <v>34</v>
      </c>
      <c r="H237">
        <v>85</v>
      </c>
    </row>
    <row r="238" spans="1:46">
      <c r="A238" t="s">
        <v>236</v>
      </c>
      <c r="D238" s="4" t="s">
        <v>60</v>
      </c>
      <c r="G238">
        <v>28</v>
      </c>
      <c r="H238">
        <v>84</v>
      </c>
    </row>
    <row r="239" spans="1:46">
      <c r="A239" t="s">
        <v>237</v>
      </c>
      <c r="D239" s="4" t="s">
        <v>60</v>
      </c>
      <c r="G239">
        <v>30</v>
      </c>
      <c r="H239">
        <v>80</v>
      </c>
    </row>
    <row r="240" spans="1:46">
      <c r="A240" t="s">
        <v>238</v>
      </c>
      <c r="D240" s="4" t="s">
        <v>60</v>
      </c>
      <c r="G240">
        <v>30</v>
      </c>
      <c r="H240">
        <v>79</v>
      </c>
    </row>
    <row r="241" spans="1:8">
      <c r="A241" t="s">
        <v>239</v>
      </c>
      <c r="D241" s="4" t="s">
        <v>60</v>
      </c>
      <c r="G241">
        <v>28</v>
      </c>
      <c r="H241">
        <v>78</v>
      </c>
    </row>
    <row r="242" spans="1:8">
      <c r="A242" t="s">
        <v>240</v>
      </c>
      <c r="D242" s="4" t="s">
        <v>60</v>
      </c>
      <c r="G242">
        <v>30</v>
      </c>
      <c r="H242">
        <v>81</v>
      </c>
    </row>
    <row r="243" spans="1:8">
      <c r="A243" t="s">
        <v>241</v>
      </c>
      <c r="D243" s="4" t="s">
        <v>60</v>
      </c>
      <c r="G243">
        <v>28</v>
      </c>
      <c r="H243">
        <v>80</v>
      </c>
    </row>
    <row r="244" spans="1:8">
      <c r="A244" t="s">
        <v>242</v>
      </c>
      <c r="D244" s="4" t="s">
        <v>60</v>
      </c>
      <c r="G244">
        <v>27</v>
      </c>
      <c r="H244">
        <v>83</v>
      </c>
    </row>
    <row r="245" spans="1:8">
      <c r="A245" t="s">
        <v>243</v>
      </c>
      <c r="D245" s="4" t="s">
        <v>60</v>
      </c>
      <c r="G245">
        <v>28</v>
      </c>
      <c r="H245">
        <v>85</v>
      </c>
    </row>
    <row r="246" spans="1:8">
      <c r="A246" t="s">
        <v>244</v>
      </c>
      <c r="D246" s="4" t="s">
        <v>60</v>
      </c>
      <c r="G246">
        <v>25</v>
      </c>
      <c r="H246">
        <v>84</v>
      </c>
    </row>
    <row r="247" spans="1:8">
      <c r="A247" t="s">
        <v>245</v>
      </c>
      <c r="D247" s="4" t="s">
        <v>60</v>
      </c>
      <c r="G247">
        <v>36</v>
      </c>
      <c r="H247">
        <v>105</v>
      </c>
    </row>
    <row r="248" spans="1:8">
      <c r="A248" t="s">
        <v>246</v>
      </c>
      <c r="D248" s="4" t="s">
        <v>60</v>
      </c>
      <c r="G248">
        <v>36</v>
      </c>
      <c r="H248">
        <v>108</v>
      </c>
    </row>
    <row r="249" spans="1:8">
      <c r="A249" t="s">
        <v>247</v>
      </c>
      <c r="D249" s="4" t="s">
        <v>60</v>
      </c>
      <c r="G249">
        <v>34</v>
      </c>
      <c r="H249">
        <v>104</v>
      </c>
    </row>
    <row r="250" spans="1:8">
      <c r="A250" t="s">
        <v>248</v>
      </c>
      <c r="D250" s="4" t="s">
        <v>60</v>
      </c>
      <c r="G250">
        <v>35</v>
      </c>
      <c r="H250">
        <v>100</v>
      </c>
    </row>
    <row r="251" spans="1:8">
      <c r="A251" t="s">
        <v>249</v>
      </c>
      <c r="D251" s="4" t="s">
        <v>60</v>
      </c>
      <c r="G251">
        <v>31</v>
      </c>
      <c r="H251">
        <v>97</v>
      </c>
    </row>
    <row r="252" spans="1:8">
      <c r="A252" t="s">
        <v>250</v>
      </c>
      <c r="D252" s="4" t="s">
        <v>60</v>
      </c>
      <c r="G252">
        <v>33</v>
      </c>
      <c r="H252">
        <v>101</v>
      </c>
    </row>
    <row r="253" spans="1:8">
      <c r="A253" t="s">
        <v>251</v>
      </c>
      <c r="D253" s="4" t="s">
        <v>60</v>
      </c>
      <c r="G253">
        <v>30</v>
      </c>
      <c r="H253">
        <v>99</v>
      </c>
    </row>
    <row r="254" spans="1:8">
      <c r="A254" t="s">
        <v>252</v>
      </c>
      <c r="D254" s="4" t="s">
        <v>60</v>
      </c>
      <c r="G254">
        <v>30</v>
      </c>
      <c r="H254">
        <v>98</v>
      </c>
    </row>
    <row r="255" spans="1:8">
      <c r="A255" t="s">
        <v>253</v>
      </c>
      <c r="D255" s="4" t="s">
        <v>60</v>
      </c>
      <c r="G255">
        <v>30</v>
      </c>
      <c r="H255">
        <v>96</v>
      </c>
    </row>
    <row r="256" spans="1:8">
      <c r="A256" t="s">
        <v>254</v>
      </c>
      <c r="D256" s="4" t="s">
        <v>60</v>
      </c>
      <c r="G256">
        <v>27</v>
      </c>
      <c r="H256">
        <v>97</v>
      </c>
    </row>
    <row r="257" spans="1:8">
      <c r="A257" t="s">
        <v>255</v>
      </c>
      <c r="D257" s="4" t="s">
        <v>60</v>
      </c>
      <c r="G257">
        <v>43</v>
      </c>
      <c r="H257">
        <v>120</v>
      </c>
    </row>
    <row r="258" spans="1:8">
      <c r="A258" t="s">
        <v>256</v>
      </c>
      <c r="D258" s="4" t="s">
        <v>60</v>
      </c>
      <c r="G258">
        <v>42</v>
      </c>
      <c r="H258">
        <v>116</v>
      </c>
    </row>
    <row r="259" spans="1:8">
      <c r="A259" t="s">
        <v>257</v>
      </c>
      <c r="D259" s="4" t="s">
        <v>60</v>
      </c>
      <c r="G259">
        <v>39</v>
      </c>
      <c r="H259">
        <v>109</v>
      </c>
    </row>
    <row r="260" spans="1:8">
      <c r="A260" t="s">
        <v>258</v>
      </c>
      <c r="D260" s="4" t="s">
        <v>60</v>
      </c>
      <c r="G260">
        <v>39</v>
      </c>
      <c r="H260">
        <v>104</v>
      </c>
    </row>
    <row r="261" spans="1:8">
      <c r="A261" t="s">
        <v>259</v>
      </c>
      <c r="D261" s="4" t="s">
        <v>60</v>
      </c>
      <c r="G261">
        <v>37</v>
      </c>
      <c r="H261">
        <v>103</v>
      </c>
    </row>
    <row r="262" spans="1:8">
      <c r="A262" t="s">
        <v>260</v>
      </c>
      <c r="D262" s="4" t="s">
        <v>60</v>
      </c>
      <c r="G262">
        <v>37</v>
      </c>
      <c r="H262">
        <v>98</v>
      </c>
    </row>
    <row r="263" spans="1:8">
      <c r="A263" t="s">
        <v>261</v>
      </c>
      <c r="D263" s="4" t="s">
        <v>60</v>
      </c>
      <c r="G263">
        <v>36</v>
      </c>
      <c r="H263">
        <v>98</v>
      </c>
    </row>
    <row r="264" spans="1:8">
      <c r="A264" t="s">
        <v>262</v>
      </c>
      <c r="D264" s="4" t="s">
        <v>60</v>
      </c>
      <c r="G264">
        <v>35</v>
      </c>
      <c r="H264">
        <v>95</v>
      </c>
    </row>
    <row r="265" spans="1:8">
      <c r="A265" t="s">
        <v>263</v>
      </c>
      <c r="D265" s="4" t="s">
        <v>60</v>
      </c>
      <c r="G265">
        <v>33</v>
      </c>
      <c r="H265">
        <v>91</v>
      </c>
    </row>
    <row r="266" spans="1:8">
      <c r="A266" t="s">
        <v>264</v>
      </c>
      <c r="D266" s="4" t="s">
        <v>60</v>
      </c>
      <c r="G266">
        <v>33</v>
      </c>
      <c r="H266">
        <v>97</v>
      </c>
    </row>
    <row r="267" spans="1:8">
      <c r="A267" t="s">
        <v>265</v>
      </c>
      <c r="D267" s="4" t="s">
        <v>60</v>
      </c>
      <c r="G267">
        <v>48</v>
      </c>
      <c r="H267">
        <v>126</v>
      </c>
    </row>
    <row r="268" spans="1:8">
      <c r="A268" t="s">
        <v>266</v>
      </c>
      <c r="D268" s="4" t="s">
        <v>60</v>
      </c>
      <c r="G268">
        <v>45</v>
      </c>
      <c r="H268">
        <v>122</v>
      </c>
    </row>
    <row r="269" spans="1:8">
      <c r="A269" t="s">
        <v>267</v>
      </c>
      <c r="D269" s="4" t="s">
        <v>60</v>
      </c>
      <c r="G269">
        <v>46</v>
      </c>
      <c r="H269">
        <v>120</v>
      </c>
    </row>
    <row r="270" spans="1:8">
      <c r="A270" t="s">
        <v>268</v>
      </c>
      <c r="D270" s="4" t="s">
        <v>60</v>
      </c>
      <c r="G270">
        <v>41</v>
      </c>
      <c r="H270">
        <v>118</v>
      </c>
    </row>
    <row r="271" spans="1:8">
      <c r="A271" t="s">
        <v>269</v>
      </c>
      <c r="D271" s="4" t="s">
        <v>60</v>
      </c>
      <c r="G271">
        <v>43</v>
      </c>
      <c r="H271">
        <v>114</v>
      </c>
    </row>
    <row r="272" spans="1:8">
      <c r="A272" t="s">
        <v>270</v>
      </c>
      <c r="D272" s="4" t="s">
        <v>60</v>
      </c>
      <c r="G272">
        <v>40</v>
      </c>
      <c r="H272">
        <v>105</v>
      </c>
    </row>
    <row r="273" spans="1:8">
      <c r="A273" t="s">
        <v>271</v>
      </c>
      <c r="D273" s="4" t="s">
        <v>60</v>
      </c>
      <c r="G273">
        <v>36</v>
      </c>
      <c r="H273">
        <v>104</v>
      </c>
    </row>
    <row r="274" spans="1:8">
      <c r="A274" t="s">
        <v>272</v>
      </c>
      <c r="D274" s="4" t="s">
        <v>60</v>
      </c>
      <c r="G274">
        <v>38</v>
      </c>
      <c r="H274">
        <v>102</v>
      </c>
    </row>
    <row r="275" spans="1:8">
      <c r="A275" t="s">
        <v>273</v>
      </c>
      <c r="D275" s="4" t="s">
        <v>60</v>
      </c>
      <c r="G275">
        <v>34</v>
      </c>
      <c r="H275">
        <v>99</v>
      </c>
    </row>
    <row r="276" spans="1:8">
      <c r="A276" t="s">
        <v>274</v>
      </c>
      <c r="D276" s="4" t="s">
        <v>60</v>
      </c>
      <c r="G276">
        <v>32</v>
      </c>
      <c r="H276">
        <v>98</v>
      </c>
    </row>
    <row r="277" spans="1:8">
      <c r="A277" t="s">
        <v>275</v>
      </c>
      <c r="D277" s="4" t="s">
        <v>60</v>
      </c>
      <c r="G277">
        <v>56</v>
      </c>
      <c r="H277">
        <v>142</v>
      </c>
    </row>
    <row r="278" spans="1:8">
      <c r="A278" t="s">
        <v>276</v>
      </c>
      <c r="D278" s="4" t="s">
        <v>60</v>
      </c>
      <c r="G278">
        <v>56</v>
      </c>
      <c r="H278">
        <v>138</v>
      </c>
    </row>
    <row r="279" spans="1:8">
      <c r="A279" t="s">
        <v>277</v>
      </c>
      <c r="D279" s="4" t="s">
        <v>60</v>
      </c>
      <c r="G279">
        <v>53</v>
      </c>
      <c r="H279">
        <v>134</v>
      </c>
    </row>
    <row r="280" spans="1:8">
      <c r="A280" t="s">
        <v>278</v>
      </c>
      <c r="D280" s="4" t="s">
        <v>60</v>
      </c>
      <c r="G280">
        <v>53</v>
      </c>
      <c r="H280">
        <v>127</v>
      </c>
    </row>
    <row r="281" spans="1:8">
      <c r="A281" t="s">
        <v>279</v>
      </c>
      <c r="D281" s="4" t="s">
        <v>60</v>
      </c>
      <c r="G281">
        <v>51</v>
      </c>
      <c r="H281">
        <v>127</v>
      </c>
    </row>
    <row r="282" spans="1:8">
      <c r="A282" t="s">
        <v>280</v>
      </c>
      <c r="D282" s="4" t="s">
        <v>60</v>
      </c>
      <c r="G282">
        <v>49</v>
      </c>
      <c r="H282">
        <v>124</v>
      </c>
    </row>
    <row r="283" spans="1:8">
      <c r="A283" t="s">
        <v>281</v>
      </c>
      <c r="D283" s="4" t="s">
        <v>60</v>
      </c>
      <c r="G283">
        <v>47</v>
      </c>
    </row>
    <row r="284" spans="1:8">
      <c r="A284" t="s">
        <v>282</v>
      </c>
      <c r="D284" s="4" t="s">
        <v>60</v>
      </c>
      <c r="G284">
        <v>46</v>
      </c>
    </row>
    <row r="285" spans="1:8">
      <c r="A285" t="s">
        <v>283</v>
      </c>
      <c r="D285" s="4" t="s">
        <v>60</v>
      </c>
      <c r="G285">
        <v>45</v>
      </c>
    </row>
    <row r="286" spans="1:8">
      <c r="A286" t="s">
        <v>284</v>
      </c>
      <c r="D286" s="4" t="s">
        <v>60</v>
      </c>
      <c r="G286">
        <v>43</v>
      </c>
    </row>
    <row r="287" spans="1:8">
      <c r="A287" t="s">
        <v>285</v>
      </c>
      <c r="D287" s="4" t="s">
        <v>60</v>
      </c>
      <c r="G287">
        <v>62</v>
      </c>
      <c r="H287">
        <v>151</v>
      </c>
    </row>
    <row r="288" spans="1:8">
      <c r="A288" t="s">
        <v>286</v>
      </c>
      <c r="D288" s="4" t="s">
        <v>60</v>
      </c>
      <c r="G288">
        <v>60</v>
      </c>
      <c r="H288">
        <v>147</v>
      </c>
    </row>
    <row r="289" spans="1:8">
      <c r="A289" t="s">
        <v>287</v>
      </c>
      <c r="D289" s="4" t="s">
        <v>60</v>
      </c>
      <c r="G289">
        <v>59</v>
      </c>
      <c r="H289">
        <v>144</v>
      </c>
    </row>
    <row r="290" spans="1:8">
      <c r="A290" t="s">
        <v>288</v>
      </c>
      <c r="D290" s="4" t="s">
        <v>60</v>
      </c>
      <c r="G290">
        <v>55</v>
      </c>
      <c r="H290">
        <v>140</v>
      </c>
    </row>
    <row r="291" spans="1:8">
      <c r="A291" t="s">
        <v>289</v>
      </c>
      <c r="D291" s="4" t="s">
        <v>60</v>
      </c>
      <c r="G291">
        <v>55</v>
      </c>
      <c r="H291">
        <v>135</v>
      </c>
    </row>
    <row r="292" spans="1:8">
      <c r="A292" t="s">
        <v>290</v>
      </c>
      <c r="D292" s="4" t="s">
        <v>60</v>
      </c>
      <c r="G292">
        <v>50</v>
      </c>
      <c r="H292">
        <v>129</v>
      </c>
    </row>
    <row r="293" spans="1:8">
      <c r="A293" t="s">
        <v>291</v>
      </c>
      <c r="D293" s="4" t="s">
        <v>60</v>
      </c>
      <c r="G293">
        <v>46</v>
      </c>
      <c r="H293">
        <v>121</v>
      </c>
    </row>
    <row r="294" spans="1:8">
      <c r="A294" t="s">
        <v>292</v>
      </c>
      <c r="D294" s="4" t="s">
        <v>60</v>
      </c>
      <c r="G294">
        <v>45</v>
      </c>
      <c r="H294">
        <v>114</v>
      </c>
    </row>
    <row r="295" spans="1:8">
      <c r="A295" t="s">
        <v>293</v>
      </c>
      <c r="D295" s="4" t="s">
        <v>60</v>
      </c>
      <c r="G295">
        <v>42</v>
      </c>
      <c r="H295">
        <v>112</v>
      </c>
    </row>
    <row r="296" spans="1:8">
      <c r="A296" t="s">
        <v>294</v>
      </c>
      <c r="D296" s="4" t="s">
        <v>60</v>
      </c>
      <c r="G296">
        <v>38</v>
      </c>
    </row>
    <row r="297" spans="1:8">
      <c r="A297" t="s">
        <v>295</v>
      </c>
      <c r="D297" s="4" t="s">
        <v>60</v>
      </c>
      <c r="G297">
        <v>74</v>
      </c>
      <c r="H297">
        <v>152</v>
      </c>
    </row>
    <row r="298" spans="1:8">
      <c r="A298" t="s">
        <v>296</v>
      </c>
      <c r="D298" s="4" t="s">
        <v>60</v>
      </c>
      <c r="G298">
        <v>73</v>
      </c>
      <c r="H298">
        <v>149</v>
      </c>
    </row>
    <row r="299" spans="1:8">
      <c r="A299" t="s">
        <v>297</v>
      </c>
      <c r="D299" s="4" t="s">
        <v>60</v>
      </c>
      <c r="G299">
        <v>70</v>
      </c>
      <c r="H299">
        <v>160</v>
      </c>
    </row>
    <row r="300" spans="1:8">
      <c r="A300" t="s">
        <v>298</v>
      </c>
      <c r="D300" s="4" t="s">
        <v>60</v>
      </c>
      <c r="G300">
        <v>62</v>
      </c>
    </row>
    <row r="301" spans="1:8">
      <c r="A301" t="s">
        <v>299</v>
      </c>
      <c r="D301" s="4" t="s">
        <v>60</v>
      </c>
      <c r="G301">
        <v>59</v>
      </c>
    </row>
    <row r="302" spans="1:8">
      <c r="A302" t="s">
        <v>300</v>
      </c>
      <c r="D302" s="4" t="s">
        <v>60</v>
      </c>
      <c r="G302">
        <v>54</v>
      </c>
    </row>
    <row r="303" spans="1:8">
      <c r="A303" t="s">
        <v>301</v>
      </c>
      <c r="D303" s="4" t="s">
        <v>60</v>
      </c>
      <c r="G303">
        <v>51</v>
      </c>
    </row>
    <row r="304" spans="1:8">
      <c r="A304" t="s">
        <v>302</v>
      </c>
      <c r="D304" s="4" t="s">
        <v>60</v>
      </c>
      <c r="G304">
        <v>49</v>
      </c>
    </row>
    <row r="305" spans="1:7">
      <c r="A305" t="s">
        <v>303</v>
      </c>
      <c r="D305" s="4" t="s">
        <v>60</v>
      </c>
      <c r="G305">
        <v>46</v>
      </c>
    </row>
    <row r="306" spans="1:7">
      <c r="A306" t="s">
        <v>304</v>
      </c>
      <c r="D306" s="4" t="s">
        <v>60</v>
      </c>
      <c r="G306">
        <v>43</v>
      </c>
    </row>
    <row r="307" spans="1:7">
      <c r="A307" t="s">
        <v>305</v>
      </c>
      <c r="D307" s="4" t="s">
        <v>60</v>
      </c>
      <c r="G307">
        <v>78</v>
      </c>
    </row>
    <row r="308" spans="1:7">
      <c r="A308" t="s">
        <v>306</v>
      </c>
      <c r="D308" s="4" t="s">
        <v>60</v>
      </c>
      <c r="G308">
        <v>80</v>
      </c>
    </row>
    <row r="309" spans="1:7">
      <c r="A309" t="s">
        <v>307</v>
      </c>
      <c r="D309" s="4" t="s">
        <v>60</v>
      </c>
      <c r="G309">
        <v>75</v>
      </c>
    </row>
    <row r="310" spans="1:7">
      <c r="A310" t="s">
        <v>308</v>
      </c>
      <c r="D310" s="4" t="s">
        <v>60</v>
      </c>
      <c r="G310">
        <v>65</v>
      </c>
    </row>
    <row r="311" spans="1:7">
      <c r="A311" t="s">
        <v>309</v>
      </c>
      <c r="D311" s="4" t="s">
        <v>60</v>
      </c>
      <c r="G311">
        <v>66</v>
      </c>
    </row>
    <row r="312" spans="1:7">
      <c r="A312" t="s">
        <v>310</v>
      </c>
      <c r="D312" s="4" t="s">
        <v>60</v>
      </c>
      <c r="G312">
        <v>61</v>
      </c>
    </row>
    <row r="313" spans="1:7">
      <c r="A313" t="s">
        <v>311</v>
      </c>
      <c r="D313" s="4" t="s">
        <v>60</v>
      </c>
      <c r="G313">
        <v>57</v>
      </c>
    </row>
    <row r="314" spans="1:7">
      <c r="A314" t="s">
        <v>312</v>
      </c>
      <c r="D314" s="4" t="s">
        <v>60</v>
      </c>
      <c r="G314">
        <v>51</v>
      </c>
    </row>
    <row r="315" spans="1:7">
      <c r="A315" t="s">
        <v>313</v>
      </c>
      <c r="D315" s="4" t="s">
        <v>60</v>
      </c>
      <c r="G315">
        <v>49</v>
      </c>
    </row>
    <row r="316" spans="1:7">
      <c r="A316" t="s">
        <v>314</v>
      </c>
      <c r="D316" s="4" t="s">
        <v>60</v>
      </c>
      <c r="G316">
        <v>43</v>
      </c>
    </row>
    <row r="317" spans="1:7">
      <c r="A317" t="s">
        <v>315</v>
      </c>
      <c r="D317" s="4" t="s">
        <v>60</v>
      </c>
      <c r="G317">
        <v>79</v>
      </c>
    </row>
    <row r="318" spans="1:7">
      <c r="A318" t="s">
        <v>316</v>
      </c>
      <c r="D318" s="4" t="s">
        <v>60</v>
      </c>
      <c r="G318">
        <v>76</v>
      </c>
    </row>
    <row r="319" spans="1:7">
      <c r="A319" t="s">
        <v>317</v>
      </c>
      <c r="D319" s="4" t="s">
        <v>60</v>
      </c>
      <c r="G319">
        <v>74</v>
      </c>
    </row>
    <row r="320" spans="1:7">
      <c r="A320" t="s">
        <v>318</v>
      </c>
      <c r="D320" s="4" t="s">
        <v>60</v>
      </c>
      <c r="G320">
        <v>71</v>
      </c>
    </row>
    <row r="321" spans="1:7">
      <c r="A321" t="s">
        <v>319</v>
      </c>
      <c r="D321" s="4" t="s">
        <v>60</v>
      </c>
      <c r="G321">
        <v>68</v>
      </c>
    </row>
    <row r="322" spans="1:7">
      <c r="A322" t="s">
        <v>320</v>
      </c>
      <c r="D322" s="4" t="s">
        <v>60</v>
      </c>
      <c r="G322">
        <v>63</v>
      </c>
    </row>
    <row r="323" spans="1:7">
      <c r="A323" t="s">
        <v>321</v>
      </c>
      <c r="D323" s="4" t="s">
        <v>60</v>
      </c>
      <c r="G323">
        <v>54</v>
      </c>
    </row>
    <row r="324" spans="1:7">
      <c r="A324" t="s">
        <v>322</v>
      </c>
      <c r="D324" s="4" t="s">
        <v>60</v>
      </c>
      <c r="G324">
        <v>53</v>
      </c>
    </row>
    <row r="325" spans="1:7">
      <c r="A325" t="s">
        <v>323</v>
      </c>
      <c r="D325" s="4" t="s">
        <v>60</v>
      </c>
      <c r="G325">
        <v>50</v>
      </c>
    </row>
    <row r="326" spans="1:7">
      <c r="A326" t="s">
        <v>324</v>
      </c>
      <c r="D326" s="4" t="s">
        <v>60</v>
      </c>
      <c r="G326">
        <v>44</v>
      </c>
    </row>
    <row r="327" spans="1:7">
      <c r="A327" t="s">
        <v>325</v>
      </c>
      <c r="D327" s="4" t="s">
        <v>60</v>
      </c>
      <c r="G327">
        <v>107</v>
      </c>
    </row>
    <row r="328" spans="1:7">
      <c r="A328" t="s">
        <v>326</v>
      </c>
      <c r="D328" s="4" t="s">
        <v>60</v>
      </c>
      <c r="G328">
        <v>103</v>
      </c>
    </row>
    <row r="329" spans="1:7">
      <c r="A329" t="s">
        <v>327</v>
      </c>
      <c r="D329" s="4" t="s">
        <v>60</v>
      </c>
      <c r="G329">
        <v>98</v>
      </c>
    </row>
    <row r="330" spans="1:7">
      <c r="A330" t="s">
        <v>328</v>
      </c>
      <c r="D330" s="4" t="s">
        <v>60</v>
      </c>
      <c r="G330">
        <v>93</v>
      </c>
    </row>
    <row r="331" spans="1:7">
      <c r="A331" t="s">
        <v>329</v>
      </c>
      <c r="D331" s="4" t="s">
        <v>60</v>
      </c>
      <c r="G331">
        <v>90</v>
      </c>
    </row>
    <row r="332" spans="1:7">
      <c r="A332" t="s">
        <v>330</v>
      </c>
      <c r="D332" s="4" t="s">
        <v>60</v>
      </c>
      <c r="G332">
        <v>84</v>
      </c>
    </row>
    <row r="333" spans="1:7">
      <c r="A333" t="s">
        <v>331</v>
      </c>
      <c r="D333" s="4" t="s">
        <v>60</v>
      </c>
      <c r="G333">
        <v>79</v>
      </c>
    </row>
    <row r="334" spans="1:7">
      <c r="A334" t="s">
        <v>332</v>
      </c>
      <c r="D334" s="4" t="s">
        <v>60</v>
      </c>
      <c r="G334">
        <v>74</v>
      </c>
    </row>
    <row r="335" spans="1:7">
      <c r="A335" t="s">
        <v>333</v>
      </c>
      <c r="D335" s="4" t="s">
        <v>60</v>
      </c>
      <c r="G335">
        <v>71</v>
      </c>
    </row>
    <row r="336" spans="1:7">
      <c r="A336" t="s">
        <v>334</v>
      </c>
      <c r="D336" s="4" t="s">
        <v>60</v>
      </c>
      <c r="G336">
        <v>72</v>
      </c>
    </row>
    <row r="337" spans="1:44">
      <c r="A337" s="28" t="s">
        <v>338</v>
      </c>
      <c r="B337" s="29">
        <v>41847</v>
      </c>
      <c r="C337" s="30">
        <v>42</v>
      </c>
      <c r="D337" s="28"/>
      <c r="E337" s="31"/>
      <c r="F337" s="28"/>
      <c r="G337" s="31"/>
      <c r="H337" s="31"/>
      <c r="I337" s="28"/>
      <c r="J337" s="28"/>
      <c r="K337" s="28"/>
      <c r="L337" s="28"/>
      <c r="M337" s="28"/>
      <c r="N337" s="32">
        <v>1</v>
      </c>
      <c r="O337" s="28"/>
      <c r="P337" s="28"/>
      <c r="Q337" s="28"/>
      <c r="R337" s="28"/>
      <c r="S337" s="28"/>
      <c r="T337" s="27">
        <v>32.26</v>
      </c>
      <c r="U337" s="27">
        <v>23.98</v>
      </c>
      <c r="V337" s="27"/>
      <c r="W337" s="28"/>
      <c r="X337" s="28"/>
      <c r="Y337" s="28"/>
      <c r="Z337" s="28"/>
      <c r="AA337" s="28"/>
      <c r="AB337" s="28">
        <v>56.821589205397302</v>
      </c>
      <c r="AR337"/>
    </row>
    <row r="338" spans="1:44">
      <c r="A338" s="28" t="s">
        <v>338</v>
      </c>
      <c r="B338" s="29">
        <v>41860</v>
      </c>
      <c r="C338" s="30">
        <v>55</v>
      </c>
      <c r="D338" s="28"/>
      <c r="E338" s="31"/>
      <c r="F338" s="28"/>
      <c r="G338" s="31"/>
      <c r="H338" s="31"/>
      <c r="I338" s="28"/>
      <c r="J338" s="28"/>
      <c r="K338" s="28"/>
      <c r="L338" s="28"/>
      <c r="M338" s="28"/>
      <c r="N338" s="32">
        <v>2.35</v>
      </c>
      <c r="O338" s="28"/>
      <c r="P338" s="28"/>
      <c r="Q338" s="28"/>
      <c r="R338" s="28"/>
      <c r="S338" s="28"/>
      <c r="T338" s="27">
        <v>70.14</v>
      </c>
      <c r="U338" s="27">
        <v>65.760000000000005</v>
      </c>
      <c r="V338" s="27"/>
      <c r="W338" s="28"/>
      <c r="X338" s="28"/>
      <c r="Y338" s="28"/>
      <c r="Z338" s="28"/>
      <c r="AA338" s="28"/>
      <c r="AB338" s="28">
        <v>133.3263368315842</v>
      </c>
      <c r="AR338"/>
    </row>
    <row r="339" spans="1:44">
      <c r="A339" s="28" t="s">
        <v>338</v>
      </c>
      <c r="B339" s="29">
        <v>41863</v>
      </c>
      <c r="C339" s="30">
        <v>58</v>
      </c>
      <c r="D339" s="28"/>
      <c r="E339" s="31">
        <v>4</v>
      </c>
      <c r="F339" s="28"/>
      <c r="G339" s="31"/>
      <c r="H339" s="31"/>
      <c r="I339" s="28"/>
      <c r="J339" s="28"/>
      <c r="K339" s="28"/>
      <c r="L339" s="28"/>
      <c r="M339" s="28"/>
      <c r="N339" s="32"/>
      <c r="O339" s="28"/>
      <c r="P339" s="28"/>
      <c r="Q339" s="28"/>
      <c r="R339" s="28"/>
      <c r="S339" s="28"/>
      <c r="T339" s="27"/>
      <c r="U339" s="27"/>
      <c r="V339" s="27"/>
      <c r="W339" s="28"/>
      <c r="X339" s="28"/>
      <c r="Y339" s="28"/>
      <c r="Z339" s="28"/>
      <c r="AA339" s="28"/>
      <c r="AB339" s="28"/>
    </row>
    <row r="340" spans="1:44">
      <c r="A340" s="28" t="s">
        <v>338</v>
      </c>
      <c r="B340" s="29">
        <v>41875</v>
      </c>
      <c r="C340" s="30">
        <v>70</v>
      </c>
      <c r="D340" s="28"/>
      <c r="E340" s="31"/>
      <c r="F340" s="28"/>
      <c r="G340" s="31"/>
      <c r="H340" s="31"/>
      <c r="I340" s="28"/>
      <c r="J340" s="28"/>
      <c r="K340" s="28"/>
      <c r="L340" s="28"/>
      <c r="M340" s="28"/>
      <c r="N340" s="32">
        <v>3.08</v>
      </c>
      <c r="O340" s="28"/>
      <c r="P340" s="28"/>
      <c r="Q340" s="28"/>
      <c r="R340" s="28"/>
      <c r="S340" s="28"/>
      <c r="T340" s="27">
        <v>89.5</v>
      </c>
      <c r="U340" s="27">
        <v>101.27</v>
      </c>
      <c r="V340" s="27"/>
      <c r="W340" s="28"/>
      <c r="X340" s="28"/>
      <c r="Y340" s="28"/>
      <c r="Z340" s="28"/>
      <c r="AA340" s="28"/>
      <c r="AB340" s="28">
        <v>261.41029485257366</v>
      </c>
    </row>
    <row r="341" spans="1:44">
      <c r="A341" s="28" t="s">
        <v>338</v>
      </c>
      <c r="B341" s="29">
        <v>41888</v>
      </c>
      <c r="C341" s="30">
        <v>83</v>
      </c>
      <c r="D341" s="28"/>
      <c r="E341" s="31"/>
      <c r="F341" s="28"/>
      <c r="G341" s="31"/>
      <c r="H341" s="31"/>
      <c r="I341" s="28"/>
      <c r="J341" s="28"/>
      <c r="K341" s="28"/>
      <c r="L341" s="28"/>
      <c r="M341" s="28"/>
      <c r="N341" s="32">
        <v>3.74</v>
      </c>
      <c r="O341" s="28"/>
      <c r="P341" s="28"/>
      <c r="Q341" s="28"/>
      <c r="R341" s="28"/>
      <c r="S341" s="28"/>
      <c r="T341" s="27">
        <v>127.87</v>
      </c>
      <c r="U341" s="27">
        <v>196.36</v>
      </c>
      <c r="V341" s="27">
        <v>19.78</v>
      </c>
      <c r="W341" s="28"/>
      <c r="X341" s="28"/>
      <c r="Y341" s="28"/>
      <c r="Z341" s="28"/>
      <c r="AA341" s="28"/>
      <c r="AB341" s="28">
        <v>361.36031984007991</v>
      </c>
    </row>
    <row r="342" spans="1:44">
      <c r="A342" s="28" t="s">
        <v>338</v>
      </c>
      <c r="B342" s="29">
        <v>41890</v>
      </c>
      <c r="C342" s="30">
        <v>85</v>
      </c>
      <c r="D342" s="28"/>
      <c r="E342" s="31"/>
      <c r="F342" s="28"/>
      <c r="G342" s="31"/>
      <c r="H342" s="31"/>
      <c r="I342" s="28"/>
      <c r="J342" s="28"/>
      <c r="K342" s="28"/>
      <c r="L342" s="28"/>
      <c r="M342" s="28"/>
      <c r="N342" s="32"/>
      <c r="O342" s="28"/>
      <c r="P342" s="28"/>
      <c r="Q342" s="28"/>
      <c r="R342" s="28"/>
      <c r="S342" s="28"/>
      <c r="T342" s="27"/>
      <c r="U342" s="27"/>
      <c r="V342" s="27"/>
      <c r="W342" s="28"/>
      <c r="X342" s="28"/>
      <c r="Y342" s="28"/>
      <c r="Z342" s="28"/>
      <c r="AA342" s="28"/>
      <c r="AB342" s="28"/>
    </row>
    <row r="343" spans="1:44">
      <c r="A343" s="28" t="s">
        <v>338</v>
      </c>
      <c r="B343" s="29">
        <v>41904</v>
      </c>
      <c r="C343" s="30">
        <v>99</v>
      </c>
      <c r="D343" s="28"/>
      <c r="E343" s="31"/>
      <c r="F343" s="28"/>
      <c r="G343" s="31"/>
      <c r="H343" s="31"/>
      <c r="I343" s="28"/>
      <c r="J343" s="28"/>
      <c r="K343" s="28"/>
      <c r="L343" s="28"/>
      <c r="M343" s="28"/>
      <c r="N343" s="32">
        <v>2.39</v>
      </c>
      <c r="O343" s="28"/>
      <c r="P343" s="28"/>
      <c r="Q343" s="28"/>
      <c r="R343" s="28"/>
      <c r="S343" s="28"/>
      <c r="T343" s="27">
        <v>114.89</v>
      </c>
      <c r="U343" s="27">
        <v>174.84</v>
      </c>
      <c r="V343" s="27">
        <v>140.57</v>
      </c>
      <c r="W343" s="28"/>
      <c r="X343" s="28"/>
      <c r="Y343" s="28"/>
      <c r="Z343" s="28"/>
      <c r="AA343" s="28"/>
      <c r="AB343" s="28">
        <v>407.12843578210897</v>
      </c>
    </row>
    <row r="344" spans="1:44">
      <c r="A344" s="28" t="s">
        <v>338</v>
      </c>
      <c r="B344" s="29">
        <v>41919</v>
      </c>
      <c r="C344" s="30">
        <v>114</v>
      </c>
      <c r="D344" s="28"/>
      <c r="E344" s="31"/>
      <c r="F344" s="28"/>
      <c r="G344" s="31"/>
      <c r="H344" s="31"/>
      <c r="I344" s="28"/>
      <c r="J344" s="28"/>
      <c r="K344" s="28"/>
      <c r="L344" s="28"/>
      <c r="M344" s="28"/>
      <c r="N344" s="32">
        <v>1.55</v>
      </c>
      <c r="O344" s="28"/>
      <c r="P344" s="28"/>
      <c r="Q344" s="28"/>
      <c r="R344" s="28"/>
      <c r="S344" s="28"/>
      <c r="T344" s="27">
        <v>96.98</v>
      </c>
      <c r="U344" s="27">
        <v>128.38999999999999</v>
      </c>
      <c r="V344" s="27">
        <v>233.62</v>
      </c>
      <c r="W344" s="28"/>
      <c r="X344" s="28"/>
      <c r="Y344" s="28"/>
      <c r="Z344" s="28"/>
      <c r="AA344" s="28"/>
      <c r="AB344" s="28">
        <v>451.49625187406298</v>
      </c>
    </row>
    <row r="345" spans="1:44">
      <c r="A345" s="28" t="s">
        <v>338</v>
      </c>
      <c r="B345" s="29">
        <v>41934</v>
      </c>
      <c r="C345" s="30">
        <v>129</v>
      </c>
      <c r="D345" s="29" t="s">
        <v>60</v>
      </c>
      <c r="E345" s="31">
        <v>10</v>
      </c>
      <c r="F345" s="28"/>
      <c r="G345" s="31">
        <v>58</v>
      </c>
      <c r="H345" s="31">
        <v>129</v>
      </c>
      <c r="I345" s="28"/>
      <c r="J345" s="28"/>
      <c r="K345" s="28"/>
      <c r="L345" s="28"/>
      <c r="M345" s="28"/>
      <c r="N345" s="32"/>
      <c r="O345" s="28"/>
      <c r="P345" s="28"/>
      <c r="Q345" s="28"/>
      <c r="R345" s="28"/>
      <c r="S345" s="28"/>
      <c r="T345" s="27"/>
      <c r="U345" s="27"/>
      <c r="V345" s="27"/>
      <c r="W345" s="28"/>
      <c r="X345" s="28"/>
      <c r="Y345" s="28"/>
      <c r="Z345" s="28">
        <v>157.32133933033484</v>
      </c>
      <c r="AA345" s="28"/>
      <c r="AB345" s="28"/>
    </row>
    <row r="346" spans="1:44">
      <c r="A346" s="28" t="s">
        <v>339</v>
      </c>
      <c r="B346" s="29">
        <v>42218</v>
      </c>
      <c r="C346" s="30">
        <v>45</v>
      </c>
      <c r="D346" s="28"/>
      <c r="E346" s="31"/>
      <c r="F346" s="28"/>
      <c r="G346" s="31"/>
      <c r="H346" s="31"/>
      <c r="I346" s="28"/>
      <c r="J346" s="28"/>
      <c r="K346" s="28"/>
      <c r="L346" s="28"/>
      <c r="M346" s="28"/>
      <c r="N346" s="32">
        <v>2.02</v>
      </c>
      <c r="O346" s="28"/>
      <c r="P346" s="28"/>
      <c r="Q346" s="28"/>
      <c r="R346" s="28"/>
      <c r="S346" s="28"/>
      <c r="T346" s="27">
        <v>26.42</v>
      </c>
      <c r="U346" s="27">
        <v>19.5</v>
      </c>
      <c r="V346" s="27"/>
      <c r="W346" s="28"/>
      <c r="X346" s="28"/>
      <c r="Y346" s="28"/>
      <c r="Z346" s="28"/>
      <c r="AA346" s="28"/>
      <c r="AB346" s="28">
        <v>109.14542728635682</v>
      </c>
    </row>
    <row r="347" spans="1:44">
      <c r="A347" s="28" t="s">
        <v>339</v>
      </c>
      <c r="B347" s="29">
        <v>42228</v>
      </c>
      <c r="C347" s="30">
        <v>55</v>
      </c>
      <c r="D347" s="28"/>
      <c r="E347" s="31">
        <v>4</v>
      </c>
      <c r="F347" s="28"/>
      <c r="G347" s="31"/>
      <c r="H347" s="31"/>
      <c r="I347" s="28"/>
      <c r="J347" s="28"/>
      <c r="K347" s="28"/>
      <c r="L347" s="28"/>
      <c r="M347" s="28"/>
      <c r="N347" s="32"/>
      <c r="O347" s="28"/>
      <c r="P347" s="28"/>
      <c r="Q347" s="28"/>
      <c r="R347" s="28"/>
      <c r="S347" s="28"/>
      <c r="T347" s="27"/>
      <c r="U347" s="27"/>
      <c r="V347" s="27"/>
      <c r="W347" s="28"/>
      <c r="X347" s="28"/>
      <c r="Y347" s="28"/>
      <c r="Z347" s="28"/>
      <c r="AA347" s="28"/>
      <c r="AB347" s="28"/>
    </row>
    <row r="348" spans="1:44">
      <c r="A348" s="28" t="s">
        <v>339</v>
      </c>
      <c r="B348" s="29">
        <v>42232</v>
      </c>
      <c r="C348" s="30">
        <v>59</v>
      </c>
      <c r="D348" s="28"/>
      <c r="E348" s="31"/>
      <c r="F348" s="28"/>
      <c r="G348" s="31"/>
      <c r="H348" s="31"/>
      <c r="I348" s="28"/>
      <c r="J348" s="28"/>
      <c r="K348" s="28"/>
      <c r="L348" s="28"/>
      <c r="M348" s="28"/>
      <c r="N348" s="32">
        <v>3.65</v>
      </c>
      <c r="O348" s="28"/>
      <c r="P348" s="28"/>
      <c r="Q348" s="28"/>
      <c r="R348" s="28"/>
      <c r="S348" s="28"/>
      <c r="T348" s="27">
        <v>69.87</v>
      </c>
      <c r="U348" s="27">
        <v>58.47</v>
      </c>
      <c r="V348" s="27"/>
      <c r="W348" s="28"/>
      <c r="X348" s="28"/>
      <c r="Y348" s="28"/>
      <c r="Z348" s="28"/>
      <c r="AA348" s="28"/>
      <c r="AB348" s="28">
        <v>199.0004997501249</v>
      </c>
    </row>
    <row r="349" spans="1:44">
      <c r="A349" s="28" t="s">
        <v>339</v>
      </c>
      <c r="B349" s="29">
        <v>42246</v>
      </c>
      <c r="C349" s="30">
        <v>73</v>
      </c>
      <c r="D349" s="28"/>
      <c r="E349" s="31"/>
      <c r="F349" s="28"/>
      <c r="G349" s="31"/>
      <c r="H349" s="31"/>
      <c r="I349" s="28"/>
      <c r="J349" s="28"/>
      <c r="K349" s="28"/>
      <c r="L349" s="28"/>
      <c r="M349" s="28"/>
      <c r="N349" s="32">
        <v>4.5599999999999996</v>
      </c>
      <c r="O349" s="28"/>
      <c r="P349" s="28"/>
      <c r="Q349" s="28"/>
      <c r="R349" s="28"/>
      <c r="S349" s="28"/>
      <c r="T349" s="27">
        <v>66.2</v>
      </c>
      <c r="U349" s="27">
        <v>72.33</v>
      </c>
      <c r="V349" s="27"/>
      <c r="W349" s="28"/>
      <c r="X349" s="28"/>
      <c r="Y349" s="28"/>
      <c r="Z349" s="28"/>
      <c r="AA349" s="28"/>
      <c r="AB349" s="28">
        <v>356.12193903048478</v>
      </c>
    </row>
    <row r="350" spans="1:44">
      <c r="A350" s="28" t="s">
        <v>339</v>
      </c>
      <c r="B350" s="29">
        <v>42255</v>
      </c>
      <c r="C350" s="30">
        <v>82</v>
      </c>
      <c r="D350" s="28"/>
      <c r="E350" s="31"/>
      <c r="F350" s="28"/>
      <c r="G350" s="31"/>
      <c r="H350" s="31"/>
      <c r="I350" s="28"/>
      <c r="J350" s="28"/>
      <c r="K350" s="28"/>
      <c r="L350" s="28"/>
      <c r="M350" s="28"/>
      <c r="N350" s="32"/>
      <c r="O350" s="28"/>
      <c r="P350" s="28"/>
      <c r="Q350" s="28"/>
      <c r="R350" s="28"/>
      <c r="S350" s="28"/>
      <c r="T350" s="27"/>
      <c r="U350" s="27"/>
      <c r="V350" s="27"/>
      <c r="W350" s="28"/>
      <c r="X350" s="28"/>
      <c r="Y350" s="28"/>
      <c r="Z350" s="28"/>
      <c r="AA350" s="28"/>
      <c r="AB350" s="28"/>
    </row>
    <row r="351" spans="1:44">
      <c r="A351" s="28" t="s">
        <v>339</v>
      </c>
      <c r="B351" s="29">
        <v>42260</v>
      </c>
      <c r="C351" s="30">
        <v>87</v>
      </c>
      <c r="D351" s="28"/>
      <c r="E351" s="31"/>
      <c r="F351" s="28"/>
      <c r="G351" s="31"/>
      <c r="H351" s="31"/>
      <c r="I351" s="28"/>
      <c r="J351" s="28"/>
      <c r="K351" s="28"/>
      <c r="L351" s="28"/>
      <c r="M351" s="28"/>
      <c r="N351" s="32">
        <v>3.67</v>
      </c>
      <c r="O351" s="28"/>
      <c r="P351" s="28"/>
      <c r="Q351" s="28"/>
      <c r="R351" s="28"/>
      <c r="S351" s="28"/>
      <c r="T351" s="27">
        <v>88.8</v>
      </c>
      <c r="U351" s="27">
        <v>113.43</v>
      </c>
      <c r="V351" s="27">
        <v>37.07</v>
      </c>
      <c r="W351" s="28"/>
      <c r="X351" s="28"/>
      <c r="Y351" s="28"/>
      <c r="Z351" s="28"/>
      <c r="AA351" s="28"/>
      <c r="AB351" s="28">
        <v>444.57771114442784</v>
      </c>
    </row>
    <row r="352" spans="1:44">
      <c r="A352" s="28" t="s">
        <v>339</v>
      </c>
      <c r="B352" s="29">
        <v>42274</v>
      </c>
      <c r="C352" s="30">
        <v>101</v>
      </c>
      <c r="D352" s="28"/>
      <c r="E352" s="31"/>
      <c r="F352" s="28"/>
      <c r="G352" s="31"/>
      <c r="H352" s="31"/>
      <c r="I352" s="28"/>
      <c r="J352" s="28"/>
      <c r="K352" s="28"/>
      <c r="L352" s="28"/>
      <c r="M352" s="28"/>
      <c r="N352" s="32">
        <v>2.72</v>
      </c>
      <c r="O352" s="28"/>
      <c r="P352" s="28"/>
      <c r="Q352" s="28"/>
      <c r="R352" s="28"/>
      <c r="S352" s="28"/>
      <c r="T352" s="27">
        <v>98.87</v>
      </c>
      <c r="U352" s="27">
        <v>157.30000000000001</v>
      </c>
      <c r="V352" s="27">
        <v>272.7</v>
      </c>
      <c r="W352" s="28"/>
      <c r="X352" s="28"/>
      <c r="Y352" s="28"/>
      <c r="Z352" s="28"/>
      <c r="AA352" s="28"/>
      <c r="AB352" s="28">
        <v>470.97351324337831</v>
      </c>
    </row>
    <row r="353" spans="1:28">
      <c r="A353" s="28" t="s">
        <v>339</v>
      </c>
      <c r="B353" s="29">
        <v>42288</v>
      </c>
      <c r="C353" s="30">
        <v>115</v>
      </c>
      <c r="D353" s="28"/>
      <c r="E353" s="31"/>
      <c r="F353" s="28"/>
      <c r="G353" s="31"/>
      <c r="H353" s="31"/>
      <c r="I353" s="28"/>
      <c r="J353" s="28"/>
      <c r="K353" s="28"/>
      <c r="L353" s="28"/>
      <c r="M353" s="28"/>
      <c r="N353" s="32">
        <v>1.04</v>
      </c>
      <c r="O353" s="28"/>
      <c r="P353" s="28"/>
      <c r="Q353" s="28"/>
      <c r="R353" s="28"/>
      <c r="S353" s="28"/>
      <c r="T353" s="27">
        <v>71</v>
      </c>
      <c r="U353" s="27">
        <v>139.87</v>
      </c>
      <c r="V353" s="27">
        <v>282.60000000000002</v>
      </c>
      <c r="W353" s="28"/>
      <c r="X353" s="28"/>
      <c r="Y353" s="28"/>
      <c r="Z353" s="28"/>
      <c r="AA353" s="28"/>
      <c r="AB353" s="28">
        <v>498.95052473763121</v>
      </c>
    </row>
    <row r="354" spans="1:28">
      <c r="A354" s="28" t="s">
        <v>339</v>
      </c>
      <c r="B354" s="29">
        <v>42299</v>
      </c>
      <c r="C354" s="30">
        <v>126</v>
      </c>
      <c r="D354" s="29" t="s">
        <v>60</v>
      </c>
      <c r="E354" s="31">
        <v>10</v>
      </c>
      <c r="F354" s="28"/>
      <c r="G354" s="31">
        <v>55</v>
      </c>
      <c r="H354" s="31">
        <v>126</v>
      </c>
      <c r="I354" s="28"/>
      <c r="J354" s="28"/>
      <c r="K354" s="28"/>
      <c r="L354" s="28"/>
      <c r="M354" s="28"/>
      <c r="N354" s="32"/>
      <c r="O354" s="28"/>
      <c r="P354" s="28"/>
      <c r="Q354" s="28"/>
      <c r="R354" s="28"/>
      <c r="S354" s="28"/>
      <c r="T354" s="27"/>
      <c r="U354" s="27"/>
      <c r="V354" s="27"/>
      <c r="W354" s="28"/>
      <c r="X354" s="28"/>
      <c r="Y354" s="28"/>
      <c r="Z354" s="28">
        <v>170.43978010994505</v>
      </c>
      <c r="AA354" s="28"/>
      <c r="AB354" s="28"/>
    </row>
    <row r="355" spans="1:28">
      <c r="A355" s="28" t="s">
        <v>340</v>
      </c>
      <c r="B355" s="29">
        <v>42571</v>
      </c>
      <c r="C355" s="30">
        <v>32</v>
      </c>
      <c r="D355" s="28"/>
      <c r="E355" s="31"/>
      <c r="F355" s="28"/>
      <c r="G355" s="31"/>
      <c r="H355" s="31"/>
      <c r="I355" s="28"/>
      <c r="J355" s="28"/>
      <c r="K355" s="28"/>
      <c r="L355" s="28"/>
      <c r="M355" s="28"/>
      <c r="N355" s="32">
        <v>0.22</v>
      </c>
      <c r="O355" s="28"/>
      <c r="P355" s="28"/>
      <c r="Q355" s="28"/>
      <c r="R355" s="28"/>
      <c r="S355" s="28"/>
      <c r="T355" s="27">
        <v>7.1</v>
      </c>
      <c r="U355" s="27">
        <v>7.93</v>
      </c>
      <c r="V355" s="27"/>
      <c r="W355" s="28"/>
      <c r="X355" s="28"/>
      <c r="Y355" s="28"/>
      <c r="Z355" s="28"/>
      <c r="AA355" s="28"/>
      <c r="AB355" s="28">
        <v>14.990504747626186</v>
      </c>
    </row>
    <row r="356" spans="1:28">
      <c r="A356" s="28" t="s">
        <v>340</v>
      </c>
      <c r="B356" s="29">
        <v>42584</v>
      </c>
      <c r="C356" s="30">
        <v>45</v>
      </c>
      <c r="D356" s="28"/>
      <c r="E356" s="31"/>
      <c r="F356" s="28"/>
      <c r="G356" s="31"/>
      <c r="H356" s="31"/>
      <c r="I356" s="28"/>
      <c r="J356" s="28"/>
      <c r="K356" s="28"/>
      <c r="L356" s="28"/>
      <c r="M356" s="28"/>
      <c r="N356" s="32">
        <v>0.8</v>
      </c>
      <c r="O356" s="28"/>
      <c r="P356" s="28"/>
      <c r="Q356" s="28"/>
      <c r="R356" s="28"/>
      <c r="S356" s="28"/>
      <c r="T356" s="27">
        <v>33.270000000000003</v>
      </c>
      <c r="U356" s="27">
        <v>26.23</v>
      </c>
      <c r="V356" s="27"/>
      <c r="W356" s="28"/>
      <c r="X356" s="28"/>
      <c r="Y356" s="28"/>
      <c r="Z356" s="28"/>
      <c r="AA356" s="28"/>
      <c r="AB356" s="28">
        <v>59.687156421789105</v>
      </c>
    </row>
    <row r="357" spans="1:28">
      <c r="A357" s="28" t="s">
        <v>340</v>
      </c>
      <c r="B357" s="29">
        <v>42591</v>
      </c>
      <c r="C357" s="30">
        <v>52</v>
      </c>
      <c r="D357" s="28"/>
      <c r="E357" s="31"/>
      <c r="F357" s="28"/>
      <c r="G357" s="31"/>
      <c r="H357" s="31"/>
      <c r="I357" s="28"/>
      <c r="J357" s="28"/>
      <c r="K357" s="28"/>
      <c r="L357" s="28"/>
      <c r="M357" s="28"/>
      <c r="N357" s="32">
        <v>1.93</v>
      </c>
      <c r="O357" s="28"/>
      <c r="P357" s="28"/>
      <c r="Q357" s="28"/>
      <c r="R357" s="28"/>
      <c r="S357" s="28"/>
      <c r="T357" s="27">
        <v>85.97</v>
      </c>
      <c r="U357" s="27">
        <v>55.04</v>
      </c>
      <c r="V357" s="27"/>
      <c r="W357" s="28"/>
      <c r="X357" s="28"/>
      <c r="Y357" s="28"/>
      <c r="Z357" s="28"/>
      <c r="AA357" s="28"/>
      <c r="AB357" s="28">
        <v>139.84007996001998</v>
      </c>
    </row>
    <row r="358" spans="1:28">
      <c r="A358" s="28" t="s">
        <v>340</v>
      </c>
      <c r="B358" s="29">
        <v>42594</v>
      </c>
      <c r="C358" s="30">
        <v>55</v>
      </c>
      <c r="D358" s="28"/>
      <c r="E358" s="31">
        <v>4</v>
      </c>
      <c r="F358" s="28"/>
      <c r="G358" s="31"/>
      <c r="H358" s="31"/>
      <c r="I358" s="28"/>
      <c r="J358" s="28"/>
      <c r="K358" s="28"/>
      <c r="L358" s="28"/>
      <c r="M358" s="28"/>
      <c r="N358" s="32"/>
      <c r="O358" s="28"/>
      <c r="P358" s="28"/>
      <c r="Q358" s="28"/>
      <c r="R358" s="28"/>
      <c r="S358" s="28"/>
      <c r="T358" s="27"/>
      <c r="U358" s="27"/>
      <c r="V358" s="27"/>
      <c r="W358" s="28"/>
      <c r="X358" s="28"/>
      <c r="Y358" s="28"/>
      <c r="Z358" s="28"/>
      <c r="AA358" s="28"/>
      <c r="AB358" s="28"/>
    </row>
    <row r="359" spans="1:28">
      <c r="A359" s="28" t="s">
        <v>340</v>
      </c>
      <c r="B359" s="29">
        <v>42598</v>
      </c>
      <c r="C359" s="30">
        <v>59</v>
      </c>
      <c r="D359" s="28"/>
      <c r="E359" s="31"/>
      <c r="F359" s="28"/>
      <c r="G359" s="31"/>
      <c r="H359" s="31"/>
      <c r="I359" s="28"/>
      <c r="J359" s="28"/>
      <c r="K359" s="28"/>
      <c r="L359" s="28"/>
      <c r="M359" s="28"/>
      <c r="N359" s="32">
        <v>3.09</v>
      </c>
      <c r="O359" s="28"/>
      <c r="P359" s="28"/>
      <c r="Q359" s="28"/>
      <c r="R359" s="28"/>
      <c r="S359" s="28"/>
      <c r="T359" s="27">
        <v>106.53</v>
      </c>
      <c r="U359" s="27">
        <v>88.23</v>
      </c>
      <c r="V359" s="27"/>
      <c r="W359" s="28"/>
      <c r="X359" s="28"/>
      <c r="Y359" s="28"/>
      <c r="Z359" s="28"/>
      <c r="AA359" s="28"/>
      <c r="AB359" s="28">
        <v>191.67416291854073</v>
      </c>
    </row>
    <row r="360" spans="1:28">
      <c r="A360" s="28" t="s">
        <v>340</v>
      </c>
      <c r="B360" s="29">
        <v>42605</v>
      </c>
      <c r="C360" s="30">
        <v>66</v>
      </c>
      <c r="D360" s="28"/>
      <c r="E360" s="31"/>
      <c r="F360" s="28"/>
      <c r="G360" s="31"/>
      <c r="H360" s="31"/>
      <c r="I360" s="28"/>
      <c r="J360" s="28"/>
      <c r="K360" s="28"/>
      <c r="L360" s="28"/>
      <c r="M360" s="28"/>
      <c r="N360" s="32">
        <v>3.94</v>
      </c>
      <c r="O360" s="28"/>
      <c r="P360" s="28"/>
      <c r="Q360" s="28"/>
      <c r="R360" s="28"/>
      <c r="S360" s="28"/>
      <c r="T360" s="27">
        <v>172.33</v>
      </c>
      <c r="U360" s="27">
        <v>176.77</v>
      </c>
      <c r="V360" s="27"/>
      <c r="W360" s="28"/>
      <c r="X360" s="28"/>
      <c r="Y360" s="28"/>
      <c r="Z360" s="28"/>
      <c r="AA360" s="28"/>
      <c r="AB360" s="28">
        <v>316.53573213393304</v>
      </c>
    </row>
    <row r="361" spans="1:28">
      <c r="A361" s="28" t="s">
        <v>340</v>
      </c>
      <c r="B361" s="29">
        <v>42612</v>
      </c>
      <c r="C361" s="30">
        <v>73</v>
      </c>
      <c r="D361" s="28"/>
      <c r="E361" s="31"/>
      <c r="F361" s="28"/>
      <c r="G361" s="31"/>
      <c r="H361" s="31"/>
      <c r="I361" s="28"/>
      <c r="J361" s="28"/>
      <c r="K361" s="28"/>
      <c r="L361" s="28"/>
      <c r="M361" s="28"/>
      <c r="N361" s="32">
        <v>4.28</v>
      </c>
      <c r="O361" s="28"/>
      <c r="P361" s="28"/>
      <c r="Q361" s="28"/>
      <c r="R361" s="28"/>
      <c r="S361" s="28"/>
      <c r="T361" s="27">
        <v>171.67</v>
      </c>
      <c r="U361" s="27">
        <v>169.77</v>
      </c>
      <c r="V361" s="27">
        <v>56.87</v>
      </c>
      <c r="W361" s="28"/>
      <c r="X361" s="28"/>
      <c r="Y361" s="28"/>
      <c r="Z361" s="28"/>
      <c r="AA361" s="28"/>
      <c r="AB361" s="28">
        <v>365.21639180409795</v>
      </c>
    </row>
    <row r="362" spans="1:28">
      <c r="A362" s="28" t="s">
        <v>340</v>
      </c>
      <c r="B362" s="29">
        <v>42621</v>
      </c>
      <c r="C362" s="30">
        <v>82</v>
      </c>
      <c r="D362" s="28"/>
      <c r="E362" s="31"/>
      <c r="F362" s="28"/>
      <c r="G362" s="31"/>
      <c r="H362" s="31"/>
      <c r="I362" s="28"/>
      <c r="J362" s="28"/>
      <c r="K362" s="28"/>
      <c r="L362" s="28"/>
      <c r="M362" s="28"/>
      <c r="N362" s="32"/>
      <c r="O362" s="28"/>
      <c r="P362" s="28"/>
      <c r="Q362" s="28"/>
      <c r="R362" s="28"/>
      <c r="S362" s="28"/>
      <c r="T362" s="27"/>
      <c r="U362" s="27"/>
      <c r="V362" s="27"/>
      <c r="W362" s="28"/>
      <c r="X362" s="28"/>
      <c r="Y362" s="28"/>
      <c r="Z362" s="28"/>
      <c r="AA362" s="28"/>
      <c r="AB362" s="28"/>
    </row>
    <row r="363" spans="1:28">
      <c r="A363" s="28" t="s">
        <v>340</v>
      </c>
      <c r="B363" s="29">
        <v>42628</v>
      </c>
      <c r="C363" s="30">
        <v>89</v>
      </c>
      <c r="D363" s="28"/>
      <c r="E363" s="31"/>
      <c r="F363" s="28"/>
      <c r="G363" s="31"/>
      <c r="H363" s="31"/>
      <c r="I363" s="28"/>
      <c r="J363" s="28"/>
      <c r="K363" s="28"/>
      <c r="L363" s="28"/>
      <c r="M363" s="28"/>
      <c r="N363" s="32">
        <v>3.79</v>
      </c>
      <c r="O363" s="28"/>
      <c r="P363" s="28"/>
      <c r="Q363" s="28"/>
      <c r="R363" s="28"/>
      <c r="S363" s="28"/>
      <c r="T363" s="27">
        <v>123.9</v>
      </c>
      <c r="U363" s="27">
        <v>143.57</v>
      </c>
      <c r="V363" s="27">
        <v>191.13</v>
      </c>
      <c r="W363" s="28"/>
      <c r="X363" s="28"/>
      <c r="Y363" s="28"/>
      <c r="Z363" s="28"/>
      <c r="AA363" s="28"/>
      <c r="AB363" s="28">
        <v>450.42578710644682</v>
      </c>
    </row>
    <row r="364" spans="1:28">
      <c r="A364" s="28" t="s">
        <v>340</v>
      </c>
      <c r="B364" s="29">
        <v>42643</v>
      </c>
      <c r="C364" s="30">
        <v>104</v>
      </c>
      <c r="D364" s="28"/>
      <c r="E364" s="31"/>
      <c r="F364" s="28"/>
      <c r="G364" s="31"/>
      <c r="H364" s="31"/>
      <c r="I364" s="28"/>
      <c r="J364" s="28"/>
      <c r="K364" s="28"/>
      <c r="L364" s="28"/>
      <c r="M364" s="28"/>
      <c r="N364" s="32">
        <v>2.27</v>
      </c>
      <c r="O364" s="28"/>
      <c r="P364" s="28"/>
      <c r="Q364" s="28"/>
      <c r="R364" s="28"/>
      <c r="S364" s="28"/>
      <c r="T364" s="27">
        <v>92.5</v>
      </c>
      <c r="U364" s="27">
        <v>112.03</v>
      </c>
      <c r="V364" s="27">
        <v>267.99</v>
      </c>
      <c r="W364" s="28"/>
      <c r="X364" s="28"/>
      <c r="Y364" s="28"/>
      <c r="Z364" s="28"/>
      <c r="AA364" s="28"/>
      <c r="AB364" s="28">
        <v>476.56171914042977</v>
      </c>
    </row>
    <row r="365" spans="1:28">
      <c r="A365" s="28" t="s">
        <v>340</v>
      </c>
      <c r="B365" s="29">
        <v>42665</v>
      </c>
      <c r="C365" s="30">
        <v>126</v>
      </c>
      <c r="D365" s="29" t="s">
        <v>60</v>
      </c>
      <c r="E365" s="31">
        <v>10</v>
      </c>
      <c r="F365" s="28"/>
      <c r="G365" s="31">
        <v>55</v>
      </c>
      <c r="H365" s="31">
        <v>126</v>
      </c>
      <c r="I365" s="28"/>
      <c r="J365" s="28"/>
      <c r="K365" s="28"/>
      <c r="L365" s="28"/>
      <c r="M365" s="28"/>
      <c r="N365" s="32"/>
      <c r="O365" s="28"/>
      <c r="P365" s="28"/>
      <c r="Q365" s="28"/>
      <c r="R365" s="28"/>
      <c r="S365" s="28"/>
      <c r="T365" s="27"/>
      <c r="U365" s="27"/>
      <c r="V365" s="27"/>
      <c r="W365" s="28"/>
      <c r="X365" s="28"/>
      <c r="Y365" s="28"/>
      <c r="Z365" s="28">
        <v>180.40079960019992</v>
      </c>
      <c r="AA365" s="28"/>
      <c r="AB365" s="28"/>
    </row>
    <row r="366" spans="1:28">
      <c r="A366" s="28" t="s">
        <v>341</v>
      </c>
      <c r="B366" s="29">
        <v>41847</v>
      </c>
      <c r="C366" s="30">
        <v>42</v>
      </c>
      <c r="D366" s="28"/>
      <c r="E366" s="31"/>
      <c r="F366" s="28"/>
      <c r="G366" s="31"/>
      <c r="H366" s="31"/>
      <c r="I366" s="28"/>
      <c r="J366" s="28"/>
      <c r="K366" s="28"/>
      <c r="L366" s="28"/>
      <c r="M366" s="28"/>
      <c r="N366" s="32">
        <v>0.87</v>
      </c>
      <c r="O366" s="28"/>
      <c r="P366" s="28"/>
      <c r="Q366" s="28"/>
      <c r="R366" s="28"/>
      <c r="S366" s="28"/>
      <c r="T366" s="27">
        <v>29.24</v>
      </c>
      <c r="U366" s="27">
        <v>29.35</v>
      </c>
      <c r="V366" s="27"/>
      <c r="W366" s="28"/>
      <c r="X366" s="28"/>
      <c r="Y366" s="28"/>
      <c r="Z366" s="28"/>
      <c r="AA366" s="28"/>
      <c r="AB366" s="28">
        <v>61.138430784607699</v>
      </c>
    </row>
    <row r="367" spans="1:28">
      <c r="A367" s="28" t="s">
        <v>341</v>
      </c>
      <c r="B367" s="29">
        <v>41860</v>
      </c>
      <c r="C367" s="30">
        <v>55</v>
      </c>
      <c r="D367" s="28"/>
      <c r="E367" s="31"/>
      <c r="F367" s="28"/>
      <c r="G367" s="31"/>
      <c r="H367" s="31"/>
      <c r="I367" s="28"/>
      <c r="J367" s="28"/>
      <c r="K367" s="28"/>
      <c r="L367" s="28"/>
      <c r="M367" s="28"/>
      <c r="N367" s="32">
        <v>2.39</v>
      </c>
      <c r="O367" s="28"/>
      <c r="P367" s="28"/>
      <c r="Q367" s="28"/>
      <c r="R367" s="28"/>
      <c r="S367" s="28"/>
      <c r="T367" s="27">
        <v>62.47</v>
      </c>
      <c r="U367" s="27">
        <v>72.900000000000006</v>
      </c>
      <c r="V367" s="27"/>
      <c r="W367" s="28"/>
      <c r="X367" s="28"/>
      <c r="Y367" s="28"/>
      <c r="Z367" s="28"/>
      <c r="AA367" s="28"/>
      <c r="AB367" s="28">
        <v>134.90154922538733</v>
      </c>
    </row>
    <row r="368" spans="1:28">
      <c r="A368" s="28" t="s">
        <v>341</v>
      </c>
      <c r="B368" s="29">
        <v>41867</v>
      </c>
      <c r="C368" s="30">
        <v>62</v>
      </c>
      <c r="D368" s="28"/>
      <c r="E368" s="31">
        <v>4</v>
      </c>
      <c r="F368" s="28"/>
      <c r="G368" s="31"/>
      <c r="H368" s="31"/>
      <c r="I368" s="28"/>
      <c r="J368" s="28"/>
      <c r="K368" s="28"/>
      <c r="L368" s="28"/>
      <c r="M368" s="28"/>
      <c r="N368" s="32"/>
      <c r="O368" s="28"/>
      <c r="P368" s="28"/>
      <c r="Q368" s="28"/>
      <c r="R368" s="28"/>
      <c r="S368" s="28"/>
      <c r="T368" s="27"/>
      <c r="U368" s="27"/>
      <c r="V368" s="27"/>
      <c r="W368" s="28"/>
      <c r="X368" s="28"/>
      <c r="Y368" s="28"/>
      <c r="Z368" s="28"/>
      <c r="AA368" s="28"/>
      <c r="AB368" s="28"/>
    </row>
    <row r="369" spans="1:28">
      <c r="A369" s="28" t="s">
        <v>341</v>
      </c>
      <c r="B369" s="29">
        <v>41875</v>
      </c>
      <c r="C369" s="30">
        <v>70</v>
      </c>
      <c r="D369" s="28"/>
      <c r="E369" s="31"/>
      <c r="F369" s="28"/>
      <c r="G369" s="31"/>
      <c r="H369" s="31"/>
      <c r="I369" s="28"/>
      <c r="J369" s="28"/>
      <c r="K369" s="28"/>
      <c r="L369" s="28"/>
      <c r="M369" s="28"/>
      <c r="N369" s="32">
        <v>3.55</v>
      </c>
      <c r="O369" s="28"/>
      <c r="P369" s="28"/>
      <c r="Q369" s="28"/>
      <c r="R369" s="28"/>
      <c r="S369" s="28"/>
      <c r="T369" s="27">
        <v>125.56</v>
      </c>
      <c r="U369" s="27">
        <v>135.31</v>
      </c>
      <c r="V369" s="27"/>
      <c r="W369" s="28"/>
      <c r="X369" s="28"/>
      <c r="Y369" s="28"/>
      <c r="Z369" s="28"/>
      <c r="AA369" s="28"/>
      <c r="AB369" s="28">
        <v>244.12193903048473</v>
      </c>
    </row>
    <row r="370" spans="1:28">
      <c r="A370" s="28" t="s">
        <v>341</v>
      </c>
      <c r="B370" s="29">
        <v>41888</v>
      </c>
      <c r="C370" s="30">
        <v>83</v>
      </c>
      <c r="D370" s="28"/>
      <c r="E370" s="31"/>
      <c r="F370" s="28"/>
      <c r="G370" s="31"/>
      <c r="H370" s="31"/>
      <c r="I370" s="28"/>
      <c r="J370" s="28"/>
      <c r="K370" s="28"/>
      <c r="L370" s="28"/>
      <c r="M370" s="28"/>
      <c r="N370" s="32">
        <v>4.17</v>
      </c>
      <c r="O370" s="28"/>
      <c r="P370" s="28"/>
      <c r="Q370" s="28"/>
      <c r="R370" s="28"/>
      <c r="S370" s="28"/>
      <c r="T370" s="27">
        <v>175.13</v>
      </c>
      <c r="U370" s="27">
        <v>247.13</v>
      </c>
      <c r="V370" s="27">
        <v>11.61</v>
      </c>
      <c r="W370" s="28"/>
      <c r="X370" s="28"/>
      <c r="Y370" s="28"/>
      <c r="Z370" s="28"/>
      <c r="AA370" s="28"/>
      <c r="AB370" s="28">
        <v>433.36831584207897</v>
      </c>
    </row>
    <row r="371" spans="1:28">
      <c r="A371" s="28" t="s">
        <v>341</v>
      </c>
      <c r="B371" s="29">
        <v>41894</v>
      </c>
      <c r="C371" s="30">
        <v>89</v>
      </c>
      <c r="D371" s="28"/>
      <c r="E371" s="31"/>
      <c r="F371" s="28"/>
      <c r="G371" s="31"/>
      <c r="H371" s="31"/>
      <c r="I371" s="28"/>
      <c r="J371" s="28"/>
      <c r="K371" s="28"/>
      <c r="L371" s="28"/>
      <c r="M371" s="28"/>
      <c r="N371" s="32"/>
      <c r="O371" s="28"/>
      <c r="P371" s="28"/>
      <c r="Q371" s="28"/>
      <c r="R371" s="28"/>
      <c r="S371" s="28"/>
      <c r="T371" s="27"/>
      <c r="U371" s="27"/>
      <c r="V371" s="27"/>
      <c r="W371" s="28"/>
      <c r="X371" s="28"/>
      <c r="Y371" s="28"/>
      <c r="Z371" s="28"/>
      <c r="AA371" s="28"/>
      <c r="AB371" s="28"/>
    </row>
    <row r="372" spans="1:28">
      <c r="A372" s="28" t="s">
        <v>341</v>
      </c>
      <c r="B372" s="29">
        <v>41904</v>
      </c>
      <c r="C372" s="30">
        <v>99</v>
      </c>
      <c r="D372" s="28"/>
      <c r="E372" s="31"/>
      <c r="F372" s="28"/>
      <c r="G372" s="31"/>
      <c r="H372" s="31"/>
      <c r="I372" s="28"/>
      <c r="J372" s="28"/>
      <c r="K372" s="28"/>
      <c r="L372" s="28"/>
      <c r="M372" s="28"/>
      <c r="N372" s="32">
        <v>4.38</v>
      </c>
      <c r="O372" s="28"/>
      <c r="P372" s="28"/>
      <c r="Q372" s="28"/>
      <c r="R372" s="28"/>
      <c r="S372" s="28"/>
      <c r="T372" s="27">
        <v>153.37</v>
      </c>
      <c r="U372" s="27">
        <v>230.9</v>
      </c>
      <c r="V372" s="27">
        <v>119.9</v>
      </c>
      <c r="W372" s="28"/>
      <c r="X372" s="28"/>
      <c r="Y372" s="28"/>
      <c r="Z372" s="28"/>
      <c r="AA372" s="28"/>
      <c r="AB372" s="28">
        <v>484.35782108945523</v>
      </c>
    </row>
    <row r="373" spans="1:28">
      <c r="A373" s="28" t="s">
        <v>341</v>
      </c>
      <c r="B373" s="29">
        <v>41919</v>
      </c>
      <c r="C373" s="30">
        <v>114</v>
      </c>
      <c r="D373" s="28"/>
      <c r="E373" s="31"/>
      <c r="F373" s="28"/>
      <c r="G373" s="31"/>
      <c r="H373" s="31"/>
      <c r="I373" s="28"/>
      <c r="J373" s="28"/>
      <c r="K373" s="28"/>
      <c r="L373" s="28"/>
      <c r="M373" s="28"/>
      <c r="N373" s="32">
        <v>2.38</v>
      </c>
      <c r="O373" s="28"/>
      <c r="P373" s="28"/>
      <c r="Q373" s="28"/>
      <c r="R373" s="28"/>
      <c r="S373" s="28"/>
      <c r="T373" s="27">
        <v>111.25</v>
      </c>
      <c r="U373" s="27">
        <v>212.8</v>
      </c>
      <c r="V373" s="27">
        <v>195.26</v>
      </c>
      <c r="W373" s="28"/>
      <c r="X373" s="28"/>
      <c r="Y373" s="28"/>
      <c r="Z373" s="28"/>
      <c r="AA373" s="28"/>
      <c r="AB373" s="28">
        <v>501.54922538730642</v>
      </c>
    </row>
    <row r="374" spans="1:28">
      <c r="A374" s="28" t="s">
        <v>341</v>
      </c>
      <c r="B374" s="29">
        <v>41934</v>
      </c>
      <c r="C374" s="30">
        <v>129</v>
      </c>
      <c r="D374" s="28"/>
      <c r="E374" s="31"/>
      <c r="F374" s="28"/>
      <c r="G374" s="31"/>
      <c r="H374" s="31"/>
      <c r="I374" s="28"/>
      <c r="J374" s="28"/>
      <c r="K374" s="28"/>
      <c r="L374" s="28"/>
      <c r="M374" s="28"/>
      <c r="N374" s="32"/>
      <c r="O374" s="28"/>
      <c r="P374" s="28"/>
      <c r="Q374" s="28"/>
      <c r="R374" s="28"/>
      <c r="S374" s="28"/>
      <c r="T374" s="27"/>
      <c r="U374" s="27"/>
      <c r="V374" s="27"/>
      <c r="W374" s="28"/>
      <c r="X374" s="28"/>
      <c r="Y374" s="28"/>
      <c r="Z374" s="28"/>
      <c r="AA374" s="28"/>
      <c r="AB374" s="28"/>
    </row>
    <row r="375" spans="1:28">
      <c r="A375" s="28" t="s">
        <v>341</v>
      </c>
      <c r="B375" s="29">
        <v>41944</v>
      </c>
      <c r="C375" s="30">
        <v>139</v>
      </c>
      <c r="D375" s="29" t="s">
        <v>60</v>
      </c>
      <c r="E375" s="31">
        <v>10</v>
      </c>
      <c r="F375" s="28"/>
      <c r="G375" s="31">
        <v>62</v>
      </c>
      <c r="H375" s="31">
        <v>139</v>
      </c>
      <c r="I375" s="28"/>
      <c r="J375" s="28"/>
      <c r="K375" s="28"/>
      <c r="L375" s="28"/>
      <c r="M375" s="28"/>
      <c r="N375" s="32"/>
      <c r="O375" s="28"/>
      <c r="P375" s="28"/>
      <c r="Q375" s="28"/>
      <c r="R375" s="28"/>
      <c r="S375" s="28"/>
      <c r="T375" s="27"/>
      <c r="U375" s="27"/>
      <c r="V375" s="27"/>
      <c r="W375" s="28"/>
      <c r="X375" s="28"/>
      <c r="Y375" s="28"/>
      <c r="Z375" s="28">
        <v>162.81859070464765</v>
      </c>
      <c r="AA375" s="28"/>
      <c r="AB375" s="28"/>
    </row>
    <row r="376" spans="1:28">
      <c r="A376" s="28" t="s">
        <v>342</v>
      </c>
      <c r="B376" s="29">
        <v>42218</v>
      </c>
      <c r="C376" s="30">
        <v>45</v>
      </c>
      <c r="D376" s="28"/>
      <c r="E376" s="31"/>
      <c r="F376" s="28"/>
      <c r="G376" s="31"/>
      <c r="H376" s="31"/>
      <c r="I376" s="28"/>
      <c r="J376" s="28"/>
      <c r="K376" s="28"/>
      <c r="L376" s="28"/>
      <c r="M376" s="28"/>
      <c r="N376" s="32">
        <v>1.6</v>
      </c>
      <c r="O376" s="28"/>
      <c r="P376" s="28"/>
      <c r="Q376" s="28"/>
      <c r="R376" s="28"/>
      <c r="S376" s="28"/>
      <c r="T376" s="27">
        <v>31.38</v>
      </c>
      <c r="U376" s="27">
        <v>23.16</v>
      </c>
      <c r="V376" s="27"/>
      <c r="W376" s="28"/>
      <c r="X376" s="28"/>
      <c r="Y376" s="28"/>
      <c r="Z376" s="28"/>
      <c r="AA376" s="28"/>
      <c r="AB376" s="28">
        <v>73.063468265867073</v>
      </c>
    </row>
    <row r="377" spans="1:28">
      <c r="A377" s="28" t="s">
        <v>342</v>
      </c>
      <c r="B377" s="29">
        <v>42232</v>
      </c>
      <c r="C377" s="30">
        <v>59</v>
      </c>
      <c r="D377" s="28"/>
      <c r="E377" s="31">
        <v>4</v>
      </c>
      <c r="F377" s="28"/>
      <c r="G377" s="31"/>
      <c r="H377" s="31"/>
      <c r="I377" s="28"/>
      <c r="J377" s="28"/>
      <c r="K377" s="28"/>
      <c r="L377" s="28"/>
      <c r="M377" s="28"/>
      <c r="N377" s="32">
        <v>3.7</v>
      </c>
      <c r="O377" s="28"/>
      <c r="P377" s="28"/>
      <c r="Q377" s="28"/>
      <c r="R377" s="28"/>
      <c r="S377" s="28"/>
      <c r="T377" s="27">
        <v>45.27</v>
      </c>
      <c r="U377" s="27">
        <v>38.4</v>
      </c>
      <c r="V377" s="27"/>
      <c r="W377" s="28"/>
      <c r="X377" s="28"/>
      <c r="Y377" s="28"/>
      <c r="Z377" s="28"/>
      <c r="AA377" s="28"/>
      <c r="AB377" s="28">
        <v>204.39780109945031</v>
      </c>
    </row>
    <row r="378" spans="1:28">
      <c r="A378" s="28" t="s">
        <v>342</v>
      </c>
      <c r="B378" s="29">
        <v>42246</v>
      </c>
      <c r="C378" s="30">
        <v>73</v>
      </c>
      <c r="D378" s="28"/>
      <c r="E378" s="31"/>
      <c r="F378" s="28"/>
      <c r="G378" s="31"/>
      <c r="H378" s="31"/>
      <c r="I378" s="28"/>
      <c r="J378" s="28"/>
      <c r="K378" s="28"/>
      <c r="L378" s="28"/>
      <c r="M378" s="28"/>
      <c r="N378" s="32">
        <v>4.2</v>
      </c>
      <c r="O378" s="28"/>
      <c r="P378" s="28"/>
      <c r="Q378" s="28"/>
      <c r="R378" s="28"/>
      <c r="S378" s="28"/>
      <c r="T378" s="27">
        <v>114.53</v>
      </c>
      <c r="U378" s="27">
        <v>126.5</v>
      </c>
      <c r="V378" s="27"/>
      <c r="W378" s="28"/>
      <c r="X378" s="28"/>
      <c r="Y378" s="28"/>
      <c r="Z378" s="28"/>
      <c r="AA378" s="28"/>
      <c r="AB378" s="28">
        <v>335.73213393303348</v>
      </c>
    </row>
    <row r="379" spans="1:28">
      <c r="A379" s="28" t="s">
        <v>342</v>
      </c>
      <c r="B379" s="29">
        <v>42260</v>
      </c>
      <c r="C379" s="30">
        <v>87</v>
      </c>
      <c r="D379" s="28"/>
      <c r="E379" s="31"/>
      <c r="F379" s="28"/>
      <c r="G379" s="31"/>
      <c r="H379" s="31"/>
      <c r="I379" s="28"/>
      <c r="J379" s="28"/>
      <c r="K379" s="28"/>
      <c r="L379" s="28"/>
      <c r="M379" s="28"/>
      <c r="N379" s="32">
        <v>4.7</v>
      </c>
      <c r="O379" s="28"/>
      <c r="P379" s="28"/>
      <c r="Q379" s="28"/>
      <c r="R379" s="28"/>
      <c r="S379" s="28"/>
      <c r="T379" s="27">
        <v>125.73</v>
      </c>
      <c r="U379" s="27">
        <v>134.16999999999999</v>
      </c>
      <c r="V379" s="27">
        <v>35.020000000000003</v>
      </c>
      <c r="W379" s="28"/>
      <c r="X379" s="28"/>
      <c r="Y379" s="28"/>
      <c r="Z379" s="28"/>
      <c r="AA379" s="28"/>
      <c r="AB379" s="28">
        <v>441.97901049475263</v>
      </c>
    </row>
    <row r="380" spans="1:28">
      <c r="A380" s="28" t="s">
        <v>342</v>
      </c>
      <c r="B380" s="29">
        <v>42274</v>
      </c>
      <c r="C380" s="30">
        <v>101</v>
      </c>
      <c r="D380" s="28"/>
      <c r="E380" s="31"/>
      <c r="F380" s="28"/>
      <c r="G380" s="31"/>
      <c r="H380" s="31"/>
      <c r="I380" s="28"/>
      <c r="J380" s="28"/>
      <c r="K380" s="28"/>
      <c r="L380" s="28"/>
      <c r="M380" s="28"/>
      <c r="N380" s="32">
        <v>3.9</v>
      </c>
      <c r="O380" s="28"/>
      <c r="P380" s="28"/>
      <c r="Q380" s="28"/>
      <c r="R380" s="28"/>
      <c r="S380" s="28"/>
      <c r="T380" s="27">
        <v>101</v>
      </c>
      <c r="U380" s="27">
        <v>122.5</v>
      </c>
      <c r="V380" s="27">
        <v>153.53</v>
      </c>
      <c r="W380" s="28"/>
      <c r="X380" s="28"/>
      <c r="Y380" s="28"/>
      <c r="Z380" s="28"/>
      <c r="AA380" s="28"/>
      <c r="AB380" s="28">
        <v>503.5482258870565</v>
      </c>
    </row>
    <row r="381" spans="1:28">
      <c r="A381" s="28" t="s">
        <v>342</v>
      </c>
      <c r="B381" s="29">
        <v>42288</v>
      </c>
      <c r="C381" s="30">
        <v>115</v>
      </c>
      <c r="D381" s="28"/>
      <c r="E381" s="31"/>
      <c r="F381" s="28"/>
      <c r="G381" s="31"/>
      <c r="H381" s="31"/>
      <c r="I381" s="28"/>
      <c r="J381" s="28"/>
      <c r="K381" s="28"/>
      <c r="L381" s="28"/>
      <c r="M381" s="28"/>
      <c r="N381" s="32">
        <v>1.1000000000000001</v>
      </c>
      <c r="O381" s="28"/>
      <c r="P381" s="28"/>
      <c r="Q381" s="28"/>
      <c r="R381" s="28"/>
      <c r="S381" s="28"/>
      <c r="T381" s="27">
        <v>59.07</v>
      </c>
      <c r="U381" s="27">
        <v>119.12</v>
      </c>
      <c r="V381" s="27">
        <v>245</v>
      </c>
      <c r="W381" s="28"/>
      <c r="X381" s="28"/>
      <c r="Y381" s="28"/>
      <c r="Z381" s="28"/>
      <c r="AA381" s="28"/>
      <c r="AB381" s="28">
        <v>549.12543728135927</v>
      </c>
    </row>
    <row r="382" spans="1:28">
      <c r="A382" s="28" t="s">
        <v>342</v>
      </c>
      <c r="B382" s="29">
        <v>42299</v>
      </c>
      <c r="C382" s="30">
        <v>126</v>
      </c>
      <c r="D382" s="28"/>
      <c r="E382" s="31"/>
      <c r="F382" s="28"/>
      <c r="G382" s="31"/>
      <c r="H382" s="31"/>
      <c r="I382" s="28"/>
      <c r="J382" s="28"/>
      <c r="K382" s="28"/>
      <c r="L382" s="28"/>
      <c r="M382" s="28"/>
      <c r="N382" s="32"/>
      <c r="O382" s="28"/>
      <c r="P382" s="28"/>
      <c r="Q382" s="28"/>
      <c r="R382" s="28"/>
      <c r="S382" s="28"/>
      <c r="T382" s="27"/>
      <c r="U382" s="27"/>
      <c r="V382" s="27"/>
      <c r="W382" s="28"/>
      <c r="X382" s="28"/>
      <c r="Y382" s="28"/>
      <c r="Z382" s="28"/>
      <c r="AA382" s="28"/>
      <c r="AB382" s="28"/>
    </row>
    <row r="383" spans="1:28">
      <c r="A383" s="28" t="s">
        <v>342</v>
      </c>
      <c r="B383" s="29">
        <v>42309</v>
      </c>
      <c r="C383" s="30">
        <v>136</v>
      </c>
      <c r="D383" s="29" t="s">
        <v>60</v>
      </c>
      <c r="E383" s="31">
        <v>10</v>
      </c>
      <c r="F383" s="28"/>
      <c r="G383" s="31">
        <v>59</v>
      </c>
      <c r="H383" s="31">
        <v>136</v>
      </c>
      <c r="I383" s="28"/>
      <c r="J383" s="28"/>
      <c r="K383" s="28"/>
      <c r="L383" s="28"/>
      <c r="M383" s="28"/>
      <c r="N383" s="32"/>
      <c r="O383" s="28"/>
      <c r="P383" s="28"/>
      <c r="Q383" s="28"/>
      <c r="R383" s="28"/>
      <c r="S383" s="28"/>
      <c r="T383" s="27"/>
      <c r="U383" s="27"/>
      <c r="V383" s="27"/>
      <c r="W383" s="28"/>
      <c r="X383" s="28"/>
      <c r="Y383" s="28"/>
      <c r="Z383" s="28">
        <v>173.33233383308348</v>
      </c>
      <c r="AA383" s="28"/>
      <c r="AB383" s="28"/>
    </row>
    <row r="384" spans="1:28">
      <c r="A384" s="28" t="s">
        <v>343</v>
      </c>
      <c r="B384" s="29">
        <v>42571</v>
      </c>
      <c r="C384" s="30">
        <v>32</v>
      </c>
      <c r="D384" s="28"/>
      <c r="E384" s="31"/>
      <c r="F384" s="28"/>
      <c r="G384" s="31"/>
      <c r="H384" s="31"/>
      <c r="I384" s="28"/>
      <c r="J384" s="28"/>
      <c r="K384" s="28"/>
      <c r="L384" s="28"/>
      <c r="M384" s="28"/>
      <c r="N384" s="32">
        <v>0.19</v>
      </c>
      <c r="O384" s="28"/>
      <c r="P384" s="28"/>
      <c r="Q384" s="28"/>
      <c r="R384" s="28"/>
      <c r="S384" s="28"/>
      <c r="T384" s="27">
        <v>7.13</v>
      </c>
      <c r="U384" s="27">
        <v>4.37</v>
      </c>
      <c r="V384" s="27"/>
      <c r="W384" s="28"/>
      <c r="X384" s="28"/>
      <c r="Y384" s="28"/>
      <c r="Z384" s="28"/>
      <c r="AA384" s="28"/>
      <c r="AB384" s="28">
        <v>12.609695152423786</v>
      </c>
    </row>
    <row r="385" spans="1:28">
      <c r="A385" s="28" t="s">
        <v>343</v>
      </c>
      <c r="B385" s="29">
        <v>42584</v>
      </c>
      <c r="C385" s="30">
        <v>45</v>
      </c>
      <c r="D385" s="28"/>
      <c r="E385" s="31"/>
      <c r="F385" s="28"/>
      <c r="G385" s="31"/>
      <c r="H385" s="31"/>
      <c r="I385" s="28"/>
      <c r="J385" s="28"/>
      <c r="K385" s="28"/>
      <c r="L385" s="28"/>
      <c r="M385" s="28"/>
      <c r="N385" s="32">
        <v>1.1499999999999999</v>
      </c>
      <c r="O385" s="28"/>
      <c r="P385" s="28"/>
      <c r="Q385" s="28"/>
      <c r="R385" s="28"/>
      <c r="S385" s="28"/>
      <c r="T385" s="27">
        <v>40.07</v>
      </c>
      <c r="U385" s="27">
        <v>27.53</v>
      </c>
      <c r="V385" s="27"/>
      <c r="W385" s="28"/>
      <c r="X385" s="28"/>
      <c r="Y385" s="28"/>
      <c r="Z385" s="28"/>
      <c r="AA385" s="28"/>
      <c r="AB385" s="28">
        <v>69.114442778610709</v>
      </c>
    </row>
    <row r="386" spans="1:28">
      <c r="A386" s="28" t="s">
        <v>343</v>
      </c>
      <c r="B386" s="29">
        <v>42591</v>
      </c>
      <c r="C386" s="30">
        <v>52</v>
      </c>
      <c r="D386" s="28"/>
      <c r="E386" s="31"/>
      <c r="F386" s="28"/>
      <c r="G386" s="31"/>
      <c r="H386" s="31"/>
      <c r="I386" s="28"/>
      <c r="J386" s="28"/>
      <c r="K386" s="28"/>
      <c r="L386" s="28"/>
      <c r="M386" s="28"/>
      <c r="N386" s="32">
        <v>2.06</v>
      </c>
      <c r="O386" s="28"/>
      <c r="P386" s="28"/>
      <c r="Q386" s="28"/>
      <c r="R386" s="28"/>
      <c r="S386" s="28"/>
      <c r="T386" s="27">
        <v>89.97</v>
      </c>
      <c r="U386" s="27">
        <v>45.07</v>
      </c>
      <c r="V386" s="27"/>
      <c r="W386" s="28"/>
      <c r="X386" s="28"/>
      <c r="Y386" s="28"/>
      <c r="Z386" s="28"/>
      <c r="AA386" s="28"/>
      <c r="AB386" s="28">
        <v>137.6831584207896</v>
      </c>
    </row>
    <row r="387" spans="1:28">
      <c r="A387" s="28" t="s">
        <v>343</v>
      </c>
      <c r="B387" s="29">
        <v>42598</v>
      </c>
      <c r="C387" s="30">
        <v>59</v>
      </c>
      <c r="D387" s="28"/>
      <c r="E387" s="31">
        <v>4</v>
      </c>
      <c r="F387" s="28"/>
      <c r="G387" s="31"/>
      <c r="H387" s="31"/>
      <c r="I387" s="28"/>
      <c r="J387" s="28"/>
      <c r="K387" s="28"/>
      <c r="L387" s="28"/>
      <c r="M387" s="28"/>
      <c r="N387" s="32">
        <v>3.29</v>
      </c>
      <c r="O387" s="28"/>
      <c r="P387" s="28"/>
      <c r="Q387" s="28"/>
      <c r="R387" s="28"/>
      <c r="S387" s="28"/>
      <c r="T387" s="27">
        <v>90.17</v>
      </c>
      <c r="U387" s="27">
        <v>82.47</v>
      </c>
      <c r="V387" s="27"/>
      <c r="W387" s="28"/>
      <c r="X387" s="28"/>
      <c r="Y387" s="28"/>
      <c r="Z387" s="28"/>
      <c r="AA387" s="28"/>
      <c r="AB387" s="28">
        <v>169.78410794602701</v>
      </c>
    </row>
    <row r="388" spans="1:28">
      <c r="A388" s="28" t="s">
        <v>343</v>
      </c>
      <c r="B388" s="29">
        <v>42605</v>
      </c>
      <c r="C388" s="30">
        <v>66</v>
      </c>
      <c r="D388" s="28"/>
      <c r="E388" s="31"/>
      <c r="F388" s="28"/>
      <c r="G388" s="31"/>
      <c r="H388" s="31"/>
      <c r="I388" s="28"/>
      <c r="J388" s="28"/>
      <c r="K388" s="28"/>
      <c r="L388" s="28"/>
      <c r="M388" s="28"/>
      <c r="N388" s="32">
        <v>3.88</v>
      </c>
      <c r="O388" s="28"/>
      <c r="P388" s="28"/>
      <c r="Q388" s="28"/>
      <c r="R388" s="28"/>
      <c r="S388" s="28"/>
      <c r="T388" s="27">
        <v>159.63</v>
      </c>
      <c r="U388" s="27">
        <v>148.5</v>
      </c>
      <c r="V388" s="27"/>
      <c r="W388" s="28"/>
      <c r="X388" s="28"/>
      <c r="Y388" s="28"/>
      <c r="Z388" s="28"/>
      <c r="AA388" s="28"/>
      <c r="AB388" s="28">
        <v>278.27686156921538</v>
      </c>
    </row>
    <row r="389" spans="1:28">
      <c r="A389" s="28" t="s">
        <v>343</v>
      </c>
      <c r="B389" s="29">
        <v>42612</v>
      </c>
      <c r="C389" s="30">
        <v>73</v>
      </c>
      <c r="D389" s="28"/>
      <c r="E389" s="31"/>
      <c r="F389" s="28"/>
      <c r="G389" s="31"/>
      <c r="H389" s="31"/>
      <c r="I389" s="28"/>
      <c r="J389" s="28"/>
      <c r="K389" s="28"/>
      <c r="L389" s="28"/>
      <c r="M389" s="28"/>
      <c r="N389" s="32">
        <v>4.25</v>
      </c>
      <c r="O389" s="28"/>
      <c r="P389" s="28"/>
      <c r="Q389" s="28"/>
      <c r="R389" s="28"/>
      <c r="S389" s="28"/>
      <c r="T389" s="27">
        <v>171.47</v>
      </c>
      <c r="U389" s="27">
        <v>187.17</v>
      </c>
      <c r="V389" s="27">
        <v>52.9</v>
      </c>
      <c r="W389" s="28"/>
      <c r="X389" s="28"/>
      <c r="Y389" s="28"/>
      <c r="Z389" s="28"/>
      <c r="AA389" s="28"/>
      <c r="AB389" s="28">
        <v>375.85307346326834</v>
      </c>
    </row>
    <row r="390" spans="1:28">
      <c r="A390" s="28" t="s">
        <v>343</v>
      </c>
      <c r="B390" s="29">
        <v>42625</v>
      </c>
      <c r="C390" s="30">
        <v>86</v>
      </c>
      <c r="D390" s="28"/>
      <c r="E390" s="31"/>
      <c r="F390" s="28"/>
      <c r="G390" s="31"/>
      <c r="H390" s="31"/>
      <c r="I390" s="28"/>
      <c r="J390" s="28"/>
      <c r="K390" s="28"/>
      <c r="L390" s="28"/>
      <c r="M390" s="28"/>
      <c r="N390" s="32"/>
      <c r="O390" s="28"/>
      <c r="P390" s="28"/>
      <c r="Q390" s="28"/>
      <c r="R390" s="28"/>
      <c r="S390" s="28"/>
      <c r="T390" s="27"/>
      <c r="U390" s="27"/>
      <c r="V390" s="27"/>
      <c r="W390" s="28"/>
      <c r="X390" s="28"/>
      <c r="Y390" s="28"/>
      <c r="Z390" s="28"/>
      <c r="AA390" s="28"/>
      <c r="AB390" s="28"/>
    </row>
    <row r="391" spans="1:28">
      <c r="A391" s="28" t="s">
        <v>343</v>
      </c>
      <c r="B391" s="29">
        <v>42628</v>
      </c>
      <c r="C391" s="30">
        <v>89</v>
      </c>
      <c r="D391" s="28"/>
      <c r="E391" s="31"/>
      <c r="F391" s="28"/>
      <c r="G391" s="31"/>
      <c r="H391" s="31"/>
      <c r="I391" s="28"/>
      <c r="J391" s="28"/>
      <c r="K391" s="28"/>
      <c r="L391" s="28"/>
      <c r="M391" s="28"/>
      <c r="N391" s="32">
        <v>4.3600000000000003</v>
      </c>
      <c r="O391" s="28"/>
      <c r="P391" s="28"/>
      <c r="Q391" s="28"/>
      <c r="R391" s="28"/>
      <c r="S391" s="28"/>
      <c r="T391" s="27">
        <v>155.22999999999999</v>
      </c>
      <c r="U391" s="27">
        <v>189.87</v>
      </c>
      <c r="V391" s="27">
        <v>160.33000000000001</v>
      </c>
      <c r="W391" s="28"/>
      <c r="X391" s="28"/>
      <c r="Y391" s="28"/>
      <c r="Z391" s="28"/>
      <c r="AA391" s="28"/>
      <c r="AB391" s="28">
        <v>457.67616191904051</v>
      </c>
    </row>
    <row r="392" spans="1:28">
      <c r="A392" s="28" t="s">
        <v>343</v>
      </c>
      <c r="B392" s="29">
        <v>42643</v>
      </c>
      <c r="C392" s="30">
        <v>104</v>
      </c>
      <c r="D392" s="28"/>
      <c r="E392" s="31"/>
      <c r="F392" s="28"/>
      <c r="G392" s="31"/>
      <c r="H392" s="31"/>
      <c r="I392" s="28"/>
      <c r="J392" s="28"/>
      <c r="K392" s="28"/>
      <c r="L392" s="28"/>
      <c r="M392" s="28"/>
      <c r="N392" s="32">
        <v>2.4500000000000002</v>
      </c>
      <c r="O392" s="28"/>
      <c r="P392" s="28"/>
      <c r="Q392" s="28"/>
      <c r="R392" s="28"/>
      <c r="S392" s="28"/>
      <c r="T392" s="27">
        <v>110.43</v>
      </c>
      <c r="U392" s="27">
        <v>183</v>
      </c>
      <c r="V392" s="27">
        <v>217.9</v>
      </c>
      <c r="W392" s="28"/>
      <c r="X392" s="28"/>
      <c r="Y392" s="28"/>
      <c r="Z392" s="28"/>
      <c r="AA392" s="28"/>
      <c r="AB392" s="28">
        <v>550.92453773113436</v>
      </c>
    </row>
    <row r="393" spans="1:28">
      <c r="A393" s="28" t="s">
        <v>343</v>
      </c>
      <c r="B393" s="29">
        <v>42665</v>
      </c>
      <c r="C393" s="30">
        <v>126</v>
      </c>
      <c r="D393" s="28"/>
      <c r="E393" s="31"/>
      <c r="F393" s="28"/>
      <c r="G393" s="31"/>
      <c r="H393" s="31"/>
      <c r="I393" s="28"/>
      <c r="J393" s="28"/>
      <c r="K393" s="28"/>
      <c r="L393" s="28"/>
      <c r="M393" s="28"/>
      <c r="N393" s="32"/>
      <c r="O393" s="28"/>
      <c r="P393" s="28"/>
      <c r="Q393" s="28"/>
      <c r="R393" s="28"/>
      <c r="S393" s="28"/>
      <c r="T393" s="27"/>
      <c r="U393" s="27"/>
      <c r="V393" s="27"/>
      <c r="W393" s="28"/>
      <c r="X393" s="28"/>
      <c r="Y393" s="28"/>
      <c r="Z393" s="28"/>
      <c r="AA393" s="28"/>
      <c r="AB393" s="28"/>
    </row>
    <row r="394" spans="1:28">
      <c r="A394" s="28" t="s">
        <v>343</v>
      </c>
      <c r="B394" s="29">
        <v>42675</v>
      </c>
      <c r="C394" s="30">
        <v>136</v>
      </c>
      <c r="D394" s="29" t="s">
        <v>60</v>
      </c>
      <c r="E394" s="31">
        <v>10</v>
      </c>
      <c r="F394" s="28"/>
      <c r="G394" s="31">
        <v>59</v>
      </c>
      <c r="H394" s="31">
        <v>136</v>
      </c>
      <c r="I394" s="28"/>
      <c r="J394" s="28"/>
      <c r="K394" s="28"/>
      <c r="L394" s="28"/>
      <c r="M394" s="28"/>
      <c r="N394" s="32"/>
      <c r="O394" s="28"/>
      <c r="P394" s="28"/>
      <c r="Q394" s="28"/>
      <c r="R394" s="28"/>
      <c r="S394" s="28"/>
      <c r="T394" s="27"/>
      <c r="U394" s="27"/>
      <c r="V394" s="27"/>
      <c r="W394" s="28"/>
      <c r="X394" s="28"/>
      <c r="Y394" s="28"/>
      <c r="Z394" s="28">
        <v>169.37631184407795</v>
      </c>
      <c r="AA394" s="28"/>
      <c r="AB394" s="28"/>
    </row>
    <row r="395" spans="1:28">
      <c r="A395" s="28" t="s">
        <v>344</v>
      </c>
      <c r="B395" s="29">
        <v>41847</v>
      </c>
      <c r="C395" s="30">
        <v>42</v>
      </c>
      <c r="D395" s="28"/>
      <c r="E395" s="31"/>
      <c r="F395" s="28"/>
      <c r="G395" s="31"/>
      <c r="H395" s="31"/>
      <c r="I395" s="28"/>
      <c r="J395" s="28"/>
      <c r="K395" s="28"/>
      <c r="L395" s="28"/>
      <c r="M395" s="28"/>
      <c r="N395" s="32">
        <v>0.88</v>
      </c>
      <c r="O395" s="28"/>
      <c r="P395" s="28"/>
      <c r="Q395" s="28"/>
      <c r="R395" s="28"/>
      <c r="S395" s="28"/>
      <c r="T395" s="27">
        <v>31.72</v>
      </c>
      <c r="U395" s="27">
        <v>16.59</v>
      </c>
      <c r="V395" s="27"/>
      <c r="W395" s="28"/>
      <c r="X395" s="28"/>
      <c r="Y395" s="28"/>
      <c r="Z395" s="28"/>
      <c r="AA395" s="28"/>
      <c r="AB395" s="28">
        <v>47.038480759620185</v>
      </c>
    </row>
    <row r="396" spans="1:28">
      <c r="A396" s="28" t="s">
        <v>344</v>
      </c>
      <c r="B396" s="29">
        <v>41860</v>
      </c>
      <c r="C396" s="30">
        <v>55</v>
      </c>
      <c r="D396" s="28"/>
      <c r="E396" s="31">
        <v>4</v>
      </c>
      <c r="F396" s="28"/>
      <c r="G396" s="31"/>
      <c r="H396" s="31"/>
      <c r="I396" s="28"/>
      <c r="J396" s="28"/>
      <c r="K396" s="28"/>
      <c r="L396" s="28"/>
      <c r="M396" s="28"/>
      <c r="N396" s="32">
        <v>2.86</v>
      </c>
      <c r="O396" s="28"/>
      <c r="P396" s="28"/>
      <c r="Q396" s="28"/>
      <c r="R396" s="28"/>
      <c r="S396" s="28"/>
      <c r="T396" s="27">
        <v>95</v>
      </c>
      <c r="U396" s="27">
        <v>111.31</v>
      </c>
      <c r="V396" s="27"/>
      <c r="W396" s="28"/>
      <c r="X396" s="28"/>
      <c r="Y396" s="28"/>
      <c r="Z396" s="28"/>
      <c r="AA396" s="28"/>
      <c r="AB396" s="28">
        <v>206.08795602198902</v>
      </c>
    </row>
    <row r="397" spans="1:28">
      <c r="A397" s="28" t="s">
        <v>344</v>
      </c>
      <c r="B397" s="29">
        <v>41875</v>
      </c>
      <c r="C397" s="30">
        <v>70</v>
      </c>
      <c r="D397" s="28"/>
      <c r="E397" s="31"/>
      <c r="F397" s="28"/>
      <c r="G397" s="31"/>
      <c r="H397" s="31"/>
      <c r="I397" s="28"/>
      <c r="J397" s="28"/>
      <c r="K397" s="28"/>
      <c r="L397" s="28"/>
      <c r="M397" s="28"/>
      <c r="N397" s="32">
        <v>3.44</v>
      </c>
      <c r="O397" s="28"/>
      <c r="P397" s="28"/>
      <c r="Q397" s="28"/>
      <c r="R397" s="28"/>
      <c r="S397" s="28"/>
      <c r="T397" s="27">
        <v>129.62</v>
      </c>
      <c r="U397" s="27">
        <v>166.39</v>
      </c>
      <c r="V397" s="27"/>
      <c r="W397" s="28"/>
      <c r="X397" s="28"/>
      <c r="Y397" s="28"/>
      <c r="Z397" s="28"/>
      <c r="AA397" s="28"/>
      <c r="AB397" s="28">
        <v>290.40379810094953</v>
      </c>
    </row>
    <row r="398" spans="1:28">
      <c r="A398" s="28" t="s">
        <v>344</v>
      </c>
      <c r="B398" s="29">
        <v>41885</v>
      </c>
      <c r="C398" s="30">
        <v>80</v>
      </c>
      <c r="D398" s="28"/>
      <c r="E398" s="31"/>
      <c r="F398" s="28"/>
      <c r="G398" s="31"/>
      <c r="H398" s="31"/>
      <c r="I398" s="28"/>
      <c r="J398" s="28"/>
      <c r="K398" s="28"/>
      <c r="L398" s="28"/>
      <c r="M398" s="28"/>
      <c r="N398" s="32"/>
      <c r="O398" s="28"/>
      <c r="P398" s="28"/>
      <c r="Q398" s="28"/>
      <c r="R398" s="28"/>
      <c r="S398" s="28"/>
      <c r="T398" s="27"/>
      <c r="U398" s="27"/>
      <c r="V398" s="27"/>
      <c r="W398" s="28"/>
      <c r="X398" s="28"/>
      <c r="Y398" s="28"/>
      <c r="Z398" s="28"/>
      <c r="AA398" s="28"/>
      <c r="AB398" s="28"/>
    </row>
    <row r="399" spans="1:28">
      <c r="A399" s="28" t="s">
        <v>344</v>
      </c>
      <c r="B399" s="29">
        <v>41888</v>
      </c>
      <c r="C399" s="30">
        <v>83</v>
      </c>
      <c r="D399" s="28"/>
      <c r="E399" s="31"/>
      <c r="F399" s="28"/>
      <c r="G399" s="31"/>
      <c r="H399" s="31"/>
      <c r="I399" s="28"/>
      <c r="J399" s="28"/>
      <c r="K399" s="28"/>
      <c r="L399" s="28"/>
      <c r="M399" s="28"/>
      <c r="N399" s="32">
        <v>2.27</v>
      </c>
      <c r="O399" s="28"/>
      <c r="P399" s="28"/>
      <c r="Q399" s="28"/>
      <c r="R399" s="28"/>
      <c r="S399" s="28"/>
      <c r="T399" s="27">
        <v>145.56</v>
      </c>
      <c r="U399" s="27">
        <v>249.46</v>
      </c>
      <c r="V399" s="27">
        <v>76.8</v>
      </c>
      <c r="W399" s="28"/>
      <c r="X399" s="28"/>
      <c r="Y399" s="28"/>
      <c r="Z399" s="28"/>
      <c r="AA399" s="28"/>
      <c r="AB399" s="28">
        <v>367.31634182908545</v>
      </c>
    </row>
    <row r="400" spans="1:28">
      <c r="A400" s="28" t="s">
        <v>344</v>
      </c>
      <c r="B400" s="29">
        <v>41904</v>
      </c>
      <c r="C400" s="30">
        <v>99</v>
      </c>
      <c r="D400" s="28"/>
      <c r="E400" s="31"/>
      <c r="F400" s="28"/>
      <c r="G400" s="31"/>
      <c r="H400" s="31"/>
      <c r="I400" s="28"/>
      <c r="J400" s="28"/>
      <c r="K400" s="28"/>
      <c r="L400" s="28"/>
      <c r="M400" s="28"/>
      <c r="N400" s="32">
        <v>1.72</v>
      </c>
      <c r="O400" s="28"/>
      <c r="P400" s="28"/>
      <c r="Q400" s="28"/>
      <c r="R400" s="28"/>
      <c r="S400" s="28"/>
      <c r="T400" s="27">
        <v>118.52</v>
      </c>
      <c r="U400" s="27">
        <v>230.29</v>
      </c>
      <c r="V400" s="27">
        <v>157.16999999999999</v>
      </c>
      <c r="W400" s="28"/>
      <c r="X400" s="28"/>
      <c r="Y400" s="28"/>
      <c r="Z400" s="28"/>
      <c r="AA400" s="28"/>
      <c r="AB400" s="28">
        <v>413.16841579210387</v>
      </c>
    </row>
    <row r="401" spans="1:28">
      <c r="A401" s="28" t="s">
        <v>344</v>
      </c>
      <c r="B401" s="29">
        <v>41919</v>
      </c>
      <c r="C401" s="30">
        <v>114</v>
      </c>
      <c r="D401" s="29" t="s">
        <v>60</v>
      </c>
      <c r="E401" s="31">
        <v>10</v>
      </c>
      <c r="F401" s="28"/>
      <c r="G401" s="31">
        <v>55</v>
      </c>
      <c r="H401" s="31">
        <v>114</v>
      </c>
      <c r="I401" s="28"/>
      <c r="J401" s="28"/>
      <c r="K401" s="28"/>
      <c r="L401" s="28"/>
      <c r="M401" s="28"/>
      <c r="N401" s="32"/>
      <c r="O401" s="28"/>
      <c r="P401" s="28"/>
      <c r="Q401" s="28"/>
      <c r="R401" s="28"/>
      <c r="S401" s="28"/>
      <c r="T401" s="27"/>
      <c r="U401" s="27"/>
      <c r="V401" s="27"/>
      <c r="W401" s="28"/>
      <c r="X401" s="28"/>
      <c r="Y401" s="28"/>
      <c r="Z401" s="28">
        <v>99.850074962518732</v>
      </c>
      <c r="AA401" s="28"/>
      <c r="AB401" s="28"/>
    </row>
    <row r="402" spans="1:28">
      <c r="A402" s="28" t="s">
        <v>345</v>
      </c>
      <c r="B402" s="29">
        <v>42218</v>
      </c>
      <c r="C402" s="30">
        <v>45</v>
      </c>
      <c r="D402" s="28"/>
      <c r="E402" s="31"/>
      <c r="F402" s="28"/>
      <c r="G402" s="31"/>
      <c r="H402" s="31"/>
      <c r="I402" s="28"/>
      <c r="J402" s="28"/>
      <c r="K402" s="28"/>
      <c r="L402" s="28"/>
      <c r="M402" s="28"/>
      <c r="N402" s="32">
        <v>1.34</v>
      </c>
      <c r="O402" s="28"/>
      <c r="P402" s="28"/>
      <c r="Q402" s="28"/>
      <c r="R402" s="28"/>
      <c r="S402" s="28"/>
      <c r="T402" s="27">
        <v>22.8</v>
      </c>
      <c r="U402" s="27">
        <v>13.96</v>
      </c>
      <c r="V402" s="27"/>
      <c r="W402" s="28"/>
      <c r="X402" s="28"/>
      <c r="Y402" s="28"/>
      <c r="Z402" s="28"/>
      <c r="AA402" s="28"/>
      <c r="AB402" s="28">
        <v>84.957521239380299</v>
      </c>
    </row>
    <row r="403" spans="1:28">
      <c r="A403" s="28" t="s">
        <v>345</v>
      </c>
      <c r="B403" s="29">
        <v>42225</v>
      </c>
      <c r="C403" s="30">
        <v>52</v>
      </c>
      <c r="D403" s="28"/>
      <c r="E403" s="31">
        <v>4</v>
      </c>
      <c r="F403" s="28"/>
      <c r="G403" s="31"/>
      <c r="H403" s="31"/>
      <c r="I403" s="28"/>
      <c r="J403" s="28"/>
      <c r="K403" s="28"/>
      <c r="L403" s="28"/>
      <c r="M403" s="28"/>
      <c r="N403" s="32"/>
      <c r="O403" s="28"/>
      <c r="P403" s="28"/>
      <c r="Q403" s="28"/>
      <c r="R403" s="28"/>
      <c r="S403" s="28"/>
      <c r="T403" s="27"/>
      <c r="U403" s="27"/>
      <c r="V403" s="27"/>
      <c r="W403" s="28"/>
      <c r="X403" s="28"/>
      <c r="Y403" s="28"/>
      <c r="Z403" s="28"/>
      <c r="AA403" s="28"/>
      <c r="AB403" s="28"/>
    </row>
    <row r="404" spans="1:28">
      <c r="A404" s="28" t="s">
        <v>345</v>
      </c>
      <c r="B404" s="29">
        <v>42232</v>
      </c>
      <c r="C404" s="30">
        <v>59</v>
      </c>
      <c r="D404" s="28"/>
      <c r="E404" s="31"/>
      <c r="F404" s="28"/>
      <c r="G404" s="31"/>
      <c r="H404" s="31"/>
      <c r="I404" s="28"/>
      <c r="J404" s="28"/>
      <c r="K404" s="28"/>
      <c r="L404" s="28"/>
      <c r="M404" s="28"/>
      <c r="N404" s="32">
        <v>3.57</v>
      </c>
      <c r="O404" s="28"/>
      <c r="P404" s="28"/>
      <c r="Q404" s="28"/>
      <c r="R404" s="28"/>
      <c r="S404" s="28"/>
      <c r="T404" s="27">
        <v>38.03</v>
      </c>
      <c r="U404" s="27">
        <v>33</v>
      </c>
      <c r="V404" s="27"/>
      <c r="W404" s="28"/>
      <c r="X404" s="28"/>
      <c r="Y404" s="28"/>
      <c r="Z404" s="28"/>
      <c r="AA404" s="28"/>
      <c r="AB404" s="28">
        <v>207.79610194902548</v>
      </c>
    </row>
    <row r="405" spans="1:28">
      <c r="A405" s="28" t="s">
        <v>345</v>
      </c>
      <c r="B405" s="29">
        <v>42246</v>
      </c>
      <c r="C405" s="30">
        <v>73</v>
      </c>
      <c r="D405" s="28"/>
      <c r="E405" s="31"/>
      <c r="F405" s="28"/>
      <c r="G405" s="31"/>
      <c r="H405" s="31"/>
      <c r="I405" s="28"/>
      <c r="J405" s="28"/>
      <c r="K405" s="28"/>
      <c r="L405" s="28"/>
      <c r="M405" s="28"/>
      <c r="N405" s="32">
        <v>4.04</v>
      </c>
      <c r="O405" s="28"/>
      <c r="P405" s="28"/>
      <c r="Q405" s="28"/>
      <c r="R405" s="28"/>
      <c r="S405" s="28"/>
      <c r="T405" s="27">
        <v>109.63</v>
      </c>
      <c r="U405" s="27">
        <v>90.4</v>
      </c>
      <c r="V405" s="27">
        <v>11.2</v>
      </c>
      <c r="W405" s="28"/>
      <c r="X405" s="28"/>
      <c r="Y405" s="28"/>
      <c r="Z405" s="28"/>
      <c r="AA405" s="28"/>
      <c r="AB405" s="28">
        <v>362.71864067966021</v>
      </c>
    </row>
    <row r="406" spans="1:28">
      <c r="A406" s="28" t="s">
        <v>345</v>
      </c>
      <c r="B406" s="29">
        <v>42260</v>
      </c>
      <c r="C406" s="30">
        <v>87</v>
      </c>
      <c r="D406" s="28"/>
      <c r="E406" s="31"/>
      <c r="F406" s="28"/>
      <c r="G406" s="31"/>
      <c r="H406" s="31"/>
      <c r="I406" s="28"/>
      <c r="J406" s="28"/>
      <c r="K406" s="28"/>
      <c r="L406" s="28"/>
      <c r="M406" s="28"/>
      <c r="N406" s="32">
        <v>2.52</v>
      </c>
      <c r="O406" s="28"/>
      <c r="P406" s="28"/>
      <c r="Q406" s="28"/>
      <c r="R406" s="28"/>
      <c r="S406" s="28"/>
      <c r="T406" s="27">
        <v>138.69999999999999</v>
      </c>
      <c r="U406" s="27">
        <v>132.69999999999999</v>
      </c>
      <c r="V406" s="27">
        <v>80.849999999999994</v>
      </c>
      <c r="W406" s="28"/>
      <c r="X406" s="28"/>
      <c r="Y406" s="28"/>
      <c r="Z406" s="28"/>
      <c r="AA406" s="28"/>
      <c r="AB406" s="28">
        <v>405.59720139930039</v>
      </c>
    </row>
    <row r="407" spans="1:28">
      <c r="A407" s="28" t="s">
        <v>345</v>
      </c>
      <c r="B407" s="29">
        <v>42274</v>
      </c>
      <c r="C407" s="30">
        <v>101</v>
      </c>
      <c r="D407" s="28"/>
      <c r="E407" s="31"/>
      <c r="F407" s="28"/>
      <c r="G407" s="31"/>
      <c r="H407" s="31"/>
      <c r="I407" s="28"/>
      <c r="J407" s="28"/>
      <c r="K407" s="28"/>
      <c r="L407" s="28"/>
      <c r="M407" s="28"/>
      <c r="N407" s="32">
        <v>1.2</v>
      </c>
      <c r="O407" s="28"/>
      <c r="P407" s="28"/>
      <c r="Q407" s="28"/>
      <c r="R407" s="28"/>
      <c r="S407" s="28"/>
      <c r="T407" s="27">
        <v>75.05</v>
      </c>
      <c r="U407" s="27">
        <v>101.55</v>
      </c>
      <c r="V407" s="27">
        <v>245.25</v>
      </c>
      <c r="W407" s="28"/>
      <c r="X407" s="28"/>
      <c r="Y407" s="28"/>
      <c r="Z407" s="28"/>
      <c r="AA407" s="28"/>
      <c r="AB407" s="28">
        <v>441.57921039480266</v>
      </c>
    </row>
    <row r="408" spans="1:28">
      <c r="A408" s="28" t="s">
        <v>345</v>
      </c>
      <c r="B408" s="29">
        <v>42284</v>
      </c>
      <c r="C408" s="30">
        <v>111</v>
      </c>
      <c r="D408" s="28"/>
      <c r="E408" s="31"/>
      <c r="F408" s="28"/>
      <c r="G408" s="31"/>
      <c r="H408" s="31"/>
      <c r="I408" s="28"/>
      <c r="J408" s="28"/>
      <c r="K408" s="28"/>
      <c r="L408" s="28"/>
      <c r="M408" s="28"/>
      <c r="N408" s="32"/>
      <c r="O408" s="28"/>
      <c r="P408" s="28"/>
      <c r="Q408" s="28"/>
      <c r="R408" s="28"/>
      <c r="S408" s="28"/>
      <c r="T408" s="27"/>
      <c r="U408" s="27"/>
      <c r="V408" s="27"/>
      <c r="W408" s="28"/>
      <c r="X408" s="28"/>
      <c r="Y408" s="28"/>
      <c r="Z408" s="28"/>
      <c r="AA408" s="28"/>
      <c r="AB408" s="28"/>
    </row>
    <row r="409" spans="1:28">
      <c r="A409" s="28" t="s">
        <v>345</v>
      </c>
      <c r="B409" s="29">
        <v>42288</v>
      </c>
      <c r="C409" s="30">
        <v>115</v>
      </c>
      <c r="D409" s="29" t="s">
        <v>60</v>
      </c>
      <c r="E409" s="31">
        <v>10</v>
      </c>
      <c r="F409" s="28"/>
      <c r="G409" s="31">
        <v>52</v>
      </c>
      <c r="H409" s="31">
        <v>115</v>
      </c>
      <c r="I409" s="28"/>
      <c r="J409" s="28"/>
      <c r="K409" s="28"/>
      <c r="L409" s="28"/>
      <c r="M409" s="28"/>
      <c r="N409" s="32"/>
      <c r="O409" s="28"/>
      <c r="P409" s="28"/>
      <c r="Q409" s="28"/>
      <c r="R409" s="28"/>
      <c r="S409" s="28"/>
      <c r="T409" s="27"/>
      <c r="U409" s="27"/>
      <c r="V409" s="27"/>
      <c r="W409" s="28"/>
      <c r="X409" s="28"/>
      <c r="Y409" s="28"/>
      <c r="Z409" s="28">
        <v>123.70714642678662</v>
      </c>
      <c r="AA409" s="28"/>
      <c r="AB409" s="28"/>
    </row>
    <row r="410" spans="1:28">
      <c r="A410" s="28" t="s">
        <v>346</v>
      </c>
      <c r="B410" s="29">
        <v>42571</v>
      </c>
      <c r="C410" s="30">
        <v>32</v>
      </c>
      <c r="D410" s="28"/>
      <c r="E410" s="31"/>
      <c r="F410" s="28"/>
      <c r="G410" s="31"/>
      <c r="H410" s="31"/>
      <c r="I410" s="28"/>
      <c r="J410" s="28"/>
      <c r="K410" s="28"/>
      <c r="L410" s="28"/>
      <c r="M410" s="28"/>
      <c r="N410" s="32">
        <v>0.2</v>
      </c>
      <c r="O410" s="28"/>
      <c r="P410" s="28"/>
      <c r="Q410" s="28"/>
      <c r="R410" s="28"/>
      <c r="S410" s="28"/>
      <c r="T410" s="27">
        <v>8.6999999999999993</v>
      </c>
      <c r="U410" s="27">
        <v>5.37</v>
      </c>
      <c r="V410" s="27"/>
      <c r="W410" s="28"/>
      <c r="X410" s="28"/>
      <c r="Y410" s="28"/>
      <c r="Z410" s="28"/>
      <c r="AA410" s="28"/>
      <c r="AB410" s="28">
        <v>14.0039980009995</v>
      </c>
    </row>
    <row r="411" spans="1:28">
      <c r="A411" s="28" t="s">
        <v>346</v>
      </c>
      <c r="B411" s="29">
        <v>42584</v>
      </c>
      <c r="C411" s="30">
        <v>45</v>
      </c>
      <c r="D411" s="28"/>
      <c r="E411" s="31"/>
      <c r="F411" s="28"/>
      <c r="G411" s="31"/>
      <c r="H411" s="31"/>
      <c r="I411" s="28"/>
      <c r="J411" s="28"/>
      <c r="K411" s="28"/>
      <c r="L411" s="28"/>
      <c r="M411" s="28"/>
      <c r="N411" s="32">
        <v>1.22</v>
      </c>
      <c r="O411" s="28"/>
      <c r="P411" s="28"/>
      <c r="Q411" s="28"/>
      <c r="R411" s="28"/>
      <c r="S411" s="28"/>
      <c r="T411" s="27">
        <v>25.97</v>
      </c>
      <c r="U411" s="27">
        <v>13.43</v>
      </c>
      <c r="V411" s="27"/>
      <c r="W411" s="28"/>
      <c r="X411" s="28"/>
      <c r="Y411" s="28"/>
      <c r="Z411" s="28"/>
      <c r="AA411" s="28"/>
      <c r="AB411" s="28">
        <v>39.970014992503749</v>
      </c>
    </row>
    <row r="412" spans="1:28">
      <c r="A412" s="28" t="s">
        <v>346</v>
      </c>
      <c r="B412" s="29">
        <v>42591</v>
      </c>
      <c r="C412" s="30">
        <v>52</v>
      </c>
      <c r="D412" s="28"/>
      <c r="E412" s="31">
        <v>4</v>
      </c>
      <c r="F412" s="28"/>
      <c r="G412" s="31"/>
      <c r="H412" s="31"/>
      <c r="I412" s="28"/>
      <c r="J412" s="28"/>
      <c r="K412" s="28"/>
      <c r="L412" s="28"/>
      <c r="M412" s="28"/>
      <c r="N412" s="32">
        <v>1.91</v>
      </c>
      <c r="O412" s="28"/>
      <c r="P412" s="28"/>
      <c r="Q412" s="28"/>
      <c r="R412" s="28"/>
      <c r="S412" s="28"/>
      <c r="T412" s="27">
        <v>90.43</v>
      </c>
      <c r="U412" s="27">
        <v>48.12</v>
      </c>
      <c r="V412" s="27"/>
      <c r="W412" s="28"/>
      <c r="X412" s="28"/>
      <c r="Y412" s="28"/>
      <c r="Z412" s="28"/>
      <c r="AA412" s="28"/>
      <c r="AB412" s="28">
        <v>138.05297351324339</v>
      </c>
    </row>
    <row r="413" spans="1:28">
      <c r="A413" s="28" t="s">
        <v>346</v>
      </c>
      <c r="B413" s="29">
        <v>42598</v>
      </c>
      <c r="C413" s="30">
        <v>59</v>
      </c>
      <c r="D413" s="28"/>
      <c r="E413" s="31"/>
      <c r="F413" s="28"/>
      <c r="G413" s="31"/>
      <c r="H413" s="31"/>
      <c r="I413" s="28"/>
      <c r="J413" s="28"/>
      <c r="K413" s="28"/>
      <c r="L413" s="28"/>
      <c r="M413" s="28"/>
      <c r="N413" s="32">
        <v>2.76</v>
      </c>
      <c r="O413" s="28"/>
      <c r="P413" s="28"/>
      <c r="Q413" s="28"/>
      <c r="R413" s="28"/>
      <c r="S413" s="28"/>
      <c r="T413" s="27">
        <v>101.53</v>
      </c>
      <c r="U413" s="27">
        <v>78.099999999999994</v>
      </c>
      <c r="V413" s="27"/>
      <c r="W413" s="28"/>
      <c r="X413" s="28"/>
      <c r="Y413" s="28"/>
      <c r="Z413" s="28"/>
      <c r="AA413" s="28"/>
      <c r="AB413" s="28">
        <v>178.96351824087955</v>
      </c>
    </row>
    <row r="414" spans="1:28">
      <c r="A414" s="28" t="s">
        <v>346</v>
      </c>
      <c r="B414" s="29">
        <v>42605</v>
      </c>
      <c r="C414" s="30">
        <v>66</v>
      </c>
      <c r="D414" s="28"/>
      <c r="E414" s="31"/>
      <c r="F414" s="28"/>
      <c r="G414" s="31"/>
      <c r="H414" s="31"/>
      <c r="I414" s="28"/>
      <c r="J414" s="28"/>
      <c r="K414" s="28"/>
      <c r="L414" s="28"/>
      <c r="M414" s="28"/>
      <c r="N414" s="32">
        <v>3.6</v>
      </c>
      <c r="O414" s="28"/>
      <c r="P414" s="28"/>
      <c r="Q414" s="28"/>
      <c r="R414" s="28"/>
      <c r="S414" s="28"/>
      <c r="T414" s="27">
        <v>125.23</v>
      </c>
      <c r="U414" s="27">
        <v>108.4</v>
      </c>
      <c r="V414" s="27">
        <v>0.2</v>
      </c>
      <c r="W414" s="28"/>
      <c r="X414" s="28"/>
      <c r="Y414" s="28"/>
      <c r="Z414" s="28"/>
      <c r="AA414" s="28"/>
      <c r="AB414" s="28">
        <v>257.67116441779115</v>
      </c>
    </row>
    <row r="415" spans="1:28">
      <c r="A415" s="28" t="s">
        <v>346</v>
      </c>
      <c r="B415" s="29">
        <v>42612</v>
      </c>
      <c r="C415" s="30">
        <v>73</v>
      </c>
      <c r="D415" s="28"/>
      <c r="E415" s="31"/>
      <c r="F415" s="28"/>
      <c r="G415" s="31"/>
      <c r="H415" s="31"/>
      <c r="I415" s="28"/>
      <c r="J415" s="28"/>
      <c r="K415" s="28"/>
      <c r="L415" s="28"/>
      <c r="M415" s="28"/>
      <c r="N415" s="32">
        <v>3.73</v>
      </c>
      <c r="O415" s="28"/>
      <c r="P415" s="28"/>
      <c r="Q415" s="28"/>
      <c r="R415" s="28"/>
      <c r="S415" s="28"/>
      <c r="T415" s="27">
        <v>140</v>
      </c>
      <c r="U415" s="27">
        <v>151.1</v>
      </c>
      <c r="V415" s="27">
        <v>65</v>
      </c>
      <c r="W415" s="28"/>
      <c r="X415" s="28"/>
      <c r="Y415" s="28"/>
      <c r="Z415" s="28"/>
      <c r="AA415" s="28"/>
      <c r="AB415" s="28">
        <v>358.30584707646176</v>
      </c>
    </row>
    <row r="416" spans="1:28">
      <c r="A416" s="28" t="s">
        <v>346</v>
      </c>
      <c r="B416" s="29">
        <v>42616</v>
      </c>
      <c r="C416" s="30">
        <v>77</v>
      </c>
      <c r="D416" s="28"/>
      <c r="E416" s="31"/>
      <c r="F416" s="28"/>
      <c r="G416" s="31"/>
      <c r="H416" s="31"/>
      <c r="I416" s="28"/>
      <c r="J416" s="28"/>
      <c r="K416" s="28"/>
      <c r="L416" s="28"/>
      <c r="M416" s="28"/>
      <c r="N416" s="32"/>
      <c r="O416" s="28"/>
      <c r="P416" s="28"/>
      <c r="Q416" s="28"/>
      <c r="R416" s="28"/>
      <c r="S416" s="28"/>
      <c r="T416" s="27"/>
      <c r="U416" s="27"/>
      <c r="V416" s="27"/>
      <c r="W416" s="28"/>
      <c r="X416" s="28"/>
      <c r="Y416" s="28"/>
      <c r="Z416" s="28"/>
      <c r="AA416" s="28"/>
      <c r="AB416" s="28"/>
    </row>
    <row r="417" spans="1:28">
      <c r="A417" s="28" t="s">
        <v>346</v>
      </c>
      <c r="B417" s="29">
        <v>42628</v>
      </c>
      <c r="C417" s="30">
        <v>89</v>
      </c>
      <c r="D417" s="28"/>
      <c r="E417" s="31"/>
      <c r="F417" s="28"/>
      <c r="G417" s="31"/>
      <c r="H417" s="31"/>
      <c r="I417" s="28"/>
      <c r="J417" s="28"/>
      <c r="K417" s="28"/>
      <c r="L417" s="28"/>
      <c r="M417" s="28"/>
      <c r="N417" s="32">
        <v>2.61</v>
      </c>
      <c r="O417" s="28"/>
      <c r="P417" s="28"/>
      <c r="Q417" s="28"/>
      <c r="R417" s="28"/>
      <c r="S417" s="28"/>
      <c r="T417" s="27">
        <v>130</v>
      </c>
      <c r="U417" s="27">
        <v>181.93</v>
      </c>
      <c r="V417" s="27">
        <v>120.9</v>
      </c>
      <c r="W417" s="28"/>
      <c r="X417" s="28"/>
      <c r="Y417" s="28"/>
      <c r="Z417" s="28"/>
      <c r="AA417" s="28"/>
      <c r="AB417" s="28">
        <v>429.55122438780614</v>
      </c>
    </row>
    <row r="418" spans="1:28">
      <c r="A418" s="28" t="s">
        <v>346</v>
      </c>
      <c r="B418" s="29">
        <v>42643</v>
      </c>
      <c r="C418" s="30">
        <v>104</v>
      </c>
      <c r="D418" s="29" t="s">
        <v>60</v>
      </c>
      <c r="E418" s="31">
        <v>10</v>
      </c>
      <c r="F418" s="28"/>
      <c r="G418" s="31">
        <v>52</v>
      </c>
      <c r="H418" s="31">
        <v>104</v>
      </c>
      <c r="I418" s="28"/>
      <c r="J418" s="28"/>
      <c r="K418" s="28"/>
      <c r="L418" s="28"/>
      <c r="M418" s="28"/>
      <c r="N418" s="32">
        <v>2.06</v>
      </c>
      <c r="O418" s="28"/>
      <c r="P418" s="28"/>
      <c r="Q418" s="28"/>
      <c r="R418" s="28"/>
      <c r="S418" s="28"/>
      <c r="T418" s="27">
        <v>96.27</v>
      </c>
      <c r="U418" s="27">
        <v>174.69</v>
      </c>
      <c r="V418" s="27">
        <v>177.83</v>
      </c>
      <c r="W418" s="28"/>
      <c r="X418" s="28"/>
      <c r="Y418" s="28"/>
      <c r="Z418" s="28">
        <v>112.20489755122438</v>
      </c>
      <c r="AA418" s="28"/>
      <c r="AB418" s="28">
        <v>433.35532233883055</v>
      </c>
    </row>
    <row r="419" spans="1:28">
      <c r="A419" s="27" t="s">
        <v>347</v>
      </c>
      <c r="B419" s="33">
        <v>41463</v>
      </c>
      <c r="C419" s="34">
        <v>25</v>
      </c>
      <c r="D419" s="27"/>
      <c r="E419" s="35"/>
      <c r="F419" s="27"/>
      <c r="G419" s="36"/>
      <c r="H419" s="37"/>
      <c r="I419" s="27"/>
      <c r="J419" s="27"/>
      <c r="K419" s="27"/>
      <c r="L419" s="27"/>
      <c r="M419" s="27"/>
      <c r="N419" s="36">
        <v>0.2</v>
      </c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 spans="1:28">
      <c r="A420" s="27" t="s">
        <v>347</v>
      </c>
      <c r="B420" s="33">
        <v>41476</v>
      </c>
      <c r="C420" s="34">
        <v>38</v>
      </c>
      <c r="D420" s="27"/>
      <c r="E420" s="35"/>
      <c r="F420" s="27"/>
      <c r="G420" s="36"/>
      <c r="H420" s="37"/>
      <c r="I420" s="27"/>
      <c r="J420" s="27"/>
      <c r="K420" s="27"/>
      <c r="L420" s="27"/>
      <c r="M420" s="27"/>
      <c r="N420" s="36">
        <v>1.8</v>
      </c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 spans="1:28">
      <c r="A421" s="27" t="s">
        <v>347</v>
      </c>
      <c r="B421" s="33">
        <v>41478</v>
      </c>
      <c r="C421" s="34">
        <v>40</v>
      </c>
      <c r="D421" s="27"/>
      <c r="E421" s="35"/>
      <c r="F421" s="27"/>
      <c r="G421" s="36"/>
      <c r="H421" s="36"/>
      <c r="I421" s="27"/>
      <c r="J421" s="27"/>
      <c r="K421" s="27"/>
      <c r="L421" s="27"/>
      <c r="M421" s="27"/>
      <c r="N421" s="36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 spans="1:28">
      <c r="A422" s="27" t="s">
        <v>347</v>
      </c>
      <c r="B422" s="33">
        <v>41481</v>
      </c>
      <c r="C422" s="34">
        <v>43</v>
      </c>
      <c r="D422" s="27"/>
      <c r="E422" s="35">
        <v>4</v>
      </c>
      <c r="F422" s="27"/>
      <c r="G422" s="36"/>
      <c r="H422" s="36"/>
      <c r="I422" s="27"/>
      <c r="J422" s="27"/>
      <c r="K422" s="27"/>
      <c r="L422" s="27"/>
      <c r="M422" s="27"/>
      <c r="N422" s="36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 spans="1:28">
      <c r="A423" s="27" t="s">
        <v>347</v>
      </c>
      <c r="B423" s="33">
        <v>41488</v>
      </c>
      <c r="C423" s="34">
        <v>50</v>
      </c>
      <c r="D423" s="27"/>
      <c r="E423" s="27"/>
      <c r="F423" s="27"/>
      <c r="G423" s="36"/>
      <c r="H423" s="36"/>
      <c r="I423" s="27"/>
      <c r="J423" s="27"/>
      <c r="K423" s="27"/>
      <c r="L423" s="27"/>
      <c r="M423" s="27"/>
      <c r="N423" s="36">
        <v>3.93</v>
      </c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>
      <c r="A424" s="27" t="s">
        <v>347</v>
      </c>
      <c r="B424" s="33">
        <v>41493</v>
      </c>
      <c r="C424" s="34">
        <v>55</v>
      </c>
      <c r="D424" s="27"/>
      <c r="E424" s="35"/>
      <c r="F424" s="27"/>
      <c r="G424" s="36"/>
      <c r="H424" s="36"/>
      <c r="I424" s="27"/>
      <c r="J424" s="27"/>
      <c r="K424" s="27"/>
      <c r="L424" s="27"/>
      <c r="M424" s="27"/>
      <c r="N424" s="36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>
      <c r="A425" s="27" t="s">
        <v>347</v>
      </c>
      <c r="B425" s="33">
        <v>41502</v>
      </c>
      <c r="C425" s="34">
        <v>64</v>
      </c>
      <c r="D425" s="27"/>
      <c r="E425" s="35"/>
      <c r="F425" s="27"/>
      <c r="G425" s="36"/>
      <c r="H425" s="36"/>
      <c r="I425" s="27"/>
      <c r="J425" s="27"/>
      <c r="K425" s="27"/>
      <c r="L425" s="27"/>
      <c r="M425" s="27"/>
      <c r="N425" s="36">
        <v>5.13</v>
      </c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 spans="1:28">
      <c r="A426" s="27" t="s">
        <v>347</v>
      </c>
      <c r="B426" s="33">
        <v>41505</v>
      </c>
      <c r="C426" s="34">
        <v>67</v>
      </c>
      <c r="D426" s="27"/>
      <c r="E426" s="35"/>
      <c r="F426" s="27"/>
      <c r="G426" s="36"/>
      <c r="H426" s="36"/>
      <c r="I426" s="27"/>
      <c r="J426" s="27"/>
      <c r="K426" s="27"/>
      <c r="L426" s="27"/>
      <c r="M426" s="27"/>
      <c r="N426" s="36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 spans="1:28">
      <c r="A427" s="27" t="s">
        <v>347</v>
      </c>
      <c r="B427" s="33">
        <v>41517</v>
      </c>
      <c r="C427" s="34">
        <v>79</v>
      </c>
      <c r="D427" s="27"/>
      <c r="E427" s="35"/>
      <c r="F427" s="27"/>
      <c r="G427" s="36"/>
      <c r="H427" s="36"/>
      <c r="I427" s="27"/>
      <c r="J427" s="27"/>
      <c r="K427" s="27"/>
      <c r="L427" s="27"/>
      <c r="M427" s="27"/>
      <c r="N427" s="36">
        <v>5.0599999999999996</v>
      </c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 spans="1:28">
      <c r="A428" s="27" t="s">
        <v>347</v>
      </c>
      <c r="B428" s="33">
        <v>41522</v>
      </c>
      <c r="C428" s="34">
        <v>84</v>
      </c>
      <c r="D428" s="27"/>
      <c r="E428" s="35"/>
      <c r="F428" s="27"/>
      <c r="G428" s="36"/>
      <c r="H428" s="36"/>
      <c r="I428" s="27"/>
      <c r="J428" s="27"/>
      <c r="K428" s="27"/>
      <c r="L428" s="27"/>
      <c r="M428" s="27"/>
      <c r="N428" s="36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 spans="1:28">
      <c r="A429" s="27" t="s">
        <v>347</v>
      </c>
      <c r="B429" s="33">
        <v>41533</v>
      </c>
      <c r="C429" s="34">
        <v>95</v>
      </c>
      <c r="D429" s="27"/>
      <c r="E429" s="35"/>
      <c r="F429" s="27"/>
      <c r="G429" s="36"/>
      <c r="H429" s="36"/>
      <c r="I429" s="27"/>
      <c r="J429" s="27"/>
      <c r="K429" s="27"/>
      <c r="L429" s="27"/>
      <c r="M429" s="27"/>
      <c r="N429" s="36">
        <v>4.51</v>
      </c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 spans="1:28">
      <c r="A430" s="27" t="s">
        <v>347</v>
      </c>
      <c r="B430" s="33">
        <v>41543</v>
      </c>
      <c r="C430" s="34">
        <v>105</v>
      </c>
      <c r="D430" s="33" t="s">
        <v>60</v>
      </c>
      <c r="E430" s="35">
        <v>10</v>
      </c>
      <c r="F430" s="27"/>
      <c r="G430" s="36">
        <v>40</v>
      </c>
      <c r="H430" s="36">
        <v>105</v>
      </c>
      <c r="I430" s="27"/>
      <c r="J430" s="27"/>
      <c r="K430" s="27"/>
      <c r="L430" s="27"/>
      <c r="M430" s="27"/>
      <c r="N430" s="36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>
        <v>303.02848575712142</v>
      </c>
      <c r="AA430" s="27"/>
      <c r="AB430" s="27">
        <v>742</v>
      </c>
    </row>
    <row r="431" spans="1:28">
      <c r="A431" s="27" t="s">
        <v>348</v>
      </c>
      <c r="B431" s="33">
        <v>41826</v>
      </c>
      <c r="C431" s="34">
        <v>26</v>
      </c>
      <c r="D431" s="27"/>
      <c r="E431" s="35"/>
      <c r="F431" s="27"/>
      <c r="G431" s="36"/>
      <c r="H431" s="36"/>
      <c r="I431" s="27"/>
      <c r="J431" s="27"/>
      <c r="K431" s="27"/>
      <c r="L431" s="27"/>
      <c r="M431" s="27"/>
      <c r="N431" s="36">
        <v>0.25</v>
      </c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 spans="1:28">
      <c r="A432" s="27" t="s">
        <v>348</v>
      </c>
      <c r="B432" s="33">
        <v>41839</v>
      </c>
      <c r="C432" s="34">
        <v>39</v>
      </c>
      <c r="D432" s="27"/>
      <c r="E432" s="35"/>
      <c r="F432" s="27"/>
      <c r="G432" s="36"/>
      <c r="H432" s="36"/>
      <c r="I432" s="27"/>
      <c r="J432" s="27"/>
      <c r="K432" s="27"/>
      <c r="L432" s="27"/>
      <c r="M432" s="27"/>
      <c r="N432" s="36">
        <v>1.56</v>
      </c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 spans="1:28">
      <c r="A433" s="27" t="s">
        <v>348</v>
      </c>
      <c r="B433" s="33">
        <v>41846</v>
      </c>
      <c r="C433" s="34">
        <v>46</v>
      </c>
      <c r="D433" s="27"/>
      <c r="E433" s="35">
        <v>4</v>
      </c>
      <c r="F433" s="27"/>
      <c r="G433" s="36"/>
      <c r="H433" s="36"/>
      <c r="I433" s="27"/>
      <c r="J433" s="27"/>
      <c r="K433" s="27"/>
      <c r="L433" s="27"/>
      <c r="M433" s="27"/>
      <c r="N433" s="36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 spans="1:28">
      <c r="A434" s="27" t="s">
        <v>348</v>
      </c>
      <c r="B434" s="33">
        <v>41853</v>
      </c>
      <c r="C434" s="34">
        <v>53</v>
      </c>
      <c r="D434" s="27"/>
      <c r="E434" s="27"/>
      <c r="F434" s="27"/>
      <c r="G434" s="36"/>
      <c r="H434" s="36"/>
      <c r="I434" s="27"/>
      <c r="J434" s="27"/>
      <c r="K434" s="27"/>
      <c r="L434" s="27"/>
      <c r="M434" s="27"/>
      <c r="N434" s="36">
        <v>3.98</v>
      </c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 spans="1:28">
      <c r="A435" s="27" t="s">
        <v>348</v>
      </c>
      <c r="B435" s="33">
        <v>41865</v>
      </c>
      <c r="C435" s="34">
        <v>65</v>
      </c>
      <c r="D435" s="27"/>
      <c r="E435" s="35"/>
      <c r="F435" s="27"/>
      <c r="G435" s="36"/>
      <c r="H435" s="36"/>
      <c r="I435" s="27"/>
      <c r="J435" s="27"/>
      <c r="K435" s="27"/>
      <c r="L435" s="27"/>
      <c r="M435" s="27"/>
      <c r="N435" s="36">
        <v>5.32</v>
      </c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 spans="1:28">
      <c r="A436" s="27" t="s">
        <v>348</v>
      </c>
      <c r="B436" s="33">
        <v>41879</v>
      </c>
      <c r="C436" s="34">
        <v>79</v>
      </c>
      <c r="D436" s="27"/>
      <c r="E436" s="35"/>
      <c r="F436" s="27"/>
      <c r="G436" s="36"/>
      <c r="H436" s="36"/>
      <c r="I436" s="27"/>
      <c r="J436" s="27"/>
      <c r="K436" s="27"/>
      <c r="L436" s="27"/>
      <c r="M436" s="27"/>
      <c r="N436" s="36">
        <v>5.25</v>
      </c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 spans="1:28">
      <c r="A437" s="27" t="s">
        <v>348</v>
      </c>
      <c r="B437" s="33">
        <v>41899</v>
      </c>
      <c r="C437" s="34">
        <v>99</v>
      </c>
      <c r="D437" s="27"/>
      <c r="E437" s="35"/>
      <c r="F437" s="27"/>
      <c r="G437" s="36"/>
      <c r="H437" s="36"/>
      <c r="I437" s="27"/>
      <c r="J437" s="27"/>
      <c r="K437" s="27"/>
      <c r="L437" s="27"/>
      <c r="M437" s="27"/>
      <c r="N437" s="36">
        <v>4.8499999999999996</v>
      </c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 spans="1:28">
      <c r="A438" s="27" t="s">
        <v>348</v>
      </c>
      <c r="B438" s="33">
        <v>41910</v>
      </c>
      <c r="C438" s="34">
        <v>110</v>
      </c>
      <c r="D438" s="33" t="s">
        <v>60</v>
      </c>
      <c r="E438" s="35">
        <v>10</v>
      </c>
      <c r="F438" s="27"/>
      <c r="G438" s="36">
        <v>50</v>
      </c>
      <c r="H438" s="36">
        <v>110</v>
      </c>
      <c r="I438" s="27"/>
      <c r="J438" s="27"/>
      <c r="K438" s="27"/>
      <c r="L438" s="27"/>
      <c r="M438" s="27"/>
      <c r="N438" s="36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>
        <v>314.09095452273868</v>
      </c>
      <c r="AA438" s="27"/>
      <c r="AB438" s="27">
        <v>756</v>
      </c>
    </row>
    <row r="439" spans="1:28">
      <c r="A439" s="27" t="s">
        <v>349</v>
      </c>
      <c r="B439" s="33">
        <v>42208</v>
      </c>
      <c r="C439" s="34">
        <v>39</v>
      </c>
      <c r="D439" s="27"/>
      <c r="E439" s="35">
        <v>4</v>
      </c>
      <c r="F439" s="27"/>
      <c r="G439" s="36"/>
      <c r="H439" s="36"/>
      <c r="I439" s="27"/>
      <c r="J439" s="27"/>
      <c r="K439" s="27"/>
      <c r="L439" s="27"/>
      <c r="M439" s="27"/>
      <c r="N439" s="36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>
        <v>124</v>
      </c>
    </row>
    <row r="440" spans="1:28">
      <c r="A440" s="27" t="s">
        <v>349</v>
      </c>
      <c r="B440" s="33">
        <v>42226</v>
      </c>
      <c r="C440" s="34">
        <v>57</v>
      </c>
      <c r="D440" s="27"/>
      <c r="E440" s="35"/>
      <c r="F440" s="27"/>
      <c r="G440" s="36"/>
      <c r="H440" s="36"/>
      <c r="I440" s="27"/>
      <c r="J440" s="27"/>
      <c r="K440" s="27"/>
      <c r="L440" s="27"/>
      <c r="M440" s="27"/>
      <c r="N440" s="36">
        <v>5</v>
      </c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>
        <v>280</v>
      </c>
    </row>
    <row r="441" spans="1:28">
      <c r="A441" s="27" t="s">
        <v>349</v>
      </c>
      <c r="B441" s="33">
        <v>42241</v>
      </c>
      <c r="C441" s="34">
        <v>72</v>
      </c>
      <c r="D441" s="27"/>
      <c r="E441" s="35"/>
      <c r="F441" s="27"/>
      <c r="G441" s="36"/>
      <c r="H441" s="36"/>
      <c r="I441" s="27"/>
      <c r="J441" s="27"/>
      <c r="K441" s="27"/>
      <c r="L441" s="27"/>
      <c r="M441" s="27"/>
      <c r="N441" s="36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>
        <v>545.99999999999989</v>
      </c>
    </row>
    <row r="442" spans="1:28">
      <c r="A442" s="27" t="s">
        <v>349</v>
      </c>
      <c r="B442" s="33">
        <v>42257</v>
      </c>
      <c r="C442" s="34">
        <v>88</v>
      </c>
      <c r="D442" s="27"/>
      <c r="E442" s="35"/>
      <c r="F442" s="27"/>
      <c r="G442" s="36"/>
      <c r="H442" s="36"/>
      <c r="I442" s="27"/>
      <c r="J442" s="27"/>
      <c r="K442" s="27"/>
      <c r="L442" s="27"/>
      <c r="M442" s="27"/>
      <c r="N442" s="36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>
        <v>659</v>
      </c>
    </row>
    <row r="443" spans="1:28">
      <c r="A443" s="27" t="s">
        <v>349</v>
      </c>
      <c r="B443" s="33">
        <v>42273</v>
      </c>
      <c r="C443" s="34">
        <v>104</v>
      </c>
      <c r="D443" s="33" t="s">
        <v>60</v>
      </c>
      <c r="E443" s="35">
        <v>10</v>
      </c>
      <c r="F443" s="27"/>
      <c r="G443" s="36">
        <v>39</v>
      </c>
      <c r="H443" s="36">
        <v>104</v>
      </c>
      <c r="I443" s="27"/>
      <c r="J443" s="27"/>
      <c r="K443" s="27"/>
      <c r="L443" s="27"/>
      <c r="M443" s="27"/>
      <c r="N443" s="36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>
        <v>330.64855602198901</v>
      </c>
      <c r="AA443" s="27"/>
      <c r="AB443" s="27"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20"/>
  <sheetViews>
    <sheetView workbookViewId="0">
      <selection activeCell="A12" sqref="A12"/>
    </sheetView>
  </sheetViews>
  <sheetFormatPr defaultRowHeight="14.25"/>
  <cols>
    <col min="1" max="1" width="10.06640625" bestFit="1" customWidth="1"/>
  </cols>
  <sheetData>
    <row r="1" spans="1:45">
      <c r="A1" t="s">
        <v>171</v>
      </c>
      <c r="B1" t="s">
        <v>176</v>
      </c>
      <c r="C1" t="s">
        <v>168</v>
      </c>
      <c r="E1" t="s">
        <v>176</v>
      </c>
      <c r="F1" t="s">
        <v>172</v>
      </c>
      <c r="H1" t="s">
        <v>176</v>
      </c>
      <c r="I1" t="s">
        <v>177</v>
      </c>
      <c r="L1" t="s">
        <v>176</v>
      </c>
      <c r="M1" t="s">
        <v>178</v>
      </c>
      <c r="O1" t="s">
        <v>176</v>
      </c>
      <c r="P1" t="s">
        <v>179</v>
      </c>
      <c r="Q1" t="s">
        <v>180</v>
      </c>
      <c r="S1" t="s">
        <v>176</v>
      </c>
      <c r="T1" t="s">
        <v>173</v>
      </c>
      <c r="V1" t="s">
        <v>176</v>
      </c>
      <c r="W1" t="s">
        <v>190</v>
      </c>
      <c r="Z1" t="s">
        <v>176</v>
      </c>
      <c r="AA1" t="s">
        <v>191</v>
      </c>
      <c r="AB1" t="s">
        <v>176</v>
      </c>
      <c r="AC1" t="s">
        <v>192</v>
      </c>
      <c r="AD1" t="s">
        <v>176</v>
      </c>
      <c r="AE1" t="s">
        <v>193</v>
      </c>
      <c r="AF1" t="s">
        <v>176</v>
      </c>
      <c r="AG1" t="s">
        <v>194</v>
      </c>
      <c r="AH1" t="s">
        <v>176</v>
      </c>
      <c r="AI1" t="s">
        <v>195</v>
      </c>
      <c r="AJ1" t="s">
        <v>196</v>
      </c>
      <c r="AK1" t="s">
        <v>176</v>
      </c>
      <c r="AL1" t="s">
        <v>197</v>
      </c>
      <c r="AN1" t="s">
        <v>176</v>
      </c>
      <c r="AO1" t="s">
        <v>198</v>
      </c>
      <c r="AQ1" t="s">
        <v>176</v>
      </c>
      <c r="AR1" t="s">
        <v>199</v>
      </c>
    </row>
    <row r="2" spans="1:45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X61"/>
  <sheetViews>
    <sheetView topLeftCell="K6" workbookViewId="0">
      <selection activeCell="T23" sqref="T23"/>
    </sheetView>
  </sheetViews>
  <sheetFormatPr defaultRowHeight="14.25"/>
  <cols>
    <col min="13" max="13" width="10.06640625" bestFit="1" customWidth="1"/>
    <col min="16" max="16" width="10.06640625" bestFit="1" customWidth="1"/>
    <col min="20" max="20" width="10.06640625" bestFit="1" customWidth="1"/>
    <col min="21" max="21" width="10.06640625" customWidth="1"/>
  </cols>
  <sheetData>
    <row r="2" spans="1:24">
      <c r="A2" t="s">
        <v>169</v>
      </c>
      <c r="B2" t="s">
        <v>170</v>
      </c>
      <c r="C2" t="s">
        <v>168</v>
      </c>
      <c r="E2" t="s">
        <v>171</v>
      </c>
      <c r="F2" t="s">
        <v>172</v>
      </c>
      <c r="N2" t="s">
        <v>168</v>
      </c>
      <c r="Q2" t="s">
        <v>173</v>
      </c>
      <c r="T2" t="s">
        <v>171</v>
      </c>
      <c r="U2" t="s">
        <v>174</v>
      </c>
      <c r="V2" t="s">
        <v>172</v>
      </c>
      <c r="W2" t="s">
        <v>168</v>
      </c>
      <c r="X2" t="s">
        <v>173</v>
      </c>
    </row>
    <row r="3" spans="1:2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8"/>
  <sheetViews>
    <sheetView workbookViewId="0"/>
  </sheetViews>
  <sheetFormatPr defaultRowHeight="14.25"/>
  <cols>
    <col min="1" max="1" width="36.86328125" bestFit="1" customWidth="1"/>
    <col min="2" max="2" width="10.33203125" bestFit="1" customWidth="1"/>
    <col min="3" max="3" width="11.53125" customWidth="1"/>
    <col min="4" max="4" width="21.6640625" bestFit="1" customWidth="1"/>
    <col min="5" max="5" width="27.53125" bestFit="1" customWidth="1"/>
    <col min="6" max="6" width="36.6640625" bestFit="1" customWidth="1"/>
    <col min="7" max="7" width="20.86328125" bestFit="1" customWidth="1"/>
    <col min="8" max="8" width="22.33203125" bestFit="1" customWidth="1"/>
    <col min="9" max="9" width="21.3984375" bestFit="1" customWidth="1"/>
    <col min="10" max="10" width="21.53125" bestFit="1" customWidth="1"/>
    <col min="11" max="11" width="20.53125" bestFit="1" customWidth="1"/>
    <col min="12" max="12" width="22.33203125" bestFit="1" customWidth="1"/>
  </cols>
  <sheetData>
    <row r="1" spans="1:12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>
      <c r="B3" s="1"/>
      <c r="C3" s="1"/>
    </row>
    <row r="4" spans="1:12">
      <c r="B4" s="1"/>
      <c r="C4" s="1"/>
    </row>
    <row r="5" spans="1:12">
      <c r="B5" s="1"/>
      <c r="C5" s="1"/>
    </row>
    <row r="6" spans="1:12">
      <c r="B6" s="1"/>
      <c r="C6" s="1"/>
    </row>
    <row r="7" spans="1:12">
      <c r="B7" s="1"/>
      <c r="C7" s="1"/>
    </row>
    <row r="8" spans="1:12">
      <c r="B8" s="1"/>
      <c r="C8" s="1"/>
    </row>
    <row r="9" spans="1:12">
      <c r="B9" s="1"/>
      <c r="C9" s="1"/>
    </row>
    <row r="10" spans="1:12">
      <c r="B10" s="1"/>
      <c r="C10" s="1"/>
    </row>
    <row r="11" spans="1:12">
      <c r="B11" s="1"/>
      <c r="C11" s="1"/>
    </row>
    <row r="12" spans="1:12">
      <c r="B12" s="1"/>
      <c r="C12" s="1"/>
    </row>
    <row r="13" spans="1:12">
      <c r="B13" s="1"/>
      <c r="C13" s="1"/>
    </row>
    <row r="14" spans="1:12">
      <c r="B14" s="1"/>
      <c r="C14" s="1"/>
    </row>
    <row r="15" spans="1:12">
      <c r="B15" s="1"/>
      <c r="C15" s="1"/>
    </row>
    <row r="16" spans="1:12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261"/>
  <sheetViews>
    <sheetView workbookViewId="0"/>
  </sheetViews>
  <sheetFormatPr defaultRowHeight="14.25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6328125" bestFit="1" customWidth="1"/>
    <col min="7" max="7" width="27.6640625" bestFit="1" customWidth="1"/>
    <col min="8" max="8" width="27" bestFit="1" customWidth="1"/>
    <col min="9" max="9" width="9.86328125" bestFit="1" customWidth="1"/>
    <col min="10" max="10" width="10.06640625" bestFit="1" customWidth="1"/>
    <col min="11" max="11" width="27.33203125" bestFit="1" customWidth="1"/>
    <col min="12" max="12" width="11.06640625" bestFit="1" customWidth="1"/>
    <col min="13" max="13" width="21.6640625" customWidth="1"/>
    <col min="14" max="14" width="14.06640625" bestFit="1" customWidth="1"/>
    <col min="15" max="15" width="21.33203125" bestFit="1" customWidth="1"/>
    <col min="16" max="16" width="12" bestFit="1" customWidth="1"/>
    <col min="17" max="17" width="21.3984375" bestFit="1" customWidth="1"/>
    <col min="18" max="18" width="17.6640625" bestFit="1" customWidth="1"/>
    <col min="19" max="19" width="18.6640625" bestFit="1" customWidth="1"/>
    <col min="20" max="20" width="14.06640625" bestFit="1" customWidth="1"/>
    <col min="21" max="21" width="14.86328125" bestFit="1" customWidth="1"/>
    <col min="22" max="22" width="13.86328125" bestFit="1" customWidth="1"/>
    <col min="23" max="23" width="14.3984375" bestFit="1" customWidth="1"/>
    <col min="24" max="24" width="15.06640625" bestFit="1" customWidth="1"/>
    <col min="25" max="25" width="15" bestFit="1" customWidth="1"/>
    <col min="26" max="27" width="21.86328125" customWidth="1"/>
    <col min="28" max="28" width="20.53125" bestFit="1" customWidth="1"/>
    <col min="29" max="29" width="21.6640625" bestFit="1" customWidth="1"/>
    <col min="30" max="30" width="17.6640625" bestFit="1" customWidth="1"/>
    <col min="31" max="31" width="16.3984375" bestFit="1" customWidth="1"/>
    <col min="32" max="32" width="17.33203125" bestFit="1" customWidth="1"/>
    <col min="33" max="33" width="18" bestFit="1" customWidth="1"/>
    <col min="34" max="34" width="16.53125" bestFit="1" customWidth="1"/>
    <col min="35" max="35" width="17.6640625" bestFit="1" customWidth="1"/>
    <col min="36" max="36" width="13.6640625" bestFit="1" customWidth="1"/>
    <col min="37" max="37" width="12.664062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6328125" bestFit="1" customWidth="1"/>
    <col min="44" max="44" width="17" bestFit="1" customWidth="1"/>
    <col min="45" max="45" width="5.6640625" bestFit="1" customWidth="1"/>
    <col min="46" max="46" width="8.06640625" bestFit="1" customWidth="1"/>
    <col min="47" max="47" width="14" bestFit="1" customWidth="1"/>
    <col min="48" max="48" width="14.33203125" bestFit="1" customWidth="1"/>
    <col min="49" max="49" width="10.6640625" bestFit="1" customWidth="1"/>
    <col min="50" max="50" width="10.53125" bestFit="1" customWidth="1"/>
    <col min="51" max="51" width="6.53125" bestFit="1" customWidth="1"/>
    <col min="52" max="52" width="7.53125" bestFit="1" customWidth="1"/>
    <col min="53" max="53" width="14.86328125" bestFit="1" customWidth="1"/>
    <col min="54" max="54" width="17.3984375" bestFit="1" customWidth="1"/>
    <col min="55" max="55" width="14.06640625" bestFit="1" customWidth="1"/>
    <col min="56" max="56" width="15.06640625" bestFit="1" customWidth="1"/>
    <col min="57" max="57" width="14.6640625" bestFit="1" customWidth="1"/>
    <col min="58" max="58" width="15" bestFit="1" customWidth="1"/>
    <col min="59" max="59" width="11.6640625" bestFit="1" customWidth="1"/>
    <col min="60" max="60" width="11.33203125" bestFit="1" customWidth="1"/>
    <col min="61" max="61" width="17.6640625" bestFit="1" customWidth="1"/>
    <col min="62" max="62" width="20.33203125" bestFit="1" customWidth="1"/>
    <col min="63" max="63" width="18.3984375" bestFit="1" customWidth="1"/>
    <col min="64" max="64" width="17.33203125" bestFit="1" customWidth="1"/>
    <col min="65" max="65" width="17.3984375" bestFit="1" customWidth="1"/>
    <col min="66" max="66" width="18.06640625" bestFit="1" customWidth="1"/>
    <col min="67" max="67" width="13.6640625" bestFit="1" customWidth="1"/>
    <col min="68" max="68" width="16.33203125" bestFit="1" customWidth="1"/>
    <col min="69" max="69" width="14.06640625" bestFit="1" customWidth="1"/>
    <col min="70" max="70" width="14.3984375" bestFit="1" customWidth="1"/>
    <col min="71" max="71" width="13.86328125" bestFit="1" customWidth="1"/>
    <col min="72" max="72" width="10.6640625" bestFit="1" customWidth="1"/>
    <col min="73" max="73" width="18.6640625" bestFit="1" customWidth="1"/>
    <col min="74" max="74" width="13.3984375" bestFit="1" customWidth="1"/>
    <col min="75" max="75" width="18.6640625" bestFit="1" customWidth="1"/>
    <col min="76" max="76" width="18" bestFit="1" customWidth="1"/>
    <col min="77" max="77" width="10.86328125" bestFit="1" customWidth="1"/>
    <col min="78" max="78" width="9.86328125" bestFit="1" customWidth="1"/>
    <col min="79" max="79" width="12.06640625" bestFit="1" customWidth="1"/>
  </cols>
  <sheetData>
    <row r="1" spans="1:87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182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175</v>
      </c>
      <c r="Y1" t="s">
        <v>59</v>
      </c>
      <c r="Z1" t="s">
        <v>7</v>
      </c>
      <c r="AA1" t="s">
        <v>219</v>
      </c>
      <c r="AB1" t="s">
        <v>154</v>
      </c>
      <c r="AC1" t="s">
        <v>153</v>
      </c>
      <c r="AD1" t="s">
        <v>152</v>
      </c>
      <c r="AE1" t="s">
        <v>151</v>
      </c>
      <c r="AF1" t="s">
        <v>155</v>
      </c>
      <c r="AG1" t="s">
        <v>158</v>
      </c>
      <c r="AH1" t="s">
        <v>147</v>
      </c>
      <c r="AI1" t="s">
        <v>148</v>
      </c>
      <c r="AJ1" t="s">
        <v>150</v>
      </c>
      <c r="AK1" t="s">
        <v>149</v>
      </c>
      <c r="AL1" t="s">
        <v>159</v>
      </c>
      <c r="AM1" t="s">
        <v>156</v>
      </c>
      <c r="AN1" t="s">
        <v>160</v>
      </c>
      <c r="AO1" t="s">
        <v>17</v>
      </c>
      <c r="AP1" t="s">
        <v>18</v>
      </c>
      <c r="AQ1" t="s">
        <v>19</v>
      </c>
      <c r="AR1" t="s">
        <v>161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200</v>
      </c>
      <c r="CC1" s="9" t="s">
        <v>201</v>
      </c>
      <c r="CD1" s="9" t="s">
        <v>202</v>
      </c>
      <c r="CE1" s="9" t="s">
        <v>203</v>
      </c>
      <c r="CF1" s="9" t="s">
        <v>204</v>
      </c>
      <c r="CG1" t="s">
        <v>205</v>
      </c>
      <c r="CH1" t="s">
        <v>206</v>
      </c>
      <c r="CI1" t="s">
        <v>207</v>
      </c>
    </row>
    <row r="2" spans="1:87">
      <c r="A2" s="9" t="s">
        <v>184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>
        <v>17.396999999999998</v>
      </c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>
      <c r="A3" t="s">
        <v>184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>
        <v>87.113</v>
      </c>
      <c r="AB3">
        <v>4.2999999999999997E-2</v>
      </c>
      <c r="AD3">
        <v>1.7299999999999999E-2</v>
      </c>
      <c r="AH3">
        <v>2.19</v>
      </c>
      <c r="AJ3">
        <v>0.62</v>
      </c>
    </row>
    <row r="4" spans="1:87">
      <c r="A4" t="s">
        <v>184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>
        <v>184.42699999999999</v>
      </c>
      <c r="AB4">
        <v>4.2000000000000003E-2</v>
      </c>
      <c r="AD4">
        <v>1.61E-2</v>
      </c>
      <c r="AH4">
        <v>3.69</v>
      </c>
      <c r="AJ4">
        <v>1.55</v>
      </c>
    </row>
    <row r="5" spans="1:87">
      <c r="A5" t="s">
        <v>184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>
        <v>877.75699999999995</v>
      </c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>
      <c r="A6" t="s">
        <v>184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>
        <v>913.14699999999993</v>
      </c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>
      <c r="A7" t="s">
        <v>184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>
        <v>288.327</v>
      </c>
      <c r="AB7">
        <v>4.5599999999999995E-2</v>
      </c>
      <c r="AD7">
        <v>1.6200000000000003E-2</v>
      </c>
      <c r="AH7">
        <v>5.58</v>
      </c>
      <c r="AJ7">
        <v>2.69</v>
      </c>
    </row>
    <row r="8" spans="1:87">
      <c r="A8" t="s">
        <v>184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>
        <v>650.26700000000005</v>
      </c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>
      <c r="A9" t="s">
        <v>184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>
        <v>461.33299999999997</v>
      </c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>
      <c r="A10" t="s">
        <v>184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>
        <v>31.630000000000003</v>
      </c>
      <c r="AB10">
        <v>4.6699999999999998E-2</v>
      </c>
      <c r="AD10">
        <v>2.3799999999999998E-2</v>
      </c>
      <c r="AH10">
        <v>0.89</v>
      </c>
      <c r="AJ10">
        <v>0.3</v>
      </c>
    </row>
    <row r="11" spans="1:87">
      <c r="A11" t="s">
        <v>184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>
        <v>673.70299999999997</v>
      </c>
      <c r="AA11">
        <f>Y11/Z11</f>
        <v>0.55059870595796667</v>
      </c>
    </row>
    <row r="12" spans="1:87">
      <c r="A12" t="s">
        <v>184</v>
      </c>
      <c r="B12" s="4">
        <v>42293</v>
      </c>
      <c r="C12" s="4"/>
      <c r="Q12" s="9"/>
      <c r="Y12">
        <v>372.5</v>
      </c>
    </row>
    <row r="13" spans="1:87">
      <c r="A13" t="s">
        <v>185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>
        <v>7.9370000000000003</v>
      </c>
      <c r="AB13">
        <v>4.3700000000000003E-2</v>
      </c>
      <c r="AD13">
        <v>2.8300000000000002E-2</v>
      </c>
      <c r="AH13">
        <v>0.25</v>
      </c>
      <c r="AJ13">
        <v>0.06</v>
      </c>
    </row>
    <row r="14" spans="1:87">
      <c r="A14" t="s">
        <v>185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>
        <v>707.85299999999995</v>
      </c>
    </row>
    <row r="15" spans="1:87">
      <c r="A15" t="s">
        <v>185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>
        <v>67.203000000000003</v>
      </c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>
      <c r="A16" t="s">
        <v>185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>
        <v>235.12700000000001</v>
      </c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>
      <c r="A17" t="s">
        <v>185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>
        <v>97.26</v>
      </c>
      <c r="AB17">
        <v>4.7100000000000003E-2</v>
      </c>
      <c r="AD17">
        <v>1.6399999999999998E-2</v>
      </c>
      <c r="AH17">
        <v>2.37</v>
      </c>
      <c r="AJ17">
        <v>0.77</v>
      </c>
    </row>
    <row r="18" spans="1:79">
      <c r="A18" t="s">
        <v>185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>
        <v>603.63</v>
      </c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>
      <c r="A19" t="s">
        <v>185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>
        <v>13.95</v>
      </c>
      <c r="AB19">
        <v>4.0899999999999999E-2</v>
      </c>
      <c r="AD19">
        <v>1.8500000000000003E-2</v>
      </c>
      <c r="AH19">
        <v>0.36</v>
      </c>
      <c r="AJ19">
        <v>0.1</v>
      </c>
    </row>
    <row r="20" spans="1:79">
      <c r="A20" t="s">
        <v>185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>
        <v>764.923</v>
      </c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>
      <c r="A21" t="s">
        <v>185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>
        <v>410.04700000000003</v>
      </c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>
      <c r="A22" t="s">
        <v>185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>
        <v>646.68999999999994</v>
      </c>
      <c r="AA22">
        <f>Y22/Z22</f>
        <v>0.56851041457267004</v>
      </c>
    </row>
    <row r="23" spans="1:79">
      <c r="A23" t="s">
        <v>185</v>
      </c>
      <c r="B23" s="4">
        <v>42293</v>
      </c>
      <c r="C23" s="4"/>
      <c r="Q23" s="9"/>
      <c r="Y23">
        <v>302.7</v>
      </c>
    </row>
    <row r="24" spans="1:79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>
      <c r="A46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>
      <c r="A47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>
      <c r="A48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>
      <c r="A49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>
      <c r="A50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>
      <c r="A51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>
      <c r="A52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>
      <c r="A5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>
      <c r="A56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>
      <c r="A57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>
      <c r="A58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>
      <c r="A59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>
      <c r="A60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>
      <c r="A63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>
      <c r="A64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>
      <c r="A6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>
      <c r="A66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>
      <c r="A67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>
      <c r="A68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>
      <c r="A69" s="12" t="s">
        <v>218</v>
      </c>
      <c r="B69" s="10">
        <f>DATE(2003,12,9)+C69</f>
        <v>37995</v>
      </c>
      <c r="C69" s="21">
        <v>31</v>
      </c>
      <c r="D69" s="9"/>
      <c r="E69" s="9"/>
      <c r="F69" s="9"/>
      <c r="G69" s="22"/>
      <c r="H69" s="2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2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>
      <c r="A70" s="12" t="s">
        <v>218</v>
      </c>
      <c r="B70" s="10">
        <f>DATE(2003,12,9)+C70</f>
        <v>38021</v>
      </c>
      <c r="C70" s="21">
        <v>57</v>
      </c>
      <c r="D70" s="9"/>
      <c r="E70" s="9"/>
      <c r="F70" s="9"/>
      <c r="G70" s="22"/>
      <c r="H70" s="2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2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>
      <c r="A71" s="12" t="s">
        <v>218</v>
      </c>
      <c r="B71" s="10">
        <f>DATE(2003,12,9)+C71</f>
        <v>38035</v>
      </c>
      <c r="C71" s="21">
        <v>71</v>
      </c>
      <c r="D71" s="9"/>
      <c r="E71" s="9"/>
      <c r="F71" s="9"/>
      <c r="G71" s="22"/>
      <c r="H71" s="2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2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>
      <c r="A72" s="12" t="s">
        <v>218</v>
      </c>
      <c r="B72" s="10">
        <f>DATE(2003,12,9)+C72</f>
        <v>38092</v>
      </c>
      <c r="C72" s="21">
        <v>128</v>
      </c>
      <c r="D72" s="10" t="s">
        <v>60</v>
      </c>
      <c r="E72" s="9"/>
      <c r="F72" s="9"/>
      <c r="G72" s="22">
        <v>44</v>
      </c>
      <c r="H72" s="21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1"/>
      <c r="U72">
        <v>130.10912594516401</v>
      </c>
      <c r="V72" s="9"/>
      <c r="W72" s="9"/>
      <c r="X72" s="9"/>
      <c r="Y72" s="22">
        <v>368</v>
      </c>
      <c r="Z72" s="9">
        <v>693.36866137444201</v>
      </c>
      <c r="AA72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>
      <c r="A73" s="8" t="s">
        <v>183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>
      <c r="A74" s="8" t="s">
        <v>183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>
      <c r="A75" s="8" t="s">
        <v>183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>
      <c r="A76" s="8" t="s">
        <v>183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>
      <c r="A77" s="8" t="s">
        <v>183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>
      <c r="A78" s="8" t="s">
        <v>183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>
      <c r="A79" s="6" t="s">
        <v>183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>
      <c r="A80" s="24" t="s">
        <v>181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>
      <c r="A81" s="24" t="s">
        <v>181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>
      <c r="A82" s="23" t="s">
        <v>181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>
      <c r="A83" s="23" t="s">
        <v>181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>
      <c r="A84" s="23" t="s">
        <v>181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>
      <c r="A85" s="24" t="s">
        <v>181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>
      <c r="A86" s="24" t="s">
        <v>181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>
      <c r="A87" s="24" t="s">
        <v>181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>
      <c r="A88" s="23" t="s">
        <v>181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>
      <c r="A89" s="23" t="s">
        <v>181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>
      <c r="A90" s="23" t="s">
        <v>181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>
      <c r="A91" s="24" t="s">
        <v>181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3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>
      <c r="A92" s="6" t="s">
        <v>163</v>
      </c>
      <c r="B92" s="4">
        <v>36530</v>
      </c>
      <c r="C92" s="4"/>
      <c r="Z92">
        <v>22.0397953047001</v>
      </c>
    </row>
    <row r="93" spans="1:87">
      <c r="A93" s="6" t="s">
        <v>163</v>
      </c>
      <c r="B93" s="4">
        <v>36544</v>
      </c>
      <c r="C93" s="4"/>
      <c r="N93">
        <v>1.7981584612741099</v>
      </c>
      <c r="Z93">
        <v>125.371812704538</v>
      </c>
    </row>
    <row r="94" spans="1:87">
      <c r="A94" s="7" t="s">
        <v>163</v>
      </c>
      <c r="B94" s="4">
        <v>36599</v>
      </c>
      <c r="C94" s="4"/>
      <c r="N94">
        <v>2.5412425838142698</v>
      </c>
    </row>
    <row r="95" spans="1:87">
      <c r="A95" s="7" t="s">
        <v>163</v>
      </c>
      <c r="B95" s="4">
        <v>36558</v>
      </c>
      <c r="C95" s="4"/>
      <c r="N95">
        <v>4.3573110704575502</v>
      </c>
      <c r="Z95">
        <v>326.505975198957</v>
      </c>
    </row>
    <row r="96" spans="1:87">
      <c r="A96" s="7" t="s">
        <v>163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>
      <c r="A97" s="6" t="s">
        <v>163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>
      <c r="A98" s="6" t="s">
        <v>163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>
      <c r="A99" s="6" t="s">
        <v>163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>
      <c r="A100" s="7" t="s">
        <v>163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>
      <c r="A101" s="7" t="s">
        <v>163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>
        <f>Y101/Z101</f>
        <v>0.52318951866199048</v>
      </c>
    </row>
    <row r="102" spans="1:27">
      <c r="A102" s="7" t="s">
        <v>166</v>
      </c>
      <c r="B102" s="4">
        <v>36530</v>
      </c>
      <c r="C102" s="4"/>
      <c r="N102">
        <v>0.44868050010612398</v>
      </c>
      <c r="Z102">
        <v>29.973767419208301</v>
      </c>
    </row>
    <row r="103" spans="1:27">
      <c r="A103" s="6" t="s">
        <v>166</v>
      </c>
      <c r="B103" s="4">
        <v>36543</v>
      </c>
      <c r="C103" s="4"/>
      <c r="N103">
        <v>1.7156834008833699</v>
      </c>
      <c r="Z103">
        <v>135.94011149769199</v>
      </c>
    </row>
    <row r="104" spans="1:27">
      <c r="A104" s="6" t="s">
        <v>166</v>
      </c>
      <c r="B104" s="4">
        <v>36545</v>
      </c>
      <c r="C104" s="4"/>
      <c r="N104">
        <v>2.2107359079836999</v>
      </c>
      <c r="Z104">
        <v>154.47337448392599</v>
      </c>
    </row>
    <row r="105" spans="1:27">
      <c r="A105" s="6" t="s">
        <v>166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>
      <c r="A106" s="7" t="s">
        <v>166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>
      <c r="A107" s="7" t="s">
        <v>166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>
      <c r="A108" s="7" t="s">
        <v>166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>
      <c r="A109" s="6" t="s">
        <v>166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>
      <c r="A110" s="6" t="s">
        <v>166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>
      <c r="A111" s="6" t="s">
        <v>166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>
      <c r="A112" s="7" t="s">
        <v>164</v>
      </c>
      <c r="B112" s="4">
        <v>36558</v>
      </c>
      <c r="C112" s="4"/>
      <c r="Z112">
        <v>56.9103111383317</v>
      </c>
    </row>
    <row r="113" spans="1:27">
      <c r="A113" s="7" t="s">
        <v>164</v>
      </c>
      <c r="B113" s="4">
        <v>36566</v>
      </c>
      <c r="C113" s="4"/>
      <c r="N113">
        <v>1.96698976136811</v>
      </c>
      <c r="Z113">
        <v>125.76585484638601</v>
      </c>
    </row>
    <row r="114" spans="1:27">
      <c r="A114" s="7" t="s">
        <v>164</v>
      </c>
      <c r="B114" s="4">
        <v>36571</v>
      </c>
      <c r="C114" s="4"/>
      <c r="Z114">
        <v>170.792917572139</v>
      </c>
    </row>
    <row r="115" spans="1:27">
      <c r="A115" s="8" t="s">
        <v>164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>
      <c r="A116" s="8" t="s">
        <v>164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>
      <c r="A117" s="8" t="s">
        <v>164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>
      <c r="A118" s="8" t="s">
        <v>164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>
      <c r="A119" s="8" t="s">
        <v>164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>
        <f>Y119/Z119</f>
        <v>0.46655561206525592</v>
      </c>
    </row>
    <row r="120" spans="1:27">
      <c r="A120" s="8" t="s">
        <v>167</v>
      </c>
      <c r="B120" s="4">
        <v>36553</v>
      </c>
      <c r="C120" s="4"/>
      <c r="N120">
        <v>0.59010097130555095</v>
      </c>
      <c r="Z120">
        <v>30.376664440648</v>
      </c>
    </row>
    <row r="121" spans="1:27">
      <c r="A121" s="8" t="s">
        <v>167</v>
      </c>
      <c r="B121" s="4">
        <v>36558</v>
      </c>
      <c r="C121" s="4"/>
      <c r="N121">
        <v>0.865826418298143</v>
      </c>
      <c r="Z121">
        <v>64.831000933451804</v>
      </c>
    </row>
    <row r="122" spans="1:27">
      <c r="A122" s="8" t="s">
        <v>167</v>
      </c>
      <c r="B122" s="4">
        <v>36567</v>
      </c>
      <c r="C122" s="4"/>
      <c r="N122">
        <v>2.1045694822062</v>
      </c>
      <c r="Z122">
        <v>149.56777118991101</v>
      </c>
    </row>
    <row r="123" spans="1:27">
      <c r="A123" s="8" t="s">
        <v>167</v>
      </c>
      <c r="B123" s="4">
        <v>36572</v>
      </c>
      <c r="C123" s="4"/>
      <c r="N123">
        <v>2.71019517076178</v>
      </c>
      <c r="Z123">
        <v>199.87676959234301</v>
      </c>
    </row>
    <row r="124" spans="1:27">
      <c r="A124" s="8" t="s">
        <v>167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>
      <c r="A125" s="8" t="s">
        <v>167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>
      <c r="A126" s="8" t="s">
        <v>167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>
      <c r="A127" s="8" t="s">
        <v>167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>
      <c r="A128" s="8" t="s">
        <v>167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>
      <c r="A129" s="8" t="s">
        <v>167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>
        <f>Y129/Z129</f>
        <v>0.47844006427479291</v>
      </c>
    </row>
    <row r="130" spans="1:27">
      <c r="A130" s="8" t="s">
        <v>162</v>
      </c>
      <c r="B130" s="4">
        <v>36523</v>
      </c>
      <c r="C130" s="4"/>
      <c r="Z130">
        <v>106.506491733601</v>
      </c>
    </row>
    <row r="131" spans="1:27">
      <c r="A131" s="8" t="s">
        <v>162</v>
      </c>
      <c r="B131" s="4">
        <v>36532</v>
      </c>
      <c r="C131" s="4"/>
      <c r="N131">
        <v>1.8509991004558299</v>
      </c>
      <c r="Z131">
        <v>207.106778779281</v>
      </c>
    </row>
    <row r="132" spans="1:27">
      <c r="A132" s="8" t="s">
        <v>162</v>
      </c>
      <c r="B132" s="4">
        <v>36537</v>
      </c>
      <c r="C132" s="4"/>
      <c r="N132">
        <v>3.7213232395718499</v>
      </c>
      <c r="Z132">
        <v>249.48623250700001</v>
      </c>
    </row>
    <row r="133" spans="1:27">
      <c r="A133" s="8" t="s">
        <v>162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>
      <c r="A134" s="8" t="s">
        <v>162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>
      <c r="A135" s="8" t="s">
        <v>162</v>
      </c>
      <c r="B135" s="4">
        <v>36578</v>
      </c>
      <c r="C135" s="4"/>
      <c r="N135">
        <v>5.1029017879703602</v>
      </c>
      <c r="Z135">
        <v>844.91932835738203</v>
      </c>
    </row>
    <row r="136" spans="1:27">
      <c r="A136" s="8" t="s">
        <v>162</v>
      </c>
      <c r="B136" s="4">
        <v>36593</v>
      </c>
      <c r="C136" s="4"/>
      <c r="V136">
        <v>462.135922330097</v>
      </c>
      <c r="Z136">
        <v>953.55541863287999</v>
      </c>
    </row>
    <row r="137" spans="1:27">
      <c r="A137" s="8" t="s">
        <v>162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>
      <c r="A138" s="8" t="s">
        <v>162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>
        <f>Y138/Z138</f>
        <v>0.5462897580351791</v>
      </c>
    </row>
    <row r="139" spans="1:27">
      <c r="A139" s="8" t="s">
        <v>165</v>
      </c>
      <c r="B139" s="4">
        <v>36508</v>
      </c>
      <c r="C139" s="4"/>
      <c r="N139">
        <v>0.36252640515873402</v>
      </c>
      <c r="Z139">
        <v>32.240616594781997</v>
      </c>
    </row>
    <row r="140" spans="1:27">
      <c r="A140" s="8" t="s">
        <v>165</v>
      </c>
      <c r="B140" s="4">
        <v>36522</v>
      </c>
      <c r="C140" s="4"/>
      <c r="N140">
        <v>1.65706142168406</v>
      </c>
      <c r="Z140">
        <v>117.06593564716199</v>
      </c>
    </row>
    <row r="141" spans="1:27">
      <c r="A141" s="8" t="s">
        <v>165</v>
      </c>
      <c r="B141" s="4">
        <v>36530</v>
      </c>
      <c r="C141" s="4"/>
      <c r="N141">
        <v>2.4005498337359299</v>
      </c>
      <c r="Z141">
        <v>193.846596590133</v>
      </c>
    </row>
    <row r="142" spans="1:27">
      <c r="A142" s="8" t="s">
        <v>165</v>
      </c>
      <c r="B142" s="4">
        <v>36536</v>
      </c>
      <c r="C142" s="4"/>
      <c r="N142">
        <v>3.4464468005538702</v>
      </c>
      <c r="Z142">
        <v>286.477492002936</v>
      </c>
    </row>
    <row r="143" spans="1:27">
      <c r="A143" s="8" t="s">
        <v>165</v>
      </c>
      <c r="B143" s="4">
        <v>36543</v>
      </c>
      <c r="C143" s="4"/>
      <c r="N143">
        <v>4.6297213434540403</v>
      </c>
      <c r="Z143">
        <v>392.32872264672301</v>
      </c>
    </row>
    <row r="144" spans="1:27">
      <c r="A144" s="8" t="s">
        <v>165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>
      <c r="A145" s="8" t="s">
        <v>165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>
      <c r="A146" s="8" t="s">
        <v>165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>
      <c r="A147" s="8" t="s">
        <v>165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>
      <c r="A148" s="8" t="s">
        <v>165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>
      <c r="A149" s="8" t="s">
        <v>165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>
        <f>Y149/Z149</f>
        <v>0.59843633138909613</v>
      </c>
    </row>
    <row r="150" spans="1:84">
      <c r="A150" s="8" t="s">
        <v>124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4">
        <v>31.173824693742432</v>
      </c>
      <c r="M150" s="14">
        <v>1153.43151366847</v>
      </c>
      <c r="Y150" s="5">
        <v>460</v>
      </c>
      <c r="CB150" s="16">
        <v>16.196100356419027</v>
      </c>
      <c r="CC150" s="16">
        <v>459.22058035372402</v>
      </c>
      <c r="CD150" s="11">
        <v>0.15748898678414</v>
      </c>
      <c r="CE150" s="16">
        <v>358.91304347826002</v>
      </c>
      <c r="CF150" s="16">
        <v>192.21917808219101</v>
      </c>
    </row>
    <row r="151" spans="1:84">
      <c r="A151" s="8" t="s">
        <v>112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4">
        <v>32.895088762518107</v>
      </c>
      <c r="M151" s="14">
        <v>1217.11828421317</v>
      </c>
      <c r="Y151" s="5">
        <v>410</v>
      </c>
      <c r="CB151" s="16">
        <v>15.470984997157323</v>
      </c>
      <c r="CC151" s="16">
        <v>421.96922134599106</v>
      </c>
      <c r="CD151" s="11">
        <v>0.13105726872246598</v>
      </c>
      <c r="CE151" s="16">
        <v>353.91304347826002</v>
      </c>
      <c r="CF151" s="16">
        <v>186.79452054794501</v>
      </c>
    </row>
    <row r="152" spans="1:84">
      <c r="A152" s="8" t="s">
        <v>136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4">
        <v>49.82304716462108</v>
      </c>
      <c r="M152" s="14">
        <v>1843.45274509098</v>
      </c>
      <c r="Y152" s="5">
        <v>410</v>
      </c>
      <c r="CB152" s="16">
        <v>15.734663309616137</v>
      </c>
      <c r="CC152" s="16">
        <v>417.97902151443196</v>
      </c>
      <c r="CD152" s="11">
        <v>9.0969162995594599E-2</v>
      </c>
      <c r="CE152" s="16">
        <v>353.47826086956502</v>
      </c>
      <c r="CF152" s="16">
        <v>188.76712328767101</v>
      </c>
    </row>
    <row r="153" spans="1:84">
      <c r="A153" s="8" t="s">
        <v>125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4">
        <v>33.639112501252164</v>
      </c>
      <c r="M153" s="14">
        <v>1244.64716254633</v>
      </c>
      <c r="Y153" s="5">
        <v>420</v>
      </c>
      <c r="CB153" s="16">
        <v>16.513326521013973</v>
      </c>
      <c r="CC153" s="16">
        <v>413.86295076946607</v>
      </c>
      <c r="CD153" s="11">
        <v>0.14207048458149699</v>
      </c>
      <c r="CE153" s="16">
        <v>368.04347826086899</v>
      </c>
      <c r="CF153" s="16">
        <v>188.60273972602701</v>
      </c>
    </row>
    <row r="154" spans="1:84">
      <c r="A154" s="8" t="s">
        <v>113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4">
        <v>29.622559512983514</v>
      </c>
      <c r="M154" s="14">
        <v>1096.0347019803901</v>
      </c>
      <c r="Y154" s="5">
        <v>400</v>
      </c>
      <c r="CB154" s="16">
        <v>18.820511755028484</v>
      </c>
      <c r="CC154" s="16">
        <v>401.224408544521</v>
      </c>
      <c r="CD154" s="11">
        <v>0.136784140969162</v>
      </c>
      <c r="CE154" s="16">
        <v>362.82608695652101</v>
      </c>
      <c r="CF154" s="16">
        <v>183.01369863013699</v>
      </c>
    </row>
    <row r="155" spans="1:84">
      <c r="A155" s="8" t="s">
        <v>137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4">
        <v>40.668434817198644</v>
      </c>
      <c r="M155" s="14">
        <v>1504.7320882363499</v>
      </c>
      <c r="Y155" s="5">
        <v>450</v>
      </c>
      <c r="CB155" s="16">
        <v>12.558151834131973</v>
      </c>
      <c r="CC155" s="16">
        <v>455.10450960875801</v>
      </c>
      <c r="CD155" s="11">
        <v>0.116519823788546</v>
      </c>
      <c r="CE155" s="16">
        <v>355.65217391304299</v>
      </c>
      <c r="CF155" s="16">
        <v>186.95890410958901</v>
      </c>
    </row>
    <row r="156" spans="1:84">
      <c r="A156" s="8" t="s">
        <v>128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4">
        <v>23.243650105897732</v>
      </c>
      <c r="M156" s="14">
        <v>860.01505391821604</v>
      </c>
      <c r="Y156" s="5">
        <v>340</v>
      </c>
      <c r="CB156" s="16">
        <v>11.995663285061568</v>
      </c>
      <c r="CC156" s="16">
        <v>350.31467728351504</v>
      </c>
      <c r="CD156" s="11">
        <v>0.17246696035242198</v>
      </c>
      <c r="CE156" s="16">
        <v>361.739130434782</v>
      </c>
      <c r="CF156" s="16">
        <v>175.780821917808</v>
      </c>
    </row>
    <row r="157" spans="1:84">
      <c r="A157" s="8" t="s">
        <v>116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4">
        <v>24.534547502268513</v>
      </c>
      <c r="M157" s="14">
        <v>907.77825758393499</v>
      </c>
      <c r="Y157" s="5">
        <v>300</v>
      </c>
      <c r="CB157" s="16">
        <v>13.050470975553081</v>
      </c>
      <c r="CC157" s="16">
        <v>309.73922364290598</v>
      </c>
      <c r="CD157" s="11">
        <v>0.13414096916299501</v>
      </c>
      <c r="CE157" s="16">
        <v>371.739130434782</v>
      </c>
      <c r="CF157" s="16">
        <v>172.82191780821901</v>
      </c>
    </row>
    <row r="158" spans="1:84">
      <c r="A158" s="8" t="s">
        <v>140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4">
        <v>27.260203094165945</v>
      </c>
      <c r="M158" s="14">
        <v>1008.62751448414</v>
      </c>
      <c r="Y158" s="5">
        <v>340</v>
      </c>
      <c r="CB158" s="16">
        <v>12.523019909979162</v>
      </c>
      <c r="CC158" s="16">
        <v>344.994104586172</v>
      </c>
      <c r="CD158" s="11">
        <v>0.12224669603524201</v>
      </c>
      <c r="CE158" s="16">
        <v>354.34782608695599</v>
      </c>
      <c r="CF158" s="16">
        <v>181.698630136986</v>
      </c>
    </row>
    <row r="159" spans="1:84">
      <c r="A159" s="8" t="s">
        <v>123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4">
        <v>33.585620598467294</v>
      </c>
      <c r="M159" s="15">
        <v>1242.66796214329</v>
      </c>
      <c r="Y159" s="5">
        <v>470</v>
      </c>
      <c r="CB159" s="16">
        <v>15.285597988791784</v>
      </c>
      <c r="CC159" s="16">
        <v>466.66166449735795</v>
      </c>
      <c r="CD159" s="11">
        <v>0.15264317180616702</v>
      </c>
      <c r="CE159" s="16">
        <v>359.34782608695599</v>
      </c>
      <c r="CF159" s="16">
        <v>193.04109589040999</v>
      </c>
    </row>
    <row r="160" spans="1:84">
      <c r="A160" s="8" t="s">
        <v>111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4">
        <v>33.872531713403781</v>
      </c>
      <c r="M160" s="15">
        <v>1253.28367339594</v>
      </c>
      <c r="Y160" s="5">
        <v>430</v>
      </c>
      <c r="CB160" s="16">
        <v>15.812860173053053</v>
      </c>
      <c r="CC160" s="16">
        <v>432.73623765408399</v>
      </c>
      <c r="CD160" s="11">
        <v>0.133700440528634</v>
      </c>
      <c r="CE160" s="16">
        <v>361.95652173912998</v>
      </c>
      <c r="CF160" s="17">
        <v>183.506849315068</v>
      </c>
    </row>
    <row r="161" spans="1:87">
      <c r="A161" s="8" t="s">
        <v>135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4">
        <v>43.197142948843243</v>
      </c>
      <c r="M161" s="14">
        <v>1598.2942891072</v>
      </c>
      <c r="Y161" s="5">
        <v>430</v>
      </c>
      <c r="CB161" s="16">
        <v>12.714734442318459</v>
      </c>
      <c r="CC161" s="16">
        <v>428.74603782252495</v>
      </c>
      <c r="CD161" s="11">
        <v>0.11211453744493299</v>
      </c>
      <c r="CE161" s="16">
        <v>359.34782608695599</v>
      </c>
      <c r="CF161" s="17">
        <v>187.45205479452</v>
      </c>
    </row>
    <row r="162" spans="1:87">
      <c r="A162" s="8" t="s">
        <v>126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4">
        <v>28.64309035365919</v>
      </c>
      <c r="M162" s="14">
        <v>1059.79434308539</v>
      </c>
      <c r="Y162" s="5">
        <v>440</v>
      </c>
      <c r="CB162" s="16">
        <v>15.381266373648785</v>
      </c>
      <c r="CC162" s="16">
        <v>439.69037592833598</v>
      </c>
      <c r="CD162" s="11">
        <v>0.17158590308370003</v>
      </c>
      <c r="CE162" s="16">
        <v>356.304347826087</v>
      </c>
      <c r="CF162" s="16">
        <v>189.58904109589</v>
      </c>
    </row>
    <row r="163" spans="1:87">
      <c r="A163" s="8" t="s">
        <v>114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4">
        <v>31.225290388088375</v>
      </c>
      <c r="M163" s="14">
        <v>1155.3357443592699</v>
      </c>
      <c r="Y163" s="5">
        <v>410</v>
      </c>
      <c r="CB163" s="16">
        <v>19.402360638645487</v>
      </c>
      <c r="CC163" s="16">
        <v>415.07847791133895</v>
      </c>
      <c r="CD163" s="11">
        <v>0.14559471365638699</v>
      </c>
      <c r="CE163" s="16">
        <v>360.21739130434702</v>
      </c>
      <c r="CF163" s="16">
        <v>184</v>
      </c>
    </row>
    <row r="164" spans="1:87">
      <c r="A164" s="8" t="s">
        <v>138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4">
        <v>40.406446066059459</v>
      </c>
      <c r="M164" s="14">
        <v>1495.0385044442</v>
      </c>
      <c r="Y164" s="5">
        <v>440</v>
      </c>
      <c r="CB164" s="16">
        <v>17.622532029548594</v>
      </c>
      <c r="CC164" s="16">
        <v>447.00742669014602</v>
      </c>
      <c r="CD164" s="11">
        <v>0.11343612334801699</v>
      </c>
      <c r="CE164" s="16">
        <v>349.34782608695599</v>
      </c>
      <c r="CF164" s="16">
        <v>190.08219178082101</v>
      </c>
    </row>
    <row r="165" spans="1:87">
      <c r="A165" s="8" t="s">
        <v>127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4">
        <v>26.242641216191892</v>
      </c>
      <c r="M165" s="14">
        <v>970.97772499910002</v>
      </c>
      <c r="Y165" s="5">
        <v>350</v>
      </c>
      <c r="CB165" s="16">
        <v>12.067815946493702</v>
      </c>
      <c r="CC165" s="16">
        <v>361.68624148227502</v>
      </c>
      <c r="CD165" s="11">
        <v>0.16321585903083702</v>
      </c>
      <c r="CE165" s="16">
        <v>357.17391304347802</v>
      </c>
      <c r="CF165" s="16">
        <v>182.52054794520501</v>
      </c>
    </row>
    <row r="166" spans="1:87">
      <c r="A166" s="8" t="s">
        <v>115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4">
        <v>26.09938827956746</v>
      </c>
      <c r="M166" s="14">
        <v>965.67736634399603</v>
      </c>
      <c r="Y166" s="5">
        <v>320</v>
      </c>
      <c r="CB166" s="16">
        <v>13.38611306813138</v>
      </c>
      <c r="CC166" s="16">
        <v>335.07786540081099</v>
      </c>
      <c r="CD166" s="11">
        <v>0.13590308370043999</v>
      </c>
      <c r="CE166" s="16">
        <v>364.13043478260801</v>
      </c>
      <c r="CF166" s="16">
        <v>176.93150684931501</v>
      </c>
    </row>
    <row r="167" spans="1:87">
      <c r="A167" s="8" t="s">
        <v>139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4">
        <v>32.411230187328378</v>
      </c>
      <c r="M167" s="14">
        <v>1199.21551693115</v>
      </c>
      <c r="Y167" s="5">
        <v>360</v>
      </c>
      <c r="CB167" s="16">
        <v>12.792931305755406</v>
      </c>
      <c r="CC167" s="16">
        <v>370.99885154276001</v>
      </c>
      <c r="CD167" s="11">
        <v>0.11563876651982299</v>
      </c>
      <c r="CE167" s="16">
        <v>351.304347826087</v>
      </c>
      <c r="CF167" s="16">
        <v>183.671232876712</v>
      </c>
    </row>
    <row r="168" spans="1:87">
      <c r="A168" s="8" t="s">
        <v>130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4">
        <v>25.30240506743127</v>
      </c>
      <c r="M168" s="14">
        <v>936.18898749495702</v>
      </c>
      <c r="Y168" s="5">
        <v>410</v>
      </c>
      <c r="CB168" s="16">
        <v>12.824822763647864</v>
      </c>
      <c r="CC168" s="16">
        <v>419.69026548672497</v>
      </c>
      <c r="CD168" s="11">
        <v>0.174627042386928</v>
      </c>
      <c r="CE168" s="16">
        <v>333.97992359747599</v>
      </c>
      <c r="CF168" s="16">
        <v>216.29411764705799</v>
      </c>
    </row>
    <row r="169" spans="1:87">
      <c r="A169" s="8" t="s">
        <v>118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4">
        <v>28.497941265185943</v>
      </c>
      <c r="M169" s="14">
        <v>1054.42382681188</v>
      </c>
      <c r="Y169" s="5">
        <v>440</v>
      </c>
      <c r="CB169" s="16">
        <v>10.13628106563662</v>
      </c>
      <c r="CC169" s="16">
        <v>449.55752212389302</v>
      </c>
      <c r="CD169" s="11">
        <v>0.15084063461993799</v>
      </c>
      <c r="CE169" s="16">
        <v>336.580927812651</v>
      </c>
      <c r="CF169" s="16">
        <v>203.211830754484</v>
      </c>
    </row>
    <row r="170" spans="1:87">
      <c r="A170" s="8" t="s">
        <v>142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4">
        <v>28.497941265185943</v>
      </c>
      <c r="M170" s="14">
        <v>1054.42382681188</v>
      </c>
      <c r="Y170" s="5">
        <v>380</v>
      </c>
      <c r="CB170" s="16">
        <v>7.8014948542058109</v>
      </c>
      <c r="CC170" s="16">
        <v>393.805309734513</v>
      </c>
      <c r="CD170" s="11">
        <v>0.128510537532559</v>
      </c>
      <c r="CE170" s="16">
        <v>325.958211691087</v>
      </c>
      <c r="CF170" s="16">
        <v>214</v>
      </c>
    </row>
    <row r="171" spans="1:87">
      <c r="A171" s="8" t="s">
        <v>131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4">
        <v>23.516911425342219</v>
      </c>
      <c r="M171" s="14">
        <v>870.12572273766204</v>
      </c>
      <c r="Y171" s="5">
        <v>450</v>
      </c>
      <c r="CB171" s="16">
        <v>11.357923869446513</v>
      </c>
      <c r="CC171" s="16">
        <v>445.57522123893801</v>
      </c>
      <c r="CD171" s="11">
        <v>0.184206281079801</v>
      </c>
      <c r="CE171" s="16">
        <v>339.992889113628</v>
      </c>
      <c r="CF171" s="16">
        <v>211.17647058823499</v>
      </c>
    </row>
    <row r="172" spans="1:87">
      <c r="A172" s="8" t="s">
        <v>119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4">
        <v>28.690777304129192</v>
      </c>
      <c r="M172" s="14">
        <v>1061.5587602527801</v>
      </c>
      <c r="Y172" s="5">
        <v>440</v>
      </c>
      <c r="CB172" s="16">
        <v>10.013760872723406</v>
      </c>
      <c r="CC172" s="16">
        <v>452.21238938052994</v>
      </c>
      <c r="CD172" s="11">
        <v>0.147313817191569</v>
      </c>
      <c r="CE172" s="16">
        <v>338.25814887825697</v>
      </c>
      <c r="CF172" s="16">
        <v>200.572915240312</v>
      </c>
    </row>
    <row r="173" spans="1:87" s="9" customFormat="1">
      <c r="A173" s="8" t="s">
        <v>143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4">
        <v>31.430003016328108</v>
      </c>
      <c r="M173" s="14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6">
        <v>10.792022943200324</v>
      </c>
      <c r="CC173" s="16">
        <v>436.94690265486702</v>
      </c>
      <c r="CD173" s="11">
        <v>0.128867215249822</v>
      </c>
      <c r="CE173" s="16">
        <v>330.01994998676503</v>
      </c>
      <c r="CF173" s="16">
        <v>215.058823529411</v>
      </c>
      <c r="CG173"/>
      <c r="CH173"/>
      <c r="CI173"/>
    </row>
    <row r="174" spans="1:87" s="9" customFormat="1">
      <c r="A174" s="8" t="s">
        <v>133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4">
        <v>21.603541823388515</v>
      </c>
      <c r="M174" s="14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6">
        <v>13.439904330711324</v>
      </c>
      <c r="CC174" s="16">
        <v>406.41592920353895</v>
      </c>
      <c r="CD174" s="11">
        <v>0.18594230996921599</v>
      </c>
      <c r="CE174" s="16">
        <v>349.439622648963</v>
      </c>
      <c r="CF174" s="16">
        <v>195.117647058823</v>
      </c>
      <c r="CG174"/>
      <c r="CH174"/>
      <c r="CI174"/>
    </row>
    <row r="175" spans="1:87" s="9" customFormat="1">
      <c r="A175" s="8" t="s">
        <v>121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4">
        <v>23.125106752577484</v>
      </c>
      <c r="M175" s="14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6">
        <v>12.59078331063581</v>
      </c>
      <c r="CC175" s="16">
        <v>380.53097345132699</v>
      </c>
      <c r="CD175" s="11">
        <v>0.15438891191096299</v>
      </c>
      <c r="CE175" s="16">
        <v>350.090031722454</v>
      </c>
      <c r="CF175" s="16">
        <v>196.88812816650599</v>
      </c>
      <c r="CG175"/>
      <c r="CH175"/>
      <c r="CI175"/>
    </row>
    <row r="176" spans="1:87" s="9" customFormat="1">
      <c r="A176" s="8" t="s">
        <v>145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4">
        <v>27.081766114642161</v>
      </c>
      <c r="M176" s="14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6">
        <v>12.873895552182621</v>
      </c>
      <c r="CC176" s="16">
        <v>383.84955752212301</v>
      </c>
      <c r="CD176" s="11">
        <v>0.14225298958086602</v>
      </c>
      <c r="CE176" s="16">
        <v>337.298653277131</v>
      </c>
      <c r="CF176" s="16">
        <v>205.17647058823499</v>
      </c>
      <c r="CG176"/>
      <c r="CH176"/>
      <c r="CI176"/>
    </row>
    <row r="177" spans="1:87" s="9" customFormat="1">
      <c r="A177" s="8" t="s">
        <v>134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4">
        <v>20.093787817668378</v>
      </c>
      <c r="M177" s="14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6">
        <v>11.889096360729621</v>
      </c>
      <c r="CC177" s="16">
        <v>393.805309734513</v>
      </c>
      <c r="CD177" s="11">
        <v>0.18638852711342602</v>
      </c>
      <c r="CE177" s="16">
        <v>347.68813232569403</v>
      </c>
      <c r="CF177" s="16">
        <v>195.82352941176401</v>
      </c>
      <c r="CG177"/>
      <c r="CH177"/>
      <c r="CI177"/>
    </row>
    <row r="178" spans="1:87" s="9" customFormat="1">
      <c r="A178" s="8" t="s">
        <v>122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4">
        <v>24.050220046589541</v>
      </c>
      <c r="M178" s="14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6">
        <v>12.738109528522649</v>
      </c>
      <c r="CC178" s="16">
        <v>373.89380530973398</v>
      </c>
      <c r="CD178" s="11">
        <v>0.14269920672507599</v>
      </c>
      <c r="CE178" s="16">
        <v>350.50625560476101</v>
      </c>
      <c r="CF178" s="16">
        <v>195.648911406271</v>
      </c>
      <c r="CG178"/>
      <c r="CH178"/>
      <c r="CI178"/>
    </row>
    <row r="179" spans="1:87" s="9" customFormat="1">
      <c r="A179" s="8" t="s">
        <v>146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4">
        <v>26.18095606699881</v>
      </c>
      <c r="M179" s="14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6">
        <v>11.18147753528627</v>
      </c>
      <c r="CC179" s="16">
        <v>384.51327433628302</v>
      </c>
      <c r="CD179" s="11">
        <v>0.13833027468624101</v>
      </c>
      <c r="CE179" s="16">
        <v>338.36528623292799</v>
      </c>
      <c r="CF179" s="16">
        <v>204.64705882352899</v>
      </c>
      <c r="CG179"/>
      <c r="CH179"/>
      <c r="CI179"/>
    </row>
    <row r="180" spans="1:87" s="9" customFormat="1">
      <c r="A180" s="8" t="s">
        <v>129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4">
        <v>21.773891681112325</v>
      </c>
      <c r="M180" s="14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6">
        <v>10.193766332205945</v>
      </c>
      <c r="CC180" s="16">
        <v>381.19469026548597</v>
      </c>
      <c r="CD180" s="11">
        <v>0.17811760004735899</v>
      </c>
      <c r="CE180" s="16">
        <v>337.48922503189999</v>
      </c>
      <c r="CF180" s="16">
        <v>214</v>
      </c>
      <c r="CG180"/>
      <c r="CH180"/>
      <c r="CI180"/>
    </row>
    <row r="181" spans="1:87" s="9" customFormat="1">
      <c r="A181" s="8" t="s">
        <v>117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4">
        <v>29.078266447165138</v>
      </c>
      <c r="M181" s="14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6">
        <v>13.872931244924866</v>
      </c>
      <c r="CC181" s="16">
        <v>444.24778761061896</v>
      </c>
      <c r="CD181" s="11">
        <v>0.154330452285105</v>
      </c>
      <c r="CE181" s="16">
        <v>342.69218158043401</v>
      </c>
      <c r="CF181" s="16">
        <v>203.53635492263399</v>
      </c>
      <c r="CG181"/>
      <c r="CH181"/>
      <c r="CI181"/>
    </row>
    <row r="182" spans="1:87" s="9" customFormat="1">
      <c r="A182" s="8" t="s">
        <v>141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4">
        <v>27.556474384832434</v>
      </c>
      <c r="M182" s="14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6">
        <v>8.2128434596380533</v>
      </c>
      <c r="CC182" s="16">
        <v>370.57522123893796</v>
      </c>
      <c r="CD182" s="11">
        <v>0.124719541794932</v>
      </c>
      <c r="CE182" s="16">
        <v>332.06883338007998</v>
      </c>
      <c r="CF182" s="16">
        <v>214.70588235294099</v>
      </c>
      <c r="CG182"/>
      <c r="CH182"/>
      <c r="CI182"/>
    </row>
    <row r="183" spans="1:87" s="9" customFormat="1">
      <c r="A183" s="8" t="s">
        <v>132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4">
        <v>22.165242087589782</v>
      </c>
      <c r="M183" s="14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6">
        <v>13.418226021930028</v>
      </c>
      <c r="CC183" s="16">
        <v>436.94690265486702</v>
      </c>
      <c r="CD183" s="11">
        <v>0.19822623135211898</v>
      </c>
      <c r="CE183" s="16">
        <v>342.351175073972</v>
      </c>
      <c r="CF183" s="16">
        <v>207.64705882352899</v>
      </c>
      <c r="CG183"/>
      <c r="CH183"/>
      <c r="CI183"/>
    </row>
    <row r="184" spans="1:87" s="9" customFormat="1">
      <c r="A184" s="8" t="s">
        <v>120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4">
        <v>25.665590964098406</v>
      </c>
      <c r="M184" s="14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6">
        <v>13.559728216562188</v>
      </c>
      <c r="CC184" s="16">
        <v>431.63716814159204</v>
      </c>
      <c r="CD184" s="11">
        <v>0.15647865853658499</v>
      </c>
      <c r="CE184" s="16">
        <v>341.26747599088202</v>
      </c>
      <c r="CF184" s="16">
        <v>200.23634122963099</v>
      </c>
      <c r="CG184"/>
      <c r="CH184"/>
      <c r="CI184"/>
    </row>
    <row r="185" spans="1:87">
      <c r="A185" s="8" t="s">
        <v>144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4">
        <v>30.383146357329458</v>
      </c>
      <c r="M185" s="14">
        <v>1124.1764152211899</v>
      </c>
      <c r="Y185" s="5">
        <v>400</v>
      </c>
      <c r="CB185" s="16">
        <v>12.498353904538405</v>
      </c>
      <c r="CC185" s="16">
        <v>418.36283185840699</v>
      </c>
      <c r="CD185" s="11">
        <v>0.13366312455600199</v>
      </c>
      <c r="CE185" s="16">
        <v>334.11297618248102</v>
      </c>
      <c r="CF185" s="16">
        <v>212.23529411764699</v>
      </c>
    </row>
    <row r="186" spans="1:87">
      <c r="A186" s="8" t="s">
        <v>208</v>
      </c>
      <c r="B186" s="4">
        <f t="shared" ref="B186:B199" si="7">DATE(1988,1,5)+C186</f>
        <v>32169.434782608696</v>
      </c>
      <c r="C186" s="14">
        <v>22.434782608695599</v>
      </c>
      <c r="Y186">
        <v>0</v>
      </c>
      <c r="Z186" s="16">
        <v>51.3374903903647</v>
      </c>
      <c r="AA186" s="16"/>
      <c r="AN186" s="16">
        <v>1.7214661406969001</v>
      </c>
    </row>
    <row r="187" spans="1:87">
      <c r="A187" s="8" t="s">
        <v>208</v>
      </c>
      <c r="B187" s="4">
        <f t="shared" si="7"/>
        <v>32179.521739130436</v>
      </c>
      <c r="C187" s="14">
        <v>32.521739130434703</v>
      </c>
      <c r="Y187">
        <v>0</v>
      </c>
      <c r="Z187" s="16">
        <v>159.547621081404</v>
      </c>
      <c r="AA187" s="16"/>
      <c r="AN187" s="16">
        <v>4.9395792241945902</v>
      </c>
    </row>
    <row r="188" spans="1:87">
      <c r="A188" s="8" t="s">
        <v>208</v>
      </c>
      <c r="B188" s="4">
        <f t="shared" si="7"/>
        <v>32190.478260869564</v>
      </c>
      <c r="C188" s="14">
        <v>43.478260869565197</v>
      </c>
      <c r="Y188">
        <v>0</v>
      </c>
      <c r="Z188" s="16">
        <v>331.39147518578602</v>
      </c>
      <c r="AA188" s="16"/>
      <c r="AN188" s="16">
        <v>8.4912393162393105</v>
      </c>
    </row>
    <row r="189" spans="1:87">
      <c r="A189" s="8" t="s">
        <v>208</v>
      </c>
      <c r="B189" s="4">
        <f t="shared" si="7"/>
        <v>32200.391304347824</v>
      </c>
      <c r="C189" s="14">
        <v>53.391304347826001</v>
      </c>
      <c r="Y189" s="16">
        <v>5.8098573503032096</v>
      </c>
      <c r="Z189" s="16">
        <v>536.26582386606299</v>
      </c>
      <c r="AA189">
        <f>Y189/Z189</f>
        <v>1.0833913129907512E-2</v>
      </c>
      <c r="AN189" s="16">
        <v>10.3629684418145</v>
      </c>
    </row>
    <row r="190" spans="1:87">
      <c r="A190" s="8" t="s">
        <v>208</v>
      </c>
      <c r="B190" s="4">
        <f t="shared" si="7"/>
        <v>32212.391304347828</v>
      </c>
      <c r="C190" s="14">
        <v>65.391304347826093</v>
      </c>
      <c r="Y190" s="16">
        <v>71.542837618518604</v>
      </c>
      <c r="Z190" s="16">
        <v>854.25403604680901</v>
      </c>
      <c r="AA190">
        <f>Y190/Z190</f>
        <v>8.3748902082563179E-2</v>
      </c>
      <c r="AN190" s="16">
        <v>17.480785667324099</v>
      </c>
    </row>
    <row r="191" spans="1:87">
      <c r="A191" s="8" t="s">
        <v>208</v>
      </c>
      <c r="B191" s="4">
        <f t="shared" si="7"/>
        <v>32227.521739130436</v>
      </c>
      <c r="C191" s="14">
        <v>80.521739130434796</v>
      </c>
      <c r="Y191" s="16">
        <v>285.72443837020501</v>
      </c>
      <c r="Z191" s="16">
        <v>863.327581788673</v>
      </c>
      <c r="AA191">
        <f>Y191/Z191</f>
        <v>0.3309571527626059</v>
      </c>
      <c r="AN191" s="16">
        <v>21.431229454306301</v>
      </c>
    </row>
    <row r="192" spans="1:87" s="9" customFormat="1">
      <c r="A192" s="8" t="s">
        <v>208</v>
      </c>
      <c r="B192" s="4">
        <f t="shared" si="7"/>
        <v>32237.434782608696</v>
      </c>
      <c r="C192" s="14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6">
        <v>476.35910139232902</v>
      </c>
      <c r="Z192" s="16">
        <v>1084.7048774237601</v>
      </c>
      <c r="AA192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>
      <c r="A193" s="8" t="s">
        <v>209</v>
      </c>
      <c r="B193" s="4">
        <f t="shared" si="7"/>
        <v>32169.434782608696</v>
      </c>
      <c r="C193" s="14">
        <v>22.434782608695599</v>
      </c>
      <c r="Y193" s="14">
        <v>0</v>
      </c>
      <c r="Z193" s="16">
        <v>37.192107286238901</v>
      </c>
      <c r="AA193" s="16"/>
      <c r="AN193" s="16">
        <v>1.5195430637738201</v>
      </c>
    </row>
    <row r="194" spans="1:40">
      <c r="A194" s="8" t="s">
        <v>209</v>
      </c>
      <c r="B194" s="4">
        <f t="shared" si="7"/>
        <v>32179.521739130436</v>
      </c>
      <c r="C194" s="14">
        <v>32.521739130434703</v>
      </c>
      <c r="Y194" s="14">
        <v>0</v>
      </c>
      <c r="Z194" s="16">
        <v>140.687110275903</v>
      </c>
      <c r="AA194" s="16"/>
      <c r="AN194" s="16">
        <v>3.45834976988822</v>
      </c>
    </row>
    <row r="195" spans="1:40">
      <c r="A195" s="8" t="s">
        <v>209</v>
      </c>
      <c r="B195" s="4">
        <f t="shared" si="7"/>
        <v>32190.652173913044</v>
      </c>
      <c r="C195" s="14">
        <v>43.652173913043399</v>
      </c>
      <c r="Y195" s="14">
        <v>0</v>
      </c>
      <c r="Z195" s="16">
        <v>279.52097035961299</v>
      </c>
      <c r="AA195" s="16"/>
    </row>
    <row r="196" spans="1:40">
      <c r="A196" s="8" t="s">
        <v>209</v>
      </c>
      <c r="B196" s="4">
        <f t="shared" si="7"/>
        <v>32200.391304347824</v>
      </c>
      <c r="C196" s="14">
        <v>53.391304347826001</v>
      </c>
      <c r="T196" s="16"/>
      <c r="U196" s="16"/>
      <c r="Y196" s="16">
        <v>3.4604937217049998</v>
      </c>
      <c r="Z196" s="16">
        <v>418.38763133168101</v>
      </c>
      <c r="AA196">
        <f t="shared" ref="AA196:AA207" si="8">Y196/Z196</f>
        <v>8.2710230001079039E-3</v>
      </c>
    </row>
    <row r="197" spans="1:40">
      <c r="A197" s="8" t="s">
        <v>209</v>
      </c>
      <c r="B197" s="4">
        <f t="shared" si="7"/>
        <v>32212.391304347828</v>
      </c>
      <c r="C197" s="14">
        <v>65.391304347826093</v>
      </c>
      <c r="T197" s="16"/>
      <c r="U197" s="16"/>
      <c r="Y197" s="16">
        <v>26.745024344409298</v>
      </c>
      <c r="Z197" s="16">
        <v>618.49765097804698</v>
      </c>
      <c r="AA197">
        <f t="shared" si="8"/>
        <v>4.3241917414102819E-2</v>
      </c>
    </row>
    <row r="198" spans="1:40">
      <c r="A198" s="8" t="s">
        <v>209</v>
      </c>
      <c r="B198" s="4">
        <f t="shared" si="7"/>
        <v>32227.347826086956</v>
      </c>
      <c r="C198" s="14">
        <v>80.347826086956502</v>
      </c>
      <c r="T198" s="16"/>
      <c r="U198" s="16"/>
      <c r="Y198" s="16">
        <v>115.988041342786</v>
      </c>
      <c r="Z198" s="16">
        <v>507.33954044588597</v>
      </c>
      <c r="AA198">
        <f t="shared" si="8"/>
        <v>0.22862014902455166</v>
      </c>
      <c r="AN198" s="16">
        <v>8.8398586456278707</v>
      </c>
    </row>
    <row r="199" spans="1:40">
      <c r="A199" s="8" t="s">
        <v>209</v>
      </c>
      <c r="B199" s="4">
        <f t="shared" si="7"/>
        <v>32231.17391304348</v>
      </c>
      <c r="C199" s="14">
        <v>84.173913043478194</v>
      </c>
      <c r="D199" s="4" t="s">
        <v>60</v>
      </c>
      <c r="T199" s="16"/>
      <c r="U199" s="16"/>
      <c r="Y199" s="16">
        <v>111.174510976338</v>
      </c>
      <c r="Z199" s="16">
        <v>438.87998633296297</v>
      </c>
      <c r="AA199">
        <f t="shared" si="8"/>
        <v>0.25331415065255164</v>
      </c>
    </row>
    <row r="200" spans="1:40">
      <c r="A200" s="8" t="s">
        <v>211</v>
      </c>
      <c r="B200" s="4"/>
      <c r="C200" s="14"/>
      <c r="D200" s="4" t="s">
        <v>60</v>
      </c>
      <c r="T200" s="16"/>
      <c r="U200" s="16"/>
      <c r="Y200" s="18">
        <v>326.21240395819899</v>
      </c>
      <c r="Z200" s="18">
        <v>655.85501195381346</v>
      </c>
      <c r="AA200">
        <f t="shared" si="8"/>
        <v>0.49738493723849364</v>
      </c>
    </row>
    <row r="201" spans="1:40">
      <c r="A201" s="8" t="s">
        <v>210</v>
      </c>
      <c r="B201" s="4"/>
      <c r="C201" s="14"/>
      <c r="D201" s="4" t="s">
        <v>60</v>
      </c>
      <c r="T201" s="16"/>
      <c r="U201" s="16"/>
      <c r="Y201" s="18">
        <v>309.87744905589255</v>
      </c>
      <c r="Z201" s="18">
        <v>556.15939553762939</v>
      </c>
      <c r="AA201">
        <f t="shared" si="8"/>
        <v>0.55717380941904171</v>
      </c>
    </row>
    <row r="202" spans="1:40">
      <c r="A202" s="8" t="s">
        <v>216</v>
      </c>
      <c r="B202" s="4">
        <f>DATE(1979,4,10)+C202</f>
        <v>29042</v>
      </c>
      <c r="C202" s="14">
        <v>87</v>
      </c>
      <c r="D202" s="4" t="s">
        <v>60</v>
      </c>
      <c r="Y202" s="18">
        <v>33</v>
      </c>
      <c r="Z202" s="18">
        <v>61</v>
      </c>
      <c r="AA202">
        <f t="shared" si="8"/>
        <v>0.54098360655737709</v>
      </c>
      <c r="AB202" s="20"/>
    </row>
    <row r="203" spans="1:40">
      <c r="A203" s="8" t="s">
        <v>215</v>
      </c>
      <c r="B203" s="4">
        <f>DATE(1979,4,10)+C203</f>
        <v>29042</v>
      </c>
      <c r="C203" s="14">
        <v>87</v>
      </c>
      <c r="D203" s="4" t="s">
        <v>60</v>
      </c>
      <c r="H203" s="14">
        <v>87</v>
      </c>
      <c r="Y203" s="18">
        <v>111</v>
      </c>
      <c r="Z203" s="18">
        <v>190</v>
      </c>
      <c r="AA203">
        <f t="shared" si="8"/>
        <v>0.58421052631578951</v>
      </c>
    </row>
    <row r="204" spans="1:40">
      <c r="A204" s="8" t="s">
        <v>217</v>
      </c>
      <c r="B204" s="4">
        <f>DATE(1979,4,10)+C204</f>
        <v>29042</v>
      </c>
      <c r="C204" s="14">
        <v>87</v>
      </c>
      <c r="D204" s="4" t="s">
        <v>60</v>
      </c>
      <c r="Y204" s="18">
        <v>77</v>
      </c>
      <c r="Z204" s="18">
        <v>136</v>
      </c>
      <c r="AA204">
        <f t="shared" si="8"/>
        <v>0.56617647058823528</v>
      </c>
    </row>
    <row r="205" spans="1:40">
      <c r="A205" s="8" t="s">
        <v>214</v>
      </c>
      <c r="B205" s="4">
        <f>DATE(1980,4,1)+C205</f>
        <v>29393</v>
      </c>
      <c r="C205" s="14">
        <v>81</v>
      </c>
      <c r="D205" s="4" t="s">
        <v>60</v>
      </c>
      <c r="G205" s="16"/>
      <c r="H205" s="14"/>
      <c r="Y205" s="18">
        <v>64</v>
      </c>
      <c r="Z205" s="18">
        <v>163</v>
      </c>
      <c r="AA205">
        <f t="shared" si="8"/>
        <v>0.39263803680981596</v>
      </c>
    </row>
    <row r="206" spans="1:40">
      <c r="A206" s="8" t="s">
        <v>212</v>
      </c>
      <c r="B206" s="4">
        <f>DATE(1980,4,1)+C206</f>
        <v>29393</v>
      </c>
      <c r="C206" s="14">
        <v>81</v>
      </c>
      <c r="D206" s="4" t="s">
        <v>60</v>
      </c>
      <c r="G206" s="16">
        <v>25</v>
      </c>
      <c r="H206" s="14">
        <v>81</v>
      </c>
      <c r="Y206" s="18">
        <v>280</v>
      </c>
      <c r="Z206" s="19">
        <v>554</v>
      </c>
      <c r="AA206">
        <f t="shared" si="8"/>
        <v>0.50541516245487361</v>
      </c>
    </row>
    <row r="207" spans="1:40">
      <c r="A207" s="8" t="s">
        <v>213</v>
      </c>
      <c r="B207" s="4">
        <f>DATE(1980,4,1)+C207</f>
        <v>29393</v>
      </c>
      <c r="C207" s="14">
        <v>81</v>
      </c>
      <c r="D207" s="4" t="s">
        <v>60</v>
      </c>
      <c r="G207" s="16"/>
      <c r="H207" s="14"/>
      <c r="Y207" s="18">
        <v>120</v>
      </c>
      <c r="Z207" s="19">
        <v>329</v>
      </c>
      <c r="AA207">
        <f t="shared" si="8"/>
        <v>0.36474164133738601</v>
      </c>
    </row>
    <row r="208" spans="1:40">
      <c r="A208" t="s">
        <v>95</v>
      </c>
      <c r="D208" s="4" t="s">
        <v>60</v>
      </c>
      <c r="E208" s="4"/>
      <c r="F208" s="5"/>
      <c r="G208" s="5">
        <v>33</v>
      </c>
      <c r="H208" s="5"/>
    </row>
    <row r="209" spans="1:36">
      <c r="A209" t="s">
        <v>99</v>
      </c>
      <c r="D209" s="4" t="s">
        <v>60</v>
      </c>
      <c r="E209" s="4"/>
      <c r="G209" s="5">
        <v>42</v>
      </c>
    </row>
    <row r="210" spans="1:36">
      <c r="A210" t="s">
        <v>97</v>
      </c>
      <c r="D210" s="4" t="s">
        <v>60</v>
      </c>
      <c r="E210" s="4"/>
      <c r="G210" s="5">
        <v>52</v>
      </c>
    </row>
    <row r="211" spans="1:36">
      <c r="A211" t="s">
        <v>101</v>
      </c>
      <c r="D211" s="4" t="s">
        <v>60</v>
      </c>
      <c r="E211" s="4"/>
      <c r="G211" s="5">
        <v>56</v>
      </c>
    </row>
    <row r="212" spans="1:36">
      <c r="A212" t="s">
        <v>96</v>
      </c>
      <c r="D212" s="4" t="s">
        <v>60</v>
      </c>
      <c r="E212" s="4"/>
      <c r="F212" s="5"/>
      <c r="G212" s="5">
        <v>33</v>
      </c>
      <c r="H212" s="5"/>
    </row>
    <row r="213" spans="1:36">
      <c r="A213" t="s">
        <v>100</v>
      </c>
      <c r="D213" s="4" t="s">
        <v>60</v>
      </c>
      <c r="E213" s="4"/>
      <c r="G213" s="5">
        <v>42</v>
      </c>
    </row>
    <row r="214" spans="1:36">
      <c r="A214" t="s">
        <v>98</v>
      </c>
      <c r="D214" s="4" t="s">
        <v>60</v>
      </c>
      <c r="E214" s="4"/>
      <c r="G214" s="5">
        <v>52</v>
      </c>
    </row>
    <row r="215" spans="1:36">
      <c r="A215" t="s">
        <v>102</v>
      </c>
      <c r="D215" s="4" t="s">
        <v>60</v>
      </c>
      <c r="E215" s="4"/>
      <c r="G215" s="5">
        <v>55</v>
      </c>
    </row>
    <row r="216" spans="1:36">
      <c r="A216" t="s">
        <v>103</v>
      </c>
      <c r="D216" s="4" t="s">
        <v>60</v>
      </c>
      <c r="E216" s="4"/>
      <c r="G216" s="5">
        <v>39</v>
      </c>
    </row>
    <row r="217" spans="1:36">
      <c r="A217" t="s">
        <v>107</v>
      </c>
      <c r="D217" s="4" t="s">
        <v>60</v>
      </c>
      <c r="E217" s="4"/>
      <c r="G217" s="5">
        <v>38</v>
      </c>
    </row>
    <row r="218" spans="1:36">
      <c r="A218" t="s">
        <v>105</v>
      </c>
      <c r="D218" s="4" t="s">
        <v>60</v>
      </c>
      <c r="E218" s="4"/>
      <c r="G218" s="5">
        <v>58</v>
      </c>
    </row>
    <row r="219" spans="1:36">
      <c r="A219" t="s">
        <v>109</v>
      </c>
      <c r="D219" s="4" t="s">
        <v>60</v>
      </c>
      <c r="E219" s="4"/>
      <c r="G219" s="5">
        <v>55</v>
      </c>
    </row>
    <row r="220" spans="1:36">
      <c r="A220" t="s">
        <v>104</v>
      </c>
      <c r="D220" s="4" t="s">
        <v>60</v>
      </c>
      <c r="E220" s="4"/>
      <c r="G220" s="5">
        <v>40</v>
      </c>
    </row>
    <row r="221" spans="1:36">
      <c r="A221" t="s">
        <v>108</v>
      </c>
      <c r="D221" s="4" t="s">
        <v>60</v>
      </c>
      <c r="E221" s="4"/>
      <c r="G221" s="5">
        <v>41</v>
      </c>
    </row>
    <row r="222" spans="1:36">
      <c r="A222" t="s">
        <v>106</v>
      </c>
      <c r="D222" s="4" t="s">
        <v>60</v>
      </c>
      <c r="E222" s="4"/>
      <c r="G222" s="5">
        <v>60</v>
      </c>
    </row>
    <row r="223" spans="1:36">
      <c r="A223" t="s">
        <v>110</v>
      </c>
      <c r="D223" s="4" t="s">
        <v>60</v>
      </c>
      <c r="E223" s="4"/>
      <c r="G223" s="5">
        <v>58</v>
      </c>
    </row>
    <row r="224" spans="1:36">
      <c r="A224" t="s">
        <v>186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>
        <v>17.407</v>
      </c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>
      <c r="A225" t="s">
        <v>187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>
        <v>10.123000000000001</v>
      </c>
      <c r="AB225">
        <v>5.33E-2</v>
      </c>
      <c r="AD225">
        <v>3.6600000000000001E-2</v>
      </c>
      <c r="AH225">
        <v>0.37</v>
      </c>
      <c r="AJ225">
        <v>0.12</v>
      </c>
    </row>
    <row r="226" spans="1:37">
      <c r="A226" t="s">
        <v>186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>
        <v>896.58299999999997</v>
      </c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>
      <c r="A227" t="s">
        <v>186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>
        <v>107.407</v>
      </c>
      <c r="AB227">
        <v>5.1799999999999999E-2</v>
      </c>
      <c r="AD227">
        <v>2.7099999999999999E-2</v>
      </c>
      <c r="AH227">
        <v>2.9</v>
      </c>
      <c r="AJ227">
        <v>1.4</v>
      </c>
    </row>
    <row r="228" spans="1:37">
      <c r="A228" t="s">
        <v>186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>
        <v>326.733</v>
      </c>
      <c r="AB228">
        <v>4.3200000000000002E-2</v>
      </c>
      <c r="AD228">
        <v>2.53E-2</v>
      </c>
      <c r="AH228">
        <v>6.53</v>
      </c>
      <c r="AJ228">
        <v>4.43</v>
      </c>
    </row>
    <row r="229" spans="1:37">
      <c r="A229" t="s">
        <v>186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>
        <v>859.78300000000002</v>
      </c>
    </row>
    <row r="230" spans="1:37">
      <c r="A230" t="s">
        <v>186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>
        <v>42.593000000000004</v>
      </c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>
      <c r="A231" t="s">
        <v>186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>
        <v>698.11300000000006</v>
      </c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>
      <c r="A232" t="s">
        <v>186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>
        <v>480.11</v>
      </c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>
      <c r="A233" t="s">
        <v>186</v>
      </c>
      <c r="B233" s="4">
        <v>42193</v>
      </c>
      <c r="C233" s="4"/>
      <c r="Q233" s="9"/>
      <c r="R233">
        <v>99.72</v>
      </c>
      <c r="U233">
        <v>102.27</v>
      </c>
      <c r="Z233">
        <v>201.99</v>
      </c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>
      <c r="A234" t="s">
        <v>186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>
        <v>795.28700000000003</v>
      </c>
      <c r="AA234">
        <f>Y234/Z234</f>
        <v>0.58168937754546468</v>
      </c>
    </row>
    <row r="235" spans="1:37">
      <c r="A235" t="s">
        <v>186</v>
      </c>
      <c r="B235" s="4">
        <v>42289</v>
      </c>
      <c r="C235" s="4"/>
      <c r="Q235" s="9"/>
      <c r="Y235">
        <v>435.4</v>
      </c>
    </row>
    <row r="236" spans="1:37">
      <c r="A236" t="s">
        <v>187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>
        <v>785.13300000000004</v>
      </c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>
      <c r="A237" t="s">
        <v>187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>
        <v>24.756999999999998</v>
      </c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>
      <c r="A238" t="s">
        <v>187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>
        <v>184.68</v>
      </c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>
      <c r="A239" t="s">
        <v>187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>
        <v>736.85299999999995</v>
      </c>
      <c r="AH239">
        <v>2.4500000000000002</v>
      </c>
      <c r="AJ239">
        <v>1.51</v>
      </c>
      <c r="AK239">
        <v>15.98</v>
      </c>
    </row>
    <row r="240" spans="1:37">
      <c r="A240" t="s">
        <v>187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>
        <v>522.63300000000004</v>
      </c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>
      <c r="A241" t="s">
        <v>187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>
        <v>316.18299999999999</v>
      </c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>
      <c r="A242" t="s">
        <v>187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>
        <v>751.68999999999994</v>
      </c>
    </row>
    <row r="243" spans="1:87">
      <c r="A243" t="s">
        <v>187</v>
      </c>
      <c r="B243" s="4">
        <v>42193</v>
      </c>
      <c r="C243" s="4"/>
      <c r="Q243" s="9"/>
      <c r="R243">
        <v>56.56</v>
      </c>
      <c r="U243">
        <v>42.43</v>
      </c>
      <c r="Z243">
        <v>98.986999999999995</v>
      </c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>
      <c r="A244" t="s">
        <v>187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>
        <v>709.66000000000008</v>
      </c>
      <c r="AA244">
        <f>Y244/Z244</f>
        <v>0.54788208437843466</v>
      </c>
    </row>
    <row r="245" spans="1:87">
      <c r="A245" t="s">
        <v>187</v>
      </c>
      <c r="B245" s="4">
        <v>42289</v>
      </c>
      <c r="C245" s="4"/>
      <c r="Y245">
        <v>365.9</v>
      </c>
    </row>
    <row r="246" spans="1:87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>
      <c r="A259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>
      <c r="A260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>
      <c r="A261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2024-11-13T02:45:27Z</dcterms:modified>
</cp:coreProperties>
</file>