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Repos\ApsimX\Tests\Validation\SCRUM\"/>
    </mc:Choice>
  </mc:AlternateContent>
  <xr:revisionPtr revIDLastSave="0" documentId="13_ncr:1_{2D74BBE0-AD07-4489-ABD5-1D03F4C6C3CF}" xr6:coauthVersionLast="47" xr6:coauthVersionMax="47" xr10:uidLastSave="{00000000-0000-0000-0000-000000000000}"/>
  <bookViews>
    <workbookView xWindow="-108" yWindow="-108" windowWidth="23256" windowHeight="12456" activeTab="1" xr2:uid="{201D1FA9-34D5-4C62-8A0B-7D71A6F18A5B}"/>
  </bookViews>
  <sheets>
    <sheet name="SCRUM Example Crops" sheetId="2" r:id="rId1"/>
    <sheet name="SVS table" sheetId="1" r:id="rId2"/>
  </sheets>
  <definedNames>
    <definedName name="_xlnm._FilterDatabase" localSheetId="0" hidden="1">'SCRUM Example Crops'!$D$1:$D$142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5" i="2" l="1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4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4" i="2"/>
</calcChain>
</file>

<file path=xl/sharedStrings.xml><?xml version="1.0" encoding="utf-8"?>
<sst xmlns="http://schemas.openxmlformats.org/spreadsheetml/2006/main" count="1983" uniqueCount="465">
  <si>
    <t>UniqueName</t>
  </si>
  <si>
    <t>Index</t>
  </si>
  <si>
    <t>EndUse</t>
  </si>
  <si>
    <t>Group</t>
  </si>
  <si>
    <t>Colloquial Name</t>
  </si>
  <si>
    <t>Type</t>
  </si>
  <si>
    <t>Family</t>
  </si>
  <si>
    <t>Genus</t>
  </si>
  <si>
    <t>Specific epithet</t>
  </si>
  <si>
    <t>Sub species</t>
  </si>
  <si>
    <t>Species name</t>
  </si>
  <si>
    <t>Epithet and sub species</t>
  </si>
  <si>
    <t>Typical Establish Stage</t>
  </si>
  <si>
    <t>Typical Establish month</t>
  </si>
  <si>
    <t>Typical Harvest Stage</t>
  </si>
  <si>
    <t>Typical Harvest month</t>
  </si>
  <si>
    <t>Typical Yield</t>
  </si>
  <si>
    <t>Typical Yield Units</t>
  </si>
  <si>
    <t>Yield type</t>
  </si>
  <si>
    <t>Typical Population (/ha)</t>
  </si>
  <si>
    <t>TotalOrDry</t>
  </si>
  <si>
    <t>Typical Dressing Loss %</t>
  </si>
  <si>
    <t>Typical Field Loss %</t>
  </si>
  <si>
    <t>Typical HI</t>
  </si>
  <si>
    <t>HI Range</t>
  </si>
  <si>
    <t>Moisture %</t>
  </si>
  <si>
    <t>P Root</t>
  </si>
  <si>
    <t>Max RD</t>
  </si>
  <si>
    <t>A cover</t>
  </si>
  <si>
    <t>rCover</t>
  </si>
  <si>
    <t>Root [N]</t>
  </si>
  <si>
    <t>Stover [N]</t>
  </si>
  <si>
    <t>Product [N]</t>
  </si>
  <si>
    <t>Oat Fodder General</t>
  </si>
  <si>
    <t>Fodder</t>
  </si>
  <si>
    <t>Cereal</t>
  </si>
  <si>
    <t>Oat</t>
  </si>
  <si>
    <t>General</t>
  </si>
  <si>
    <t>Poaceae</t>
  </si>
  <si>
    <t>Avena</t>
  </si>
  <si>
    <t>sativa</t>
  </si>
  <si>
    <t/>
  </si>
  <si>
    <t>Avena sativa</t>
  </si>
  <si>
    <t>Seed</t>
  </si>
  <si>
    <t>Jul</t>
  </si>
  <si>
    <t>EarlyReproductive</t>
  </si>
  <si>
    <t>Nov</t>
  </si>
  <si>
    <t>t/ha</t>
  </si>
  <si>
    <t>Standing DM</t>
  </si>
  <si>
    <t>Dry</t>
  </si>
  <si>
    <t>Fodder beet Fodder General</t>
  </si>
  <si>
    <t>Bulb</t>
  </si>
  <si>
    <t>Fodder beet</t>
  </si>
  <si>
    <t>Amaranthaceae</t>
  </si>
  <si>
    <t>Beta</t>
  </si>
  <si>
    <t>vulgaris</t>
  </si>
  <si>
    <t>crassa</t>
  </si>
  <si>
    <t>Beta vulgaris crassa</t>
  </si>
  <si>
    <t>vulgaris crassa</t>
  </si>
  <si>
    <t>Swede Fodder General</t>
  </si>
  <si>
    <t>Swede</t>
  </si>
  <si>
    <t>Brassicaceae</t>
  </si>
  <si>
    <t>Brassica</t>
  </si>
  <si>
    <t>napus</t>
  </si>
  <si>
    <t>napobrassica</t>
  </si>
  <si>
    <t>Brassica napus napobrassica</t>
  </si>
  <si>
    <t>napus napobrassica</t>
  </si>
  <si>
    <t>LateReproductive</t>
  </si>
  <si>
    <t>Rape Fodder General</t>
  </si>
  <si>
    <t>Leafy brassica</t>
  </si>
  <si>
    <t>Rape</t>
  </si>
  <si>
    <t>Brassica napus napus</t>
  </si>
  <si>
    <t>napus napus</t>
  </si>
  <si>
    <t>Oct</t>
  </si>
  <si>
    <t>Jan</t>
  </si>
  <si>
    <t>Kale Fodder General</t>
  </si>
  <si>
    <t>Kale</t>
  </si>
  <si>
    <t>oleracea</t>
  </si>
  <si>
    <t>acephala</t>
  </si>
  <si>
    <t>Brassica oleracea acephala</t>
  </si>
  <si>
    <t>oleracea acephala</t>
  </si>
  <si>
    <t>Turnip Fodder Bulb</t>
  </si>
  <si>
    <t>Turnip</t>
  </si>
  <si>
    <t>rapa</t>
  </si>
  <si>
    <t>Brassica rapa rapa</t>
  </si>
  <si>
    <t>rapa rapa</t>
  </si>
  <si>
    <t>Dec</t>
  </si>
  <si>
    <t>Turnip Fodder Leafy</t>
  </si>
  <si>
    <t>Leafy</t>
  </si>
  <si>
    <t>rapa x napus</t>
  </si>
  <si>
    <t>Brassica rapa x napus</t>
  </si>
  <si>
    <t>Vegetative</t>
  </si>
  <si>
    <t>Mar</t>
  </si>
  <si>
    <t>Turnip Fodder General</t>
  </si>
  <si>
    <t>Barley Fodder General</t>
  </si>
  <si>
    <t>Barley</t>
  </si>
  <si>
    <t>Hordeum</t>
  </si>
  <si>
    <t>vulgure</t>
  </si>
  <si>
    <t>Hordeum vulgure</t>
  </si>
  <si>
    <t>Annual ryegrass Fodder General</t>
  </si>
  <si>
    <t>Grass</t>
  </si>
  <si>
    <t>Annual ryegrass</t>
  </si>
  <si>
    <t>Lolium</t>
  </si>
  <si>
    <t>multiflorum</t>
  </si>
  <si>
    <t>Lolium multiflorum</t>
  </si>
  <si>
    <t>Apr</t>
  </si>
  <si>
    <t>Rye corn Fodder General</t>
  </si>
  <si>
    <t>Rye corn</t>
  </si>
  <si>
    <t>Secale</t>
  </si>
  <si>
    <t>cereale</t>
  </si>
  <si>
    <t>Secale cereale</t>
  </si>
  <si>
    <t>Feb</t>
  </si>
  <si>
    <t>Sep</t>
  </si>
  <si>
    <t>Wheat Fodder General</t>
  </si>
  <si>
    <t>Wheat</t>
  </si>
  <si>
    <t>Triticum</t>
  </si>
  <si>
    <t>astevium</t>
  </si>
  <si>
    <t>Triticum astevium</t>
  </si>
  <si>
    <t>Triticale Fodder General</t>
  </si>
  <si>
    <t>Triticale</t>
  </si>
  <si>
    <t>Triticum x Secale</t>
  </si>
  <si>
    <t>Maize Fodder General</t>
  </si>
  <si>
    <t>Maize</t>
  </si>
  <si>
    <t>Zea</t>
  </si>
  <si>
    <t>mays</t>
  </si>
  <si>
    <t>Zea mays</t>
  </si>
  <si>
    <t>Oat Grain General</t>
  </si>
  <si>
    <t>Grain</t>
  </si>
  <si>
    <t>May</t>
  </si>
  <si>
    <t>Maturity</t>
  </si>
  <si>
    <t>Saleable grain</t>
  </si>
  <si>
    <t>Total</t>
  </si>
  <si>
    <t>Canola Grain General</t>
  </si>
  <si>
    <t>Oilseed</t>
  </si>
  <si>
    <t>Canola</t>
  </si>
  <si>
    <t>Hemp Grain General</t>
  </si>
  <si>
    <t>Hemp</t>
  </si>
  <si>
    <t>Cannabaceae</t>
  </si>
  <si>
    <t>Cannabis</t>
  </si>
  <si>
    <t>x</t>
  </si>
  <si>
    <t>Cannabis x</t>
  </si>
  <si>
    <t>Chickpea Grain General</t>
  </si>
  <si>
    <t>Pulse</t>
  </si>
  <si>
    <t>Chickpea</t>
  </si>
  <si>
    <t>Fabaceae</t>
  </si>
  <si>
    <t>Cicer</t>
  </si>
  <si>
    <t>arietinum</t>
  </si>
  <si>
    <t>Cicer arietinum</t>
  </si>
  <si>
    <t>Sunflower Grain General</t>
  </si>
  <si>
    <t>Sunflower</t>
  </si>
  <si>
    <t>Asteraceae</t>
  </si>
  <si>
    <t>Helianthus</t>
  </si>
  <si>
    <t>annus</t>
  </si>
  <si>
    <t>Helianthus annus</t>
  </si>
  <si>
    <t>Barley Grain General</t>
  </si>
  <si>
    <t>Lentil Grain General</t>
  </si>
  <si>
    <t>Lentil</t>
  </si>
  <si>
    <t>Lens</t>
  </si>
  <si>
    <t>culinaris</t>
  </si>
  <si>
    <t>Lens culinaris</t>
  </si>
  <si>
    <t>Linseed Grain General</t>
  </si>
  <si>
    <t>Linseed</t>
  </si>
  <si>
    <t>Linaceae</t>
  </si>
  <si>
    <t>Linum</t>
  </si>
  <si>
    <t>usitatissimum</t>
  </si>
  <si>
    <t>Linum usitatissimum</t>
  </si>
  <si>
    <t>Bean Grain General</t>
  </si>
  <si>
    <t>Bean</t>
  </si>
  <si>
    <t>Phaseolus</t>
  </si>
  <si>
    <t>Phaseolus vulgaris</t>
  </si>
  <si>
    <t>Pea Grain General</t>
  </si>
  <si>
    <t>Pea</t>
  </si>
  <si>
    <t>Pisum</t>
  </si>
  <si>
    <t>sativum</t>
  </si>
  <si>
    <t>Pisum sativum</t>
  </si>
  <si>
    <t>Wheat Grain Breed</t>
  </si>
  <si>
    <t>Breed</t>
  </si>
  <si>
    <t>Wheat Grain Feed</t>
  </si>
  <si>
    <t>Feed</t>
  </si>
  <si>
    <t>Wheat Grain General</t>
  </si>
  <si>
    <t>Maize Grain General</t>
  </si>
  <si>
    <t>Red beet Seed General</t>
  </si>
  <si>
    <t>Vegetable, root</t>
  </si>
  <si>
    <t>Red beet</t>
  </si>
  <si>
    <t>conditiva</t>
  </si>
  <si>
    <t>Beta vulgaris conditiva</t>
  </si>
  <si>
    <t>vulgaris conditiva</t>
  </si>
  <si>
    <t>Saleable seed</t>
  </si>
  <si>
    <t>Rape Seed General</t>
  </si>
  <si>
    <t>Pak choi Seed General</t>
  </si>
  <si>
    <t>Vegetable, green</t>
  </si>
  <si>
    <t>Pak choi</t>
  </si>
  <si>
    <t>chinensis</t>
  </si>
  <si>
    <t>Brassica rapa chinensis</t>
  </si>
  <si>
    <t>rapa chinensis</t>
  </si>
  <si>
    <t>Cocksfoot Seed General</t>
  </si>
  <si>
    <t>Forage</t>
  </si>
  <si>
    <t>Cocksfoot</t>
  </si>
  <si>
    <t>Dactylus</t>
  </si>
  <si>
    <t>glomerata</t>
  </si>
  <si>
    <t>Dactylus glomerata</t>
  </si>
  <si>
    <t>Carrot Seed General</t>
  </si>
  <si>
    <t>Carrot</t>
  </si>
  <si>
    <t>Apiaceae</t>
  </si>
  <si>
    <t>Daucus</t>
  </si>
  <si>
    <t>carota</t>
  </si>
  <si>
    <t>Daucus carota</t>
  </si>
  <si>
    <t>Ryegrass Seed General</t>
  </si>
  <si>
    <t>Ryegrass</t>
  </si>
  <si>
    <t>perenne</t>
  </si>
  <si>
    <t>Lolium perenne</t>
  </si>
  <si>
    <t>Radish Seed Open pollinated</t>
  </si>
  <si>
    <t>Radish</t>
  </si>
  <si>
    <t>Open pollinated</t>
  </si>
  <si>
    <t>Raphanus</t>
  </si>
  <si>
    <t>raphanistrum</t>
  </si>
  <si>
    <t>Raphanus raphanistrum sativa</t>
  </si>
  <si>
    <t>raphanistrum sativa</t>
  </si>
  <si>
    <t>White clover Seed General</t>
  </si>
  <si>
    <t>White clover</t>
  </si>
  <si>
    <t>Trifolium</t>
  </si>
  <si>
    <t>repens</t>
  </si>
  <si>
    <t>Trifolium repens</t>
  </si>
  <si>
    <t>Leek Vegetable General</t>
  </si>
  <si>
    <t>Vegetable</t>
  </si>
  <si>
    <t>Green</t>
  </si>
  <si>
    <t>Leek</t>
  </si>
  <si>
    <t>Amaryllidaceae</t>
  </si>
  <si>
    <t>Allium</t>
  </si>
  <si>
    <t>ampeloprasum</t>
  </si>
  <si>
    <t>Allium ampeloprasum</t>
  </si>
  <si>
    <t>Seedling</t>
  </si>
  <si>
    <t>Saleable product</t>
  </si>
  <si>
    <t>Onion Vegetable Brown</t>
  </si>
  <si>
    <t>Root</t>
  </si>
  <si>
    <t>Onion</t>
  </si>
  <si>
    <t>Brown</t>
  </si>
  <si>
    <t>cepa</t>
  </si>
  <si>
    <t>Allium cepa</t>
  </si>
  <si>
    <t>Onion Vegetable Red</t>
  </si>
  <si>
    <t>Red</t>
  </si>
  <si>
    <t>Onion Vegetable Shallot</t>
  </si>
  <si>
    <t>Shallot</t>
  </si>
  <si>
    <t>Onion Vegetable General</t>
  </si>
  <si>
    <t>Spring onion Vegetable General</t>
  </si>
  <si>
    <t>Spring onion</t>
  </si>
  <si>
    <t>fistulosum</t>
  </si>
  <si>
    <t>Allium fistulosum</t>
  </si>
  <si>
    <t>Garlic Vegetable General</t>
  </si>
  <si>
    <t>Garlic</t>
  </si>
  <si>
    <t>Allium sativum</t>
  </si>
  <si>
    <t>Jun</t>
  </si>
  <si>
    <t>Celery Vegetable General</t>
  </si>
  <si>
    <t>Celery</t>
  </si>
  <si>
    <t>Apium</t>
  </si>
  <si>
    <t>graveolens</t>
  </si>
  <si>
    <t>Apium graveolens</t>
  </si>
  <si>
    <t>Silver beet Vegetable General</t>
  </si>
  <si>
    <t>Silver beet</t>
  </si>
  <si>
    <t>cicla</t>
  </si>
  <si>
    <t>Beta vulgaris cicla</t>
  </si>
  <si>
    <t>vulgaris cicla</t>
  </si>
  <si>
    <t>Red beet Vegetable General</t>
  </si>
  <si>
    <t>Cauliflower Vegetable General</t>
  </si>
  <si>
    <t>Cauliflower</t>
  </si>
  <si>
    <t>botrytis</t>
  </si>
  <si>
    <t>Brassica oleracea botrytis</t>
  </si>
  <si>
    <t>oleracea botrytis</t>
  </si>
  <si>
    <t>Cabbage Vegetable General</t>
  </si>
  <si>
    <t>Cabbage</t>
  </si>
  <si>
    <t>capitata</t>
  </si>
  <si>
    <t>Brassica oleracea capitata</t>
  </si>
  <si>
    <t>oleracea capitata</t>
  </si>
  <si>
    <t>Brussel sprout  Vegetable General</t>
  </si>
  <si>
    <t>Brussel sprout</t>
  </si>
  <si>
    <t>gemmifera</t>
  </si>
  <si>
    <t>Brassica oleracea gemmifera</t>
  </si>
  <si>
    <t>oleracea gemmifera</t>
  </si>
  <si>
    <t>Broccoli Vegetable Head only</t>
  </si>
  <si>
    <t>Broccoli</t>
  </si>
  <si>
    <t>Head only</t>
  </si>
  <si>
    <t>italica</t>
  </si>
  <si>
    <t>Brassica oleracea italica</t>
  </si>
  <si>
    <t>oleracea italica</t>
  </si>
  <si>
    <t>Broccoli Vegetable General</t>
  </si>
  <si>
    <t>Pak choi Vegetable General</t>
  </si>
  <si>
    <t>Aug</t>
  </si>
  <si>
    <t>Choy sum Vegetable General</t>
  </si>
  <si>
    <t>Choy sum</t>
  </si>
  <si>
    <t>parachinensis</t>
  </si>
  <si>
    <t>Brassica rapa parachinensis</t>
  </si>
  <si>
    <t>rapa parachinensis</t>
  </si>
  <si>
    <t>Wong bok Vegetable General</t>
  </si>
  <si>
    <t>Wong bok</t>
  </si>
  <si>
    <t>pekinensis</t>
  </si>
  <si>
    <t>Brassica rapa pekinensis</t>
  </si>
  <si>
    <t>rapa pekinensis</t>
  </si>
  <si>
    <t>Coriander Vegetable General</t>
  </si>
  <si>
    <t>Coriander</t>
  </si>
  <si>
    <t>Coriandrum</t>
  </si>
  <si>
    <t>Coriandrum sativum</t>
  </si>
  <si>
    <t>Water melon Vegetable General</t>
  </si>
  <si>
    <t>Fruit</t>
  </si>
  <si>
    <t>Water melon</t>
  </si>
  <si>
    <t>Cucurbitaceae</t>
  </si>
  <si>
    <t>Cucumis</t>
  </si>
  <si>
    <t>lanatus</t>
  </si>
  <si>
    <t>Cucumis lanatus</t>
  </si>
  <si>
    <t>Rock melon Vegetable General</t>
  </si>
  <si>
    <t>Rock melon</t>
  </si>
  <si>
    <t>melo</t>
  </si>
  <si>
    <t>Cucumis melo</t>
  </si>
  <si>
    <t>Squash Vegetable General</t>
  </si>
  <si>
    <t>Squash</t>
  </si>
  <si>
    <t>Cucurbita</t>
  </si>
  <si>
    <t>argyrosperma</t>
  </si>
  <si>
    <t>Cucurbita argyrosperma</t>
  </si>
  <si>
    <t>Pumpkin Vegetable General</t>
  </si>
  <si>
    <t>Pumpkin</t>
  </si>
  <si>
    <t>pepo</t>
  </si>
  <si>
    <t>Cucurbita pepo</t>
  </si>
  <si>
    <t>Zucchini Vegetable General</t>
  </si>
  <si>
    <t>Zucchini</t>
  </si>
  <si>
    <t>Carrot Vegetable General</t>
  </si>
  <si>
    <t>Kumara Vegetable General</t>
  </si>
  <si>
    <t>Kumara</t>
  </si>
  <si>
    <t>Convolvulaceae</t>
  </si>
  <si>
    <t>Ipomoea</t>
  </si>
  <si>
    <t>batatas</t>
  </si>
  <si>
    <t>Ipomoea batatas</t>
  </si>
  <si>
    <t>Lettuce Vegetable Ice berg</t>
  </si>
  <si>
    <t>Lettuce</t>
  </si>
  <si>
    <t>Ice berg</t>
  </si>
  <si>
    <t>Lactuca</t>
  </si>
  <si>
    <t>Lactuca sativa</t>
  </si>
  <si>
    <t>Lettuce Vegetable Leafy-salad</t>
  </si>
  <si>
    <t>Leafy-salad</t>
  </si>
  <si>
    <t>Lettuce Vegetable General</t>
  </si>
  <si>
    <t>Parsnip Vegetable General</t>
  </si>
  <si>
    <t>Parsnip</t>
  </si>
  <si>
    <t>Pastinaca</t>
  </si>
  <si>
    <t>Pastinaca sativa</t>
  </si>
  <si>
    <t>Bean Vegetable General</t>
  </si>
  <si>
    <t>Pea Vegetable General</t>
  </si>
  <si>
    <t>Tomato Vegetable General</t>
  </si>
  <si>
    <t>Tomato</t>
  </si>
  <si>
    <t>Solanaceae</t>
  </si>
  <si>
    <t>Solanum</t>
  </si>
  <si>
    <t>lycopersicum</t>
  </si>
  <si>
    <t>Solanum  lycopersicum</t>
  </si>
  <si>
    <t>Potato Vegetable General</t>
  </si>
  <si>
    <t>Potato</t>
  </si>
  <si>
    <t>tuberosum</t>
  </si>
  <si>
    <t>Solanum  tuberosum</t>
  </si>
  <si>
    <t>Spinach Vegetable General</t>
  </si>
  <si>
    <t>Spinach</t>
  </si>
  <si>
    <t>Spinacia</t>
  </si>
  <si>
    <t>loeracea</t>
  </si>
  <si>
    <t>Spinacia loeracea</t>
  </si>
  <si>
    <t>Broad bean Vegetable General</t>
  </si>
  <si>
    <t>Broad bean</t>
  </si>
  <si>
    <t>Vicia</t>
  </si>
  <si>
    <t>faba</t>
  </si>
  <si>
    <t>Vicia faba</t>
  </si>
  <si>
    <t>Sweetcorn Vegetable General</t>
  </si>
  <si>
    <t>Sweetcorn</t>
  </si>
  <si>
    <t>MidReproductive</t>
  </si>
  <si>
    <t>Oat Green_manure General</t>
  </si>
  <si>
    <t>Green manure</t>
  </si>
  <si>
    <t>Rape Green_manure General</t>
  </si>
  <si>
    <t>Turnip Green_manure General</t>
  </si>
  <si>
    <t>Lupin Green_manure General</t>
  </si>
  <si>
    <t>Lupin</t>
  </si>
  <si>
    <t>Lupinus</t>
  </si>
  <si>
    <t>angustifolius</t>
  </si>
  <si>
    <t>Lupinus angustifolius</t>
  </si>
  <si>
    <t>Phacelia Green_manure General</t>
  </si>
  <si>
    <t>Phacelia</t>
  </si>
  <si>
    <t>Boraginaceae</t>
  </si>
  <si>
    <t>tanacetifolia</t>
  </si>
  <si>
    <t>Phacelia tanacetifolia</t>
  </si>
  <si>
    <t>Rye corn Green_manure General</t>
  </si>
  <si>
    <t>Mustard Green_manure General</t>
  </si>
  <si>
    <t>Mustard</t>
  </si>
  <si>
    <t>Sinapis</t>
  </si>
  <si>
    <t>alba</t>
  </si>
  <si>
    <t>Sinapis alba</t>
  </si>
  <si>
    <t>$type</t>
  </si>
  <si>
    <t>HarvestIndex</t>
  </si>
  <si>
    <t>MoistureContent</t>
  </si>
  <si>
    <t>RootProportion</t>
  </si>
  <si>
    <t>MaxRootDepth</t>
  </si>
  <si>
    <t>MaxHeight</t>
  </si>
  <si>
    <t>MaxCover</t>
  </si>
  <si>
    <t>ExtinctionCoefficient</t>
  </si>
  <si>
    <t>TypicalHarvestStage</t>
  </si>
  <si>
    <t>SeedlingNConc</t>
  </si>
  <si>
    <t>ProductHarvestNConc</t>
  </si>
  <si>
    <t>StoverHarvestNConc</t>
  </si>
  <si>
    <t>RootNConc</t>
  </si>
  <si>
    <t>LegumeFactor</t>
  </si>
  <si>
    <t>BaseTemperature</t>
  </si>
  <si>
    <t>OptimumTemperature</t>
  </si>
  <si>
    <t>MaxTemperature</t>
  </si>
  <si>
    <t>Tt_SowToEmergence</t>
  </si>
  <si>
    <t>GSMax</t>
  </si>
  <si>
    <t>R50</t>
  </si>
  <si>
    <t>ConsiderWaterStress</t>
  </si>
  <si>
    <t>Name</t>
  </si>
  <si>
    <t>col</t>
  </si>
  <si>
    <t>divide</t>
  </si>
  <si>
    <t>Use</t>
  </si>
  <si>
    <t>Fodder beet Fodder</t>
  </si>
  <si>
    <t>Swede Fodder</t>
  </si>
  <si>
    <t>Rape Fodder</t>
  </si>
  <si>
    <t>Kale Fodder</t>
  </si>
  <si>
    <t>Annual ryegrass Fodder</t>
  </si>
  <si>
    <t>Rye corn Fodder</t>
  </si>
  <si>
    <t>Triticale Fodder</t>
  </si>
  <si>
    <t>Oat Grain</t>
  </si>
  <si>
    <t>Canola Grain</t>
  </si>
  <si>
    <t>Hemp Grain</t>
  </si>
  <si>
    <t>Chickpea Grain</t>
  </si>
  <si>
    <t>Sunflower Grain</t>
  </si>
  <si>
    <t>Barley Grain</t>
  </si>
  <si>
    <t>Lentil Grain</t>
  </si>
  <si>
    <t>Linseed Grain</t>
  </si>
  <si>
    <t>Bean Grain</t>
  </si>
  <si>
    <t>Pea Grain</t>
  </si>
  <si>
    <t>Maize Grain</t>
  </si>
  <si>
    <t>Leek Vegetable</t>
  </si>
  <si>
    <t>Onion Vegetable</t>
  </si>
  <si>
    <t>Spring onion Vegetable</t>
  </si>
  <si>
    <t>Garlic Vegetable</t>
  </si>
  <si>
    <t>Celery Vegetable</t>
  </si>
  <si>
    <t>Silver beet Vegetable</t>
  </si>
  <si>
    <t>Red beet Vegetable</t>
  </si>
  <si>
    <t>Cauliflower Vegetable</t>
  </si>
  <si>
    <t>Cabbage Vegetable</t>
  </si>
  <si>
    <t>Brussel sprout  Vegetable</t>
  </si>
  <si>
    <t>Broccoli Vegetable</t>
  </si>
  <si>
    <t>Pak choi Vegetable</t>
  </si>
  <si>
    <t>Choy sum Vegetable</t>
  </si>
  <si>
    <t>Wong bok Vegetable</t>
  </si>
  <si>
    <t>Coriander Vegetable</t>
  </si>
  <si>
    <t>Squash Vegetable</t>
  </si>
  <si>
    <t>Pumpkin Vegetable</t>
  </si>
  <si>
    <t>Zucchini Vegetable</t>
  </si>
  <si>
    <t>Carrot Vegetable</t>
  </si>
  <si>
    <t>Kumara Vegetable</t>
  </si>
  <si>
    <t>Parsnip Vegetable</t>
  </si>
  <si>
    <t>Bean Vegetable</t>
  </si>
  <si>
    <t>Pea Vegetable</t>
  </si>
  <si>
    <t>Tomato Vegetable</t>
  </si>
  <si>
    <t>Potato Vegetable</t>
  </si>
  <si>
    <t>Spinach Vegetable</t>
  </si>
  <si>
    <t>Broad bean Vegetable</t>
  </si>
  <si>
    <t>Sweetcorn Vegetable</t>
  </si>
  <si>
    <t>Models.PMF.SimplePlantModels.ScrumCropInstance, Models</t>
  </si>
  <si>
    <t>true</t>
  </si>
  <si>
    <t>str</t>
  </si>
  <si>
    <t>float</t>
  </si>
  <si>
    <t>bool</t>
  </si>
  <si>
    <t>var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</si>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</sst>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BCBD6-8023-42BC-961A-D24AB0CF5632}">
  <dimension ref="B1:AD88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15" sqref="G15"/>
    </sheetView>
  </sheetViews>
  <sheetFormatPr defaultRowHeight="14.4" x14ac:dyDescent="0.3"/>
  <cols>
    <col min="2" max="2" width="31.109375" bestFit="1" customWidth="1"/>
    <col min="30" max="30" width="27.33203125" bestFit="1" customWidth="1"/>
  </cols>
  <sheetData>
    <row r="1" spans="2:30" x14ac:dyDescent="0.3">
      <c r="B1" t="s">
        <v>0</v>
      </c>
      <c r="C1" t="s">
        <v>2</v>
      </c>
      <c r="D1" t="s">
        <v>3</v>
      </c>
      <c r="E1" t="s">
        <v>4</v>
      </c>
      <c r="F1" t="s">
        <v>5</v>
      </c>
      <c r="J1">
        <v>1</v>
      </c>
      <c r="K1">
        <v>100</v>
      </c>
      <c r="L1">
        <v>1</v>
      </c>
      <c r="M1">
        <v>1E-3</v>
      </c>
      <c r="O1">
        <v>1</v>
      </c>
      <c r="P1">
        <v>2</v>
      </c>
      <c r="S1">
        <v>100</v>
      </c>
      <c r="T1">
        <v>100</v>
      </c>
      <c r="U1">
        <v>100</v>
      </c>
      <c r="AD1" t="s">
        <v>410</v>
      </c>
    </row>
    <row r="2" spans="2:30" x14ac:dyDescent="0.3">
      <c r="B2">
        <v>0</v>
      </c>
      <c r="C2">
        <v>2</v>
      </c>
      <c r="D2">
        <v>3</v>
      </c>
      <c r="E2">
        <v>4</v>
      </c>
      <c r="F2">
        <v>5</v>
      </c>
      <c r="J2">
        <v>23</v>
      </c>
      <c r="K2">
        <v>25</v>
      </c>
      <c r="L2">
        <v>26</v>
      </c>
      <c r="M2">
        <v>27</v>
      </c>
      <c r="O2">
        <v>28</v>
      </c>
      <c r="P2">
        <v>29</v>
      </c>
      <c r="Q2">
        <v>14</v>
      </c>
      <c r="S2">
        <v>32</v>
      </c>
      <c r="T2">
        <v>31</v>
      </c>
      <c r="U2">
        <v>30</v>
      </c>
      <c r="AD2" t="s">
        <v>409</v>
      </c>
    </row>
    <row r="3" spans="2:30" x14ac:dyDescent="0.3">
      <c r="G3" t="s">
        <v>411</v>
      </c>
      <c r="I3" t="s">
        <v>387</v>
      </c>
      <c r="J3" t="s">
        <v>388</v>
      </c>
      <c r="K3" t="s">
        <v>389</v>
      </c>
      <c r="L3" t="s">
        <v>390</v>
      </c>
      <c r="M3" t="s">
        <v>391</v>
      </c>
      <c r="N3" t="s">
        <v>392</v>
      </c>
      <c r="O3" t="s">
        <v>393</v>
      </c>
      <c r="P3" t="s">
        <v>394</v>
      </c>
      <c r="Q3" t="s">
        <v>395</v>
      </c>
      <c r="R3" t="s">
        <v>396</v>
      </c>
      <c r="S3" t="s">
        <v>397</v>
      </c>
      <c r="T3" t="s">
        <v>398</v>
      </c>
      <c r="U3" t="s">
        <v>399</v>
      </c>
      <c r="V3" t="s">
        <v>400</v>
      </c>
      <c r="W3" t="s">
        <v>401</v>
      </c>
      <c r="X3" t="s">
        <v>402</v>
      </c>
      <c r="Y3" t="s">
        <v>403</v>
      </c>
      <c r="Z3" t="s">
        <v>404</v>
      </c>
      <c r="AA3" t="s">
        <v>405</v>
      </c>
      <c r="AB3" t="s">
        <v>406</v>
      </c>
      <c r="AC3" t="s">
        <v>407</v>
      </c>
      <c r="AD3" t="s">
        <v>408</v>
      </c>
    </row>
    <row r="4" spans="2:30" x14ac:dyDescent="0.3">
      <c r="B4" t="s">
        <v>50</v>
      </c>
      <c r="C4" t="s">
        <v>34</v>
      </c>
      <c r="D4" t="s">
        <v>51</v>
      </c>
      <c r="E4" t="s">
        <v>52</v>
      </c>
      <c r="F4" t="s">
        <v>37</v>
      </c>
      <c r="G4">
        <v>1</v>
      </c>
      <c r="I4" t="s">
        <v>458</v>
      </c>
      <c r="J4" s="1">
        <f>VLOOKUP($B4,'SVS table'!$A$3:$AG$83,J$2+1,FALSE)</f>
        <v>0.88950002193450928</v>
      </c>
      <c r="K4" s="1">
        <f>VLOOKUP($B4,'SVS table'!$A$3:$AG$83,K$2+1,FALSE)/K$1</f>
        <v>0</v>
      </c>
      <c r="L4" s="1">
        <f>VLOOKUP($B4,'SVS table'!$A$3:$AG$83,L$2+1,FALSE)/L$1</f>
        <v>0.10000000149011612</v>
      </c>
      <c r="M4" s="1">
        <f>VLOOKUP($B4,'SVS table'!$A$3:$AG$83,M$2+1,FALSE)/M$1</f>
        <v>1500</v>
      </c>
      <c r="N4" s="1">
        <v>500</v>
      </c>
      <c r="O4" s="1">
        <f>VLOOKUP($B4,'SVS table'!$A$3:$AG$83,O$2+1,FALSE)</f>
        <v>1</v>
      </c>
      <c r="P4" s="1">
        <f>VLOOKUP($B4,'SVS table'!$A$3:$AG$83,P$2+1,FALSE)/P$1</f>
        <v>0.5</v>
      </c>
      <c r="Q4" s="1" t="str">
        <f>VLOOKUP($B4,'SVS table'!$A$3:$AG$83,Q$2+1,FALSE)</f>
        <v>EarlyReproductive</v>
      </c>
      <c r="R4" s="1">
        <v>0.05</v>
      </c>
      <c r="S4" s="1">
        <f>VLOOKUP($B4,'SVS table'!$A$3:$AG$83,S$2+1,FALSE)/S$1</f>
        <v>0.01</v>
      </c>
      <c r="T4" s="1">
        <f>VLOOKUP($B4,'SVS table'!$A$3:$AG$83,T$2+1,FALSE)/T$1</f>
        <v>1.4999999999999999E-2</v>
      </c>
      <c r="U4" s="1">
        <f>VLOOKUP($B4,'SVS table'!$A$3:$AG$83,U$2+1,FALSE)/U$1</f>
        <v>8.0000001192092902E-3</v>
      </c>
      <c r="V4">
        <v>0</v>
      </c>
      <c r="W4">
        <v>1</v>
      </c>
      <c r="X4">
        <v>25</v>
      </c>
      <c r="Y4">
        <v>35</v>
      </c>
      <c r="Z4">
        <v>100</v>
      </c>
      <c r="AA4">
        <v>8.0000000000000002E-3</v>
      </c>
      <c r="AB4">
        <v>150</v>
      </c>
      <c r="AC4" s="2" t="s">
        <v>459</v>
      </c>
      <c r="AD4" t="s">
        <v>412</v>
      </c>
    </row>
    <row r="5" spans="2:30" x14ac:dyDescent="0.3">
      <c r="B5" t="s">
        <v>59</v>
      </c>
      <c r="C5" t="s">
        <v>34</v>
      </c>
      <c r="D5" t="s">
        <v>51</v>
      </c>
      <c r="E5" t="s">
        <v>60</v>
      </c>
      <c r="F5" t="s">
        <v>37</v>
      </c>
      <c r="G5">
        <v>1</v>
      </c>
      <c r="I5" t="s">
        <v>458</v>
      </c>
      <c r="J5" s="1">
        <f>VLOOKUP($B5,'SVS table'!$A$3:$AG$83,J$2+1,FALSE)</f>
        <v>0.83399999141693115</v>
      </c>
      <c r="K5" s="1">
        <f>VLOOKUP($B5,'SVS table'!$A$3:$AG$83,K$2+1,FALSE)/K$1</f>
        <v>0</v>
      </c>
      <c r="L5" s="1">
        <f>VLOOKUP($B5,'SVS table'!$A$3:$AG$83,L$2+1,FALSE)/L$1</f>
        <v>0.10000000149011612</v>
      </c>
      <c r="M5" s="1">
        <f>VLOOKUP($B5,'SVS table'!$A$3:$AG$83,M$2+1,FALSE)/M$1</f>
        <v>1200.0000476837158</v>
      </c>
      <c r="N5" s="1">
        <v>500</v>
      </c>
      <c r="O5" s="1">
        <f>VLOOKUP($B5,'SVS table'!$A$3:$AG$83,O$2+1,FALSE)</f>
        <v>1</v>
      </c>
      <c r="P5" s="1">
        <f>VLOOKUP($B5,'SVS table'!$A$3:$AG$83,P$2+1,FALSE)/P$1</f>
        <v>1</v>
      </c>
      <c r="Q5" s="1" t="str">
        <f>VLOOKUP($B5,'SVS table'!$A$3:$AG$83,Q$2+1,FALSE)</f>
        <v>LateReproductive</v>
      </c>
      <c r="R5" s="1">
        <v>0.05</v>
      </c>
      <c r="S5" s="1">
        <f>VLOOKUP($B5,'SVS table'!$A$3:$AG$83,S$2+1,FALSE)/S$1</f>
        <v>2.5000000000000001E-2</v>
      </c>
      <c r="T5" s="1">
        <f>VLOOKUP($B5,'SVS table'!$A$3:$AG$83,T$2+1,FALSE)/T$1</f>
        <v>6.0000002384185793E-3</v>
      </c>
      <c r="U5" s="1">
        <f>VLOOKUP($B5,'SVS table'!$A$3:$AG$83,U$2+1,FALSE)/U$1</f>
        <v>8.0000001192092902E-3</v>
      </c>
      <c r="V5">
        <v>0</v>
      </c>
      <c r="W5">
        <v>1</v>
      </c>
      <c r="X5">
        <v>25</v>
      </c>
      <c r="Y5">
        <v>35</v>
      </c>
      <c r="Z5">
        <v>100</v>
      </c>
      <c r="AA5">
        <v>8.0000000000000002E-3</v>
      </c>
      <c r="AB5">
        <v>150</v>
      </c>
      <c r="AC5" s="2" t="s">
        <v>459</v>
      </c>
      <c r="AD5" t="s">
        <v>413</v>
      </c>
    </row>
    <row r="6" spans="2:30" x14ac:dyDescent="0.3">
      <c r="B6" t="s">
        <v>68</v>
      </c>
      <c r="C6" t="s">
        <v>34</v>
      </c>
      <c r="D6" t="s">
        <v>69</v>
      </c>
      <c r="E6" t="s">
        <v>70</v>
      </c>
      <c r="F6" t="s">
        <v>37</v>
      </c>
      <c r="G6">
        <v>1</v>
      </c>
      <c r="I6" t="s">
        <v>458</v>
      </c>
      <c r="J6" s="1">
        <f>VLOOKUP($B6,'SVS table'!$A$3:$AG$83,J$2+1,FALSE)</f>
        <v>0.77799999713897705</v>
      </c>
      <c r="K6" s="1">
        <f>VLOOKUP($B6,'SVS table'!$A$3:$AG$83,K$2+1,FALSE)/K$1</f>
        <v>0</v>
      </c>
      <c r="L6" s="1">
        <f>VLOOKUP($B6,'SVS table'!$A$3:$AG$83,L$2+1,FALSE)/L$1</f>
        <v>0.10000000149011612</v>
      </c>
      <c r="M6" s="1">
        <f>VLOOKUP($B6,'SVS table'!$A$3:$AG$83,M$2+1,FALSE)/M$1</f>
        <v>1200.0000476837158</v>
      </c>
      <c r="N6" s="1">
        <v>400</v>
      </c>
      <c r="O6" s="1">
        <f>VLOOKUP($B6,'SVS table'!$A$3:$AG$83,O$2+1,FALSE)</f>
        <v>1</v>
      </c>
      <c r="P6" s="1">
        <f>VLOOKUP($B6,'SVS table'!$A$3:$AG$83,P$2+1,FALSE)/P$1</f>
        <v>1</v>
      </c>
      <c r="Q6" s="1" t="str">
        <f>VLOOKUP($B6,'SVS table'!$A$3:$AG$83,Q$2+1,FALSE)</f>
        <v>EarlyReproductive</v>
      </c>
      <c r="R6" s="1">
        <v>0.05</v>
      </c>
      <c r="S6" s="1">
        <f>VLOOKUP($B6,'SVS table'!$A$3:$AG$83,S$2+1,FALSE)/S$1</f>
        <v>0.03</v>
      </c>
      <c r="T6" s="1">
        <f>VLOOKUP($B6,'SVS table'!$A$3:$AG$83,T$2+1,FALSE)/T$1</f>
        <v>0.01</v>
      </c>
      <c r="U6" s="1">
        <f>VLOOKUP($B6,'SVS table'!$A$3:$AG$83,U$2+1,FALSE)/U$1</f>
        <v>8.0000001192092902E-3</v>
      </c>
      <c r="V6">
        <v>0</v>
      </c>
      <c r="W6">
        <v>1</v>
      </c>
      <c r="X6">
        <v>25</v>
      </c>
      <c r="Y6">
        <v>35</v>
      </c>
      <c r="Z6">
        <v>100</v>
      </c>
      <c r="AA6">
        <v>8.0000000000000002E-3</v>
      </c>
      <c r="AB6">
        <v>150</v>
      </c>
      <c r="AC6" s="2" t="s">
        <v>459</v>
      </c>
      <c r="AD6" t="s">
        <v>414</v>
      </c>
    </row>
    <row r="7" spans="2:30" x14ac:dyDescent="0.3">
      <c r="B7" t="s">
        <v>75</v>
      </c>
      <c r="C7" t="s">
        <v>34</v>
      </c>
      <c r="D7" t="s">
        <v>69</v>
      </c>
      <c r="E7" t="s">
        <v>76</v>
      </c>
      <c r="F7" t="s">
        <v>37</v>
      </c>
      <c r="G7">
        <v>1</v>
      </c>
      <c r="I7" t="s">
        <v>458</v>
      </c>
      <c r="J7" s="1">
        <f>VLOOKUP($B7,'SVS table'!$A$3:$AG$83,J$2+1,FALSE)</f>
        <v>0.57999998331069946</v>
      </c>
      <c r="K7" s="1">
        <f>VLOOKUP($B7,'SVS table'!$A$3:$AG$83,K$2+1,FALSE)/K$1</f>
        <v>0</v>
      </c>
      <c r="L7" s="1">
        <f>VLOOKUP($B7,'SVS table'!$A$3:$AG$83,L$2+1,FALSE)/L$1</f>
        <v>0.10000000149011612</v>
      </c>
      <c r="M7" s="1">
        <f>VLOOKUP($B7,'SVS table'!$A$3:$AG$83,M$2+1,FALSE)/M$1</f>
        <v>1200.0000476837158</v>
      </c>
      <c r="N7" s="1">
        <v>1500</v>
      </c>
      <c r="O7" s="1">
        <f>VLOOKUP($B7,'SVS table'!$A$3:$AG$83,O$2+1,FALSE)</f>
        <v>1</v>
      </c>
      <c r="P7" s="1">
        <f>VLOOKUP($B7,'SVS table'!$A$3:$AG$83,P$2+1,FALSE)/P$1</f>
        <v>1</v>
      </c>
      <c r="Q7" s="1" t="str">
        <f>VLOOKUP($B7,'SVS table'!$A$3:$AG$83,Q$2+1,FALSE)</f>
        <v>LateReproductive</v>
      </c>
      <c r="R7" s="1">
        <v>0.05</v>
      </c>
      <c r="S7" s="1">
        <f>VLOOKUP($B7,'SVS table'!$A$3:$AG$83,S$2+1,FALSE)/S$1</f>
        <v>0.03</v>
      </c>
      <c r="T7" s="1">
        <f>VLOOKUP($B7,'SVS table'!$A$3:$AG$83,T$2+1,FALSE)/T$1</f>
        <v>0.01</v>
      </c>
      <c r="U7" s="1">
        <f>VLOOKUP($B7,'SVS table'!$A$3:$AG$83,U$2+1,FALSE)/U$1</f>
        <v>8.0000001192092902E-3</v>
      </c>
      <c r="V7">
        <v>0</v>
      </c>
      <c r="W7">
        <v>1</v>
      </c>
      <c r="X7">
        <v>25</v>
      </c>
      <c r="Y7">
        <v>35</v>
      </c>
      <c r="Z7">
        <v>100</v>
      </c>
      <c r="AA7">
        <v>8.0000000000000002E-3</v>
      </c>
      <c r="AB7">
        <v>150</v>
      </c>
      <c r="AC7" s="2" t="s">
        <v>459</v>
      </c>
      <c r="AD7" t="s">
        <v>415</v>
      </c>
    </row>
    <row r="8" spans="2:30" x14ac:dyDescent="0.3">
      <c r="B8" t="s">
        <v>81</v>
      </c>
      <c r="C8" t="s">
        <v>34</v>
      </c>
      <c r="D8" t="s">
        <v>51</v>
      </c>
      <c r="E8" t="s">
        <v>82</v>
      </c>
      <c r="F8" t="s">
        <v>51</v>
      </c>
      <c r="G8">
        <v>1</v>
      </c>
      <c r="I8" t="s">
        <v>458</v>
      </c>
      <c r="J8" s="1">
        <f>VLOOKUP($B8,'SVS table'!$A$3:$AG$83,J$2+1,FALSE)</f>
        <v>0.87199997901916504</v>
      </c>
      <c r="K8" s="1">
        <f>VLOOKUP($B8,'SVS table'!$A$3:$AG$83,K$2+1,FALSE)/K$1</f>
        <v>0</v>
      </c>
      <c r="L8" s="1">
        <f>VLOOKUP($B8,'SVS table'!$A$3:$AG$83,L$2+1,FALSE)/L$1</f>
        <v>0.10000000149011612</v>
      </c>
      <c r="M8" s="1">
        <f>VLOOKUP($B8,'SVS table'!$A$3:$AG$83,M$2+1,FALSE)/M$1</f>
        <v>1200.0000476837158</v>
      </c>
      <c r="N8" s="1">
        <v>300</v>
      </c>
      <c r="O8" s="1">
        <f>VLOOKUP($B8,'SVS table'!$A$3:$AG$83,O$2+1,FALSE)</f>
        <v>1</v>
      </c>
      <c r="P8" s="1">
        <f>VLOOKUP($B8,'SVS table'!$A$3:$AG$83,P$2+1,FALSE)/P$1</f>
        <v>1</v>
      </c>
      <c r="Q8" s="1" t="str">
        <f>VLOOKUP($B8,'SVS table'!$A$3:$AG$83,Q$2+1,FALSE)</f>
        <v>EarlyReproductive</v>
      </c>
      <c r="R8" s="1">
        <v>0.05</v>
      </c>
      <c r="S8" s="1">
        <f>VLOOKUP($B8,'SVS table'!$A$3:$AG$83,S$2+1,FALSE)/S$1</f>
        <v>2.5000000000000001E-2</v>
      </c>
      <c r="T8" s="1">
        <f>VLOOKUP($B8,'SVS table'!$A$3:$AG$83,T$2+1,FALSE)/T$1</f>
        <v>6.0000002384185793E-3</v>
      </c>
      <c r="U8" s="1">
        <f>VLOOKUP($B8,'SVS table'!$A$3:$AG$83,U$2+1,FALSE)/U$1</f>
        <v>8.0000001192092902E-3</v>
      </c>
      <c r="V8">
        <v>0</v>
      </c>
      <c r="W8">
        <v>1</v>
      </c>
      <c r="X8">
        <v>25</v>
      </c>
      <c r="Y8">
        <v>35</v>
      </c>
      <c r="Z8">
        <v>100</v>
      </c>
      <c r="AA8">
        <v>8.0000000000000002E-3</v>
      </c>
      <c r="AB8">
        <v>150</v>
      </c>
      <c r="AC8" s="2" t="s">
        <v>459</v>
      </c>
      <c r="AD8" t="s">
        <v>81</v>
      </c>
    </row>
    <row r="9" spans="2:30" x14ac:dyDescent="0.3">
      <c r="B9" t="s">
        <v>87</v>
      </c>
      <c r="C9" t="s">
        <v>34</v>
      </c>
      <c r="D9" t="s">
        <v>69</v>
      </c>
      <c r="E9" t="s">
        <v>82</v>
      </c>
      <c r="F9" t="s">
        <v>88</v>
      </c>
      <c r="G9">
        <v>1</v>
      </c>
      <c r="I9" t="s">
        <v>458</v>
      </c>
      <c r="J9" s="1">
        <f>VLOOKUP($B9,'SVS table'!$A$3:$AG$83,J$2+1,FALSE)</f>
        <v>0.49000000953674316</v>
      </c>
      <c r="K9" s="1">
        <f>VLOOKUP($B9,'SVS table'!$A$3:$AG$83,K$2+1,FALSE)/K$1</f>
        <v>0</v>
      </c>
      <c r="L9" s="1">
        <f>VLOOKUP($B9,'SVS table'!$A$3:$AG$83,L$2+1,FALSE)/L$1</f>
        <v>0.10000000149011612</v>
      </c>
      <c r="M9" s="1">
        <f>VLOOKUP($B9,'SVS table'!$A$3:$AG$83,M$2+1,FALSE)/M$1</f>
        <v>1200.0000476837158</v>
      </c>
      <c r="N9" s="1">
        <v>500</v>
      </c>
      <c r="O9" s="1">
        <f>VLOOKUP($B9,'SVS table'!$A$3:$AG$83,O$2+1,FALSE)</f>
        <v>1</v>
      </c>
      <c r="P9" s="1">
        <f>VLOOKUP($B9,'SVS table'!$A$3:$AG$83,P$2+1,FALSE)/P$1</f>
        <v>1</v>
      </c>
      <c r="Q9" s="1" t="str">
        <f>VLOOKUP($B9,'SVS table'!$A$3:$AG$83,Q$2+1,FALSE)</f>
        <v>Vegetative</v>
      </c>
      <c r="R9" s="1">
        <v>0.05</v>
      </c>
      <c r="S9" s="1">
        <f>VLOOKUP($B9,'SVS table'!$A$3:$AG$83,S$2+1,FALSE)/S$1</f>
        <v>3.5000000000000003E-2</v>
      </c>
      <c r="T9" s="1">
        <f>VLOOKUP($B9,'SVS table'!$A$3:$AG$83,T$2+1,FALSE)/T$1</f>
        <v>1.4999999999999999E-2</v>
      </c>
      <c r="U9" s="1">
        <f>VLOOKUP($B9,'SVS table'!$A$3:$AG$83,U$2+1,FALSE)/U$1</f>
        <v>8.0000001192092902E-3</v>
      </c>
      <c r="V9">
        <v>0</v>
      </c>
      <c r="W9">
        <v>1</v>
      </c>
      <c r="X9">
        <v>25</v>
      </c>
      <c r="Y9">
        <v>35</v>
      </c>
      <c r="Z9">
        <v>100</v>
      </c>
      <c r="AA9">
        <v>8.0000000000000002E-3</v>
      </c>
      <c r="AB9">
        <v>150</v>
      </c>
      <c r="AC9" s="2" t="s">
        <v>459</v>
      </c>
      <c r="AD9" t="s">
        <v>87</v>
      </c>
    </row>
    <row r="10" spans="2:30" x14ac:dyDescent="0.3">
      <c r="B10" t="s">
        <v>99</v>
      </c>
      <c r="C10" t="s">
        <v>34</v>
      </c>
      <c r="D10" t="s">
        <v>100</v>
      </c>
      <c r="E10" t="s">
        <v>101</v>
      </c>
      <c r="F10" t="s">
        <v>37</v>
      </c>
      <c r="G10">
        <v>1</v>
      </c>
      <c r="I10" t="s">
        <v>458</v>
      </c>
      <c r="J10" s="1">
        <f>VLOOKUP($B10,'SVS table'!$A$3:$AG$83,J$2+1,FALSE)</f>
        <v>0.94999998807907104</v>
      </c>
      <c r="K10" s="1">
        <f>VLOOKUP($B10,'SVS table'!$A$3:$AG$83,K$2+1,FALSE)/K$1</f>
        <v>0</v>
      </c>
      <c r="L10" s="1">
        <f>VLOOKUP($B10,'SVS table'!$A$3:$AG$83,L$2+1,FALSE)/L$1</f>
        <v>0.10000000149011612</v>
      </c>
      <c r="M10" s="1">
        <f>VLOOKUP($B10,'SVS table'!$A$3:$AG$83,M$2+1,FALSE)/M$1</f>
        <v>899.99997615814209</v>
      </c>
      <c r="N10" s="1">
        <v>400</v>
      </c>
      <c r="O10" s="1">
        <f>VLOOKUP($B10,'SVS table'!$A$3:$AG$83,O$2+1,FALSE)</f>
        <v>1</v>
      </c>
      <c r="P10" s="1">
        <f>VLOOKUP($B10,'SVS table'!$A$3:$AG$83,P$2+1,FALSE)/P$1</f>
        <v>0.75</v>
      </c>
      <c r="Q10" s="1" t="str">
        <f>VLOOKUP($B10,'SVS table'!$A$3:$AG$83,Q$2+1,FALSE)</f>
        <v>EarlyReproductive</v>
      </c>
      <c r="R10" s="1">
        <v>0.05</v>
      </c>
      <c r="S10" s="1">
        <f>VLOOKUP($B10,'SVS table'!$A$3:$AG$83,S$2+1,FALSE)/S$1</f>
        <v>2.5000000000000001E-2</v>
      </c>
      <c r="T10" s="1">
        <f>VLOOKUP($B10,'SVS table'!$A$3:$AG$83,T$2+1,FALSE)/T$1</f>
        <v>0.01</v>
      </c>
      <c r="U10" s="1">
        <f>VLOOKUP($B10,'SVS table'!$A$3:$AG$83,U$2+1,FALSE)/U$1</f>
        <v>8.999999761581421E-3</v>
      </c>
      <c r="V10">
        <v>0</v>
      </c>
      <c r="W10">
        <v>1</v>
      </c>
      <c r="X10">
        <v>25</v>
      </c>
      <c r="Y10">
        <v>35</v>
      </c>
      <c r="Z10">
        <v>100</v>
      </c>
      <c r="AA10">
        <v>8.0000000000000002E-3</v>
      </c>
      <c r="AB10">
        <v>150</v>
      </c>
      <c r="AC10" s="2" t="s">
        <v>459</v>
      </c>
      <c r="AD10" t="s">
        <v>416</v>
      </c>
    </row>
    <row r="11" spans="2:30" x14ac:dyDescent="0.3">
      <c r="B11" t="s">
        <v>106</v>
      </c>
      <c r="C11" t="s">
        <v>34</v>
      </c>
      <c r="D11" t="s">
        <v>35</v>
      </c>
      <c r="E11" t="s">
        <v>107</v>
      </c>
      <c r="F11" t="s">
        <v>37</v>
      </c>
      <c r="G11">
        <v>1</v>
      </c>
      <c r="I11" t="s">
        <v>458</v>
      </c>
      <c r="J11" s="1">
        <f>VLOOKUP($B11,'SVS table'!$A$3:$AG$83,J$2+1,FALSE)</f>
        <v>0.94999998807907104</v>
      </c>
      <c r="K11" s="1">
        <f>VLOOKUP($B11,'SVS table'!$A$3:$AG$83,K$2+1,FALSE)/K$1</f>
        <v>0</v>
      </c>
      <c r="L11" s="1">
        <f>VLOOKUP($B11,'SVS table'!$A$3:$AG$83,L$2+1,FALSE)/L$1</f>
        <v>0.10000000149011612</v>
      </c>
      <c r="M11" s="1">
        <f>VLOOKUP($B11,'SVS table'!$A$3:$AG$83,M$2+1,FALSE)/M$1</f>
        <v>1500</v>
      </c>
      <c r="N11" s="1">
        <v>500</v>
      </c>
      <c r="O11" s="1">
        <f>VLOOKUP($B11,'SVS table'!$A$3:$AG$83,O$2+1,FALSE)</f>
        <v>1</v>
      </c>
      <c r="P11" s="1">
        <f>VLOOKUP($B11,'SVS table'!$A$3:$AG$83,P$2+1,FALSE)/P$1</f>
        <v>0.5</v>
      </c>
      <c r="Q11" s="1" t="str">
        <f>VLOOKUP($B11,'SVS table'!$A$3:$AG$83,Q$2+1,FALSE)</f>
        <v>EarlyReproductive</v>
      </c>
      <c r="R11" s="1">
        <v>0.05</v>
      </c>
      <c r="S11" s="1">
        <f>VLOOKUP($B11,'SVS table'!$A$3:$AG$83,S$2+1,FALSE)/S$1</f>
        <v>1.2999999523162841E-2</v>
      </c>
      <c r="T11" s="1">
        <f>VLOOKUP($B11,'SVS table'!$A$3:$AG$83,T$2+1,FALSE)/T$1</f>
        <v>5.0000000000000001E-3</v>
      </c>
      <c r="U11" s="1">
        <f>VLOOKUP($B11,'SVS table'!$A$3:$AG$83,U$2+1,FALSE)/U$1</f>
        <v>8.999999761581421E-3</v>
      </c>
      <c r="V11">
        <v>0</v>
      </c>
      <c r="W11">
        <v>1</v>
      </c>
      <c r="X11">
        <v>25</v>
      </c>
      <c r="Y11">
        <v>35</v>
      </c>
      <c r="Z11">
        <v>100</v>
      </c>
      <c r="AA11">
        <v>8.0000000000000002E-3</v>
      </c>
      <c r="AB11">
        <v>150</v>
      </c>
      <c r="AC11" s="2" t="s">
        <v>459</v>
      </c>
      <c r="AD11" t="s">
        <v>417</v>
      </c>
    </row>
    <row r="12" spans="2:30" x14ac:dyDescent="0.3">
      <c r="B12" t="s">
        <v>118</v>
      </c>
      <c r="C12" t="s">
        <v>34</v>
      </c>
      <c r="D12" t="s">
        <v>35</v>
      </c>
      <c r="E12" t="s">
        <v>119</v>
      </c>
      <c r="F12" t="s">
        <v>37</v>
      </c>
      <c r="G12">
        <v>1</v>
      </c>
      <c r="I12" t="s">
        <v>458</v>
      </c>
      <c r="J12" s="1">
        <f>VLOOKUP($B12,'SVS table'!$A$3:$AG$83,J$2+1,FALSE)</f>
        <v>0.94999998807907104</v>
      </c>
      <c r="K12" s="1">
        <f>VLOOKUP($B12,'SVS table'!$A$3:$AG$83,K$2+1,FALSE)/K$1</f>
        <v>0</v>
      </c>
      <c r="L12" s="1">
        <f>VLOOKUP($B12,'SVS table'!$A$3:$AG$83,L$2+1,FALSE)/L$1</f>
        <v>0.10000000149011612</v>
      </c>
      <c r="M12" s="1">
        <f>VLOOKUP($B12,'SVS table'!$A$3:$AG$83,M$2+1,FALSE)/M$1</f>
        <v>1500</v>
      </c>
      <c r="N12" s="1">
        <v>500</v>
      </c>
      <c r="O12" s="1">
        <f>VLOOKUP($B12,'SVS table'!$A$3:$AG$83,O$2+1,FALSE)</f>
        <v>1</v>
      </c>
      <c r="P12" s="1">
        <f>VLOOKUP($B12,'SVS table'!$A$3:$AG$83,P$2+1,FALSE)/P$1</f>
        <v>0.5</v>
      </c>
      <c r="Q12" s="1" t="str">
        <f>VLOOKUP($B12,'SVS table'!$A$3:$AG$83,Q$2+1,FALSE)</f>
        <v>EarlyReproductive</v>
      </c>
      <c r="R12" s="1">
        <v>0.05</v>
      </c>
      <c r="S12" s="1">
        <f>VLOOKUP($B12,'SVS table'!$A$3:$AG$83,S$2+1,FALSE)/S$1</f>
        <v>1.2999999523162841E-2</v>
      </c>
      <c r="T12" s="1">
        <f>VLOOKUP($B12,'SVS table'!$A$3:$AG$83,T$2+1,FALSE)/T$1</f>
        <v>5.0000000000000001E-3</v>
      </c>
      <c r="U12" s="1">
        <f>VLOOKUP($B12,'SVS table'!$A$3:$AG$83,U$2+1,FALSE)/U$1</f>
        <v>8.999999761581421E-3</v>
      </c>
      <c r="V12">
        <v>0</v>
      </c>
      <c r="W12">
        <v>1</v>
      </c>
      <c r="X12">
        <v>25</v>
      </c>
      <c r="Y12">
        <v>35</v>
      </c>
      <c r="Z12">
        <v>100</v>
      </c>
      <c r="AA12">
        <v>8.0000000000000002E-3</v>
      </c>
      <c r="AB12">
        <v>150</v>
      </c>
      <c r="AC12" s="2" t="s">
        <v>459</v>
      </c>
      <c r="AD12" t="s">
        <v>418</v>
      </c>
    </row>
    <row r="13" spans="2:30" x14ac:dyDescent="0.3">
      <c r="B13" t="s">
        <v>126</v>
      </c>
      <c r="C13" t="s">
        <v>127</v>
      </c>
      <c r="D13" t="s">
        <v>35</v>
      </c>
      <c r="E13" t="s">
        <v>36</v>
      </c>
      <c r="F13" t="s">
        <v>37</v>
      </c>
      <c r="G13">
        <v>1</v>
      </c>
      <c r="I13" t="s">
        <v>458</v>
      </c>
      <c r="J13" s="1">
        <f>VLOOKUP($B13,'SVS table'!$A$3:$AG$83,J$2+1,FALSE)</f>
        <v>0.40000000596046448</v>
      </c>
      <c r="K13" s="1">
        <f>VLOOKUP($B13,'SVS table'!$A$3:$AG$83,K$2+1,FALSE)/K$1</f>
        <v>0.13</v>
      </c>
      <c r="L13" s="1">
        <f>VLOOKUP($B13,'SVS table'!$A$3:$AG$83,L$2+1,FALSE)/L$1</f>
        <v>0.10000000149011612</v>
      </c>
      <c r="M13" s="1">
        <f>VLOOKUP($B13,'SVS table'!$A$3:$AG$83,M$2+1,FALSE)/M$1</f>
        <v>1500</v>
      </c>
      <c r="N13" s="1">
        <v>1000</v>
      </c>
      <c r="O13" s="1">
        <f>VLOOKUP($B13,'SVS table'!$A$3:$AG$83,O$2+1,FALSE)</f>
        <v>1</v>
      </c>
      <c r="P13" s="1">
        <f>VLOOKUP($B13,'SVS table'!$A$3:$AG$83,P$2+1,FALSE)/P$1</f>
        <v>0.5</v>
      </c>
      <c r="Q13" s="1" t="str">
        <f>VLOOKUP($B13,'SVS table'!$A$3:$AG$83,Q$2+1,FALSE)</f>
        <v>Maturity</v>
      </c>
      <c r="R13" s="1">
        <v>0.05</v>
      </c>
      <c r="S13" s="1">
        <f>VLOOKUP($B13,'SVS table'!$A$3:$AG$83,S$2+1,FALSE)/S$1</f>
        <v>1.2999999523162841E-2</v>
      </c>
      <c r="T13" s="1">
        <f>VLOOKUP($B13,'SVS table'!$A$3:$AG$83,T$2+1,FALSE)/T$1</f>
        <v>5.0000000000000001E-3</v>
      </c>
      <c r="U13" s="1">
        <f>VLOOKUP($B13,'SVS table'!$A$3:$AG$83,U$2+1,FALSE)/U$1</f>
        <v>8.999999761581421E-3</v>
      </c>
      <c r="V13">
        <v>0</v>
      </c>
      <c r="W13">
        <v>1</v>
      </c>
      <c r="X13">
        <v>25</v>
      </c>
      <c r="Y13">
        <v>35</v>
      </c>
      <c r="Z13">
        <v>100</v>
      </c>
      <c r="AA13">
        <v>8.0000000000000002E-3</v>
      </c>
      <c r="AB13">
        <v>150</v>
      </c>
      <c r="AC13" s="2" t="s">
        <v>459</v>
      </c>
      <c r="AD13" t="s">
        <v>419</v>
      </c>
    </row>
    <row r="14" spans="2:30" x14ac:dyDescent="0.3">
      <c r="B14" t="s">
        <v>132</v>
      </c>
      <c r="C14" t="s">
        <v>127</v>
      </c>
      <c r="D14" t="s">
        <v>133</v>
      </c>
      <c r="E14" t="s">
        <v>134</v>
      </c>
      <c r="F14" t="s">
        <v>37</v>
      </c>
      <c r="G14">
        <v>1</v>
      </c>
      <c r="I14" t="s">
        <v>458</v>
      </c>
      <c r="J14" s="1">
        <f>VLOOKUP($B14,'SVS table'!$A$3:$AG$83,J$2+1,FALSE)</f>
        <v>0.27000001072883606</v>
      </c>
      <c r="K14" s="1">
        <f>VLOOKUP($B14,'SVS table'!$A$3:$AG$83,K$2+1,FALSE)/K$1</f>
        <v>0.09</v>
      </c>
      <c r="L14" s="1">
        <f>VLOOKUP($B14,'SVS table'!$A$3:$AG$83,L$2+1,FALSE)/L$1</f>
        <v>0.10000000149011612</v>
      </c>
      <c r="M14" s="1">
        <f>VLOOKUP($B14,'SVS table'!$A$3:$AG$83,M$2+1,FALSE)/M$1</f>
        <v>1200.0000476837158</v>
      </c>
      <c r="N14" s="1">
        <v>600</v>
      </c>
      <c r="O14" s="1">
        <f>VLOOKUP($B14,'SVS table'!$A$3:$AG$83,O$2+1,FALSE)</f>
        <v>1</v>
      </c>
      <c r="P14" s="1">
        <f>VLOOKUP($B14,'SVS table'!$A$3:$AG$83,P$2+1,FALSE)/P$1</f>
        <v>1</v>
      </c>
      <c r="Q14" s="1" t="str">
        <f>VLOOKUP($B14,'SVS table'!$A$3:$AG$83,Q$2+1,FALSE)</f>
        <v>LateReproductive</v>
      </c>
      <c r="R14" s="1">
        <v>0.05</v>
      </c>
      <c r="S14" s="1">
        <f>VLOOKUP($B14,'SVS table'!$A$3:$AG$83,S$2+1,FALSE)/S$1</f>
        <v>3.2200000286102294E-2</v>
      </c>
      <c r="T14" s="1">
        <f>VLOOKUP($B14,'SVS table'!$A$3:$AG$83,T$2+1,FALSE)/T$1</f>
        <v>1.1499999761581422E-2</v>
      </c>
      <c r="U14" s="1">
        <f>VLOOKUP($B14,'SVS table'!$A$3:$AG$83,U$2+1,FALSE)/U$1</f>
        <v>8.0000001192092902E-3</v>
      </c>
      <c r="V14">
        <v>0</v>
      </c>
      <c r="W14">
        <v>1</v>
      </c>
      <c r="X14">
        <v>25</v>
      </c>
      <c r="Y14">
        <v>35</v>
      </c>
      <c r="Z14">
        <v>100</v>
      </c>
      <c r="AA14">
        <v>8.0000000000000002E-3</v>
      </c>
      <c r="AB14">
        <v>150</v>
      </c>
      <c r="AC14" s="2" t="s">
        <v>459</v>
      </c>
      <c r="AD14" t="s">
        <v>420</v>
      </c>
    </row>
    <row r="15" spans="2:30" x14ac:dyDescent="0.3">
      <c r="B15" t="s">
        <v>135</v>
      </c>
      <c r="C15" t="s">
        <v>127</v>
      </c>
      <c r="D15" t="s">
        <v>133</v>
      </c>
      <c r="E15" t="s">
        <v>136</v>
      </c>
      <c r="F15" t="s">
        <v>37</v>
      </c>
      <c r="G15">
        <v>1</v>
      </c>
      <c r="I15" t="s">
        <v>458</v>
      </c>
      <c r="J15" s="1">
        <f>VLOOKUP($B15,'SVS table'!$A$3:$AG$83,J$2+1,FALSE)</f>
        <v>0.10000000149011612</v>
      </c>
      <c r="K15" s="1">
        <f>VLOOKUP($B15,'SVS table'!$A$3:$AG$83,K$2+1,FALSE)/K$1</f>
        <v>0.09</v>
      </c>
      <c r="L15" s="1">
        <f>VLOOKUP($B15,'SVS table'!$A$3:$AG$83,L$2+1,FALSE)/L$1</f>
        <v>0.10000000149011612</v>
      </c>
      <c r="M15" s="1">
        <f>VLOOKUP($B15,'SVS table'!$A$3:$AG$83,M$2+1,FALSE)/M$1</f>
        <v>1500</v>
      </c>
      <c r="N15" s="1">
        <v>900</v>
      </c>
      <c r="O15" s="1">
        <f>VLOOKUP($B15,'SVS table'!$A$3:$AG$83,O$2+1,FALSE)</f>
        <v>1</v>
      </c>
      <c r="P15" s="1">
        <f>VLOOKUP($B15,'SVS table'!$A$3:$AG$83,P$2+1,FALSE)/P$1</f>
        <v>0.5</v>
      </c>
      <c r="Q15" s="1" t="str">
        <f>VLOOKUP($B15,'SVS table'!$A$3:$AG$83,Q$2+1,FALSE)</f>
        <v>Maturity</v>
      </c>
      <c r="R15" s="1">
        <v>0.05</v>
      </c>
      <c r="S15" s="1">
        <f>VLOOKUP($B15,'SVS table'!$A$3:$AG$83,S$2+1,FALSE)/S$1</f>
        <v>0.04</v>
      </c>
      <c r="T15" s="1">
        <f>VLOOKUP($B15,'SVS table'!$A$3:$AG$83,T$2+1,FALSE)/T$1</f>
        <v>0.01</v>
      </c>
      <c r="U15" s="1">
        <f>VLOOKUP($B15,'SVS table'!$A$3:$AG$83,U$2+1,FALSE)/U$1</f>
        <v>0.01</v>
      </c>
      <c r="V15">
        <v>0</v>
      </c>
      <c r="W15">
        <v>5</v>
      </c>
      <c r="X15">
        <v>30</v>
      </c>
      <c r="Y15">
        <v>40</v>
      </c>
      <c r="Z15">
        <v>100</v>
      </c>
      <c r="AA15">
        <v>8.0000000000000002E-3</v>
      </c>
      <c r="AB15">
        <v>150</v>
      </c>
      <c r="AC15" s="2" t="s">
        <v>459</v>
      </c>
      <c r="AD15" t="s">
        <v>421</v>
      </c>
    </row>
    <row r="16" spans="2:30" x14ac:dyDescent="0.3">
      <c r="B16" t="s">
        <v>141</v>
      </c>
      <c r="C16" t="s">
        <v>127</v>
      </c>
      <c r="D16" t="s">
        <v>142</v>
      </c>
      <c r="E16" t="s">
        <v>143</v>
      </c>
      <c r="F16" t="s">
        <v>37</v>
      </c>
      <c r="G16">
        <v>1</v>
      </c>
      <c r="I16" t="s">
        <v>458</v>
      </c>
      <c r="J16" s="1">
        <f>VLOOKUP($B16,'SVS table'!$A$3:$AG$83,J$2+1,FALSE)</f>
        <v>0.30000001192092896</v>
      </c>
      <c r="K16" s="1">
        <f>VLOOKUP($B16,'SVS table'!$A$3:$AG$83,K$2+1,FALSE)/K$1</f>
        <v>0.15</v>
      </c>
      <c r="L16" s="1">
        <f>VLOOKUP($B16,'SVS table'!$A$3:$AG$83,L$2+1,FALSE)/L$1</f>
        <v>0.10000000149011612</v>
      </c>
      <c r="M16" s="1">
        <f>VLOOKUP($B16,'SVS table'!$A$3:$AG$83,M$2+1,FALSE)/M$1</f>
        <v>1000</v>
      </c>
      <c r="N16" s="1">
        <v>600</v>
      </c>
      <c r="O16" s="1">
        <f>VLOOKUP($B16,'SVS table'!$A$3:$AG$83,O$2+1,FALSE)</f>
        <v>1</v>
      </c>
      <c r="P16" s="1">
        <f>VLOOKUP($B16,'SVS table'!$A$3:$AG$83,P$2+1,FALSE)/P$1</f>
        <v>0.5</v>
      </c>
      <c r="Q16" s="1" t="str">
        <f>VLOOKUP($B16,'SVS table'!$A$3:$AG$83,Q$2+1,FALSE)</f>
        <v>LateReproductive</v>
      </c>
      <c r="R16" s="1">
        <v>0.05</v>
      </c>
      <c r="S16" s="1">
        <f>VLOOKUP($B16,'SVS table'!$A$3:$AG$83,S$2+1,FALSE)/S$1</f>
        <v>4.6999998092651367E-2</v>
      </c>
      <c r="T16" s="1">
        <f>VLOOKUP($B16,'SVS table'!$A$3:$AG$83,T$2+1,FALSE)/T$1</f>
        <v>1.600000023841858E-2</v>
      </c>
      <c r="U16" s="1">
        <f>VLOOKUP($B16,'SVS table'!$A$3:$AG$83,U$2+1,FALSE)/U$1</f>
        <v>1.4999999999999999E-2</v>
      </c>
      <c r="V16">
        <v>1</v>
      </c>
      <c r="W16">
        <v>5</v>
      </c>
      <c r="X16">
        <v>30</v>
      </c>
      <c r="Y16">
        <v>40</v>
      </c>
      <c r="Z16">
        <v>100</v>
      </c>
      <c r="AA16">
        <v>8.0000000000000002E-3</v>
      </c>
      <c r="AB16">
        <v>150</v>
      </c>
      <c r="AC16" s="2" t="s">
        <v>459</v>
      </c>
      <c r="AD16" t="s">
        <v>422</v>
      </c>
    </row>
    <row r="17" spans="2:30" x14ac:dyDescent="0.3">
      <c r="B17" t="s">
        <v>148</v>
      </c>
      <c r="C17" t="s">
        <v>127</v>
      </c>
      <c r="D17" t="s">
        <v>35</v>
      </c>
      <c r="E17" t="s">
        <v>149</v>
      </c>
      <c r="F17" t="s">
        <v>37</v>
      </c>
      <c r="G17">
        <v>1</v>
      </c>
      <c r="I17" t="s">
        <v>458</v>
      </c>
      <c r="J17" s="1">
        <f>VLOOKUP($B17,'SVS table'!$A$3:$AG$83,J$2+1,FALSE)</f>
        <v>0.30000001192092896</v>
      </c>
      <c r="K17" s="1">
        <f>VLOOKUP($B17,'SVS table'!$A$3:$AG$83,K$2+1,FALSE)/K$1</f>
        <v>0.08</v>
      </c>
      <c r="L17" s="1">
        <f>VLOOKUP($B17,'SVS table'!$A$3:$AG$83,L$2+1,FALSE)/L$1</f>
        <v>0.10000000149011612</v>
      </c>
      <c r="M17" s="1">
        <f>VLOOKUP($B17,'SVS table'!$A$3:$AG$83,M$2+1,FALSE)/M$1</f>
        <v>1500</v>
      </c>
      <c r="N17" s="1">
        <v>1500</v>
      </c>
      <c r="O17" s="1">
        <f>VLOOKUP($B17,'SVS table'!$A$3:$AG$83,O$2+1,FALSE)</f>
        <v>1</v>
      </c>
      <c r="P17" s="1">
        <f>VLOOKUP($B17,'SVS table'!$A$3:$AG$83,P$2+1,FALSE)/P$1</f>
        <v>0.5</v>
      </c>
      <c r="Q17" s="1" t="str">
        <f>VLOOKUP($B17,'SVS table'!$A$3:$AG$83,Q$2+1,FALSE)</f>
        <v>Maturity</v>
      </c>
      <c r="R17" s="1">
        <v>0.05</v>
      </c>
      <c r="S17" s="1">
        <f>VLOOKUP($B17,'SVS table'!$A$3:$AG$83,S$2+1,FALSE)/S$1</f>
        <v>2.4000000953674317E-2</v>
      </c>
      <c r="T17" s="1">
        <f>VLOOKUP($B17,'SVS table'!$A$3:$AG$83,T$2+1,FALSE)/T$1</f>
        <v>1.2999999523162841E-2</v>
      </c>
      <c r="U17" s="1">
        <f>VLOOKUP($B17,'SVS table'!$A$3:$AG$83,U$2+1,FALSE)/U$1</f>
        <v>8.999999761581421E-3</v>
      </c>
      <c r="V17">
        <v>0</v>
      </c>
      <c r="W17">
        <v>5</v>
      </c>
      <c r="X17">
        <v>30</v>
      </c>
      <c r="Y17">
        <v>40</v>
      </c>
      <c r="Z17">
        <v>100</v>
      </c>
      <c r="AA17">
        <v>8.0000000000000002E-3</v>
      </c>
      <c r="AB17">
        <v>150</v>
      </c>
      <c r="AC17" s="2" t="s">
        <v>459</v>
      </c>
      <c r="AD17" t="s">
        <v>423</v>
      </c>
    </row>
    <row r="18" spans="2:30" x14ac:dyDescent="0.3">
      <c r="B18" t="s">
        <v>154</v>
      </c>
      <c r="C18" t="s">
        <v>127</v>
      </c>
      <c r="D18" t="s">
        <v>35</v>
      </c>
      <c r="E18" t="s">
        <v>95</v>
      </c>
      <c r="F18" t="s">
        <v>37</v>
      </c>
      <c r="G18">
        <v>1</v>
      </c>
      <c r="I18" t="s">
        <v>458</v>
      </c>
      <c r="J18" s="1">
        <f>VLOOKUP($B18,'SVS table'!$A$3:$AG$83,J$2+1,FALSE)</f>
        <v>0.46299999952316284</v>
      </c>
      <c r="K18" s="1">
        <f>VLOOKUP($B18,'SVS table'!$A$3:$AG$83,K$2+1,FALSE)/K$1</f>
        <v>0.13</v>
      </c>
      <c r="L18" s="1">
        <f>VLOOKUP($B18,'SVS table'!$A$3:$AG$83,L$2+1,FALSE)/L$1</f>
        <v>0.10000000149011612</v>
      </c>
      <c r="M18" s="1">
        <f>VLOOKUP($B18,'SVS table'!$A$3:$AG$83,M$2+1,FALSE)/M$1</f>
        <v>1200.0000476837158</v>
      </c>
      <c r="N18" s="1">
        <v>1000</v>
      </c>
      <c r="O18" s="1">
        <f>VLOOKUP($B18,'SVS table'!$A$3:$AG$83,O$2+1,FALSE)</f>
        <v>1</v>
      </c>
      <c r="P18" s="1">
        <f>VLOOKUP($B18,'SVS table'!$A$3:$AG$83,P$2+1,FALSE)/P$1</f>
        <v>0.5</v>
      </c>
      <c r="Q18" s="1" t="str">
        <f>VLOOKUP($B18,'SVS table'!$A$3:$AG$83,Q$2+1,FALSE)</f>
        <v>Maturity</v>
      </c>
      <c r="R18" s="1">
        <v>0.05</v>
      </c>
      <c r="S18" s="1">
        <f>VLOOKUP($B18,'SVS table'!$A$3:$AG$83,S$2+1,FALSE)/S$1</f>
        <v>1.2000000476837159E-2</v>
      </c>
      <c r="T18" s="1">
        <f>VLOOKUP($B18,'SVS table'!$A$3:$AG$83,T$2+1,FALSE)/T$1</f>
        <v>5.0000000000000001E-3</v>
      </c>
      <c r="U18" s="1">
        <f>VLOOKUP($B18,'SVS table'!$A$3:$AG$83,U$2+1,FALSE)/U$1</f>
        <v>8.999999761581421E-3</v>
      </c>
      <c r="V18">
        <v>0</v>
      </c>
      <c r="W18">
        <v>1</v>
      </c>
      <c r="X18">
        <v>25</v>
      </c>
      <c r="Y18">
        <v>35</v>
      </c>
      <c r="Z18">
        <v>100</v>
      </c>
      <c r="AA18">
        <v>8.0000000000000002E-3</v>
      </c>
      <c r="AB18">
        <v>150</v>
      </c>
      <c r="AC18" s="2" t="s">
        <v>459</v>
      </c>
      <c r="AD18" t="s">
        <v>424</v>
      </c>
    </row>
    <row r="19" spans="2:30" x14ac:dyDescent="0.3">
      <c r="B19" t="s">
        <v>155</v>
      </c>
      <c r="C19" t="s">
        <v>127</v>
      </c>
      <c r="D19" t="s">
        <v>142</v>
      </c>
      <c r="E19" t="s">
        <v>156</v>
      </c>
      <c r="F19" t="s">
        <v>37</v>
      </c>
      <c r="G19">
        <v>1</v>
      </c>
      <c r="I19" t="s">
        <v>458</v>
      </c>
      <c r="J19" s="1">
        <f>VLOOKUP($B19,'SVS table'!$A$3:$AG$83,J$2+1,FALSE)</f>
        <v>0.5</v>
      </c>
      <c r="K19" s="1">
        <f>VLOOKUP($B19,'SVS table'!$A$3:$AG$83,K$2+1,FALSE)/K$1</f>
        <v>0.14000000000000001</v>
      </c>
      <c r="L19" s="1">
        <f>VLOOKUP($B19,'SVS table'!$A$3:$AG$83,L$2+1,FALSE)/L$1</f>
        <v>0.10000000149011612</v>
      </c>
      <c r="M19" s="1">
        <f>VLOOKUP($B19,'SVS table'!$A$3:$AG$83,M$2+1,FALSE)/M$1</f>
        <v>1000</v>
      </c>
      <c r="N19" s="1">
        <v>500</v>
      </c>
      <c r="O19" s="1">
        <f>VLOOKUP($B19,'SVS table'!$A$3:$AG$83,O$2+1,FALSE)</f>
        <v>1</v>
      </c>
      <c r="P19" s="1">
        <f>VLOOKUP($B19,'SVS table'!$A$3:$AG$83,P$2+1,FALSE)/P$1</f>
        <v>0.5</v>
      </c>
      <c r="Q19" s="1" t="str">
        <f>VLOOKUP($B19,'SVS table'!$A$3:$AG$83,Q$2+1,FALSE)</f>
        <v>Maturity</v>
      </c>
      <c r="R19" s="1">
        <v>0.05</v>
      </c>
      <c r="S19" s="1">
        <f>VLOOKUP($B19,'SVS table'!$A$3:$AG$83,S$2+1,FALSE)/S$1</f>
        <v>3.5000000000000003E-2</v>
      </c>
      <c r="T19" s="1">
        <f>VLOOKUP($B19,'SVS table'!$A$3:$AG$83,T$2+1,FALSE)/T$1</f>
        <v>1.600000023841858E-2</v>
      </c>
      <c r="U19" s="1">
        <f>VLOOKUP($B19,'SVS table'!$A$3:$AG$83,U$2+1,FALSE)/U$1</f>
        <v>1.4999999999999999E-2</v>
      </c>
      <c r="V19">
        <v>1</v>
      </c>
      <c r="W19">
        <v>5</v>
      </c>
      <c r="X19">
        <v>30</v>
      </c>
      <c r="Y19">
        <v>40</v>
      </c>
      <c r="Z19">
        <v>100</v>
      </c>
      <c r="AA19">
        <v>8.0000000000000002E-3</v>
      </c>
      <c r="AB19">
        <v>150</v>
      </c>
      <c r="AC19" s="2" t="s">
        <v>459</v>
      </c>
      <c r="AD19" t="s">
        <v>425</v>
      </c>
    </row>
    <row r="20" spans="2:30" x14ac:dyDescent="0.3">
      <c r="B20" t="s">
        <v>160</v>
      </c>
      <c r="C20" t="s">
        <v>127</v>
      </c>
      <c r="D20" t="s">
        <v>133</v>
      </c>
      <c r="E20" t="s">
        <v>161</v>
      </c>
      <c r="F20" t="s">
        <v>37</v>
      </c>
      <c r="G20">
        <v>1</v>
      </c>
      <c r="I20" t="s">
        <v>458</v>
      </c>
      <c r="J20" s="1">
        <f>VLOOKUP($B20,'SVS table'!$A$3:$AG$83,J$2+1,FALSE)</f>
        <v>0.2083333283662796</v>
      </c>
      <c r="K20" s="1">
        <f>VLOOKUP($B20,'SVS table'!$A$3:$AG$83,K$2+1,FALSE)/K$1</f>
        <v>0.09</v>
      </c>
      <c r="L20" s="1">
        <f>VLOOKUP($B20,'SVS table'!$A$3:$AG$83,L$2+1,FALSE)/L$1</f>
        <v>0.10000000149011612</v>
      </c>
      <c r="M20" s="1">
        <f>VLOOKUP($B20,'SVS table'!$A$3:$AG$83,M$2+1,FALSE)/M$1</f>
        <v>1000</v>
      </c>
      <c r="N20" s="1">
        <v>500</v>
      </c>
      <c r="O20" s="1">
        <f>VLOOKUP($B20,'SVS table'!$A$3:$AG$83,O$2+1,FALSE)</f>
        <v>1</v>
      </c>
      <c r="P20" s="1">
        <f>VLOOKUP($B20,'SVS table'!$A$3:$AG$83,P$2+1,FALSE)/P$1</f>
        <v>0.5</v>
      </c>
      <c r="Q20" s="1" t="str">
        <f>VLOOKUP($B20,'SVS table'!$A$3:$AG$83,Q$2+1,FALSE)</f>
        <v>LateReproductive</v>
      </c>
      <c r="R20" s="1">
        <v>0.05</v>
      </c>
      <c r="S20" s="1">
        <f>VLOOKUP($B20,'SVS table'!$A$3:$AG$83,S$2+1,FALSE)/S$1</f>
        <v>4.300000190734863E-2</v>
      </c>
      <c r="T20" s="1">
        <f>VLOOKUP($B20,'SVS table'!$A$3:$AG$83,T$2+1,FALSE)/T$1</f>
        <v>0.01</v>
      </c>
      <c r="U20" s="1">
        <f>VLOOKUP($B20,'SVS table'!$A$3:$AG$83,U$2+1,FALSE)/U$1</f>
        <v>0.01</v>
      </c>
      <c r="V20">
        <v>0</v>
      </c>
      <c r="W20">
        <v>1</v>
      </c>
      <c r="X20">
        <v>25</v>
      </c>
      <c r="Y20">
        <v>35</v>
      </c>
      <c r="Z20">
        <v>100</v>
      </c>
      <c r="AA20">
        <v>8.0000000000000002E-3</v>
      </c>
      <c r="AB20">
        <v>150</v>
      </c>
      <c r="AC20" s="2" t="s">
        <v>459</v>
      </c>
      <c r="AD20" t="s">
        <v>426</v>
      </c>
    </row>
    <row r="21" spans="2:30" x14ac:dyDescent="0.3">
      <c r="B21" t="s">
        <v>166</v>
      </c>
      <c r="C21" t="s">
        <v>127</v>
      </c>
      <c r="D21" t="s">
        <v>142</v>
      </c>
      <c r="E21" t="s">
        <v>167</v>
      </c>
      <c r="F21" t="s">
        <v>37</v>
      </c>
      <c r="G21">
        <v>1</v>
      </c>
      <c r="I21" t="s">
        <v>458</v>
      </c>
      <c r="J21" s="1">
        <f>VLOOKUP($B21,'SVS table'!$A$3:$AG$83,J$2+1,FALSE)</f>
        <v>0.5</v>
      </c>
      <c r="K21" s="1">
        <f>VLOOKUP($B21,'SVS table'!$A$3:$AG$83,K$2+1,FALSE)/K$1</f>
        <v>0.14000000000000001</v>
      </c>
      <c r="L21" s="1">
        <f>VLOOKUP($B21,'SVS table'!$A$3:$AG$83,L$2+1,FALSE)/L$1</f>
        <v>0.10000000149011612</v>
      </c>
      <c r="M21" s="1">
        <f>VLOOKUP($B21,'SVS table'!$A$3:$AG$83,M$2+1,FALSE)/M$1</f>
        <v>1000</v>
      </c>
      <c r="N21" s="1">
        <v>1000</v>
      </c>
      <c r="O21" s="1">
        <f>VLOOKUP($B21,'SVS table'!$A$3:$AG$83,O$2+1,FALSE)</f>
        <v>1</v>
      </c>
      <c r="P21" s="1">
        <f>VLOOKUP($B21,'SVS table'!$A$3:$AG$83,P$2+1,FALSE)/P$1</f>
        <v>0.5</v>
      </c>
      <c r="Q21" s="1" t="str">
        <f>VLOOKUP($B21,'SVS table'!$A$3:$AG$83,Q$2+1,FALSE)</f>
        <v>Maturity</v>
      </c>
      <c r="R21" s="1">
        <v>0.05</v>
      </c>
      <c r="S21" s="1">
        <f>VLOOKUP($B21,'SVS table'!$A$3:$AG$83,S$2+1,FALSE)/S$1</f>
        <v>3.5000000000000003E-2</v>
      </c>
      <c r="T21" s="1">
        <f>VLOOKUP($B21,'SVS table'!$A$3:$AG$83,T$2+1,FALSE)/T$1</f>
        <v>1.600000023841858E-2</v>
      </c>
      <c r="U21" s="1">
        <f>VLOOKUP($B21,'SVS table'!$A$3:$AG$83,U$2+1,FALSE)/U$1</f>
        <v>1.4999999999999999E-2</v>
      </c>
      <c r="V21">
        <v>1</v>
      </c>
      <c r="W21">
        <v>5</v>
      </c>
      <c r="X21">
        <v>30</v>
      </c>
      <c r="Y21">
        <v>40</v>
      </c>
      <c r="Z21">
        <v>100</v>
      </c>
      <c r="AA21">
        <v>8.0000000000000002E-3</v>
      </c>
      <c r="AB21">
        <v>150</v>
      </c>
      <c r="AC21" s="2" t="s">
        <v>459</v>
      </c>
      <c r="AD21" t="s">
        <v>427</v>
      </c>
    </row>
    <row r="22" spans="2:30" x14ac:dyDescent="0.3">
      <c r="B22" t="s">
        <v>170</v>
      </c>
      <c r="C22" t="s">
        <v>127</v>
      </c>
      <c r="D22" t="s">
        <v>142</v>
      </c>
      <c r="E22" t="s">
        <v>171</v>
      </c>
      <c r="F22" t="s">
        <v>37</v>
      </c>
      <c r="G22">
        <v>1</v>
      </c>
      <c r="I22" t="s">
        <v>458</v>
      </c>
      <c r="J22" s="1">
        <f>VLOOKUP($B22,'SVS table'!$A$3:$AG$83,J$2+1,FALSE)</f>
        <v>0.30000001192092896</v>
      </c>
      <c r="K22" s="1">
        <f>VLOOKUP($B22,'SVS table'!$A$3:$AG$83,K$2+1,FALSE)/K$1</f>
        <v>0.14000000000000001</v>
      </c>
      <c r="L22" s="1">
        <f>VLOOKUP($B22,'SVS table'!$A$3:$AG$83,L$2+1,FALSE)/L$1</f>
        <v>0.10000000149011612</v>
      </c>
      <c r="M22" s="1">
        <f>VLOOKUP($B22,'SVS table'!$A$3:$AG$83,M$2+1,FALSE)/M$1</f>
        <v>699.99998807907104</v>
      </c>
      <c r="N22" s="1">
        <v>500</v>
      </c>
      <c r="O22" s="1">
        <f>VLOOKUP($B22,'SVS table'!$A$3:$AG$83,O$2+1,FALSE)</f>
        <v>1</v>
      </c>
      <c r="P22" s="1">
        <f>VLOOKUP($B22,'SVS table'!$A$3:$AG$83,P$2+1,FALSE)/P$1</f>
        <v>0.5</v>
      </c>
      <c r="Q22" s="1" t="str">
        <f>VLOOKUP($B22,'SVS table'!$A$3:$AG$83,Q$2+1,FALSE)</f>
        <v>Maturity</v>
      </c>
      <c r="R22" s="1">
        <v>0.05</v>
      </c>
      <c r="S22" s="1">
        <f>VLOOKUP($B22,'SVS table'!$A$3:$AG$83,S$2+1,FALSE)/S$1</f>
        <v>4.6999998092651367E-2</v>
      </c>
      <c r="T22" s="1">
        <f>VLOOKUP($B22,'SVS table'!$A$3:$AG$83,T$2+1,FALSE)/T$1</f>
        <v>1.600000023841858E-2</v>
      </c>
      <c r="U22" s="1">
        <f>VLOOKUP($B22,'SVS table'!$A$3:$AG$83,U$2+1,FALSE)/U$1</f>
        <v>1.4999999999999999E-2</v>
      </c>
      <c r="V22">
        <v>1</v>
      </c>
      <c r="W22">
        <v>5</v>
      </c>
      <c r="X22">
        <v>30</v>
      </c>
      <c r="Y22">
        <v>40</v>
      </c>
      <c r="Z22">
        <v>100</v>
      </c>
      <c r="AA22">
        <v>8.0000000000000002E-3</v>
      </c>
      <c r="AB22">
        <v>150</v>
      </c>
      <c r="AC22" s="2" t="s">
        <v>459</v>
      </c>
      <c r="AD22" t="s">
        <v>428</v>
      </c>
    </row>
    <row r="23" spans="2:30" x14ac:dyDescent="0.3">
      <c r="B23" t="s">
        <v>175</v>
      </c>
      <c r="C23" t="s">
        <v>127</v>
      </c>
      <c r="D23" t="s">
        <v>35</v>
      </c>
      <c r="E23" t="s">
        <v>114</v>
      </c>
      <c r="F23" t="s">
        <v>176</v>
      </c>
      <c r="G23">
        <v>1</v>
      </c>
      <c r="I23" t="s">
        <v>458</v>
      </c>
      <c r="J23" s="1">
        <f>VLOOKUP($B23,'SVS table'!$A$3:$AG$83,J$2+1,FALSE)</f>
        <v>0.41170001029968262</v>
      </c>
      <c r="K23" s="1">
        <f>VLOOKUP($B23,'SVS table'!$A$3:$AG$83,K$2+1,FALSE)/K$1</f>
        <v>0.13</v>
      </c>
      <c r="L23" s="1">
        <f>VLOOKUP($B23,'SVS table'!$A$3:$AG$83,L$2+1,FALSE)/L$1</f>
        <v>0.10000000149011612</v>
      </c>
      <c r="M23" s="1">
        <f>VLOOKUP($B23,'SVS table'!$A$3:$AG$83,M$2+1,FALSE)/M$1</f>
        <v>1500</v>
      </c>
      <c r="N23" s="1">
        <v>1000</v>
      </c>
      <c r="O23" s="1">
        <f>VLOOKUP($B23,'SVS table'!$A$3:$AG$83,O$2+1,FALSE)</f>
        <v>1</v>
      </c>
      <c r="P23" s="1">
        <f>VLOOKUP($B23,'SVS table'!$A$3:$AG$83,P$2+1,FALSE)/P$1</f>
        <v>0.5</v>
      </c>
      <c r="Q23" s="1" t="str">
        <f>VLOOKUP($B23,'SVS table'!$A$3:$AG$83,Q$2+1,FALSE)</f>
        <v>Maturity</v>
      </c>
      <c r="R23" s="1">
        <v>0.05</v>
      </c>
      <c r="S23" s="1">
        <f>VLOOKUP($B23,'SVS table'!$A$3:$AG$83,S$2+1,FALSE)/S$1</f>
        <v>1.4999999999999999E-2</v>
      </c>
      <c r="T23" s="1">
        <f>VLOOKUP($B23,'SVS table'!$A$3:$AG$83,T$2+1,FALSE)/T$1</f>
        <v>5.0000000000000001E-3</v>
      </c>
      <c r="U23" s="1">
        <f>VLOOKUP($B23,'SVS table'!$A$3:$AG$83,U$2+1,FALSE)/U$1</f>
        <v>8.999999761581421E-3</v>
      </c>
      <c r="V23">
        <v>0</v>
      </c>
      <c r="W23">
        <v>1</v>
      </c>
      <c r="X23">
        <v>25</v>
      </c>
      <c r="Y23">
        <v>35</v>
      </c>
      <c r="Z23">
        <v>100</v>
      </c>
      <c r="AA23">
        <v>8.0000000000000002E-3</v>
      </c>
      <c r="AB23">
        <v>150</v>
      </c>
      <c r="AC23" s="2" t="s">
        <v>459</v>
      </c>
      <c r="AD23" t="s">
        <v>175</v>
      </c>
    </row>
    <row r="24" spans="2:30" x14ac:dyDescent="0.3">
      <c r="B24" t="s">
        <v>177</v>
      </c>
      <c r="C24" t="s">
        <v>127</v>
      </c>
      <c r="D24" t="s">
        <v>35</v>
      </c>
      <c r="E24" t="s">
        <v>114</v>
      </c>
      <c r="F24" t="s">
        <v>178</v>
      </c>
      <c r="G24">
        <v>1</v>
      </c>
      <c r="I24" t="s">
        <v>458</v>
      </c>
      <c r="J24" s="1">
        <f>VLOOKUP($B24,'SVS table'!$A$3:$AG$83,J$2+1,FALSE)</f>
        <v>0.41170001029968262</v>
      </c>
      <c r="K24" s="1">
        <f>VLOOKUP($B24,'SVS table'!$A$3:$AG$83,K$2+1,FALSE)/K$1</f>
        <v>0.13</v>
      </c>
      <c r="L24" s="1">
        <f>VLOOKUP($B24,'SVS table'!$A$3:$AG$83,L$2+1,FALSE)/L$1</f>
        <v>0.10000000149011612</v>
      </c>
      <c r="M24" s="1">
        <f>VLOOKUP($B24,'SVS table'!$A$3:$AG$83,M$2+1,FALSE)/M$1</f>
        <v>1500</v>
      </c>
      <c r="N24" s="1">
        <v>1000</v>
      </c>
      <c r="O24" s="1">
        <f>VLOOKUP($B24,'SVS table'!$A$3:$AG$83,O$2+1,FALSE)</f>
        <v>1</v>
      </c>
      <c r="P24" s="1">
        <f>VLOOKUP($B24,'SVS table'!$A$3:$AG$83,P$2+1,FALSE)/P$1</f>
        <v>0.5</v>
      </c>
      <c r="Q24" s="1" t="str">
        <f>VLOOKUP($B24,'SVS table'!$A$3:$AG$83,Q$2+1,FALSE)</f>
        <v>Maturity</v>
      </c>
      <c r="R24" s="1">
        <v>0.05</v>
      </c>
      <c r="S24" s="1">
        <f>VLOOKUP($B24,'SVS table'!$A$3:$AG$83,S$2+1,FALSE)/S$1</f>
        <v>1.2000000476837159E-2</v>
      </c>
      <c r="T24" s="1">
        <f>VLOOKUP($B24,'SVS table'!$A$3:$AG$83,T$2+1,FALSE)/T$1</f>
        <v>5.0000000000000001E-3</v>
      </c>
      <c r="U24" s="1">
        <f>VLOOKUP($B24,'SVS table'!$A$3:$AG$83,U$2+1,FALSE)/U$1</f>
        <v>8.999999761581421E-3</v>
      </c>
      <c r="V24">
        <v>0</v>
      </c>
      <c r="W24">
        <v>1</v>
      </c>
      <c r="X24">
        <v>25</v>
      </c>
      <c r="Y24">
        <v>35</v>
      </c>
      <c r="Z24">
        <v>100</v>
      </c>
      <c r="AA24">
        <v>8.0000000000000002E-3</v>
      </c>
      <c r="AB24">
        <v>150</v>
      </c>
      <c r="AC24" s="2" t="s">
        <v>459</v>
      </c>
      <c r="AD24" t="s">
        <v>177</v>
      </c>
    </row>
    <row r="25" spans="2:30" x14ac:dyDescent="0.3">
      <c r="B25" t="s">
        <v>180</v>
      </c>
      <c r="C25" t="s">
        <v>127</v>
      </c>
      <c r="D25" t="s">
        <v>35</v>
      </c>
      <c r="E25" t="s">
        <v>122</v>
      </c>
      <c r="F25" t="s">
        <v>37</v>
      </c>
      <c r="G25">
        <v>1</v>
      </c>
      <c r="I25" t="s">
        <v>458</v>
      </c>
      <c r="J25" s="1">
        <f>VLOOKUP($B25,'SVS table'!$A$3:$AG$83,J$2+1,FALSE)</f>
        <v>0.5</v>
      </c>
      <c r="K25" s="1">
        <f>VLOOKUP($B25,'SVS table'!$A$3:$AG$83,K$2+1,FALSE)/K$1</f>
        <v>0.13</v>
      </c>
      <c r="L25" s="1">
        <f>VLOOKUP($B25,'SVS table'!$A$3:$AG$83,L$2+1,FALSE)/L$1</f>
        <v>0.10000000149011612</v>
      </c>
      <c r="M25" s="1">
        <f>VLOOKUP($B25,'SVS table'!$A$3:$AG$83,M$2+1,FALSE)/M$1</f>
        <v>1500</v>
      </c>
      <c r="N25" s="1">
        <v>1500</v>
      </c>
      <c r="O25" s="1">
        <f>VLOOKUP($B25,'SVS table'!$A$3:$AG$83,O$2+1,FALSE)</f>
        <v>0.85000002384185791</v>
      </c>
      <c r="P25" s="1">
        <f>VLOOKUP($B25,'SVS table'!$A$3:$AG$83,P$2+1,FALSE)/P$1</f>
        <v>0.5</v>
      </c>
      <c r="Q25" s="1" t="str">
        <f>VLOOKUP($B25,'SVS table'!$A$3:$AG$83,Q$2+1,FALSE)</f>
        <v>Maturity</v>
      </c>
      <c r="R25" s="1">
        <v>0.05</v>
      </c>
      <c r="S25" s="1">
        <f>VLOOKUP($B25,'SVS table'!$A$3:$AG$83,S$2+1,FALSE)/S$1</f>
        <v>1.399999976158142E-2</v>
      </c>
      <c r="T25" s="1">
        <f>VLOOKUP($B25,'SVS table'!$A$3:$AG$83,T$2+1,FALSE)/T$1</f>
        <v>6.9999998807907101E-3</v>
      </c>
      <c r="U25" s="1">
        <f>VLOOKUP($B25,'SVS table'!$A$3:$AG$83,U$2+1,FALSE)/U$1</f>
        <v>8.999999761581421E-3</v>
      </c>
      <c r="V25">
        <v>0</v>
      </c>
      <c r="W25">
        <v>5</v>
      </c>
      <c r="X25">
        <v>30</v>
      </c>
      <c r="Y25">
        <v>40</v>
      </c>
      <c r="Z25">
        <v>100</v>
      </c>
      <c r="AA25">
        <v>5.0000000000000001E-3</v>
      </c>
      <c r="AB25">
        <v>150</v>
      </c>
      <c r="AC25" s="2" t="s">
        <v>459</v>
      </c>
      <c r="AD25" t="s">
        <v>429</v>
      </c>
    </row>
    <row r="26" spans="2:30" x14ac:dyDescent="0.3">
      <c r="B26" t="s">
        <v>223</v>
      </c>
      <c r="C26" t="s">
        <v>224</v>
      </c>
      <c r="D26" t="s">
        <v>225</v>
      </c>
      <c r="E26" t="s">
        <v>226</v>
      </c>
      <c r="F26" t="s">
        <v>37</v>
      </c>
      <c r="G26">
        <v>1</v>
      </c>
      <c r="I26" t="s">
        <v>458</v>
      </c>
      <c r="J26" s="1">
        <f>VLOOKUP($B26,'SVS table'!$A$3:$AG$83,J$2+1,FALSE)</f>
        <v>0.89999997615814209</v>
      </c>
      <c r="K26" s="1">
        <f>VLOOKUP($B26,'SVS table'!$A$3:$AG$83,K$2+1,FALSE)/K$1</f>
        <v>0.89</v>
      </c>
      <c r="L26" s="1">
        <f>VLOOKUP($B26,'SVS table'!$A$3:$AG$83,L$2+1,FALSE)/L$1</f>
        <v>0.10000000149011612</v>
      </c>
      <c r="M26" s="1">
        <f>VLOOKUP($B26,'SVS table'!$A$3:$AG$83,M$2+1,FALSE)/M$1</f>
        <v>600.00002384185791</v>
      </c>
      <c r="N26" s="1">
        <v>600</v>
      </c>
      <c r="O26" s="1">
        <f>VLOOKUP($B26,'SVS table'!$A$3:$AG$83,O$2+1,FALSE)</f>
        <v>0.75</v>
      </c>
      <c r="P26" s="1">
        <f>VLOOKUP($B26,'SVS table'!$A$3:$AG$83,P$2+1,FALSE)/P$1</f>
        <v>0.30000001192092896</v>
      </c>
      <c r="Q26" s="1" t="str">
        <f>VLOOKUP($B26,'SVS table'!$A$3:$AG$83,Q$2+1,FALSE)</f>
        <v>Vegetative</v>
      </c>
      <c r="R26" s="1">
        <v>0.05</v>
      </c>
      <c r="S26" s="1">
        <f>VLOOKUP($B26,'SVS table'!$A$3:$AG$83,S$2+1,FALSE)/S$1</f>
        <v>0.02</v>
      </c>
      <c r="T26" s="1">
        <f>VLOOKUP($B26,'SVS table'!$A$3:$AG$83,T$2+1,FALSE)/T$1</f>
        <v>3.5000000000000003E-2</v>
      </c>
      <c r="U26" s="1">
        <f>VLOOKUP($B26,'SVS table'!$A$3:$AG$83,U$2+1,FALSE)/U$1</f>
        <v>0.01</v>
      </c>
      <c r="V26">
        <v>0</v>
      </c>
      <c r="W26">
        <v>1</v>
      </c>
      <c r="X26">
        <v>25</v>
      </c>
      <c r="Y26">
        <v>35</v>
      </c>
      <c r="Z26">
        <v>100</v>
      </c>
      <c r="AA26">
        <v>8.0000000000000002E-3</v>
      </c>
      <c r="AB26">
        <v>150</v>
      </c>
      <c r="AC26" s="2" t="s">
        <v>459</v>
      </c>
      <c r="AD26" t="s">
        <v>430</v>
      </c>
    </row>
    <row r="27" spans="2:30" x14ac:dyDescent="0.3">
      <c r="B27" t="s">
        <v>243</v>
      </c>
      <c r="C27" t="s">
        <v>224</v>
      </c>
      <c r="D27" t="s">
        <v>234</v>
      </c>
      <c r="E27" t="s">
        <v>235</v>
      </c>
      <c r="F27" t="s">
        <v>37</v>
      </c>
      <c r="G27">
        <v>1</v>
      </c>
      <c r="I27" t="s">
        <v>458</v>
      </c>
      <c r="J27" s="1">
        <f>VLOOKUP($B27,'SVS table'!$A$3:$AG$83,J$2+1,FALSE)</f>
        <v>0.80000001192092896</v>
      </c>
      <c r="K27" s="1">
        <f>VLOOKUP($B27,'SVS table'!$A$3:$AG$83,K$2+1,FALSE)/K$1</f>
        <v>0.89</v>
      </c>
      <c r="L27" s="1">
        <f>VLOOKUP($B27,'SVS table'!$A$3:$AG$83,L$2+1,FALSE)/L$1</f>
        <v>0.10000000149011612</v>
      </c>
      <c r="M27" s="1">
        <f>VLOOKUP($B27,'SVS table'!$A$3:$AG$83,M$2+1,FALSE)/M$1</f>
        <v>600.00002384185791</v>
      </c>
      <c r="N27" s="1">
        <v>400</v>
      </c>
      <c r="O27" s="1">
        <f>VLOOKUP($B27,'SVS table'!$A$3:$AG$83,O$2+1,FALSE)</f>
        <v>0.80000001192092896</v>
      </c>
      <c r="P27" s="1">
        <f>VLOOKUP($B27,'SVS table'!$A$3:$AG$83,P$2+1,FALSE)/P$1</f>
        <v>0.30000001192092896</v>
      </c>
      <c r="Q27" s="1" t="str">
        <f>VLOOKUP($B27,'SVS table'!$A$3:$AG$83,Q$2+1,FALSE)</f>
        <v>Maturity</v>
      </c>
      <c r="R27" s="1">
        <v>0.05</v>
      </c>
      <c r="S27" s="1">
        <f>VLOOKUP($B27,'SVS table'!$A$3:$AG$83,S$2+1,FALSE)/S$1</f>
        <v>1.399999976158142E-2</v>
      </c>
      <c r="T27" s="1">
        <f>VLOOKUP($B27,'SVS table'!$A$3:$AG$83,T$2+1,FALSE)/T$1</f>
        <v>0.02</v>
      </c>
      <c r="U27" s="1">
        <f>VLOOKUP($B27,'SVS table'!$A$3:$AG$83,U$2+1,FALSE)/U$1</f>
        <v>0.01</v>
      </c>
      <c r="V27">
        <v>0</v>
      </c>
      <c r="W27">
        <v>1</v>
      </c>
      <c r="X27">
        <v>25</v>
      </c>
      <c r="Y27">
        <v>35</v>
      </c>
      <c r="Z27">
        <v>100</v>
      </c>
      <c r="AA27">
        <v>8.0000000000000002E-3</v>
      </c>
      <c r="AB27">
        <v>150</v>
      </c>
      <c r="AC27" s="2" t="s">
        <v>459</v>
      </c>
      <c r="AD27" t="s">
        <v>431</v>
      </c>
    </row>
    <row r="28" spans="2:30" x14ac:dyDescent="0.3">
      <c r="B28" t="s">
        <v>244</v>
      </c>
      <c r="C28" t="s">
        <v>224</v>
      </c>
      <c r="D28" t="s">
        <v>225</v>
      </c>
      <c r="E28" t="s">
        <v>245</v>
      </c>
      <c r="F28" t="s">
        <v>37</v>
      </c>
      <c r="G28">
        <v>1</v>
      </c>
      <c r="I28" t="s">
        <v>458</v>
      </c>
      <c r="J28" s="1">
        <f>VLOOKUP($B28,'SVS table'!$A$3:$AG$83,J$2+1,FALSE)</f>
        <v>1</v>
      </c>
      <c r="K28" s="1">
        <f>VLOOKUP($B28,'SVS table'!$A$3:$AG$83,K$2+1,FALSE)/K$1</f>
        <v>0.95</v>
      </c>
      <c r="L28" s="1">
        <f>VLOOKUP($B28,'SVS table'!$A$3:$AG$83,L$2+1,FALSE)/L$1</f>
        <v>0.10000000149011612</v>
      </c>
      <c r="M28" s="1">
        <f>VLOOKUP($B28,'SVS table'!$A$3:$AG$83,M$2+1,FALSE)/M$1</f>
        <v>600.00002384185791</v>
      </c>
      <c r="N28" s="1">
        <v>400</v>
      </c>
      <c r="O28" s="1">
        <f>VLOOKUP($B28,'SVS table'!$A$3:$AG$83,O$2+1,FALSE)</f>
        <v>0.75</v>
      </c>
      <c r="P28" s="1">
        <f>VLOOKUP($B28,'SVS table'!$A$3:$AG$83,P$2+1,FALSE)/P$1</f>
        <v>0.30000001192092896</v>
      </c>
      <c r="Q28" s="1" t="str">
        <f>VLOOKUP($B28,'SVS table'!$A$3:$AG$83,Q$2+1,FALSE)</f>
        <v>Vegetative</v>
      </c>
      <c r="R28" s="1">
        <v>0.05</v>
      </c>
      <c r="S28" s="1">
        <f>VLOOKUP($B28,'SVS table'!$A$3:$AG$83,S$2+1,FALSE)/S$1</f>
        <v>2.2000000476837159E-2</v>
      </c>
      <c r="T28" s="1">
        <f>VLOOKUP($B28,'SVS table'!$A$3:$AG$83,T$2+1,FALSE)/T$1</f>
        <v>2.2000000476837159E-2</v>
      </c>
      <c r="U28" s="1">
        <f>VLOOKUP($B28,'SVS table'!$A$3:$AG$83,U$2+1,FALSE)/U$1</f>
        <v>0.01</v>
      </c>
      <c r="V28">
        <v>0</v>
      </c>
      <c r="W28">
        <v>1</v>
      </c>
      <c r="X28">
        <v>25</v>
      </c>
      <c r="Y28">
        <v>35</v>
      </c>
      <c r="Z28">
        <v>100</v>
      </c>
      <c r="AA28">
        <v>8.0000000000000002E-3</v>
      </c>
      <c r="AB28">
        <v>150</v>
      </c>
      <c r="AC28" s="2" t="s">
        <v>459</v>
      </c>
      <c r="AD28" t="s">
        <v>432</v>
      </c>
    </row>
    <row r="29" spans="2:30" x14ac:dyDescent="0.3">
      <c r="B29" t="s">
        <v>248</v>
      </c>
      <c r="C29" t="s">
        <v>224</v>
      </c>
      <c r="D29" t="s">
        <v>234</v>
      </c>
      <c r="E29" t="s">
        <v>249</v>
      </c>
      <c r="F29" t="s">
        <v>37</v>
      </c>
      <c r="G29">
        <v>1</v>
      </c>
      <c r="I29" t="s">
        <v>458</v>
      </c>
      <c r="J29" s="1">
        <f>VLOOKUP($B29,'SVS table'!$A$3:$AG$83,J$2+1,FALSE)</f>
        <v>0.80000001192092896</v>
      </c>
      <c r="K29" s="1">
        <f>VLOOKUP($B29,'SVS table'!$A$3:$AG$83,K$2+1,FALSE)/K$1</f>
        <v>0.9</v>
      </c>
      <c r="L29" s="1">
        <f>VLOOKUP($B29,'SVS table'!$A$3:$AG$83,L$2+1,FALSE)/L$1</f>
        <v>0.10000000149011612</v>
      </c>
      <c r="M29" s="1">
        <f>VLOOKUP($B29,'SVS table'!$A$3:$AG$83,M$2+1,FALSE)/M$1</f>
        <v>600.00002384185791</v>
      </c>
      <c r="N29" s="1">
        <v>400</v>
      </c>
      <c r="O29" s="1">
        <f>VLOOKUP($B29,'SVS table'!$A$3:$AG$83,O$2+1,FALSE)</f>
        <v>0.69999998807907104</v>
      </c>
      <c r="P29" s="1">
        <f>VLOOKUP($B29,'SVS table'!$A$3:$AG$83,P$2+1,FALSE)/P$1</f>
        <v>0.30000001192092896</v>
      </c>
      <c r="Q29" s="1" t="str">
        <f>VLOOKUP($B29,'SVS table'!$A$3:$AG$83,Q$2+1,FALSE)</f>
        <v>Vegetative</v>
      </c>
      <c r="R29" s="1">
        <v>0.05</v>
      </c>
      <c r="S29" s="1">
        <f>VLOOKUP($B29,'SVS table'!$A$3:$AG$83,S$2+1,FALSE)/S$1</f>
        <v>1.399999976158142E-2</v>
      </c>
      <c r="T29" s="1">
        <f>VLOOKUP($B29,'SVS table'!$A$3:$AG$83,T$2+1,FALSE)/T$1</f>
        <v>0.02</v>
      </c>
      <c r="U29" s="1">
        <f>VLOOKUP($B29,'SVS table'!$A$3:$AG$83,U$2+1,FALSE)/U$1</f>
        <v>0.01</v>
      </c>
      <c r="V29">
        <v>0</v>
      </c>
      <c r="W29">
        <v>1</v>
      </c>
      <c r="X29">
        <v>25</v>
      </c>
      <c r="Y29">
        <v>35</v>
      </c>
      <c r="Z29">
        <v>100</v>
      </c>
      <c r="AA29">
        <v>8.0000000000000002E-3</v>
      </c>
      <c r="AB29">
        <v>150</v>
      </c>
      <c r="AC29" s="2" t="s">
        <v>459</v>
      </c>
      <c r="AD29" t="s">
        <v>433</v>
      </c>
    </row>
    <row r="30" spans="2:30" x14ac:dyDescent="0.3">
      <c r="B30" t="s">
        <v>252</v>
      </c>
      <c r="C30" t="s">
        <v>224</v>
      </c>
      <c r="D30" t="s">
        <v>225</v>
      </c>
      <c r="E30" t="s">
        <v>253</v>
      </c>
      <c r="F30" t="s">
        <v>37</v>
      </c>
      <c r="G30">
        <v>1</v>
      </c>
      <c r="I30" t="s">
        <v>458</v>
      </c>
      <c r="J30" s="1">
        <f>VLOOKUP($B30,'SVS table'!$A$3:$AG$83,J$2+1,FALSE)</f>
        <v>0.85000002384185791</v>
      </c>
      <c r="K30" s="1">
        <f>VLOOKUP($B30,'SVS table'!$A$3:$AG$83,K$2+1,FALSE)/K$1</f>
        <v>0.88</v>
      </c>
      <c r="L30" s="1">
        <f>VLOOKUP($B30,'SVS table'!$A$3:$AG$83,L$2+1,FALSE)/L$1</f>
        <v>0.10000000149011612</v>
      </c>
      <c r="M30" s="1">
        <f>VLOOKUP($B30,'SVS table'!$A$3:$AG$83,M$2+1,FALSE)/M$1</f>
        <v>1200.0000476837158</v>
      </c>
      <c r="N30" s="1">
        <v>500</v>
      </c>
      <c r="O30" s="1">
        <f>VLOOKUP($B30,'SVS table'!$A$3:$AG$83,O$2+1,FALSE)</f>
        <v>1</v>
      </c>
      <c r="P30" s="1">
        <f>VLOOKUP($B30,'SVS table'!$A$3:$AG$83,P$2+1,FALSE)/P$1</f>
        <v>0.40000000596046448</v>
      </c>
      <c r="Q30" s="1" t="str">
        <f>VLOOKUP($B30,'SVS table'!$A$3:$AG$83,Q$2+1,FALSE)</f>
        <v>Vegetative</v>
      </c>
      <c r="R30" s="1">
        <v>0.05</v>
      </c>
      <c r="S30" s="1">
        <f>VLOOKUP($B30,'SVS table'!$A$3:$AG$83,S$2+1,FALSE)/S$1</f>
        <v>2.5000000000000001E-2</v>
      </c>
      <c r="T30" s="1">
        <f>VLOOKUP($B30,'SVS table'!$A$3:$AG$83,T$2+1,FALSE)/T$1</f>
        <v>2.5000000000000001E-2</v>
      </c>
      <c r="U30" s="1">
        <f>VLOOKUP($B30,'SVS table'!$A$3:$AG$83,U$2+1,FALSE)/U$1</f>
        <v>8.999999761581421E-3</v>
      </c>
      <c r="V30">
        <v>0</v>
      </c>
      <c r="W30">
        <v>1</v>
      </c>
      <c r="X30">
        <v>25</v>
      </c>
      <c r="Y30">
        <v>35</v>
      </c>
      <c r="Z30">
        <v>100</v>
      </c>
      <c r="AA30">
        <v>8.0000000000000002E-3</v>
      </c>
      <c r="AB30">
        <v>150</v>
      </c>
      <c r="AC30" s="2" t="s">
        <v>459</v>
      </c>
      <c r="AD30" t="s">
        <v>434</v>
      </c>
    </row>
    <row r="31" spans="2:30" x14ac:dyDescent="0.3">
      <c r="B31" t="s">
        <v>257</v>
      </c>
      <c r="C31" t="s">
        <v>224</v>
      </c>
      <c r="D31" t="s">
        <v>225</v>
      </c>
      <c r="E31" t="s">
        <v>258</v>
      </c>
      <c r="F31" t="s">
        <v>37</v>
      </c>
      <c r="G31">
        <v>1</v>
      </c>
      <c r="I31" t="s">
        <v>458</v>
      </c>
      <c r="J31" s="1">
        <f>VLOOKUP($B31,'SVS table'!$A$3:$AG$83,J$2+1,FALSE)</f>
        <v>0.80000001192092896</v>
      </c>
      <c r="K31" s="1">
        <f>VLOOKUP($B31,'SVS table'!$A$3:$AG$83,K$2+1,FALSE)/K$1</f>
        <v>0.93</v>
      </c>
      <c r="L31" s="1">
        <f>VLOOKUP($B31,'SVS table'!$A$3:$AG$83,L$2+1,FALSE)/L$1</f>
        <v>0.10000000149011612</v>
      </c>
      <c r="M31" s="1">
        <f>VLOOKUP($B31,'SVS table'!$A$3:$AG$83,M$2+1,FALSE)/M$1</f>
        <v>1500</v>
      </c>
      <c r="N31" s="1">
        <v>500</v>
      </c>
      <c r="O31" s="1">
        <f>VLOOKUP($B31,'SVS table'!$A$3:$AG$83,O$2+1,FALSE)</f>
        <v>0.75999999046325684</v>
      </c>
      <c r="P31" s="1">
        <f>VLOOKUP($B31,'SVS table'!$A$3:$AG$83,P$2+1,FALSE)/P$1</f>
        <v>0.5</v>
      </c>
      <c r="Q31" s="1" t="str">
        <f>VLOOKUP($B31,'SVS table'!$A$3:$AG$83,Q$2+1,FALSE)</f>
        <v>Vegetative</v>
      </c>
      <c r="R31" s="1">
        <v>0.05</v>
      </c>
      <c r="S31" s="1">
        <f>VLOOKUP($B31,'SVS table'!$A$3:$AG$83,S$2+1,FALSE)/S$1</f>
        <v>0.03</v>
      </c>
      <c r="T31" s="1">
        <f>VLOOKUP($B31,'SVS table'!$A$3:$AG$83,T$2+1,FALSE)/T$1</f>
        <v>2.5000000000000001E-2</v>
      </c>
      <c r="U31" s="1">
        <f>VLOOKUP($B31,'SVS table'!$A$3:$AG$83,U$2+1,FALSE)/U$1</f>
        <v>8.0000001192092902E-3</v>
      </c>
      <c r="V31">
        <v>0</v>
      </c>
      <c r="W31">
        <v>1</v>
      </c>
      <c r="X31">
        <v>25</v>
      </c>
      <c r="Y31">
        <v>35</v>
      </c>
      <c r="Z31">
        <v>100</v>
      </c>
      <c r="AA31">
        <v>8.0000000000000002E-3</v>
      </c>
      <c r="AB31">
        <v>150</v>
      </c>
      <c r="AC31" s="2" t="s">
        <v>459</v>
      </c>
      <c r="AD31" t="s">
        <v>435</v>
      </c>
    </row>
    <row r="32" spans="2:30" x14ac:dyDescent="0.3">
      <c r="B32" t="s">
        <v>262</v>
      </c>
      <c r="C32" t="s">
        <v>224</v>
      </c>
      <c r="D32" t="s">
        <v>234</v>
      </c>
      <c r="E32" t="s">
        <v>183</v>
      </c>
      <c r="F32" t="s">
        <v>37</v>
      </c>
      <c r="G32">
        <v>1</v>
      </c>
      <c r="I32" t="s">
        <v>458</v>
      </c>
      <c r="J32" s="1">
        <f>VLOOKUP($B32,'SVS table'!$A$3:$AG$83,J$2+1,FALSE)</f>
        <v>0.81499999761581421</v>
      </c>
      <c r="K32" s="1">
        <f>VLOOKUP($B32,'SVS table'!$A$3:$AG$83,K$2+1,FALSE)/K$1</f>
        <v>0.86</v>
      </c>
      <c r="L32" s="1">
        <f>VLOOKUP($B32,'SVS table'!$A$3:$AG$83,L$2+1,FALSE)/L$1</f>
        <v>0.10000000149011612</v>
      </c>
      <c r="M32" s="1">
        <f>VLOOKUP($B32,'SVS table'!$A$3:$AG$83,M$2+1,FALSE)/M$1</f>
        <v>1500</v>
      </c>
      <c r="N32" s="1">
        <v>300</v>
      </c>
      <c r="O32" s="1">
        <f>VLOOKUP($B32,'SVS table'!$A$3:$AG$83,O$2+1,FALSE)</f>
        <v>0.94999998807907104</v>
      </c>
      <c r="P32" s="1">
        <f>VLOOKUP($B32,'SVS table'!$A$3:$AG$83,P$2+1,FALSE)/P$1</f>
        <v>0.40000000596046448</v>
      </c>
      <c r="Q32" s="1" t="str">
        <f>VLOOKUP($B32,'SVS table'!$A$3:$AG$83,Q$2+1,FALSE)</f>
        <v>EarlyReproductive</v>
      </c>
      <c r="R32" s="1">
        <v>0.05</v>
      </c>
      <c r="S32" s="1">
        <f>VLOOKUP($B32,'SVS table'!$A$3:$AG$83,S$2+1,FALSE)/S$1</f>
        <v>1.4999999999999999E-2</v>
      </c>
      <c r="T32" s="1">
        <f>VLOOKUP($B32,'SVS table'!$A$3:$AG$83,T$2+1,FALSE)/T$1</f>
        <v>0.02</v>
      </c>
      <c r="U32" s="1">
        <f>VLOOKUP($B32,'SVS table'!$A$3:$AG$83,U$2+1,FALSE)/U$1</f>
        <v>8.0000001192092902E-3</v>
      </c>
      <c r="V32">
        <v>0</v>
      </c>
      <c r="W32">
        <v>1</v>
      </c>
      <c r="X32">
        <v>25</v>
      </c>
      <c r="Y32">
        <v>35</v>
      </c>
      <c r="Z32">
        <v>100</v>
      </c>
      <c r="AA32">
        <v>8.0000000000000002E-3</v>
      </c>
      <c r="AB32">
        <v>150</v>
      </c>
      <c r="AC32" s="2" t="s">
        <v>459</v>
      </c>
      <c r="AD32" t="s">
        <v>436</v>
      </c>
    </row>
    <row r="33" spans="2:30" x14ac:dyDescent="0.3">
      <c r="B33" t="s">
        <v>263</v>
      </c>
      <c r="C33" t="s">
        <v>224</v>
      </c>
      <c r="D33" t="s">
        <v>225</v>
      </c>
      <c r="E33" t="s">
        <v>264</v>
      </c>
      <c r="F33" t="s">
        <v>37</v>
      </c>
      <c r="G33">
        <v>1</v>
      </c>
      <c r="I33" t="s">
        <v>458</v>
      </c>
      <c r="J33" s="1">
        <f>VLOOKUP($B33,'SVS table'!$A$3:$AG$83,J$2+1,FALSE)</f>
        <v>0.40000000596046448</v>
      </c>
      <c r="K33" s="1">
        <f>VLOOKUP($B33,'SVS table'!$A$3:$AG$83,K$2+1,FALSE)/K$1</f>
        <v>0.93</v>
      </c>
      <c r="L33" s="1">
        <f>VLOOKUP($B33,'SVS table'!$A$3:$AG$83,L$2+1,FALSE)/L$1</f>
        <v>0.10000000149011612</v>
      </c>
      <c r="M33" s="1">
        <f>VLOOKUP($B33,'SVS table'!$A$3:$AG$83,M$2+1,FALSE)/M$1</f>
        <v>1200.0000476837158</v>
      </c>
      <c r="N33" s="1">
        <v>300</v>
      </c>
      <c r="O33" s="1">
        <f>VLOOKUP($B33,'SVS table'!$A$3:$AG$83,O$2+1,FALSE)</f>
        <v>1</v>
      </c>
      <c r="P33" s="1">
        <f>VLOOKUP($B33,'SVS table'!$A$3:$AG$83,P$2+1,FALSE)/P$1</f>
        <v>1</v>
      </c>
      <c r="Q33" s="1" t="str">
        <f>VLOOKUP($B33,'SVS table'!$A$3:$AG$83,Q$2+1,FALSE)</f>
        <v>EarlyReproductive</v>
      </c>
      <c r="R33" s="1">
        <v>0.05</v>
      </c>
      <c r="S33" s="1">
        <f>VLOOKUP($B33,'SVS table'!$A$3:$AG$83,S$2+1,FALSE)/S$1</f>
        <v>3.5000000000000003E-2</v>
      </c>
      <c r="T33" s="1">
        <f>VLOOKUP($B33,'SVS table'!$A$3:$AG$83,T$2+1,FALSE)/T$1</f>
        <v>3.7999999523162839E-2</v>
      </c>
      <c r="U33" s="1">
        <f>VLOOKUP($B33,'SVS table'!$A$3:$AG$83,U$2+1,FALSE)/U$1</f>
        <v>8.0000001192092902E-3</v>
      </c>
      <c r="V33">
        <v>0</v>
      </c>
      <c r="W33">
        <v>1</v>
      </c>
      <c r="X33">
        <v>25</v>
      </c>
      <c r="Y33">
        <v>35</v>
      </c>
      <c r="Z33">
        <v>100</v>
      </c>
      <c r="AA33">
        <v>8.0000000000000002E-3</v>
      </c>
      <c r="AB33">
        <v>150</v>
      </c>
      <c r="AC33" s="2" t="s">
        <v>459</v>
      </c>
      <c r="AD33" t="s">
        <v>437</v>
      </c>
    </row>
    <row r="34" spans="2:30" x14ac:dyDescent="0.3">
      <c r="B34" t="s">
        <v>268</v>
      </c>
      <c r="C34" t="s">
        <v>224</v>
      </c>
      <c r="D34" t="s">
        <v>225</v>
      </c>
      <c r="E34" t="s">
        <v>269</v>
      </c>
      <c r="F34" t="s">
        <v>37</v>
      </c>
      <c r="G34">
        <v>1</v>
      </c>
      <c r="I34" t="s">
        <v>458</v>
      </c>
      <c r="J34" s="1">
        <f>VLOOKUP($B34,'SVS table'!$A$3:$AG$83,J$2+1,FALSE)</f>
        <v>0.69999998807907104</v>
      </c>
      <c r="K34" s="1">
        <f>VLOOKUP($B34,'SVS table'!$A$3:$AG$83,K$2+1,FALSE)/K$1</f>
        <v>0.9</v>
      </c>
      <c r="L34" s="1">
        <f>VLOOKUP($B34,'SVS table'!$A$3:$AG$83,L$2+1,FALSE)/L$1</f>
        <v>0.10000000149011612</v>
      </c>
      <c r="M34" s="1">
        <f>VLOOKUP($B34,'SVS table'!$A$3:$AG$83,M$2+1,FALSE)/M$1</f>
        <v>1200.0000476837158</v>
      </c>
      <c r="N34" s="1">
        <v>300</v>
      </c>
      <c r="O34" s="1">
        <f>VLOOKUP($B34,'SVS table'!$A$3:$AG$83,O$2+1,FALSE)</f>
        <v>1</v>
      </c>
      <c r="P34" s="1">
        <f>VLOOKUP($B34,'SVS table'!$A$3:$AG$83,P$2+1,FALSE)/P$1</f>
        <v>1</v>
      </c>
      <c r="Q34" s="1" t="str">
        <f>VLOOKUP($B34,'SVS table'!$A$3:$AG$83,Q$2+1,FALSE)</f>
        <v>Vegetative</v>
      </c>
      <c r="R34" s="1">
        <v>0.05</v>
      </c>
      <c r="S34" s="1">
        <f>VLOOKUP($B34,'SVS table'!$A$3:$AG$83,S$2+1,FALSE)/S$1</f>
        <v>2.5999999046325682E-2</v>
      </c>
      <c r="T34" s="1">
        <f>VLOOKUP($B34,'SVS table'!$A$3:$AG$83,T$2+1,FALSE)/T$1</f>
        <v>0.03</v>
      </c>
      <c r="U34" s="1">
        <f>VLOOKUP($B34,'SVS table'!$A$3:$AG$83,U$2+1,FALSE)/U$1</f>
        <v>8.0000001192092902E-3</v>
      </c>
      <c r="V34">
        <v>0</v>
      </c>
      <c r="W34">
        <v>1</v>
      </c>
      <c r="X34">
        <v>25</v>
      </c>
      <c r="Y34">
        <v>35</v>
      </c>
      <c r="Z34">
        <v>100</v>
      </c>
      <c r="AA34">
        <v>8.0000000000000002E-3</v>
      </c>
      <c r="AB34">
        <v>150</v>
      </c>
      <c r="AC34" s="2" t="s">
        <v>459</v>
      </c>
      <c r="AD34" t="s">
        <v>438</v>
      </c>
    </row>
    <row r="35" spans="2:30" x14ac:dyDescent="0.3">
      <c r="B35" t="s">
        <v>273</v>
      </c>
      <c r="C35" t="s">
        <v>224</v>
      </c>
      <c r="D35" t="s">
        <v>225</v>
      </c>
      <c r="E35" t="s">
        <v>274</v>
      </c>
      <c r="F35" t="s">
        <v>37</v>
      </c>
      <c r="G35">
        <v>1</v>
      </c>
      <c r="I35" t="s">
        <v>458</v>
      </c>
      <c r="J35" s="1">
        <f>VLOOKUP($B35,'SVS table'!$A$3:$AG$83,J$2+1,FALSE)</f>
        <v>0.40000000596046448</v>
      </c>
      <c r="K35" s="1">
        <f>VLOOKUP($B35,'SVS table'!$A$3:$AG$83,K$2+1,FALSE)/K$1</f>
        <v>0.8</v>
      </c>
      <c r="L35" s="1">
        <f>VLOOKUP($B35,'SVS table'!$A$3:$AG$83,L$2+1,FALSE)/L$1</f>
        <v>0.10000000149011612</v>
      </c>
      <c r="M35" s="1">
        <f>VLOOKUP($B35,'SVS table'!$A$3:$AG$83,M$2+1,FALSE)/M$1</f>
        <v>1200.0000476837158</v>
      </c>
      <c r="N35" s="1">
        <v>800</v>
      </c>
      <c r="O35" s="1">
        <f>VLOOKUP($B35,'SVS table'!$A$3:$AG$83,O$2+1,FALSE)</f>
        <v>1</v>
      </c>
      <c r="P35" s="1">
        <f>VLOOKUP($B35,'SVS table'!$A$3:$AG$83,P$2+1,FALSE)/P$1</f>
        <v>1</v>
      </c>
      <c r="Q35" s="1" t="str">
        <f>VLOOKUP($B35,'SVS table'!$A$3:$AG$83,Q$2+1,FALSE)</f>
        <v>EarlyReproductive</v>
      </c>
      <c r="R35" s="1">
        <v>0.05</v>
      </c>
      <c r="S35" s="1">
        <f>VLOOKUP($B35,'SVS table'!$A$3:$AG$83,S$2+1,FALSE)/S$1</f>
        <v>3.5000000000000003E-2</v>
      </c>
      <c r="T35" s="1">
        <f>VLOOKUP($B35,'SVS table'!$A$3:$AG$83,T$2+1,FALSE)/T$1</f>
        <v>3.7999999523162839E-2</v>
      </c>
      <c r="U35" s="1">
        <f>VLOOKUP($B35,'SVS table'!$A$3:$AG$83,U$2+1,FALSE)/U$1</f>
        <v>8.0000001192092902E-3</v>
      </c>
      <c r="V35">
        <v>0</v>
      </c>
      <c r="W35">
        <v>1</v>
      </c>
      <c r="X35">
        <v>25</v>
      </c>
      <c r="Y35">
        <v>35</v>
      </c>
      <c r="Z35">
        <v>100</v>
      </c>
      <c r="AA35">
        <v>8.0000000000000002E-3</v>
      </c>
      <c r="AB35">
        <v>150</v>
      </c>
      <c r="AC35" s="2" t="s">
        <v>459</v>
      </c>
      <c r="AD35" t="s">
        <v>439</v>
      </c>
    </row>
    <row r="36" spans="2:30" x14ac:dyDescent="0.3">
      <c r="B36" t="s">
        <v>284</v>
      </c>
      <c r="C36" t="s">
        <v>224</v>
      </c>
      <c r="D36" t="s">
        <v>225</v>
      </c>
      <c r="E36" t="s">
        <v>279</v>
      </c>
      <c r="F36" t="s">
        <v>37</v>
      </c>
      <c r="G36">
        <v>1</v>
      </c>
      <c r="I36" t="s">
        <v>458</v>
      </c>
      <c r="J36" s="1">
        <f>VLOOKUP($B36,'SVS table'!$A$3:$AG$83,J$2+1,FALSE)</f>
        <v>0.25999999046325684</v>
      </c>
      <c r="K36" s="1">
        <f>VLOOKUP($B36,'SVS table'!$A$3:$AG$83,K$2+1,FALSE)/K$1</f>
        <v>0.89</v>
      </c>
      <c r="L36" s="1">
        <f>VLOOKUP($B36,'SVS table'!$A$3:$AG$83,L$2+1,FALSE)/L$1</f>
        <v>0.10000000149011612</v>
      </c>
      <c r="M36" s="1">
        <f>VLOOKUP($B36,'SVS table'!$A$3:$AG$83,M$2+1,FALSE)/M$1</f>
        <v>1200.0000476837158</v>
      </c>
      <c r="N36" s="1">
        <v>300</v>
      </c>
      <c r="O36" s="1">
        <f>VLOOKUP($B36,'SVS table'!$A$3:$AG$83,O$2+1,FALSE)</f>
        <v>1</v>
      </c>
      <c r="P36" s="1">
        <f>VLOOKUP($B36,'SVS table'!$A$3:$AG$83,P$2+1,FALSE)/P$1</f>
        <v>1</v>
      </c>
      <c r="Q36" s="1" t="str">
        <f>VLOOKUP($B36,'SVS table'!$A$3:$AG$83,Q$2+1,FALSE)</f>
        <v>EarlyReproductive</v>
      </c>
      <c r="R36" s="1">
        <v>0.05</v>
      </c>
      <c r="S36" s="1">
        <f>VLOOKUP($B36,'SVS table'!$A$3:$AG$83,S$2+1,FALSE)/S$1</f>
        <v>3.5999999046325684E-2</v>
      </c>
      <c r="T36" s="1">
        <f>VLOOKUP($B36,'SVS table'!$A$3:$AG$83,T$2+1,FALSE)/T$1</f>
        <v>3.5999999046325684E-2</v>
      </c>
      <c r="U36" s="1">
        <f>VLOOKUP($B36,'SVS table'!$A$3:$AG$83,U$2+1,FALSE)/U$1</f>
        <v>8.0000001192092902E-3</v>
      </c>
      <c r="V36">
        <v>0</v>
      </c>
      <c r="W36">
        <v>1</v>
      </c>
      <c r="X36">
        <v>25</v>
      </c>
      <c r="Y36">
        <v>35</v>
      </c>
      <c r="Z36">
        <v>100</v>
      </c>
      <c r="AA36">
        <v>8.0000000000000002E-3</v>
      </c>
      <c r="AB36">
        <v>150</v>
      </c>
      <c r="AC36" s="2" t="s">
        <v>459</v>
      </c>
      <c r="AD36" t="s">
        <v>440</v>
      </c>
    </row>
    <row r="37" spans="2:30" x14ac:dyDescent="0.3">
      <c r="B37" t="s">
        <v>285</v>
      </c>
      <c r="C37" t="s">
        <v>224</v>
      </c>
      <c r="D37" t="s">
        <v>225</v>
      </c>
      <c r="E37" t="s">
        <v>191</v>
      </c>
      <c r="F37" t="s">
        <v>37</v>
      </c>
      <c r="G37">
        <v>1</v>
      </c>
      <c r="I37" t="s">
        <v>458</v>
      </c>
      <c r="J37" s="1">
        <f>VLOOKUP($B37,'SVS table'!$A$3:$AG$83,J$2+1,FALSE)</f>
        <v>0.62999999523162842</v>
      </c>
      <c r="K37" s="1">
        <f>VLOOKUP($B37,'SVS table'!$A$3:$AG$83,K$2+1,FALSE)/K$1</f>
        <v>0.96</v>
      </c>
      <c r="L37" s="1">
        <f>VLOOKUP($B37,'SVS table'!$A$3:$AG$83,L$2+1,FALSE)/L$1</f>
        <v>0.10000000149011612</v>
      </c>
      <c r="M37" s="1">
        <f>VLOOKUP($B37,'SVS table'!$A$3:$AG$83,M$2+1,FALSE)/M$1</f>
        <v>1200.0000476837158</v>
      </c>
      <c r="N37" s="1">
        <v>300</v>
      </c>
      <c r="O37" s="1">
        <f>VLOOKUP($B37,'SVS table'!$A$3:$AG$83,O$2+1,FALSE)</f>
        <v>0.80000001192092896</v>
      </c>
      <c r="P37" s="1">
        <f>VLOOKUP($B37,'SVS table'!$A$3:$AG$83,P$2+1,FALSE)/P$1</f>
        <v>0.75</v>
      </c>
      <c r="Q37" s="1" t="str">
        <f>VLOOKUP($B37,'SVS table'!$A$3:$AG$83,Q$2+1,FALSE)</f>
        <v>Vegetative</v>
      </c>
      <c r="R37" s="1">
        <v>0.05</v>
      </c>
      <c r="S37" s="1">
        <f>VLOOKUP($B37,'SVS table'!$A$3:$AG$83,S$2+1,FALSE)/S$1</f>
        <v>4.8000001907348634E-2</v>
      </c>
      <c r="T37" s="1">
        <f>VLOOKUP($B37,'SVS table'!$A$3:$AG$83,T$2+1,FALSE)/T$1</f>
        <v>4.4999999999999998E-2</v>
      </c>
      <c r="U37" s="1">
        <f>VLOOKUP($B37,'SVS table'!$A$3:$AG$83,U$2+1,FALSE)/U$1</f>
        <v>8.0000001192092902E-3</v>
      </c>
      <c r="V37">
        <v>0</v>
      </c>
      <c r="W37">
        <v>1</v>
      </c>
      <c r="X37">
        <v>25</v>
      </c>
      <c r="Y37">
        <v>35</v>
      </c>
      <c r="Z37">
        <v>100</v>
      </c>
      <c r="AA37">
        <v>8.0000000000000002E-3</v>
      </c>
      <c r="AB37">
        <v>150</v>
      </c>
      <c r="AC37" s="2" t="s">
        <v>459</v>
      </c>
      <c r="AD37" t="s">
        <v>441</v>
      </c>
    </row>
    <row r="38" spans="2:30" x14ac:dyDescent="0.3">
      <c r="B38" t="s">
        <v>287</v>
      </c>
      <c r="C38" t="s">
        <v>224</v>
      </c>
      <c r="D38" t="s">
        <v>225</v>
      </c>
      <c r="E38" t="s">
        <v>288</v>
      </c>
      <c r="F38" t="s">
        <v>37</v>
      </c>
      <c r="G38">
        <v>1</v>
      </c>
      <c r="I38" t="s">
        <v>458</v>
      </c>
      <c r="J38" s="1">
        <f>VLOOKUP($B38,'SVS table'!$A$3:$AG$83,J$2+1,FALSE)</f>
        <v>0.85000002384185791</v>
      </c>
      <c r="K38" s="1">
        <f>VLOOKUP($B38,'SVS table'!$A$3:$AG$83,K$2+1,FALSE)/K$1</f>
        <v>0.9</v>
      </c>
      <c r="L38" s="1">
        <f>VLOOKUP($B38,'SVS table'!$A$3:$AG$83,L$2+1,FALSE)/L$1</f>
        <v>0.10000000149011612</v>
      </c>
      <c r="M38" s="1">
        <f>VLOOKUP($B38,'SVS table'!$A$3:$AG$83,M$2+1,FALSE)/M$1</f>
        <v>1200.0000476837158</v>
      </c>
      <c r="N38" s="1">
        <v>300</v>
      </c>
      <c r="O38" s="1">
        <f>VLOOKUP($B38,'SVS table'!$A$3:$AG$83,O$2+1,FALSE)</f>
        <v>0.89999997615814209</v>
      </c>
      <c r="P38" s="1">
        <f>VLOOKUP($B38,'SVS table'!$A$3:$AG$83,P$2+1,FALSE)/P$1</f>
        <v>1</v>
      </c>
      <c r="Q38" s="1" t="str">
        <f>VLOOKUP($B38,'SVS table'!$A$3:$AG$83,Q$2+1,FALSE)</f>
        <v>Vegetative</v>
      </c>
      <c r="R38" s="1">
        <v>0.05</v>
      </c>
      <c r="S38" s="1">
        <f>VLOOKUP($B38,'SVS table'!$A$3:$AG$83,S$2+1,FALSE)/S$1</f>
        <v>4.8000001907348634E-2</v>
      </c>
      <c r="T38" s="1">
        <f>VLOOKUP($B38,'SVS table'!$A$3:$AG$83,T$2+1,FALSE)/T$1</f>
        <v>4.4999999999999998E-2</v>
      </c>
      <c r="U38" s="1">
        <f>VLOOKUP($B38,'SVS table'!$A$3:$AG$83,U$2+1,FALSE)/U$1</f>
        <v>8.0000001192092902E-3</v>
      </c>
      <c r="V38">
        <v>0</v>
      </c>
      <c r="W38">
        <v>1</v>
      </c>
      <c r="X38">
        <v>25</v>
      </c>
      <c r="Y38">
        <v>35</v>
      </c>
      <c r="Z38">
        <v>100</v>
      </c>
      <c r="AA38">
        <v>8.0000000000000002E-3</v>
      </c>
      <c r="AB38">
        <v>150</v>
      </c>
      <c r="AC38" s="2" t="s">
        <v>459</v>
      </c>
      <c r="AD38" t="s">
        <v>442</v>
      </c>
    </row>
    <row r="39" spans="2:30" x14ac:dyDescent="0.3">
      <c r="B39" t="s">
        <v>292</v>
      </c>
      <c r="C39" t="s">
        <v>224</v>
      </c>
      <c r="D39" t="s">
        <v>225</v>
      </c>
      <c r="E39" t="s">
        <v>293</v>
      </c>
      <c r="F39" t="s">
        <v>37</v>
      </c>
      <c r="G39">
        <v>1</v>
      </c>
      <c r="I39" t="s">
        <v>458</v>
      </c>
      <c r="J39" s="1">
        <f>VLOOKUP($B39,'SVS table'!$A$3:$AG$83,J$2+1,FALSE)</f>
        <v>0.80000001192092896</v>
      </c>
      <c r="K39" s="1">
        <f>VLOOKUP($B39,'SVS table'!$A$3:$AG$83,K$2+1,FALSE)/K$1</f>
        <v>0.9</v>
      </c>
      <c r="L39" s="1">
        <f>VLOOKUP($B39,'SVS table'!$A$3:$AG$83,L$2+1,FALSE)/L$1</f>
        <v>0.10000000149011612</v>
      </c>
      <c r="M39" s="1">
        <f>VLOOKUP($B39,'SVS table'!$A$3:$AG$83,M$2+1,FALSE)/M$1</f>
        <v>1200.0000476837158</v>
      </c>
      <c r="N39" s="1">
        <v>400</v>
      </c>
      <c r="O39" s="1">
        <f>VLOOKUP($B39,'SVS table'!$A$3:$AG$83,O$2+1,FALSE)</f>
        <v>0.89999997615814209</v>
      </c>
      <c r="P39" s="1">
        <f>VLOOKUP($B39,'SVS table'!$A$3:$AG$83,P$2+1,FALSE)/P$1</f>
        <v>1</v>
      </c>
      <c r="Q39" s="1" t="str">
        <f>VLOOKUP($B39,'SVS table'!$A$3:$AG$83,Q$2+1,FALSE)</f>
        <v>Vegetative</v>
      </c>
      <c r="R39" s="1">
        <v>0.05</v>
      </c>
      <c r="S39" s="1">
        <f>VLOOKUP($B39,'SVS table'!$A$3:$AG$83,S$2+1,FALSE)/S$1</f>
        <v>0.03</v>
      </c>
      <c r="T39" s="1">
        <f>VLOOKUP($B39,'SVS table'!$A$3:$AG$83,T$2+1,FALSE)/T$1</f>
        <v>0.03</v>
      </c>
      <c r="U39" s="1">
        <f>VLOOKUP($B39,'SVS table'!$A$3:$AG$83,U$2+1,FALSE)/U$1</f>
        <v>8.0000001192092902E-3</v>
      </c>
      <c r="V39">
        <v>0</v>
      </c>
      <c r="W39">
        <v>1</v>
      </c>
      <c r="X39">
        <v>25</v>
      </c>
      <c r="Y39">
        <v>35</v>
      </c>
      <c r="Z39">
        <v>100</v>
      </c>
      <c r="AA39">
        <v>8.0000000000000002E-3</v>
      </c>
      <c r="AB39">
        <v>150</v>
      </c>
      <c r="AC39" s="2" t="s">
        <v>459</v>
      </c>
      <c r="AD39" t="s">
        <v>443</v>
      </c>
    </row>
    <row r="40" spans="2:30" x14ac:dyDescent="0.3">
      <c r="B40" t="s">
        <v>297</v>
      </c>
      <c r="C40" t="s">
        <v>224</v>
      </c>
      <c r="D40" t="s">
        <v>225</v>
      </c>
      <c r="E40" t="s">
        <v>298</v>
      </c>
      <c r="F40" t="s">
        <v>37</v>
      </c>
      <c r="G40">
        <v>1</v>
      </c>
      <c r="I40" t="s">
        <v>458</v>
      </c>
      <c r="J40" s="1">
        <f>VLOOKUP($B40,'SVS table'!$A$3:$AG$83,J$2+1,FALSE)</f>
        <v>1</v>
      </c>
      <c r="K40" s="1">
        <f>VLOOKUP($B40,'SVS table'!$A$3:$AG$83,K$2+1,FALSE)/K$1</f>
        <v>0.95</v>
      </c>
      <c r="L40" s="1">
        <f>VLOOKUP($B40,'SVS table'!$A$3:$AG$83,L$2+1,FALSE)/L$1</f>
        <v>0.10000000149011612</v>
      </c>
      <c r="M40" s="1">
        <f>VLOOKUP($B40,'SVS table'!$A$3:$AG$83,M$2+1,FALSE)/M$1</f>
        <v>1200.0000476837158</v>
      </c>
      <c r="N40" s="1">
        <v>300</v>
      </c>
      <c r="O40" s="1">
        <f>VLOOKUP($B40,'SVS table'!$A$3:$AG$83,O$2+1,FALSE)</f>
        <v>0.89999997615814209</v>
      </c>
      <c r="P40" s="1">
        <f>VLOOKUP($B40,'SVS table'!$A$3:$AG$83,P$2+1,FALSE)/P$1</f>
        <v>0.40000000596046448</v>
      </c>
      <c r="Q40" s="1" t="str">
        <f>VLOOKUP($B40,'SVS table'!$A$3:$AG$83,Q$2+1,FALSE)</f>
        <v>Vegetative</v>
      </c>
      <c r="R40" s="1">
        <v>0.05</v>
      </c>
      <c r="S40" s="1">
        <f>VLOOKUP($B40,'SVS table'!$A$3:$AG$83,S$2+1,FALSE)/S$1</f>
        <v>4.6999998092651367E-2</v>
      </c>
      <c r="T40" s="1">
        <f>VLOOKUP($B40,'SVS table'!$A$3:$AG$83,T$2+1,FALSE)/T$1</f>
        <v>4.6999998092651367E-2</v>
      </c>
      <c r="U40" s="1">
        <f>VLOOKUP($B40,'SVS table'!$A$3:$AG$83,U$2+1,FALSE)/U$1</f>
        <v>8.999999761581421E-3</v>
      </c>
      <c r="V40">
        <v>0</v>
      </c>
      <c r="W40">
        <v>5</v>
      </c>
      <c r="X40">
        <v>30</v>
      </c>
      <c r="Y40">
        <v>40</v>
      </c>
      <c r="Z40">
        <v>100</v>
      </c>
      <c r="AA40">
        <v>8.0000000000000002E-3</v>
      </c>
      <c r="AB40">
        <v>150</v>
      </c>
      <c r="AC40" s="2" t="s">
        <v>459</v>
      </c>
      <c r="AD40" t="s">
        <v>444</v>
      </c>
    </row>
    <row r="41" spans="2:30" x14ac:dyDescent="0.3">
      <c r="B41" t="s">
        <v>312</v>
      </c>
      <c r="C41" t="s">
        <v>224</v>
      </c>
      <c r="D41" t="s">
        <v>302</v>
      </c>
      <c r="E41" t="s">
        <v>313</v>
      </c>
      <c r="F41" t="s">
        <v>37</v>
      </c>
      <c r="G41">
        <v>1</v>
      </c>
      <c r="I41" t="s">
        <v>458</v>
      </c>
      <c r="J41" s="1">
        <f>VLOOKUP($B41,'SVS table'!$A$3:$AG$83,J$2+1,FALSE)</f>
        <v>0.80000001192092896</v>
      </c>
      <c r="K41" s="1">
        <f>VLOOKUP($B41,'SVS table'!$A$3:$AG$83,K$2+1,FALSE)/K$1</f>
        <v>0.8</v>
      </c>
      <c r="L41" s="1">
        <f>VLOOKUP($B41,'SVS table'!$A$3:$AG$83,L$2+1,FALSE)/L$1</f>
        <v>0.10000000149011612</v>
      </c>
      <c r="M41" s="1">
        <f>VLOOKUP($B41,'SVS table'!$A$3:$AG$83,M$2+1,FALSE)/M$1</f>
        <v>800.00001192092896</v>
      </c>
      <c r="N41" s="1">
        <v>400</v>
      </c>
      <c r="O41" s="1">
        <f>VLOOKUP($B41,'SVS table'!$A$3:$AG$83,O$2+1,FALSE)</f>
        <v>0.93999999761581421</v>
      </c>
      <c r="P41" s="1">
        <f>VLOOKUP($B41,'SVS table'!$A$3:$AG$83,P$2+1,FALSE)/P$1</f>
        <v>0.5</v>
      </c>
      <c r="Q41" s="1" t="str">
        <f>VLOOKUP($B41,'SVS table'!$A$3:$AG$83,Q$2+1,FALSE)</f>
        <v>Maturity</v>
      </c>
      <c r="R41" s="1">
        <v>0.05</v>
      </c>
      <c r="S41" s="1">
        <f>VLOOKUP($B41,'SVS table'!$A$3:$AG$83,S$2+1,FALSE)/S$1</f>
        <v>0.02</v>
      </c>
      <c r="T41" s="1">
        <f>VLOOKUP($B41,'SVS table'!$A$3:$AG$83,T$2+1,FALSE)/T$1</f>
        <v>0.02</v>
      </c>
      <c r="U41" s="1">
        <f>VLOOKUP($B41,'SVS table'!$A$3:$AG$83,U$2+1,FALSE)/U$1</f>
        <v>0.01</v>
      </c>
      <c r="V41">
        <v>0</v>
      </c>
      <c r="W41">
        <v>5</v>
      </c>
      <c r="X41">
        <v>30</v>
      </c>
      <c r="Y41">
        <v>40</v>
      </c>
      <c r="Z41">
        <v>100</v>
      </c>
      <c r="AA41">
        <v>8.0000000000000002E-3</v>
      </c>
      <c r="AB41">
        <v>150</v>
      </c>
      <c r="AC41" s="2" t="s">
        <v>459</v>
      </c>
      <c r="AD41" t="s">
        <v>445</v>
      </c>
    </row>
    <row r="42" spans="2:30" x14ac:dyDescent="0.3">
      <c r="B42" t="s">
        <v>317</v>
      </c>
      <c r="C42" t="s">
        <v>224</v>
      </c>
      <c r="D42" t="s">
        <v>302</v>
      </c>
      <c r="E42" t="s">
        <v>318</v>
      </c>
      <c r="F42" t="s">
        <v>37</v>
      </c>
      <c r="G42">
        <v>1</v>
      </c>
      <c r="I42" t="s">
        <v>458</v>
      </c>
      <c r="J42" s="1">
        <f>VLOOKUP($B42,'SVS table'!$A$3:$AG$83,J$2+1,FALSE)</f>
        <v>0.80000001192092896</v>
      </c>
      <c r="K42" s="1">
        <f>VLOOKUP($B42,'SVS table'!$A$3:$AG$83,K$2+1,FALSE)/K$1</f>
        <v>0.88</v>
      </c>
      <c r="L42" s="1">
        <f>VLOOKUP($B42,'SVS table'!$A$3:$AG$83,L$2+1,FALSE)/L$1</f>
        <v>0.10000000149011612</v>
      </c>
      <c r="M42" s="1">
        <f>VLOOKUP($B42,'SVS table'!$A$3:$AG$83,M$2+1,FALSE)/M$1</f>
        <v>800.00001192092896</v>
      </c>
      <c r="N42" s="1">
        <v>400</v>
      </c>
      <c r="O42" s="1">
        <f>VLOOKUP($B42,'SVS table'!$A$3:$AG$83,O$2+1,FALSE)</f>
        <v>1</v>
      </c>
      <c r="P42" s="1">
        <f>VLOOKUP($B42,'SVS table'!$A$3:$AG$83,P$2+1,FALSE)/P$1</f>
        <v>0.5</v>
      </c>
      <c r="Q42" s="1" t="str">
        <f>VLOOKUP($B42,'SVS table'!$A$3:$AG$83,Q$2+1,FALSE)</f>
        <v>LateReproductive</v>
      </c>
      <c r="R42" s="1">
        <v>0.05</v>
      </c>
      <c r="S42" s="1">
        <f>VLOOKUP($B42,'SVS table'!$A$3:$AG$83,S$2+1,FALSE)/S$1</f>
        <v>0.02</v>
      </c>
      <c r="T42" s="1">
        <f>VLOOKUP($B42,'SVS table'!$A$3:$AG$83,T$2+1,FALSE)/T$1</f>
        <v>1.399999976158142E-2</v>
      </c>
      <c r="U42" s="1">
        <f>VLOOKUP($B42,'SVS table'!$A$3:$AG$83,U$2+1,FALSE)/U$1</f>
        <v>0.01</v>
      </c>
      <c r="V42">
        <v>0</v>
      </c>
      <c r="W42">
        <v>5</v>
      </c>
      <c r="X42">
        <v>30</v>
      </c>
      <c r="Y42">
        <v>40</v>
      </c>
      <c r="Z42">
        <v>100</v>
      </c>
      <c r="AA42">
        <v>8.0000000000000002E-3</v>
      </c>
      <c r="AB42">
        <v>150</v>
      </c>
      <c r="AC42" s="2" t="s">
        <v>459</v>
      </c>
      <c r="AD42" t="s">
        <v>446</v>
      </c>
    </row>
    <row r="43" spans="2:30" x14ac:dyDescent="0.3">
      <c r="B43" t="s">
        <v>321</v>
      </c>
      <c r="C43" t="s">
        <v>224</v>
      </c>
      <c r="D43" t="s">
        <v>302</v>
      </c>
      <c r="E43" t="s">
        <v>322</v>
      </c>
      <c r="F43" t="s">
        <v>37</v>
      </c>
      <c r="G43">
        <v>1</v>
      </c>
      <c r="I43" t="s">
        <v>458</v>
      </c>
      <c r="J43" s="1">
        <f>VLOOKUP($B43,'SVS table'!$A$3:$AG$83,J$2+1,FALSE)</f>
        <v>0.40000000596046448</v>
      </c>
      <c r="K43" s="1">
        <f>VLOOKUP($B43,'SVS table'!$A$3:$AG$83,K$2+1,FALSE)/K$1</f>
        <v>0.95</v>
      </c>
      <c r="L43" s="1">
        <f>VLOOKUP($B43,'SVS table'!$A$3:$AG$83,L$2+1,FALSE)/L$1</f>
        <v>0.10000000149011612</v>
      </c>
      <c r="M43" s="1">
        <f>VLOOKUP($B43,'SVS table'!$A$3:$AG$83,M$2+1,FALSE)/M$1</f>
        <v>800.00001192092896</v>
      </c>
      <c r="N43" s="1">
        <v>500</v>
      </c>
      <c r="O43" s="1">
        <f>VLOOKUP($B43,'SVS table'!$A$3:$AG$83,O$2+1,FALSE)</f>
        <v>0.85000002384185791</v>
      </c>
      <c r="P43" s="1">
        <f>VLOOKUP($B43,'SVS table'!$A$3:$AG$83,P$2+1,FALSE)/P$1</f>
        <v>0.5</v>
      </c>
      <c r="Q43" s="1" t="str">
        <f>VLOOKUP($B43,'SVS table'!$A$3:$AG$83,Q$2+1,FALSE)</f>
        <v>EarlyReproductive</v>
      </c>
      <c r="R43" s="1">
        <v>0.05</v>
      </c>
      <c r="S43" s="1">
        <f>VLOOKUP($B43,'SVS table'!$A$3:$AG$83,S$2+1,FALSE)/S$1</f>
        <v>3.2000000476837161E-2</v>
      </c>
      <c r="T43" s="1">
        <f>VLOOKUP($B43,'SVS table'!$A$3:$AG$83,T$2+1,FALSE)/T$1</f>
        <v>3.7999999523162839E-2</v>
      </c>
      <c r="U43" s="1">
        <f>VLOOKUP($B43,'SVS table'!$A$3:$AG$83,U$2+1,FALSE)/U$1</f>
        <v>0.01</v>
      </c>
      <c r="V43">
        <v>0</v>
      </c>
      <c r="W43">
        <v>5</v>
      </c>
      <c r="X43">
        <v>30</v>
      </c>
      <c r="Y43">
        <v>40</v>
      </c>
      <c r="Z43">
        <v>100</v>
      </c>
      <c r="AA43">
        <v>8.0000000000000002E-3</v>
      </c>
      <c r="AB43">
        <v>150</v>
      </c>
      <c r="AC43" s="2" t="s">
        <v>459</v>
      </c>
      <c r="AD43" t="s">
        <v>447</v>
      </c>
    </row>
    <row r="44" spans="2:30" x14ac:dyDescent="0.3">
      <c r="B44" t="s">
        <v>323</v>
      </c>
      <c r="C44" t="s">
        <v>224</v>
      </c>
      <c r="D44" t="s">
        <v>234</v>
      </c>
      <c r="E44" t="s">
        <v>202</v>
      </c>
      <c r="F44" t="s">
        <v>37</v>
      </c>
      <c r="G44">
        <v>1</v>
      </c>
      <c r="I44" t="s">
        <v>458</v>
      </c>
      <c r="J44" s="1">
        <f>VLOOKUP($B44,'SVS table'!$A$3:$AG$83,J$2+1,FALSE)</f>
        <v>0.89999997615814209</v>
      </c>
      <c r="K44" s="1">
        <f>VLOOKUP($B44,'SVS table'!$A$3:$AG$83,K$2+1,FALSE)/K$1</f>
        <v>0.88</v>
      </c>
      <c r="L44" s="1">
        <f>VLOOKUP($B44,'SVS table'!$A$3:$AG$83,L$2+1,FALSE)/L$1</f>
        <v>0.10000000149011612</v>
      </c>
      <c r="M44" s="1">
        <f>VLOOKUP($B44,'SVS table'!$A$3:$AG$83,M$2+1,FALSE)/M$1</f>
        <v>1200.0000476837158</v>
      </c>
      <c r="N44" s="1">
        <v>300</v>
      </c>
      <c r="O44" s="1">
        <f>VLOOKUP($B44,'SVS table'!$A$3:$AG$83,O$2+1,FALSE)</f>
        <v>0.89999997615814209</v>
      </c>
      <c r="P44" s="1">
        <f>VLOOKUP($B44,'SVS table'!$A$3:$AG$83,P$2+1,FALSE)/P$1</f>
        <v>0.34999999403953552</v>
      </c>
      <c r="Q44" s="1" t="str">
        <f>VLOOKUP($B44,'SVS table'!$A$3:$AG$83,Q$2+1,FALSE)</f>
        <v>EarlyReproductive</v>
      </c>
      <c r="R44" s="1">
        <v>0.05</v>
      </c>
      <c r="S44" s="1">
        <f>VLOOKUP($B44,'SVS table'!$A$3:$AG$83,S$2+1,FALSE)/S$1</f>
        <v>0.01</v>
      </c>
      <c r="T44" s="1">
        <f>VLOOKUP($B44,'SVS table'!$A$3:$AG$83,T$2+1,FALSE)/T$1</f>
        <v>0.02</v>
      </c>
      <c r="U44" s="1">
        <f>VLOOKUP($B44,'SVS table'!$A$3:$AG$83,U$2+1,FALSE)/U$1</f>
        <v>8.999999761581421E-3</v>
      </c>
      <c r="V44">
        <v>0</v>
      </c>
      <c r="W44">
        <v>1</v>
      </c>
      <c r="X44">
        <v>25</v>
      </c>
      <c r="Y44">
        <v>35</v>
      </c>
      <c r="Z44">
        <v>100</v>
      </c>
      <c r="AA44">
        <v>8.0000000000000002E-3</v>
      </c>
      <c r="AB44">
        <v>150</v>
      </c>
      <c r="AC44" s="2" t="s">
        <v>459</v>
      </c>
      <c r="AD44" t="s">
        <v>448</v>
      </c>
    </row>
    <row r="45" spans="2:30" x14ac:dyDescent="0.3">
      <c r="B45" t="s">
        <v>324</v>
      </c>
      <c r="C45" t="s">
        <v>224</v>
      </c>
      <c r="D45" t="s">
        <v>234</v>
      </c>
      <c r="E45" t="s">
        <v>325</v>
      </c>
      <c r="F45" t="s">
        <v>37</v>
      </c>
      <c r="G45">
        <v>1</v>
      </c>
      <c r="I45" t="s">
        <v>458</v>
      </c>
      <c r="J45" s="1">
        <f>VLOOKUP($B45,'SVS table'!$A$3:$AG$83,J$2+1,FALSE)</f>
        <v>0.88999998569488525</v>
      </c>
      <c r="K45" s="1">
        <f>VLOOKUP($B45,'SVS table'!$A$3:$AG$83,K$2+1,FALSE)/K$1</f>
        <v>0.77400001525878903</v>
      </c>
      <c r="L45" s="1">
        <f>VLOOKUP($B45,'SVS table'!$A$3:$AG$83,L$2+1,FALSE)/L$1</f>
        <v>0.10000000149011612</v>
      </c>
      <c r="M45" s="1">
        <f>VLOOKUP($B45,'SVS table'!$A$3:$AG$83,M$2+1,FALSE)/M$1</f>
        <v>899.99997615814209</v>
      </c>
      <c r="N45" s="1">
        <v>400</v>
      </c>
      <c r="O45" s="1">
        <f>VLOOKUP($B45,'SVS table'!$A$3:$AG$83,O$2+1,FALSE)</f>
        <v>1</v>
      </c>
      <c r="P45" s="1">
        <f>VLOOKUP($B45,'SVS table'!$A$3:$AG$83,P$2+1,FALSE)/P$1</f>
        <v>0.5</v>
      </c>
      <c r="Q45" s="1" t="str">
        <f>VLOOKUP($B45,'SVS table'!$A$3:$AG$83,Q$2+1,FALSE)</f>
        <v>Maturity</v>
      </c>
      <c r="R45" s="1">
        <v>0.05</v>
      </c>
      <c r="S45" s="1">
        <f>VLOOKUP($B45,'SVS table'!$A$3:$AG$83,S$2+1,FALSE)/S$1</f>
        <v>1.7999999523162842E-2</v>
      </c>
      <c r="T45" s="1">
        <f>VLOOKUP($B45,'SVS table'!$A$3:$AG$83,T$2+1,FALSE)/T$1</f>
        <v>0.02</v>
      </c>
      <c r="U45" s="1">
        <f>VLOOKUP($B45,'SVS table'!$A$3:$AG$83,U$2+1,FALSE)/U$1</f>
        <v>0.01</v>
      </c>
      <c r="V45">
        <v>0</v>
      </c>
      <c r="W45">
        <v>5</v>
      </c>
      <c r="X45">
        <v>30</v>
      </c>
      <c r="Y45">
        <v>40</v>
      </c>
      <c r="Z45">
        <v>100</v>
      </c>
      <c r="AA45">
        <v>8.0000000000000002E-3</v>
      </c>
      <c r="AB45">
        <v>150</v>
      </c>
      <c r="AC45" s="2" t="s">
        <v>459</v>
      </c>
      <c r="AD45" t="s">
        <v>449</v>
      </c>
    </row>
    <row r="46" spans="2:30" x14ac:dyDescent="0.3">
      <c r="B46" t="s">
        <v>330</v>
      </c>
      <c r="C46" t="s">
        <v>224</v>
      </c>
      <c r="D46" t="s">
        <v>225</v>
      </c>
      <c r="E46" t="s">
        <v>331</v>
      </c>
      <c r="F46" t="s">
        <v>332</v>
      </c>
      <c r="G46">
        <v>1</v>
      </c>
      <c r="I46" t="s">
        <v>458</v>
      </c>
      <c r="J46" s="1">
        <f>VLOOKUP($B46,'SVS table'!$A$3:$AG$83,J$2+1,FALSE)</f>
        <v>0.69999998807907104</v>
      </c>
      <c r="K46" s="1">
        <f>VLOOKUP($B46,'SVS table'!$A$3:$AG$83,K$2+1,FALSE)/K$1</f>
        <v>0.95</v>
      </c>
      <c r="L46" s="1">
        <f>VLOOKUP($B46,'SVS table'!$A$3:$AG$83,L$2+1,FALSE)/L$1</f>
        <v>0.10000000149011612</v>
      </c>
      <c r="M46" s="1">
        <f>VLOOKUP($B46,'SVS table'!$A$3:$AG$83,M$2+1,FALSE)/M$1</f>
        <v>1000</v>
      </c>
      <c r="N46" s="1">
        <v>300</v>
      </c>
      <c r="O46" s="1">
        <f>VLOOKUP($B46,'SVS table'!$A$3:$AG$83,O$2+1,FALSE)</f>
        <v>0.94999998807907104</v>
      </c>
      <c r="P46" s="1">
        <f>VLOOKUP($B46,'SVS table'!$A$3:$AG$83,P$2+1,FALSE)/P$1</f>
        <v>0.5</v>
      </c>
      <c r="Q46" s="1" t="str">
        <f>VLOOKUP($B46,'SVS table'!$A$3:$AG$83,Q$2+1,FALSE)</f>
        <v>Vegetative</v>
      </c>
      <c r="R46" s="1">
        <v>0.05</v>
      </c>
      <c r="S46" s="1">
        <f>VLOOKUP($B46,'SVS table'!$A$3:$AG$83,S$2+1,FALSE)/S$1</f>
        <v>2.5999999046325682E-2</v>
      </c>
      <c r="T46" s="1">
        <f>VLOOKUP($B46,'SVS table'!$A$3:$AG$83,T$2+1,FALSE)/T$1</f>
        <v>0.03</v>
      </c>
      <c r="U46" s="1">
        <f>VLOOKUP($B46,'SVS table'!$A$3:$AG$83,U$2+1,FALSE)/U$1</f>
        <v>8.999999761581421E-3</v>
      </c>
      <c r="V46">
        <v>0</v>
      </c>
      <c r="W46">
        <v>1</v>
      </c>
      <c r="X46">
        <v>25</v>
      </c>
      <c r="Y46">
        <v>35</v>
      </c>
      <c r="Z46">
        <v>100</v>
      </c>
      <c r="AA46">
        <v>8.0000000000000002E-3</v>
      </c>
      <c r="AB46">
        <v>150</v>
      </c>
      <c r="AC46" s="2" t="s">
        <v>459</v>
      </c>
      <c r="AD46" t="s">
        <v>330</v>
      </c>
    </row>
    <row r="47" spans="2:30" x14ac:dyDescent="0.3">
      <c r="B47" t="s">
        <v>335</v>
      </c>
      <c r="C47" t="s">
        <v>224</v>
      </c>
      <c r="D47" t="s">
        <v>225</v>
      </c>
      <c r="E47" t="s">
        <v>331</v>
      </c>
      <c r="F47" t="s">
        <v>336</v>
      </c>
      <c r="G47">
        <v>1</v>
      </c>
      <c r="I47" t="s">
        <v>458</v>
      </c>
      <c r="J47" s="1">
        <f>VLOOKUP($B47,'SVS table'!$A$3:$AG$83,J$2+1,FALSE)</f>
        <v>0.80000001192092896</v>
      </c>
      <c r="K47" s="1">
        <f>VLOOKUP($B47,'SVS table'!$A$3:$AG$83,K$2+1,FALSE)/K$1</f>
        <v>0.95</v>
      </c>
      <c r="L47" s="1">
        <f>VLOOKUP($B47,'SVS table'!$A$3:$AG$83,L$2+1,FALSE)/L$1</f>
        <v>0.10000000149011612</v>
      </c>
      <c r="M47" s="1">
        <f>VLOOKUP($B47,'SVS table'!$A$3:$AG$83,M$2+1,FALSE)/M$1</f>
        <v>1000</v>
      </c>
      <c r="N47" s="1">
        <v>300</v>
      </c>
      <c r="O47" s="1">
        <f>VLOOKUP($B47,'SVS table'!$A$3:$AG$83,O$2+1,FALSE)</f>
        <v>0.89999997615814209</v>
      </c>
      <c r="P47" s="1">
        <f>VLOOKUP($B47,'SVS table'!$A$3:$AG$83,P$2+1,FALSE)/P$1</f>
        <v>0.5</v>
      </c>
      <c r="Q47" s="1" t="str">
        <f>VLOOKUP($B47,'SVS table'!$A$3:$AG$83,Q$2+1,FALSE)</f>
        <v>Vegetative</v>
      </c>
      <c r="R47" s="1">
        <v>0.05</v>
      </c>
      <c r="S47" s="1">
        <f>VLOOKUP($B47,'SVS table'!$A$3:$AG$83,S$2+1,FALSE)/S$1</f>
        <v>3.5000000000000003E-2</v>
      </c>
      <c r="T47" s="1">
        <f>VLOOKUP($B47,'SVS table'!$A$3:$AG$83,T$2+1,FALSE)/T$1</f>
        <v>0.03</v>
      </c>
      <c r="U47" s="1">
        <f>VLOOKUP($B47,'SVS table'!$A$3:$AG$83,U$2+1,FALSE)/U$1</f>
        <v>8.999999761581421E-3</v>
      </c>
      <c r="V47">
        <v>0</v>
      </c>
      <c r="W47">
        <v>1</v>
      </c>
      <c r="X47">
        <v>25</v>
      </c>
      <c r="Y47">
        <v>35</v>
      </c>
      <c r="Z47">
        <v>100</v>
      </c>
      <c r="AA47">
        <v>8.0000000000000002E-3</v>
      </c>
      <c r="AB47">
        <v>150</v>
      </c>
      <c r="AC47" s="2" t="s">
        <v>459</v>
      </c>
      <c r="AD47" t="s">
        <v>335</v>
      </c>
    </row>
    <row r="48" spans="2:30" x14ac:dyDescent="0.3">
      <c r="B48" t="s">
        <v>338</v>
      </c>
      <c r="C48" t="s">
        <v>224</v>
      </c>
      <c r="D48" t="s">
        <v>234</v>
      </c>
      <c r="E48" t="s">
        <v>339</v>
      </c>
      <c r="F48" t="s">
        <v>37</v>
      </c>
      <c r="G48">
        <v>1</v>
      </c>
      <c r="I48" t="s">
        <v>458</v>
      </c>
      <c r="J48" s="1">
        <f>VLOOKUP($B48,'SVS table'!$A$3:$AG$83,J$2+1,FALSE)</f>
        <v>0.94999998807907104</v>
      </c>
      <c r="K48" s="1">
        <f>VLOOKUP($B48,'SVS table'!$A$3:$AG$83,K$2+1,FALSE)/K$1</f>
        <v>0.83</v>
      </c>
      <c r="L48" s="1">
        <f>VLOOKUP($B48,'SVS table'!$A$3:$AG$83,L$2+1,FALSE)/L$1</f>
        <v>0.10000000149011612</v>
      </c>
      <c r="M48" s="1">
        <f>VLOOKUP($B48,'SVS table'!$A$3:$AG$83,M$2+1,FALSE)/M$1</f>
        <v>1200.0000476837158</v>
      </c>
      <c r="N48" s="1">
        <v>300</v>
      </c>
      <c r="O48" s="1">
        <f>VLOOKUP($B48,'SVS table'!$A$3:$AG$83,O$2+1,FALSE)</f>
        <v>0.94999998807907104</v>
      </c>
      <c r="P48" s="1">
        <f>VLOOKUP($B48,'SVS table'!$A$3:$AG$83,P$2+1,FALSE)/P$1</f>
        <v>0.40000000596046448</v>
      </c>
      <c r="Q48" s="1" t="str">
        <f>VLOOKUP($B48,'SVS table'!$A$3:$AG$83,Q$2+1,FALSE)</f>
        <v>EarlyReproductive</v>
      </c>
      <c r="R48" s="1">
        <v>0.05</v>
      </c>
      <c r="S48" s="1">
        <f>VLOOKUP($B48,'SVS table'!$A$3:$AG$83,S$2+1,FALSE)/S$1</f>
        <v>1.350000023841858E-2</v>
      </c>
      <c r="T48" s="1">
        <f>VLOOKUP($B48,'SVS table'!$A$3:$AG$83,T$2+1,FALSE)/T$1</f>
        <v>0.02</v>
      </c>
      <c r="U48" s="1">
        <f>VLOOKUP($B48,'SVS table'!$A$3:$AG$83,U$2+1,FALSE)/U$1</f>
        <v>8.999999761581421E-3</v>
      </c>
      <c r="V48">
        <v>0</v>
      </c>
      <c r="W48">
        <v>1</v>
      </c>
      <c r="X48">
        <v>25</v>
      </c>
      <c r="Y48">
        <v>35</v>
      </c>
      <c r="Z48">
        <v>100</v>
      </c>
      <c r="AA48">
        <v>8.0000000000000002E-3</v>
      </c>
      <c r="AB48">
        <v>150</v>
      </c>
      <c r="AC48" s="2" t="s">
        <v>459</v>
      </c>
      <c r="AD48" t="s">
        <v>450</v>
      </c>
    </row>
    <row r="49" spans="2:30" x14ac:dyDescent="0.3">
      <c r="B49" t="s">
        <v>342</v>
      </c>
      <c r="C49" t="s">
        <v>224</v>
      </c>
      <c r="D49" t="s">
        <v>142</v>
      </c>
      <c r="E49" t="s">
        <v>167</v>
      </c>
      <c r="F49" t="s">
        <v>37</v>
      </c>
      <c r="G49">
        <v>1</v>
      </c>
      <c r="I49" t="s">
        <v>458</v>
      </c>
      <c r="J49" s="1">
        <f>VLOOKUP($B49,'SVS table'!$A$3:$AG$83,J$2+1,FALSE)</f>
        <v>0.43999999761581421</v>
      </c>
      <c r="K49" s="1">
        <f>VLOOKUP($B49,'SVS table'!$A$3:$AG$83,K$2+1,FALSE)/K$1</f>
        <v>0.89</v>
      </c>
      <c r="L49" s="1">
        <f>VLOOKUP($B49,'SVS table'!$A$3:$AG$83,L$2+1,FALSE)/L$1</f>
        <v>0.10000000149011612</v>
      </c>
      <c r="M49" s="1">
        <f>VLOOKUP($B49,'SVS table'!$A$3:$AG$83,M$2+1,FALSE)/M$1</f>
        <v>1000</v>
      </c>
      <c r="N49" s="1">
        <v>400</v>
      </c>
      <c r="O49" s="1">
        <f>VLOOKUP($B49,'SVS table'!$A$3:$AG$83,O$2+1,FALSE)</f>
        <v>0.89999997615814209</v>
      </c>
      <c r="P49" s="1">
        <f>VLOOKUP($B49,'SVS table'!$A$3:$AG$83,P$2+1,FALSE)/P$1</f>
        <v>0.5</v>
      </c>
      <c r="Q49" s="1" t="str">
        <f>VLOOKUP($B49,'SVS table'!$A$3:$AG$83,Q$2+1,FALSE)</f>
        <v>EarlyReproductive</v>
      </c>
      <c r="R49" s="1">
        <v>0.05</v>
      </c>
      <c r="S49" s="1">
        <f>VLOOKUP($B49,'SVS table'!$A$3:$AG$83,S$2+1,FALSE)/S$1</f>
        <v>2.7999999523162841E-2</v>
      </c>
      <c r="T49" s="1">
        <f>VLOOKUP($B49,'SVS table'!$A$3:$AG$83,T$2+1,FALSE)/T$1</f>
        <v>2.5000000000000001E-2</v>
      </c>
      <c r="U49" s="1">
        <f>VLOOKUP($B49,'SVS table'!$A$3:$AG$83,U$2+1,FALSE)/U$1</f>
        <v>1.4999999999999999E-2</v>
      </c>
      <c r="V49">
        <v>1</v>
      </c>
      <c r="W49">
        <v>5</v>
      </c>
      <c r="X49">
        <v>30</v>
      </c>
      <c r="Y49">
        <v>40</v>
      </c>
      <c r="Z49">
        <v>100</v>
      </c>
      <c r="AA49">
        <v>8.0000000000000002E-3</v>
      </c>
      <c r="AB49">
        <v>150</v>
      </c>
      <c r="AC49" s="2" t="s">
        <v>459</v>
      </c>
      <c r="AD49" t="s">
        <v>451</v>
      </c>
    </row>
    <row r="50" spans="2:30" x14ac:dyDescent="0.3">
      <c r="B50" t="s">
        <v>343</v>
      </c>
      <c r="C50" t="s">
        <v>224</v>
      </c>
      <c r="D50" t="s">
        <v>142</v>
      </c>
      <c r="E50" t="s">
        <v>171</v>
      </c>
      <c r="F50" t="s">
        <v>37</v>
      </c>
      <c r="G50">
        <v>1</v>
      </c>
      <c r="I50" t="s">
        <v>458</v>
      </c>
      <c r="J50" s="1">
        <f>VLOOKUP($B50,'SVS table'!$A$3:$AG$83,J$2+1,FALSE)</f>
        <v>0.34000000357627869</v>
      </c>
      <c r="K50" s="1">
        <f>VLOOKUP($B50,'SVS table'!$A$3:$AG$83,K$2+1,FALSE)/K$1</f>
        <v>0.73</v>
      </c>
      <c r="L50" s="1">
        <f>VLOOKUP($B50,'SVS table'!$A$3:$AG$83,L$2+1,FALSE)/L$1</f>
        <v>0.10000000149011612</v>
      </c>
      <c r="M50" s="1">
        <f>VLOOKUP($B50,'SVS table'!$A$3:$AG$83,M$2+1,FALSE)/M$1</f>
        <v>699.99998807907104</v>
      </c>
      <c r="N50" s="1">
        <v>400</v>
      </c>
      <c r="O50" s="1">
        <f>VLOOKUP($B50,'SVS table'!$A$3:$AG$83,O$2+1,FALSE)</f>
        <v>1</v>
      </c>
      <c r="P50" s="1">
        <f>VLOOKUP($B50,'SVS table'!$A$3:$AG$83,P$2+1,FALSE)/P$1</f>
        <v>0.5</v>
      </c>
      <c r="Q50" s="1" t="str">
        <f>VLOOKUP($B50,'SVS table'!$A$3:$AG$83,Q$2+1,FALSE)</f>
        <v>EarlyReproductive</v>
      </c>
      <c r="R50" s="1">
        <v>0.05</v>
      </c>
      <c r="S50" s="1">
        <f>VLOOKUP($B50,'SVS table'!$A$3:$AG$83,S$2+1,FALSE)/S$1</f>
        <v>0.04</v>
      </c>
      <c r="T50" s="1">
        <f>VLOOKUP($B50,'SVS table'!$A$3:$AG$83,T$2+1,FALSE)/T$1</f>
        <v>2.0999999046325685E-2</v>
      </c>
      <c r="U50" s="1">
        <f>VLOOKUP($B50,'SVS table'!$A$3:$AG$83,U$2+1,FALSE)/U$1</f>
        <v>1.4999999999999999E-2</v>
      </c>
      <c r="V50">
        <v>1</v>
      </c>
      <c r="W50">
        <v>5</v>
      </c>
      <c r="X50">
        <v>30</v>
      </c>
      <c r="Y50">
        <v>40</v>
      </c>
      <c r="Z50">
        <v>100</v>
      </c>
      <c r="AA50">
        <v>8.0000000000000002E-3</v>
      </c>
      <c r="AB50">
        <v>150</v>
      </c>
      <c r="AC50" s="2" t="s">
        <v>459</v>
      </c>
      <c r="AD50" t="s">
        <v>452</v>
      </c>
    </row>
    <row r="51" spans="2:30" x14ac:dyDescent="0.3">
      <c r="B51" t="s">
        <v>344</v>
      </c>
      <c r="C51" t="s">
        <v>224</v>
      </c>
      <c r="D51" t="s">
        <v>302</v>
      </c>
      <c r="E51" t="s">
        <v>345</v>
      </c>
      <c r="F51" t="s">
        <v>37</v>
      </c>
      <c r="G51">
        <v>1</v>
      </c>
      <c r="I51" t="s">
        <v>458</v>
      </c>
      <c r="J51" s="1">
        <f>VLOOKUP($B51,'SVS table'!$A$3:$AG$83,J$2+1,FALSE)</f>
        <v>0.5</v>
      </c>
      <c r="K51" s="1">
        <f>VLOOKUP($B51,'SVS table'!$A$3:$AG$83,K$2+1,FALSE)/K$1</f>
        <v>0.95</v>
      </c>
      <c r="L51" s="1">
        <f>VLOOKUP($B51,'SVS table'!$A$3:$AG$83,L$2+1,FALSE)/L$1</f>
        <v>0.10000000149011612</v>
      </c>
      <c r="M51" s="1">
        <f>VLOOKUP($B51,'SVS table'!$A$3:$AG$83,M$2+1,FALSE)/M$1</f>
        <v>600.00002384185791</v>
      </c>
      <c r="N51" s="1">
        <v>600</v>
      </c>
      <c r="O51" s="1">
        <f>VLOOKUP($B51,'SVS table'!$A$3:$AG$83,O$2+1,FALSE)</f>
        <v>1</v>
      </c>
      <c r="P51" s="1">
        <f>VLOOKUP($B51,'SVS table'!$A$3:$AG$83,P$2+1,FALSE)/P$1</f>
        <v>0.60000002384185791</v>
      </c>
      <c r="Q51" s="1" t="str">
        <f>VLOOKUP($B51,'SVS table'!$A$3:$AG$83,Q$2+1,FALSE)</f>
        <v>LateReproductive</v>
      </c>
      <c r="R51" s="1">
        <v>0.05</v>
      </c>
      <c r="S51" s="1">
        <f>VLOOKUP($B51,'SVS table'!$A$3:$AG$83,S$2+1,FALSE)/S$1</f>
        <v>0.02</v>
      </c>
      <c r="T51" s="1">
        <f>VLOOKUP($B51,'SVS table'!$A$3:$AG$83,T$2+1,FALSE)/T$1</f>
        <v>0.02</v>
      </c>
      <c r="U51" s="1">
        <f>VLOOKUP($B51,'SVS table'!$A$3:$AG$83,U$2+1,FALSE)/U$1</f>
        <v>8.999999761581421E-3</v>
      </c>
      <c r="V51">
        <v>0</v>
      </c>
      <c r="W51">
        <v>5</v>
      </c>
      <c r="X51">
        <v>30</v>
      </c>
      <c r="Y51">
        <v>40</v>
      </c>
      <c r="Z51">
        <v>100</v>
      </c>
      <c r="AA51">
        <v>8.0000000000000002E-3</v>
      </c>
      <c r="AB51">
        <v>150</v>
      </c>
      <c r="AC51" s="2" t="s">
        <v>459</v>
      </c>
      <c r="AD51" t="s">
        <v>453</v>
      </c>
    </row>
    <row r="52" spans="2:30" x14ac:dyDescent="0.3">
      <c r="B52" t="s">
        <v>350</v>
      </c>
      <c r="C52" t="s">
        <v>224</v>
      </c>
      <c r="D52" t="s">
        <v>234</v>
      </c>
      <c r="E52" t="s">
        <v>351</v>
      </c>
      <c r="F52" t="s">
        <v>37</v>
      </c>
      <c r="G52">
        <v>1</v>
      </c>
      <c r="I52" t="s">
        <v>458</v>
      </c>
      <c r="J52" s="1">
        <f>VLOOKUP($B52,'SVS table'!$A$3:$AG$83,J$2+1,FALSE)</f>
        <v>0.89999997615814209</v>
      </c>
      <c r="K52" s="1">
        <f>VLOOKUP($B52,'SVS table'!$A$3:$AG$83,K$2+1,FALSE)/K$1</f>
        <v>0.77699996948242189</v>
      </c>
      <c r="L52" s="1">
        <f>VLOOKUP($B52,'SVS table'!$A$3:$AG$83,L$2+1,FALSE)/L$1</f>
        <v>0.10000000149011612</v>
      </c>
      <c r="M52" s="1">
        <f>VLOOKUP($B52,'SVS table'!$A$3:$AG$83,M$2+1,FALSE)/M$1</f>
        <v>600.00002384185791</v>
      </c>
      <c r="N52" s="1">
        <v>400</v>
      </c>
      <c r="O52" s="1">
        <f>VLOOKUP($B52,'SVS table'!$A$3:$AG$83,O$2+1,FALSE)</f>
        <v>1</v>
      </c>
      <c r="P52" s="1">
        <f>VLOOKUP($B52,'SVS table'!$A$3:$AG$83,P$2+1,FALSE)/P$1</f>
        <v>0.60000002384185791</v>
      </c>
      <c r="Q52" s="1" t="str">
        <f>VLOOKUP($B52,'SVS table'!$A$3:$AG$83,Q$2+1,FALSE)</f>
        <v>LateReproductive</v>
      </c>
      <c r="R52" s="1">
        <v>0.05</v>
      </c>
      <c r="S52" s="1">
        <f>VLOOKUP($B52,'SVS table'!$A$3:$AG$83,S$2+1,FALSE)/S$1</f>
        <v>1.7999999523162842E-2</v>
      </c>
      <c r="T52" s="1">
        <f>VLOOKUP($B52,'SVS table'!$A$3:$AG$83,T$2+1,FALSE)/T$1</f>
        <v>0.02</v>
      </c>
      <c r="U52" s="1">
        <f>VLOOKUP($B52,'SVS table'!$A$3:$AG$83,U$2+1,FALSE)/U$1</f>
        <v>8.999999761581421E-3</v>
      </c>
      <c r="V52">
        <v>0</v>
      </c>
      <c r="W52">
        <v>1</v>
      </c>
      <c r="X52">
        <v>25</v>
      </c>
      <c r="Y52">
        <v>35</v>
      </c>
      <c r="Z52">
        <v>100</v>
      </c>
      <c r="AA52">
        <v>8.0000000000000002E-3</v>
      </c>
      <c r="AB52">
        <v>150</v>
      </c>
      <c r="AC52" s="2" t="s">
        <v>459</v>
      </c>
      <c r="AD52" t="s">
        <v>454</v>
      </c>
    </row>
    <row r="53" spans="2:30" x14ac:dyDescent="0.3">
      <c r="B53" t="s">
        <v>354</v>
      </c>
      <c r="C53" t="s">
        <v>224</v>
      </c>
      <c r="D53" t="s">
        <v>225</v>
      </c>
      <c r="E53" t="s">
        <v>355</v>
      </c>
      <c r="F53" t="s">
        <v>37</v>
      </c>
      <c r="G53">
        <v>1</v>
      </c>
      <c r="I53" t="s">
        <v>458</v>
      </c>
      <c r="J53" s="1">
        <f>VLOOKUP($B53,'SVS table'!$A$3:$AG$83,J$2+1,FALSE)</f>
        <v>0.69999998807907104</v>
      </c>
      <c r="K53" s="1">
        <f>VLOOKUP($B53,'SVS table'!$A$3:$AG$83,K$2+1,FALSE)/K$1</f>
        <v>0.92</v>
      </c>
      <c r="L53" s="1">
        <f>VLOOKUP($B53,'SVS table'!$A$3:$AG$83,L$2+1,FALSE)/L$1</f>
        <v>0.10000000149011612</v>
      </c>
      <c r="M53" s="1">
        <f>VLOOKUP($B53,'SVS table'!$A$3:$AG$83,M$2+1,FALSE)/M$1</f>
        <v>1500</v>
      </c>
      <c r="N53" s="1">
        <v>300</v>
      </c>
      <c r="O53" s="1">
        <f>VLOOKUP($B53,'SVS table'!$A$3:$AG$83,O$2+1,FALSE)</f>
        <v>0.80000001192092896</v>
      </c>
      <c r="P53" s="1">
        <f>VLOOKUP($B53,'SVS table'!$A$3:$AG$83,P$2+1,FALSE)/P$1</f>
        <v>0.5</v>
      </c>
      <c r="Q53" s="1" t="str">
        <f>VLOOKUP($B53,'SVS table'!$A$3:$AG$83,Q$2+1,FALSE)</f>
        <v>Vegetative</v>
      </c>
      <c r="R53" s="1">
        <v>0.05</v>
      </c>
      <c r="S53" s="1">
        <f>VLOOKUP($B53,'SVS table'!$A$3:$AG$83,S$2+1,FALSE)/S$1</f>
        <v>4.4999999999999998E-2</v>
      </c>
      <c r="T53" s="1">
        <f>VLOOKUP($B53,'SVS table'!$A$3:$AG$83,T$2+1,FALSE)/T$1</f>
        <v>0.04</v>
      </c>
      <c r="U53" s="1">
        <f>VLOOKUP($B53,'SVS table'!$A$3:$AG$83,U$2+1,FALSE)/U$1</f>
        <v>8.0000001192092902E-3</v>
      </c>
      <c r="V53">
        <v>0</v>
      </c>
      <c r="W53">
        <v>1</v>
      </c>
      <c r="X53">
        <v>25</v>
      </c>
      <c r="Y53">
        <v>35</v>
      </c>
      <c r="Z53">
        <v>100</v>
      </c>
      <c r="AA53">
        <v>8.0000000000000002E-3</v>
      </c>
      <c r="AB53">
        <v>150</v>
      </c>
      <c r="AC53" s="2" t="s">
        <v>459</v>
      </c>
      <c r="AD53" t="s">
        <v>455</v>
      </c>
    </row>
    <row r="54" spans="2:30" x14ac:dyDescent="0.3">
      <c r="B54" t="s">
        <v>359</v>
      </c>
      <c r="C54" t="s">
        <v>224</v>
      </c>
      <c r="D54" t="s">
        <v>142</v>
      </c>
      <c r="E54" t="s">
        <v>360</v>
      </c>
      <c r="F54" t="s">
        <v>37</v>
      </c>
      <c r="G54">
        <v>1</v>
      </c>
      <c r="I54" t="s">
        <v>458</v>
      </c>
      <c r="J54" s="1">
        <f>VLOOKUP($B54,'SVS table'!$A$3:$AG$83,J$2+1,FALSE)</f>
        <v>0.30000001192092896</v>
      </c>
      <c r="K54" s="1">
        <f>VLOOKUP($B54,'SVS table'!$A$3:$AG$83,K$2+1,FALSE)/K$1</f>
        <v>0.76</v>
      </c>
      <c r="L54" s="1">
        <f>VLOOKUP($B54,'SVS table'!$A$3:$AG$83,L$2+1,FALSE)/L$1</f>
        <v>0.10000000149011612</v>
      </c>
      <c r="M54" s="1">
        <f>VLOOKUP($B54,'SVS table'!$A$3:$AG$83,M$2+1,FALSE)/M$1</f>
        <v>1000</v>
      </c>
      <c r="N54" s="1">
        <v>700</v>
      </c>
      <c r="O54" s="1">
        <f>VLOOKUP($B54,'SVS table'!$A$3:$AG$83,O$2+1,FALSE)</f>
        <v>0.89999997615814209</v>
      </c>
      <c r="P54" s="1">
        <f>VLOOKUP($B54,'SVS table'!$A$3:$AG$83,P$2+1,FALSE)/P$1</f>
        <v>0.5</v>
      </c>
      <c r="Q54" s="1" t="str">
        <f>VLOOKUP($B54,'SVS table'!$A$3:$AG$83,Q$2+1,FALSE)</f>
        <v>EarlyReproductive</v>
      </c>
      <c r="R54" s="1">
        <v>0.05</v>
      </c>
      <c r="S54" s="1">
        <f>VLOOKUP($B54,'SVS table'!$A$3:$AG$83,S$2+1,FALSE)/S$1</f>
        <v>4.4000000953674318E-2</v>
      </c>
      <c r="T54" s="1">
        <f>VLOOKUP($B54,'SVS table'!$A$3:$AG$83,T$2+1,FALSE)/T$1</f>
        <v>1.7000000476837158E-2</v>
      </c>
      <c r="U54" s="1">
        <f>VLOOKUP($B54,'SVS table'!$A$3:$AG$83,U$2+1,FALSE)/U$1</f>
        <v>1.4999999999999999E-2</v>
      </c>
      <c r="V54">
        <v>1</v>
      </c>
      <c r="W54">
        <v>5</v>
      </c>
      <c r="X54">
        <v>30</v>
      </c>
      <c r="Y54">
        <v>40</v>
      </c>
      <c r="Z54">
        <v>100</v>
      </c>
      <c r="AA54">
        <v>8.0000000000000002E-3</v>
      </c>
      <c r="AB54">
        <v>150</v>
      </c>
      <c r="AC54" s="2" t="s">
        <v>459</v>
      </c>
      <c r="AD54" t="s">
        <v>456</v>
      </c>
    </row>
    <row r="55" spans="2:30" x14ac:dyDescent="0.3">
      <c r="B55" t="s">
        <v>364</v>
      </c>
      <c r="C55" t="s">
        <v>224</v>
      </c>
      <c r="D55" t="s">
        <v>302</v>
      </c>
      <c r="E55" t="s">
        <v>365</v>
      </c>
      <c r="F55" t="s">
        <v>37</v>
      </c>
      <c r="G55">
        <v>1</v>
      </c>
      <c r="I55" t="s">
        <v>458</v>
      </c>
      <c r="J55" s="1">
        <f>VLOOKUP($B55,'SVS table'!$A$3:$AG$83,J$2+1,FALSE)</f>
        <v>0.47999998927116394</v>
      </c>
      <c r="K55" s="1">
        <f>VLOOKUP($B55,'SVS table'!$A$3:$AG$83,K$2+1,FALSE)/K$1</f>
        <v>0.78</v>
      </c>
      <c r="L55" s="1">
        <f>VLOOKUP($B55,'SVS table'!$A$3:$AG$83,L$2+1,FALSE)/L$1</f>
        <v>0.10000000149011612</v>
      </c>
      <c r="M55" s="1">
        <f>VLOOKUP($B55,'SVS table'!$A$3:$AG$83,M$2+1,FALSE)/M$1</f>
        <v>1500</v>
      </c>
      <c r="N55" s="1">
        <v>900</v>
      </c>
      <c r="O55" s="1">
        <f>VLOOKUP($B55,'SVS table'!$A$3:$AG$83,O$2+1,FALSE)</f>
        <v>0.75</v>
      </c>
      <c r="P55" s="1">
        <f>VLOOKUP($B55,'SVS table'!$A$3:$AG$83,P$2+1,FALSE)/P$1</f>
        <v>0.5</v>
      </c>
      <c r="Q55" s="1" t="str">
        <f>VLOOKUP($B55,'SVS table'!$A$3:$AG$83,Q$2+1,FALSE)</f>
        <v>MidReproductive</v>
      </c>
      <c r="R55" s="1">
        <v>0.05</v>
      </c>
      <c r="S55" s="1">
        <f>VLOOKUP($B55,'SVS table'!$A$3:$AG$83,S$2+1,FALSE)/S$1</f>
        <v>1.399999976158142E-2</v>
      </c>
      <c r="T55" s="1">
        <f>VLOOKUP($B55,'SVS table'!$A$3:$AG$83,T$2+1,FALSE)/T$1</f>
        <v>8.999999761581421E-3</v>
      </c>
      <c r="U55" s="1">
        <f>VLOOKUP($B55,'SVS table'!$A$3:$AG$83,U$2+1,FALSE)/U$1</f>
        <v>8.999999761581421E-3</v>
      </c>
      <c r="V55">
        <v>0</v>
      </c>
      <c r="W55">
        <v>5</v>
      </c>
      <c r="X55">
        <v>30</v>
      </c>
      <c r="Y55">
        <v>40</v>
      </c>
      <c r="Z55">
        <v>100</v>
      </c>
      <c r="AA55">
        <v>5.0000000000000001E-3</v>
      </c>
      <c r="AB55">
        <v>150</v>
      </c>
      <c r="AC55" s="2" t="s">
        <v>459</v>
      </c>
      <c r="AD55" t="s">
        <v>457</v>
      </c>
    </row>
    <row r="66" spans="3:4" x14ac:dyDescent="0.3">
      <c r="C66" t="s">
        <v>463</v>
      </c>
      <c r="D66" t="s">
        <v>464</v>
      </c>
    </row>
    <row r="67" spans="3:4" x14ac:dyDescent="0.3">
      <c r="C67" t="s">
        <v>387</v>
      </c>
      <c r="D67" t="s">
        <v>460</v>
      </c>
    </row>
    <row r="68" spans="3:4" x14ac:dyDescent="0.3">
      <c r="C68" t="s">
        <v>388</v>
      </c>
      <c r="D68" t="s">
        <v>461</v>
      </c>
    </row>
    <row r="69" spans="3:4" x14ac:dyDescent="0.3">
      <c r="C69" t="s">
        <v>389</v>
      </c>
      <c r="D69" t="s">
        <v>461</v>
      </c>
    </row>
    <row r="70" spans="3:4" x14ac:dyDescent="0.3">
      <c r="C70" t="s">
        <v>390</v>
      </c>
      <c r="D70" t="s">
        <v>461</v>
      </c>
    </row>
    <row r="71" spans="3:4" x14ac:dyDescent="0.3">
      <c r="C71" t="s">
        <v>391</v>
      </c>
      <c r="D71" t="s">
        <v>461</v>
      </c>
    </row>
    <row r="72" spans="3:4" x14ac:dyDescent="0.3">
      <c r="C72" t="s">
        <v>392</v>
      </c>
      <c r="D72" t="s">
        <v>461</v>
      </c>
    </row>
    <row r="73" spans="3:4" x14ac:dyDescent="0.3">
      <c r="C73" t="s">
        <v>393</v>
      </c>
      <c r="D73" t="s">
        <v>461</v>
      </c>
    </row>
    <row r="74" spans="3:4" x14ac:dyDescent="0.3">
      <c r="C74" t="s">
        <v>394</v>
      </c>
      <c r="D74" t="s">
        <v>461</v>
      </c>
    </row>
    <row r="75" spans="3:4" x14ac:dyDescent="0.3">
      <c r="C75" t="s">
        <v>395</v>
      </c>
      <c r="D75" t="s">
        <v>460</v>
      </c>
    </row>
    <row r="76" spans="3:4" x14ac:dyDescent="0.3">
      <c r="C76" t="s">
        <v>396</v>
      </c>
      <c r="D76" t="s">
        <v>461</v>
      </c>
    </row>
    <row r="77" spans="3:4" x14ac:dyDescent="0.3">
      <c r="C77" t="s">
        <v>397</v>
      </c>
      <c r="D77" t="s">
        <v>461</v>
      </c>
    </row>
    <row r="78" spans="3:4" x14ac:dyDescent="0.3">
      <c r="C78" t="s">
        <v>398</v>
      </c>
      <c r="D78" t="s">
        <v>461</v>
      </c>
    </row>
    <row r="79" spans="3:4" x14ac:dyDescent="0.3">
      <c r="C79" t="s">
        <v>399</v>
      </c>
      <c r="D79" t="s">
        <v>461</v>
      </c>
    </row>
    <row r="80" spans="3:4" x14ac:dyDescent="0.3">
      <c r="C80" t="s">
        <v>400</v>
      </c>
      <c r="D80" t="s">
        <v>461</v>
      </c>
    </row>
    <row r="81" spans="3:4" x14ac:dyDescent="0.3">
      <c r="C81" t="s">
        <v>401</v>
      </c>
      <c r="D81" t="s">
        <v>461</v>
      </c>
    </row>
    <row r="82" spans="3:4" x14ac:dyDescent="0.3">
      <c r="C82" t="s">
        <v>402</v>
      </c>
      <c r="D82" t="s">
        <v>461</v>
      </c>
    </row>
    <row r="83" spans="3:4" x14ac:dyDescent="0.3">
      <c r="C83" t="s">
        <v>403</v>
      </c>
      <c r="D83" t="s">
        <v>461</v>
      </c>
    </row>
    <row r="84" spans="3:4" x14ac:dyDescent="0.3">
      <c r="C84" t="s">
        <v>404</v>
      </c>
      <c r="D84" t="s">
        <v>461</v>
      </c>
    </row>
    <row r="85" spans="3:4" x14ac:dyDescent="0.3">
      <c r="C85" t="s">
        <v>405</v>
      </c>
      <c r="D85" t="s">
        <v>461</v>
      </c>
    </row>
    <row r="86" spans="3:4" x14ac:dyDescent="0.3">
      <c r="C86" t="s">
        <v>406</v>
      </c>
      <c r="D86" t="s">
        <v>461</v>
      </c>
    </row>
    <row r="87" spans="3:4" x14ac:dyDescent="0.3">
      <c r="C87" t="s">
        <v>407</v>
      </c>
      <c r="D87" t="s">
        <v>462</v>
      </c>
    </row>
    <row r="88" spans="3:4" x14ac:dyDescent="0.3">
      <c r="C88" t="s">
        <v>408</v>
      </c>
      <c r="D88" t="s">
        <v>460</v>
      </c>
    </row>
  </sheetData>
  <autoFilter ref="D1:D142" xr:uid="{EA7BCBD6-8023-42BC-961A-D24AB0CF563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E395-9A3D-4623-AA0A-8DE22FD8B5E8}">
  <dimension ref="A1:AG83"/>
  <sheetViews>
    <sheetView tabSelected="1" workbookViewId="0">
      <selection activeCell="W4" sqref="W4"/>
    </sheetView>
  </sheetViews>
  <sheetFormatPr defaultRowHeight="14.4" x14ac:dyDescent="0.3"/>
  <cols>
    <col min="1" max="1" width="31.109375" bestFit="1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</row>
    <row r="3" spans="1:33" x14ac:dyDescent="0.3">
      <c r="A3" t="s">
        <v>33</v>
      </c>
      <c r="B3">
        <v>0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40</v>
      </c>
      <c r="M3" t="s">
        <v>43</v>
      </c>
      <c r="N3" t="s">
        <v>44</v>
      </c>
      <c r="O3" t="s">
        <v>45</v>
      </c>
      <c r="P3" t="s">
        <v>46</v>
      </c>
      <c r="Q3">
        <v>10</v>
      </c>
      <c r="R3" t="s">
        <v>47</v>
      </c>
      <c r="S3" t="s">
        <v>48</v>
      </c>
      <c r="T3">
        <v>50000</v>
      </c>
      <c r="U3" t="s">
        <v>49</v>
      </c>
      <c r="V3">
        <v>0</v>
      </c>
      <c r="W3">
        <v>0</v>
      </c>
      <c r="X3">
        <v>0.94999998807907104</v>
      </c>
      <c r="Y3">
        <v>0</v>
      </c>
      <c r="Z3">
        <v>0</v>
      </c>
      <c r="AA3">
        <v>0.10000000149011612</v>
      </c>
      <c r="AB3">
        <v>1.5</v>
      </c>
      <c r="AC3">
        <v>1</v>
      </c>
      <c r="AD3">
        <v>1</v>
      </c>
      <c r="AE3">
        <v>0.89999997615814209</v>
      </c>
      <c r="AF3">
        <v>0.5</v>
      </c>
      <c r="AG3">
        <v>1.2999999523162842</v>
      </c>
    </row>
    <row r="4" spans="1:33" x14ac:dyDescent="0.3">
      <c r="A4" t="s">
        <v>50</v>
      </c>
      <c r="B4">
        <v>1</v>
      </c>
      <c r="C4" t="s">
        <v>34</v>
      </c>
      <c r="D4" t="s">
        <v>51</v>
      </c>
      <c r="E4" t="s">
        <v>52</v>
      </c>
      <c r="F4" t="s">
        <v>37</v>
      </c>
      <c r="G4" t="s">
        <v>53</v>
      </c>
      <c r="H4" t="s">
        <v>54</v>
      </c>
      <c r="I4" t="s">
        <v>55</v>
      </c>
      <c r="J4" t="s">
        <v>56</v>
      </c>
      <c r="K4" t="s">
        <v>57</v>
      </c>
      <c r="L4" t="s">
        <v>58</v>
      </c>
      <c r="M4" t="s">
        <v>43</v>
      </c>
      <c r="N4" t="s">
        <v>46</v>
      </c>
      <c r="O4" t="s">
        <v>45</v>
      </c>
      <c r="P4" t="s">
        <v>44</v>
      </c>
      <c r="Q4">
        <v>20</v>
      </c>
      <c r="R4" t="s">
        <v>47</v>
      </c>
      <c r="S4" t="s">
        <v>48</v>
      </c>
      <c r="T4">
        <v>50000</v>
      </c>
      <c r="U4" t="s">
        <v>49</v>
      </c>
      <c r="V4">
        <v>0</v>
      </c>
      <c r="W4">
        <v>0</v>
      </c>
      <c r="X4">
        <v>0.88950002193450928</v>
      </c>
      <c r="Y4">
        <v>-0.11050000041723251</v>
      </c>
      <c r="Z4">
        <v>0</v>
      </c>
      <c r="AA4">
        <v>0.10000000149011612</v>
      </c>
      <c r="AB4">
        <v>1.5</v>
      </c>
      <c r="AC4">
        <v>1</v>
      </c>
      <c r="AD4">
        <v>1</v>
      </c>
      <c r="AE4">
        <v>0.80000001192092896</v>
      </c>
      <c r="AF4">
        <v>1.5</v>
      </c>
      <c r="AG4">
        <v>1</v>
      </c>
    </row>
    <row r="5" spans="1:33" x14ac:dyDescent="0.3">
      <c r="A5" t="s">
        <v>59</v>
      </c>
      <c r="B5">
        <v>2</v>
      </c>
      <c r="C5" t="s">
        <v>34</v>
      </c>
      <c r="D5" t="s">
        <v>51</v>
      </c>
      <c r="E5" t="s">
        <v>60</v>
      </c>
      <c r="F5" t="s">
        <v>37</v>
      </c>
      <c r="G5" t="s">
        <v>61</v>
      </c>
      <c r="H5" t="s">
        <v>62</v>
      </c>
      <c r="I5" t="s">
        <v>63</v>
      </c>
      <c r="J5" t="s">
        <v>64</v>
      </c>
      <c r="K5" t="s">
        <v>65</v>
      </c>
      <c r="L5" t="s">
        <v>66</v>
      </c>
      <c r="M5" t="s">
        <v>43</v>
      </c>
      <c r="N5" t="s">
        <v>46</v>
      </c>
      <c r="O5" t="s">
        <v>67</v>
      </c>
      <c r="P5" t="s">
        <v>44</v>
      </c>
      <c r="Q5">
        <v>12</v>
      </c>
      <c r="R5" t="s">
        <v>47</v>
      </c>
      <c r="S5" t="s">
        <v>48</v>
      </c>
      <c r="T5">
        <v>50000</v>
      </c>
      <c r="U5" t="s">
        <v>49</v>
      </c>
      <c r="V5">
        <v>0</v>
      </c>
      <c r="W5">
        <v>0</v>
      </c>
      <c r="X5">
        <v>0.83399999141693115</v>
      </c>
      <c r="Y5">
        <v>-0.15600000321865082</v>
      </c>
      <c r="Z5">
        <v>0</v>
      </c>
      <c r="AA5">
        <v>0.10000000149011612</v>
      </c>
      <c r="AB5">
        <v>1.2000000476837158</v>
      </c>
      <c r="AC5">
        <v>1</v>
      </c>
      <c r="AD5">
        <v>2</v>
      </c>
      <c r="AE5">
        <v>0.80000001192092896</v>
      </c>
      <c r="AF5">
        <v>0.60000002384185791</v>
      </c>
      <c r="AG5">
        <v>2.5</v>
      </c>
    </row>
    <row r="6" spans="1:33" x14ac:dyDescent="0.3">
      <c r="A6" t="s">
        <v>68</v>
      </c>
      <c r="B6">
        <v>3</v>
      </c>
      <c r="C6" t="s">
        <v>34</v>
      </c>
      <c r="D6" t="s">
        <v>69</v>
      </c>
      <c r="E6" t="s">
        <v>70</v>
      </c>
      <c r="F6" t="s">
        <v>37</v>
      </c>
      <c r="G6" t="s">
        <v>61</v>
      </c>
      <c r="H6" t="s">
        <v>62</v>
      </c>
      <c r="I6" t="s">
        <v>63</v>
      </c>
      <c r="J6" t="s">
        <v>63</v>
      </c>
      <c r="K6" t="s">
        <v>71</v>
      </c>
      <c r="L6" t="s">
        <v>72</v>
      </c>
      <c r="M6" t="s">
        <v>43</v>
      </c>
      <c r="N6" t="s">
        <v>73</v>
      </c>
      <c r="O6" t="s">
        <v>45</v>
      </c>
      <c r="P6" t="s">
        <v>74</v>
      </c>
      <c r="Q6">
        <v>6</v>
      </c>
      <c r="R6" t="s">
        <v>47</v>
      </c>
      <c r="S6" t="s">
        <v>48</v>
      </c>
      <c r="T6">
        <v>50000</v>
      </c>
      <c r="U6" t="s">
        <v>49</v>
      </c>
      <c r="V6">
        <v>0</v>
      </c>
      <c r="W6">
        <v>0</v>
      </c>
      <c r="X6">
        <v>0.77799999713897705</v>
      </c>
      <c r="Y6">
        <v>-0.12200000137090683</v>
      </c>
      <c r="Z6">
        <v>0</v>
      </c>
      <c r="AA6">
        <v>0.10000000149011612</v>
      </c>
      <c r="AB6">
        <v>1.2000000476837158</v>
      </c>
      <c r="AC6">
        <v>1</v>
      </c>
      <c r="AD6">
        <v>2</v>
      </c>
      <c r="AE6">
        <v>0.80000001192092896</v>
      </c>
      <c r="AF6">
        <v>1</v>
      </c>
      <c r="AG6">
        <v>3</v>
      </c>
    </row>
    <row r="7" spans="1:33" x14ac:dyDescent="0.3">
      <c r="A7" t="s">
        <v>75</v>
      </c>
      <c r="B7">
        <v>4</v>
      </c>
      <c r="C7" t="s">
        <v>34</v>
      </c>
      <c r="D7" t="s">
        <v>69</v>
      </c>
      <c r="E7" t="s">
        <v>76</v>
      </c>
      <c r="F7" t="s">
        <v>37</v>
      </c>
      <c r="G7" t="s">
        <v>61</v>
      </c>
      <c r="H7" t="s">
        <v>62</v>
      </c>
      <c r="I7" t="s">
        <v>77</v>
      </c>
      <c r="J7" t="s">
        <v>78</v>
      </c>
      <c r="K7" t="s">
        <v>79</v>
      </c>
      <c r="L7" t="s">
        <v>80</v>
      </c>
      <c r="M7" t="s">
        <v>43</v>
      </c>
      <c r="N7" t="s">
        <v>73</v>
      </c>
      <c r="O7" t="s">
        <v>67</v>
      </c>
      <c r="P7" t="s">
        <v>44</v>
      </c>
      <c r="Q7">
        <v>12</v>
      </c>
      <c r="R7" t="s">
        <v>47</v>
      </c>
      <c r="S7" t="s">
        <v>48</v>
      </c>
      <c r="T7">
        <v>50000</v>
      </c>
      <c r="U7" t="s">
        <v>49</v>
      </c>
      <c r="V7">
        <v>0</v>
      </c>
      <c r="W7">
        <v>0</v>
      </c>
      <c r="X7">
        <v>0.57999998331069946</v>
      </c>
      <c r="Y7">
        <v>-0.31999999284744263</v>
      </c>
      <c r="Z7">
        <v>0</v>
      </c>
      <c r="AA7">
        <v>0.10000000149011612</v>
      </c>
      <c r="AB7">
        <v>1.2000000476837158</v>
      </c>
      <c r="AC7">
        <v>1</v>
      </c>
      <c r="AD7">
        <v>2</v>
      </c>
      <c r="AE7">
        <v>0.80000001192092896</v>
      </c>
      <c r="AF7">
        <v>1</v>
      </c>
      <c r="AG7">
        <v>3</v>
      </c>
    </row>
    <row r="8" spans="1:33" x14ac:dyDescent="0.3">
      <c r="A8" t="s">
        <v>81</v>
      </c>
      <c r="B8">
        <v>5</v>
      </c>
      <c r="C8" t="s">
        <v>34</v>
      </c>
      <c r="D8" t="s">
        <v>51</v>
      </c>
      <c r="E8" t="s">
        <v>82</v>
      </c>
      <c r="F8" t="s">
        <v>51</v>
      </c>
      <c r="G8" t="s">
        <v>61</v>
      </c>
      <c r="H8" t="s">
        <v>62</v>
      </c>
      <c r="I8" t="s">
        <v>83</v>
      </c>
      <c r="J8" t="s">
        <v>83</v>
      </c>
      <c r="K8" t="s">
        <v>84</v>
      </c>
      <c r="L8" t="s">
        <v>85</v>
      </c>
      <c r="M8" t="s">
        <v>43</v>
      </c>
      <c r="N8" t="s">
        <v>86</v>
      </c>
      <c r="O8" t="s">
        <v>45</v>
      </c>
      <c r="P8" t="s">
        <v>44</v>
      </c>
      <c r="Q8">
        <v>8</v>
      </c>
      <c r="R8" t="s">
        <v>47</v>
      </c>
      <c r="S8" t="s">
        <v>48</v>
      </c>
      <c r="T8">
        <v>50000</v>
      </c>
      <c r="U8" t="s">
        <v>49</v>
      </c>
      <c r="V8">
        <v>0</v>
      </c>
      <c r="W8">
        <v>0</v>
      </c>
      <c r="X8">
        <v>0.87199997901916504</v>
      </c>
      <c r="Y8">
        <v>-0.12800000607967377</v>
      </c>
      <c r="Z8">
        <v>0</v>
      </c>
      <c r="AA8">
        <v>0.10000000149011612</v>
      </c>
      <c r="AB8">
        <v>1.2000000476837158</v>
      </c>
      <c r="AC8">
        <v>1</v>
      </c>
      <c r="AD8">
        <v>2</v>
      </c>
      <c r="AE8">
        <v>0.80000001192092896</v>
      </c>
      <c r="AF8">
        <v>0.60000002384185791</v>
      </c>
      <c r="AG8">
        <v>2.5</v>
      </c>
    </row>
    <row r="9" spans="1:33" x14ac:dyDescent="0.3">
      <c r="A9" t="s">
        <v>87</v>
      </c>
      <c r="B9">
        <v>6</v>
      </c>
      <c r="C9" t="s">
        <v>34</v>
      </c>
      <c r="D9" t="s">
        <v>69</v>
      </c>
      <c r="E9" t="s">
        <v>82</v>
      </c>
      <c r="F9" t="s">
        <v>88</v>
      </c>
      <c r="G9" t="s">
        <v>61</v>
      </c>
      <c r="H9" t="s">
        <v>62</v>
      </c>
      <c r="I9" t="s">
        <v>89</v>
      </c>
      <c r="J9" t="s">
        <v>41</v>
      </c>
      <c r="K9" t="s">
        <v>90</v>
      </c>
      <c r="L9" t="s">
        <v>89</v>
      </c>
      <c r="M9" t="s">
        <v>43</v>
      </c>
      <c r="N9" t="s">
        <v>73</v>
      </c>
      <c r="O9" t="s">
        <v>91</v>
      </c>
      <c r="P9" t="s">
        <v>92</v>
      </c>
      <c r="Q9">
        <v>6</v>
      </c>
      <c r="R9" t="s">
        <v>47</v>
      </c>
      <c r="S9" t="s">
        <v>48</v>
      </c>
      <c r="T9">
        <v>50000</v>
      </c>
      <c r="U9" t="s">
        <v>49</v>
      </c>
      <c r="V9">
        <v>0</v>
      </c>
      <c r="W9">
        <v>0</v>
      </c>
      <c r="X9">
        <v>0.49000000953674316</v>
      </c>
      <c r="Y9">
        <v>-0.20999999344348907</v>
      </c>
      <c r="Z9">
        <v>0</v>
      </c>
      <c r="AA9">
        <v>0.10000000149011612</v>
      </c>
      <c r="AB9">
        <v>1.2000000476837158</v>
      </c>
      <c r="AC9">
        <v>1</v>
      </c>
      <c r="AD9">
        <v>2</v>
      </c>
      <c r="AE9">
        <v>0.80000001192092896</v>
      </c>
      <c r="AF9">
        <v>1.5</v>
      </c>
      <c r="AG9">
        <v>3.5</v>
      </c>
    </row>
    <row r="10" spans="1:33" x14ac:dyDescent="0.3">
      <c r="A10" t="s">
        <v>93</v>
      </c>
      <c r="B10">
        <v>6</v>
      </c>
      <c r="C10" t="s">
        <v>34</v>
      </c>
      <c r="D10" t="s">
        <v>69</v>
      </c>
      <c r="E10" t="s">
        <v>82</v>
      </c>
      <c r="F10" t="s">
        <v>37</v>
      </c>
      <c r="G10" t="s">
        <v>61</v>
      </c>
      <c r="H10" t="s">
        <v>62</v>
      </c>
      <c r="I10" t="s">
        <v>89</v>
      </c>
      <c r="J10" t="s">
        <v>41</v>
      </c>
      <c r="K10" t="s">
        <v>90</v>
      </c>
      <c r="L10" t="s">
        <v>89</v>
      </c>
      <c r="M10" t="s">
        <v>43</v>
      </c>
      <c r="N10" t="s">
        <v>73</v>
      </c>
      <c r="O10" t="s">
        <v>91</v>
      </c>
      <c r="P10" t="s">
        <v>92</v>
      </c>
      <c r="Q10">
        <v>6</v>
      </c>
      <c r="R10" t="s">
        <v>47</v>
      </c>
      <c r="S10" t="s">
        <v>48</v>
      </c>
      <c r="T10">
        <v>50000</v>
      </c>
      <c r="U10" t="s">
        <v>49</v>
      </c>
      <c r="V10">
        <v>0</v>
      </c>
      <c r="W10">
        <v>0</v>
      </c>
      <c r="X10">
        <v>0.49000000953674316</v>
      </c>
      <c r="Y10">
        <v>-0.20999999344348907</v>
      </c>
      <c r="Z10">
        <v>0</v>
      </c>
      <c r="AA10">
        <v>0.10000000149011612</v>
      </c>
      <c r="AB10">
        <v>1.2000000476837158</v>
      </c>
      <c r="AC10">
        <v>1</v>
      </c>
      <c r="AD10">
        <v>2</v>
      </c>
      <c r="AE10">
        <v>0.80000001192092896</v>
      </c>
      <c r="AF10">
        <v>1.5</v>
      </c>
      <c r="AG10">
        <v>3.5</v>
      </c>
    </row>
    <row r="11" spans="1:33" x14ac:dyDescent="0.3">
      <c r="A11" t="s">
        <v>94</v>
      </c>
      <c r="B11">
        <v>7</v>
      </c>
      <c r="C11" t="s">
        <v>34</v>
      </c>
      <c r="D11" t="s">
        <v>35</v>
      </c>
      <c r="E11" t="s">
        <v>95</v>
      </c>
      <c r="F11" t="s">
        <v>37</v>
      </c>
      <c r="G11" t="s">
        <v>38</v>
      </c>
      <c r="H11" t="s">
        <v>96</v>
      </c>
      <c r="I11" t="s">
        <v>97</v>
      </c>
      <c r="J11" t="s">
        <v>41</v>
      </c>
      <c r="K11" t="s">
        <v>98</v>
      </c>
      <c r="L11" t="s">
        <v>97</v>
      </c>
      <c r="M11" t="s">
        <v>43</v>
      </c>
      <c r="N11" t="s">
        <v>44</v>
      </c>
      <c r="O11" t="s">
        <v>45</v>
      </c>
      <c r="P11" t="s">
        <v>46</v>
      </c>
      <c r="Q11">
        <v>8</v>
      </c>
      <c r="R11" t="s">
        <v>47</v>
      </c>
      <c r="S11" t="s">
        <v>48</v>
      </c>
      <c r="T11">
        <v>50000</v>
      </c>
      <c r="U11" t="s">
        <v>49</v>
      </c>
      <c r="V11">
        <v>0</v>
      </c>
      <c r="W11">
        <v>0</v>
      </c>
      <c r="X11">
        <v>0.94999998807907104</v>
      </c>
      <c r="Y11">
        <v>0</v>
      </c>
      <c r="Z11">
        <v>0</v>
      </c>
      <c r="AA11">
        <v>0.10000000149011612</v>
      </c>
      <c r="AB11">
        <v>1.2000000476837158</v>
      </c>
      <c r="AC11">
        <v>1</v>
      </c>
      <c r="AD11">
        <v>1</v>
      </c>
      <c r="AE11">
        <v>0.89999997615814209</v>
      </c>
      <c r="AF11">
        <v>0.5</v>
      </c>
      <c r="AG11">
        <v>1.2999999523162842</v>
      </c>
    </row>
    <row r="12" spans="1:33" x14ac:dyDescent="0.3">
      <c r="A12" t="s">
        <v>99</v>
      </c>
      <c r="B12">
        <v>8</v>
      </c>
      <c r="C12" t="s">
        <v>34</v>
      </c>
      <c r="D12" t="s">
        <v>100</v>
      </c>
      <c r="E12" t="s">
        <v>101</v>
      </c>
      <c r="F12" t="s">
        <v>37</v>
      </c>
      <c r="G12" t="s">
        <v>38</v>
      </c>
      <c r="H12" t="s">
        <v>102</v>
      </c>
      <c r="I12" t="s">
        <v>103</v>
      </c>
      <c r="J12" t="s">
        <v>41</v>
      </c>
      <c r="K12" t="s">
        <v>104</v>
      </c>
      <c r="L12" t="s">
        <v>103</v>
      </c>
      <c r="M12" t="s">
        <v>43</v>
      </c>
      <c r="N12" t="s">
        <v>105</v>
      </c>
      <c r="O12" t="s">
        <v>45</v>
      </c>
      <c r="P12" t="s">
        <v>86</v>
      </c>
      <c r="Q12">
        <v>5</v>
      </c>
      <c r="R12" t="s">
        <v>47</v>
      </c>
      <c r="S12" t="s">
        <v>48</v>
      </c>
      <c r="T12">
        <v>50000</v>
      </c>
      <c r="U12" t="s">
        <v>49</v>
      </c>
      <c r="V12">
        <v>0</v>
      </c>
      <c r="W12">
        <v>0</v>
      </c>
      <c r="X12">
        <v>0.94999998807907104</v>
      </c>
      <c r="Y12">
        <v>0</v>
      </c>
      <c r="Z12">
        <v>0</v>
      </c>
      <c r="AA12">
        <v>0.10000000149011612</v>
      </c>
      <c r="AB12">
        <v>0.89999997615814209</v>
      </c>
      <c r="AC12">
        <v>1</v>
      </c>
      <c r="AD12">
        <v>1.5</v>
      </c>
      <c r="AE12">
        <v>0.89999997615814209</v>
      </c>
      <c r="AF12">
        <v>1</v>
      </c>
      <c r="AG12">
        <v>2.5</v>
      </c>
    </row>
    <row r="13" spans="1:33" x14ac:dyDescent="0.3">
      <c r="A13" t="s">
        <v>106</v>
      </c>
      <c r="B13">
        <v>9</v>
      </c>
      <c r="C13" t="s">
        <v>34</v>
      </c>
      <c r="D13" t="s">
        <v>35</v>
      </c>
      <c r="E13" t="s">
        <v>107</v>
      </c>
      <c r="F13" t="s">
        <v>37</v>
      </c>
      <c r="G13" t="s">
        <v>38</v>
      </c>
      <c r="H13" t="s">
        <v>108</v>
      </c>
      <c r="I13" t="s">
        <v>109</v>
      </c>
      <c r="J13" t="s">
        <v>41</v>
      </c>
      <c r="K13" t="s">
        <v>110</v>
      </c>
      <c r="L13" t="s">
        <v>109</v>
      </c>
      <c r="M13" t="s">
        <v>43</v>
      </c>
      <c r="N13" t="s">
        <v>111</v>
      </c>
      <c r="O13" t="s">
        <v>45</v>
      </c>
      <c r="P13" t="s">
        <v>112</v>
      </c>
      <c r="Q13">
        <v>8</v>
      </c>
      <c r="R13" t="s">
        <v>47</v>
      </c>
      <c r="S13" t="s">
        <v>48</v>
      </c>
      <c r="T13">
        <v>50000</v>
      </c>
      <c r="U13" t="s">
        <v>49</v>
      </c>
      <c r="V13">
        <v>0</v>
      </c>
      <c r="W13">
        <v>0</v>
      </c>
      <c r="X13">
        <v>0.94999998807907104</v>
      </c>
      <c r="Y13">
        <v>0</v>
      </c>
      <c r="Z13">
        <v>0</v>
      </c>
      <c r="AA13">
        <v>0.10000000149011612</v>
      </c>
      <c r="AB13">
        <v>1.5</v>
      </c>
      <c r="AC13">
        <v>1</v>
      </c>
      <c r="AD13">
        <v>1</v>
      </c>
      <c r="AE13">
        <v>0.89999997615814209</v>
      </c>
      <c r="AF13">
        <v>0.5</v>
      </c>
      <c r="AG13">
        <v>1.2999999523162842</v>
      </c>
    </row>
    <row r="14" spans="1:33" x14ac:dyDescent="0.3">
      <c r="A14" t="s">
        <v>113</v>
      </c>
      <c r="B14">
        <v>10</v>
      </c>
      <c r="C14" t="s">
        <v>34</v>
      </c>
      <c r="D14" t="s">
        <v>35</v>
      </c>
      <c r="E14" t="s">
        <v>114</v>
      </c>
      <c r="F14" t="s">
        <v>37</v>
      </c>
      <c r="G14" t="s">
        <v>38</v>
      </c>
      <c r="H14" t="s">
        <v>115</v>
      </c>
      <c r="I14" t="s">
        <v>116</v>
      </c>
      <c r="J14" t="s">
        <v>41</v>
      </c>
      <c r="K14" t="s">
        <v>117</v>
      </c>
      <c r="L14" t="s">
        <v>116</v>
      </c>
      <c r="M14" t="s">
        <v>43</v>
      </c>
      <c r="N14" t="s">
        <v>44</v>
      </c>
      <c r="O14" t="s">
        <v>45</v>
      </c>
      <c r="P14" t="s">
        <v>46</v>
      </c>
      <c r="Q14">
        <v>8</v>
      </c>
      <c r="R14" t="s">
        <v>47</v>
      </c>
      <c r="S14" t="s">
        <v>48</v>
      </c>
      <c r="T14">
        <v>50000</v>
      </c>
      <c r="U14" t="s">
        <v>49</v>
      </c>
      <c r="V14">
        <v>0</v>
      </c>
      <c r="W14">
        <v>0</v>
      </c>
      <c r="X14">
        <v>0.94999998807907104</v>
      </c>
      <c r="Y14">
        <v>0</v>
      </c>
      <c r="Z14">
        <v>0</v>
      </c>
      <c r="AA14">
        <v>0.10000000149011612</v>
      </c>
      <c r="AB14">
        <v>1.5</v>
      </c>
      <c r="AC14">
        <v>1</v>
      </c>
      <c r="AD14">
        <v>1</v>
      </c>
      <c r="AE14">
        <v>0.89999997615814209</v>
      </c>
      <c r="AF14">
        <v>0.5</v>
      </c>
      <c r="AG14">
        <v>1.2999999523162842</v>
      </c>
    </row>
    <row r="15" spans="1:33" x14ac:dyDescent="0.3">
      <c r="A15" t="s">
        <v>118</v>
      </c>
      <c r="B15">
        <v>11</v>
      </c>
      <c r="C15" t="s">
        <v>34</v>
      </c>
      <c r="D15" t="s">
        <v>35</v>
      </c>
      <c r="E15" t="s">
        <v>119</v>
      </c>
      <c r="F15" t="s">
        <v>37</v>
      </c>
      <c r="G15" t="s">
        <v>38</v>
      </c>
      <c r="H15" t="s">
        <v>120</v>
      </c>
      <c r="I15" t="s">
        <v>41</v>
      </c>
      <c r="J15" t="s">
        <v>41</v>
      </c>
      <c r="K15" t="s">
        <v>120</v>
      </c>
      <c r="L15" t="s">
        <v>41</v>
      </c>
      <c r="M15" t="s">
        <v>43</v>
      </c>
      <c r="N15" t="s">
        <v>44</v>
      </c>
      <c r="O15" t="s">
        <v>45</v>
      </c>
      <c r="P15" t="s">
        <v>46</v>
      </c>
      <c r="Q15">
        <v>12</v>
      </c>
      <c r="R15" t="s">
        <v>47</v>
      </c>
      <c r="S15" t="s">
        <v>48</v>
      </c>
      <c r="T15">
        <v>50000</v>
      </c>
      <c r="U15" t="s">
        <v>49</v>
      </c>
      <c r="V15">
        <v>0</v>
      </c>
      <c r="W15">
        <v>0</v>
      </c>
      <c r="X15">
        <v>0.94999998807907104</v>
      </c>
      <c r="Y15">
        <v>0</v>
      </c>
      <c r="Z15">
        <v>0</v>
      </c>
      <c r="AA15">
        <v>0.10000000149011612</v>
      </c>
      <c r="AB15">
        <v>1.5</v>
      </c>
      <c r="AC15">
        <v>1</v>
      </c>
      <c r="AD15">
        <v>1</v>
      </c>
      <c r="AE15">
        <v>0.89999997615814209</v>
      </c>
      <c r="AF15">
        <v>0.5</v>
      </c>
      <c r="AG15">
        <v>1.2999999523162842</v>
      </c>
    </row>
    <row r="16" spans="1:33" x14ac:dyDescent="0.3">
      <c r="A16" t="s">
        <v>121</v>
      </c>
      <c r="B16">
        <v>12</v>
      </c>
      <c r="C16" t="s">
        <v>34</v>
      </c>
      <c r="D16" t="s">
        <v>35</v>
      </c>
      <c r="E16" t="s">
        <v>122</v>
      </c>
      <c r="F16" t="s">
        <v>37</v>
      </c>
      <c r="G16" t="s">
        <v>38</v>
      </c>
      <c r="H16" t="s">
        <v>123</v>
      </c>
      <c r="I16" t="s">
        <v>124</v>
      </c>
      <c r="J16" t="s">
        <v>41</v>
      </c>
      <c r="K16" t="s">
        <v>125</v>
      </c>
      <c r="L16" t="s">
        <v>124</v>
      </c>
      <c r="M16" t="s">
        <v>43</v>
      </c>
      <c r="N16" t="s">
        <v>46</v>
      </c>
      <c r="O16" t="s">
        <v>45</v>
      </c>
      <c r="P16" t="s">
        <v>111</v>
      </c>
      <c r="Q16">
        <v>17.5</v>
      </c>
      <c r="R16" t="s">
        <v>47</v>
      </c>
      <c r="S16" t="s">
        <v>48</v>
      </c>
      <c r="T16">
        <v>50000</v>
      </c>
      <c r="U16" t="s">
        <v>49</v>
      </c>
      <c r="V16">
        <v>0</v>
      </c>
      <c r="W16">
        <v>0</v>
      </c>
      <c r="X16">
        <v>0.94999998807907104</v>
      </c>
      <c r="Y16">
        <v>0</v>
      </c>
      <c r="Z16">
        <v>0</v>
      </c>
      <c r="AA16">
        <v>0.10000000149011612</v>
      </c>
      <c r="AB16">
        <v>1.5</v>
      </c>
      <c r="AC16">
        <v>0.85000002384185791</v>
      </c>
      <c r="AD16">
        <v>1</v>
      </c>
      <c r="AE16">
        <v>0.89999997615814209</v>
      </c>
      <c r="AF16">
        <v>0.69999998807907104</v>
      </c>
      <c r="AG16">
        <v>1.3999999761581421</v>
      </c>
    </row>
    <row r="17" spans="1:33" x14ac:dyDescent="0.3">
      <c r="A17" t="s">
        <v>126</v>
      </c>
      <c r="B17">
        <v>13</v>
      </c>
      <c r="C17" t="s">
        <v>127</v>
      </c>
      <c r="D17" t="s">
        <v>35</v>
      </c>
      <c r="E17" t="s">
        <v>36</v>
      </c>
      <c r="F17" t="s">
        <v>37</v>
      </c>
      <c r="G17" t="s">
        <v>38</v>
      </c>
      <c r="H17" t="s">
        <v>39</v>
      </c>
      <c r="I17" t="s">
        <v>40</v>
      </c>
      <c r="J17" t="s">
        <v>41</v>
      </c>
      <c r="K17" t="s">
        <v>42</v>
      </c>
      <c r="L17" t="s">
        <v>40</v>
      </c>
      <c r="M17" t="s">
        <v>43</v>
      </c>
      <c r="N17" t="s">
        <v>128</v>
      </c>
      <c r="O17" t="s">
        <v>129</v>
      </c>
      <c r="P17" t="s">
        <v>111</v>
      </c>
      <c r="Q17">
        <v>6</v>
      </c>
      <c r="R17" t="s">
        <v>47</v>
      </c>
      <c r="S17" t="s">
        <v>130</v>
      </c>
      <c r="T17">
        <v>50000</v>
      </c>
      <c r="U17" t="s">
        <v>131</v>
      </c>
      <c r="V17">
        <v>0</v>
      </c>
      <c r="W17">
        <v>0</v>
      </c>
      <c r="X17">
        <v>0.40000000596046448</v>
      </c>
      <c r="Y17">
        <v>0.10000000149011612</v>
      </c>
      <c r="Z17">
        <v>13</v>
      </c>
      <c r="AA17">
        <v>0.10000000149011612</v>
      </c>
      <c r="AB17">
        <v>1.5</v>
      </c>
      <c r="AC17">
        <v>1</v>
      </c>
      <c r="AD17">
        <v>1</v>
      </c>
      <c r="AE17">
        <v>0.89999997615814209</v>
      </c>
      <c r="AF17">
        <v>0.5</v>
      </c>
      <c r="AG17">
        <v>1.2999999523162842</v>
      </c>
    </row>
    <row r="18" spans="1:33" x14ac:dyDescent="0.3">
      <c r="A18" t="s">
        <v>132</v>
      </c>
      <c r="B18">
        <v>14</v>
      </c>
      <c r="C18" t="s">
        <v>127</v>
      </c>
      <c r="D18" t="s">
        <v>133</v>
      </c>
      <c r="E18" t="s">
        <v>134</v>
      </c>
      <c r="F18" t="s">
        <v>37</v>
      </c>
      <c r="G18" t="s">
        <v>61</v>
      </c>
      <c r="H18" t="s">
        <v>62</v>
      </c>
      <c r="I18" t="s">
        <v>63</v>
      </c>
      <c r="J18" t="s">
        <v>63</v>
      </c>
      <c r="K18" t="s">
        <v>71</v>
      </c>
      <c r="L18" t="s">
        <v>72</v>
      </c>
      <c r="M18" t="s">
        <v>43</v>
      </c>
      <c r="N18" t="s">
        <v>105</v>
      </c>
      <c r="O18" t="s">
        <v>67</v>
      </c>
      <c r="P18" t="s">
        <v>74</v>
      </c>
      <c r="Q18">
        <v>4</v>
      </c>
      <c r="R18" t="s">
        <v>47</v>
      </c>
      <c r="S18" t="s">
        <v>130</v>
      </c>
      <c r="T18">
        <v>50000</v>
      </c>
      <c r="U18" t="s">
        <v>131</v>
      </c>
      <c r="V18">
        <v>0</v>
      </c>
      <c r="W18">
        <v>0</v>
      </c>
      <c r="X18">
        <v>0.27000001072883606</v>
      </c>
      <c r="Y18">
        <v>1.3000000268220901E-2</v>
      </c>
      <c r="Z18">
        <v>9</v>
      </c>
      <c r="AA18">
        <v>0.10000000149011612</v>
      </c>
      <c r="AB18">
        <v>1.2000000476837158</v>
      </c>
      <c r="AC18">
        <v>1</v>
      </c>
      <c r="AD18">
        <v>2</v>
      </c>
      <c r="AE18">
        <v>0.80000001192092896</v>
      </c>
      <c r="AF18">
        <v>1.1499999761581421</v>
      </c>
      <c r="AG18">
        <v>3.2200000286102295</v>
      </c>
    </row>
    <row r="19" spans="1:33" x14ac:dyDescent="0.3">
      <c r="A19" t="s">
        <v>135</v>
      </c>
      <c r="B19">
        <v>15</v>
      </c>
      <c r="C19" t="s">
        <v>127</v>
      </c>
      <c r="D19" t="s">
        <v>133</v>
      </c>
      <c r="E19" t="s">
        <v>136</v>
      </c>
      <c r="F19" t="s">
        <v>37</v>
      </c>
      <c r="G19" t="s">
        <v>137</v>
      </c>
      <c r="H19" t="s">
        <v>138</v>
      </c>
      <c r="I19" t="s">
        <v>139</v>
      </c>
      <c r="J19" t="s">
        <v>41</v>
      </c>
      <c r="K19" t="s">
        <v>140</v>
      </c>
      <c r="L19" t="s">
        <v>139</v>
      </c>
      <c r="M19" t="s">
        <v>43</v>
      </c>
      <c r="N19" t="s">
        <v>46</v>
      </c>
      <c r="O19" t="s">
        <v>129</v>
      </c>
      <c r="P19" t="s">
        <v>92</v>
      </c>
      <c r="Q19">
        <v>1.1499999761581421</v>
      </c>
      <c r="R19" t="s">
        <v>47</v>
      </c>
      <c r="S19" t="s">
        <v>130</v>
      </c>
      <c r="T19">
        <v>50000</v>
      </c>
      <c r="U19" t="s">
        <v>131</v>
      </c>
      <c r="V19">
        <v>0</v>
      </c>
      <c r="W19">
        <v>0</v>
      </c>
      <c r="X19">
        <v>0.10000000149011612</v>
      </c>
      <c r="Y19">
        <v>5.000000074505806E-2</v>
      </c>
      <c r="Z19">
        <v>9</v>
      </c>
      <c r="AA19">
        <v>0.10000000149011612</v>
      </c>
      <c r="AB19">
        <v>1.5</v>
      </c>
      <c r="AC19">
        <v>1</v>
      </c>
      <c r="AD19">
        <v>1</v>
      </c>
      <c r="AE19">
        <v>1</v>
      </c>
      <c r="AF19">
        <v>1</v>
      </c>
      <c r="AG19">
        <v>4</v>
      </c>
    </row>
    <row r="20" spans="1:33" x14ac:dyDescent="0.3">
      <c r="A20" t="s">
        <v>141</v>
      </c>
      <c r="B20">
        <v>16</v>
      </c>
      <c r="C20" t="s">
        <v>127</v>
      </c>
      <c r="D20" t="s">
        <v>142</v>
      </c>
      <c r="E20" t="s">
        <v>143</v>
      </c>
      <c r="F20" t="s">
        <v>37</v>
      </c>
      <c r="G20" t="s">
        <v>144</v>
      </c>
      <c r="H20" t="s">
        <v>145</v>
      </c>
      <c r="I20" t="s">
        <v>146</v>
      </c>
      <c r="J20" t="s">
        <v>41</v>
      </c>
      <c r="K20" t="s">
        <v>147</v>
      </c>
      <c r="L20" t="s">
        <v>146</v>
      </c>
      <c r="M20" t="s">
        <v>43</v>
      </c>
      <c r="N20" t="s">
        <v>73</v>
      </c>
      <c r="O20" t="s">
        <v>67</v>
      </c>
      <c r="P20" t="s">
        <v>92</v>
      </c>
      <c r="Q20">
        <v>4</v>
      </c>
      <c r="R20" t="s">
        <v>47</v>
      </c>
      <c r="S20" t="s">
        <v>130</v>
      </c>
      <c r="T20">
        <v>50000</v>
      </c>
      <c r="U20" t="s">
        <v>131</v>
      </c>
      <c r="V20">
        <v>0</v>
      </c>
      <c r="W20">
        <v>0</v>
      </c>
      <c r="X20">
        <v>0.30000001192092896</v>
      </c>
      <c r="Y20">
        <v>0</v>
      </c>
      <c r="Z20">
        <v>15</v>
      </c>
      <c r="AA20">
        <v>0.10000000149011612</v>
      </c>
      <c r="AB20">
        <v>1</v>
      </c>
      <c r="AC20">
        <v>1</v>
      </c>
      <c r="AD20">
        <v>1</v>
      </c>
      <c r="AE20">
        <v>1.5</v>
      </c>
      <c r="AF20">
        <v>1.6000000238418579</v>
      </c>
      <c r="AG20">
        <v>4.6999998092651367</v>
      </c>
    </row>
    <row r="21" spans="1:33" x14ac:dyDescent="0.3">
      <c r="A21" t="s">
        <v>148</v>
      </c>
      <c r="B21">
        <v>17</v>
      </c>
      <c r="C21" t="s">
        <v>127</v>
      </c>
      <c r="D21" t="s">
        <v>35</v>
      </c>
      <c r="E21" t="s">
        <v>149</v>
      </c>
      <c r="F21" t="s">
        <v>37</v>
      </c>
      <c r="G21" t="s">
        <v>150</v>
      </c>
      <c r="H21" t="s">
        <v>151</v>
      </c>
      <c r="I21" t="s">
        <v>152</v>
      </c>
      <c r="J21" t="s">
        <v>41</v>
      </c>
      <c r="K21" t="s">
        <v>153</v>
      </c>
      <c r="L21" t="s">
        <v>152</v>
      </c>
      <c r="M21" t="s">
        <v>43</v>
      </c>
      <c r="N21" t="s">
        <v>73</v>
      </c>
      <c r="O21" t="s">
        <v>129</v>
      </c>
      <c r="P21" t="s">
        <v>92</v>
      </c>
      <c r="Q21">
        <v>3</v>
      </c>
      <c r="R21" t="s">
        <v>47</v>
      </c>
      <c r="S21" t="s">
        <v>130</v>
      </c>
      <c r="T21">
        <v>50000</v>
      </c>
      <c r="U21" t="s">
        <v>131</v>
      </c>
      <c r="V21">
        <v>0</v>
      </c>
      <c r="W21">
        <v>0</v>
      </c>
      <c r="X21">
        <v>0.30000001192092896</v>
      </c>
      <c r="Y21">
        <v>0.10000000149011612</v>
      </c>
      <c r="Z21">
        <v>8</v>
      </c>
      <c r="AA21">
        <v>0.10000000149011612</v>
      </c>
      <c r="AB21">
        <v>1.5</v>
      </c>
      <c r="AC21">
        <v>1</v>
      </c>
      <c r="AD21">
        <v>1</v>
      </c>
      <c r="AE21">
        <v>0.89999997615814209</v>
      </c>
      <c r="AF21">
        <v>1.2999999523162842</v>
      </c>
      <c r="AG21">
        <v>2.4000000953674316</v>
      </c>
    </row>
    <row r="22" spans="1:33" x14ac:dyDescent="0.3">
      <c r="A22" t="s">
        <v>154</v>
      </c>
      <c r="B22">
        <v>18</v>
      </c>
      <c r="C22" t="s">
        <v>127</v>
      </c>
      <c r="D22" t="s">
        <v>35</v>
      </c>
      <c r="E22" t="s">
        <v>95</v>
      </c>
      <c r="F22" t="s">
        <v>37</v>
      </c>
      <c r="G22" t="s">
        <v>38</v>
      </c>
      <c r="H22" t="s">
        <v>96</v>
      </c>
      <c r="I22" t="s">
        <v>97</v>
      </c>
      <c r="J22" t="s">
        <v>41</v>
      </c>
      <c r="K22" t="s">
        <v>98</v>
      </c>
      <c r="L22" t="s">
        <v>97</v>
      </c>
      <c r="M22" t="s">
        <v>43</v>
      </c>
      <c r="N22" t="s">
        <v>112</v>
      </c>
      <c r="O22" t="s">
        <v>129</v>
      </c>
      <c r="P22" t="s">
        <v>111</v>
      </c>
      <c r="Q22">
        <v>8</v>
      </c>
      <c r="R22" t="s">
        <v>47</v>
      </c>
      <c r="S22" t="s">
        <v>130</v>
      </c>
      <c r="T22">
        <v>50000</v>
      </c>
      <c r="U22" t="s">
        <v>131</v>
      </c>
      <c r="V22">
        <v>0</v>
      </c>
      <c r="W22">
        <v>0</v>
      </c>
      <c r="X22">
        <v>0.46299999952316284</v>
      </c>
      <c r="Y22">
        <v>0.10000000149011612</v>
      </c>
      <c r="Z22">
        <v>13</v>
      </c>
      <c r="AA22">
        <v>0.10000000149011612</v>
      </c>
      <c r="AB22">
        <v>1.2000000476837158</v>
      </c>
      <c r="AC22">
        <v>1</v>
      </c>
      <c r="AD22">
        <v>1</v>
      </c>
      <c r="AE22">
        <v>0.89999997615814209</v>
      </c>
      <c r="AF22">
        <v>0.5</v>
      </c>
      <c r="AG22">
        <v>1.2000000476837158</v>
      </c>
    </row>
    <row r="23" spans="1:33" x14ac:dyDescent="0.3">
      <c r="A23" t="s">
        <v>155</v>
      </c>
      <c r="B23">
        <v>19</v>
      </c>
      <c r="C23" t="s">
        <v>127</v>
      </c>
      <c r="D23" t="s">
        <v>142</v>
      </c>
      <c r="E23" t="s">
        <v>156</v>
      </c>
      <c r="F23" t="s">
        <v>37</v>
      </c>
      <c r="G23" t="s">
        <v>144</v>
      </c>
      <c r="H23" t="s">
        <v>157</v>
      </c>
      <c r="I23" t="s">
        <v>158</v>
      </c>
      <c r="J23" t="s">
        <v>41</v>
      </c>
      <c r="K23" t="s">
        <v>159</v>
      </c>
      <c r="L23" t="s">
        <v>158</v>
      </c>
      <c r="M23" t="s">
        <v>43</v>
      </c>
      <c r="N23" t="s">
        <v>73</v>
      </c>
      <c r="O23" t="s">
        <v>129</v>
      </c>
      <c r="P23" t="s">
        <v>92</v>
      </c>
      <c r="Q23">
        <v>3.5</v>
      </c>
      <c r="R23" t="s">
        <v>47</v>
      </c>
      <c r="S23" t="s">
        <v>130</v>
      </c>
      <c r="T23">
        <v>50000</v>
      </c>
      <c r="U23" t="s">
        <v>131</v>
      </c>
      <c r="V23">
        <v>0</v>
      </c>
      <c r="W23">
        <v>0</v>
      </c>
      <c r="X23">
        <v>0.5</v>
      </c>
      <c r="Y23">
        <v>0</v>
      </c>
      <c r="Z23">
        <v>14</v>
      </c>
      <c r="AA23">
        <v>0.10000000149011612</v>
      </c>
      <c r="AB23">
        <v>1</v>
      </c>
      <c r="AC23">
        <v>1</v>
      </c>
      <c r="AD23">
        <v>1</v>
      </c>
      <c r="AE23">
        <v>1.5</v>
      </c>
      <c r="AF23">
        <v>1.6000000238418579</v>
      </c>
      <c r="AG23">
        <v>3.5</v>
      </c>
    </row>
    <row r="24" spans="1:33" x14ac:dyDescent="0.3">
      <c r="A24" t="s">
        <v>160</v>
      </c>
      <c r="B24">
        <v>20</v>
      </c>
      <c r="C24" t="s">
        <v>127</v>
      </c>
      <c r="D24" t="s">
        <v>133</v>
      </c>
      <c r="E24" t="s">
        <v>161</v>
      </c>
      <c r="F24" t="s">
        <v>37</v>
      </c>
      <c r="G24" t="s">
        <v>162</v>
      </c>
      <c r="H24" t="s">
        <v>163</v>
      </c>
      <c r="I24" t="s">
        <v>164</v>
      </c>
      <c r="J24" t="s">
        <v>41</v>
      </c>
      <c r="K24" t="s">
        <v>165</v>
      </c>
      <c r="L24" t="s">
        <v>164</v>
      </c>
      <c r="M24" t="s">
        <v>43</v>
      </c>
      <c r="N24" t="s">
        <v>112</v>
      </c>
      <c r="O24" t="s">
        <v>67</v>
      </c>
      <c r="P24" t="s">
        <v>92</v>
      </c>
      <c r="Q24">
        <v>2.5</v>
      </c>
      <c r="R24" t="s">
        <v>47</v>
      </c>
      <c r="S24" t="s">
        <v>130</v>
      </c>
      <c r="T24">
        <v>50000</v>
      </c>
      <c r="U24" t="s">
        <v>131</v>
      </c>
      <c r="V24">
        <v>0</v>
      </c>
      <c r="W24">
        <v>0</v>
      </c>
      <c r="X24">
        <v>0.2083333283662796</v>
      </c>
      <c r="Y24">
        <v>0</v>
      </c>
      <c r="Z24">
        <v>9</v>
      </c>
      <c r="AA24">
        <v>0.10000000149011612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4.3000001907348633</v>
      </c>
    </row>
    <row r="25" spans="1:33" x14ac:dyDescent="0.3">
      <c r="A25" t="s">
        <v>166</v>
      </c>
      <c r="B25">
        <v>21</v>
      </c>
      <c r="C25" t="s">
        <v>127</v>
      </c>
      <c r="D25" t="s">
        <v>142</v>
      </c>
      <c r="E25" t="s">
        <v>167</v>
      </c>
      <c r="F25" t="s">
        <v>37</v>
      </c>
      <c r="G25" t="s">
        <v>144</v>
      </c>
      <c r="H25" t="s">
        <v>168</v>
      </c>
      <c r="I25" t="s">
        <v>55</v>
      </c>
      <c r="J25" t="s">
        <v>41</v>
      </c>
      <c r="K25" t="s">
        <v>169</v>
      </c>
      <c r="L25" t="s">
        <v>55</v>
      </c>
      <c r="M25" t="s">
        <v>43</v>
      </c>
      <c r="N25" t="s">
        <v>73</v>
      </c>
      <c r="O25" t="s">
        <v>129</v>
      </c>
      <c r="P25" t="s">
        <v>92</v>
      </c>
      <c r="Q25">
        <v>3.5</v>
      </c>
      <c r="R25" t="s">
        <v>47</v>
      </c>
      <c r="S25" t="s">
        <v>130</v>
      </c>
      <c r="T25">
        <v>50000</v>
      </c>
      <c r="U25" t="s">
        <v>131</v>
      </c>
      <c r="V25">
        <v>0</v>
      </c>
      <c r="W25">
        <v>0</v>
      </c>
      <c r="X25">
        <v>0.5</v>
      </c>
      <c r="Y25">
        <v>0</v>
      </c>
      <c r="Z25">
        <v>14</v>
      </c>
      <c r="AA25">
        <v>0.10000000149011612</v>
      </c>
      <c r="AB25">
        <v>1</v>
      </c>
      <c r="AC25">
        <v>1</v>
      </c>
      <c r="AD25">
        <v>1</v>
      </c>
      <c r="AE25">
        <v>1.5</v>
      </c>
      <c r="AF25">
        <v>1.6000000238418579</v>
      </c>
      <c r="AG25">
        <v>3.5</v>
      </c>
    </row>
    <row r="26" spans="1:33" x14ac:dyDescent="0.3">
      <c r="A26" t="s">
        <v>170</v>
      </c>
      <c r="B26">
        <v>22</v>
      </c>
      <c r="C26" t="s">
        <v>127</v>
      </c>
      <c r="D26" t="s">
        <v>142</v>
      </c>
      <c r="E26" t="s">
        <v>171</v>
      </c>
      <c r="F26" t="s">
        <v>37</v>
      </c>
      <c r="G26" t="s">
        <v>144</v>
      </c>
      <c r="H26" t="s">
        <v>172</v>
      </c>
      <c r="I26" t="s">
        <v>173</v>
      </c>
      <c r="J26" t="s">
        <v>41</v>
      </c>
      <c r="K26" t="s">
        <v>174</v>
      </c>
      <c r="L26" t="s">
        <v>173</v>
      </c>
      <c r="M26" t="s">
        <v>43</v>
      </c>
      <c r="N26" t="s">
        <v>73</v>
      </c>
      <c r="O26" t="s">
        <v>129</v>
      </c>
      <c r="P26" t="s">
        <v>92</v>
      </c>
      <c r="Q26">
        <v>3.5</v>
      </c>
      <c r="R26" t="s">
        <v>47</v>
      </c>
      <c r="S26" t="s">
        <v>130</v>
      </c>
      <c r="T26">
        <v>50000</v>
      </c>
      <c r="U26" t="s">
        <v>131</v>
      </c>
      <c r="V26">
        <v>0</v>
      </c>
      <c r="W26">
        <v>0</v>
      </c>
      <c r="X26">
        <v>0.30000001192092896</v>
      </c>
      <c r="Y26">
        <v>0</v>
      </c>
      <c r="Z26">
        <v>14</v>
      </c>
      <c r="AA26">
        <v>0.10000000149011612</v>
      </c>
      <c r="AB26">
        <v>0.69999998807907104</v>
      </c>
      <c r="AC26">
        <v>1</v>
      </c>
      <c r="AD26">
        <v>1</v>
      </c>
      <c r="AE26">
        <v>1.5</v>
      </c>
      <c r="AF26">
        <v>1.6000000238418579</v>
      </c>
      <c r="AG26">
        <v>4.6999998092651367</v>
      </c>
    </row>
    <row r="27" spans="1:33" x14ac:dyDescent="0.3">
      <c r="A27" t="s">
        <v>175</v>
      </c>
      <c r="B27">
        <v>23</v>
      </c>
      <c r="C27" t="s">
        <v>127</v>
      </c>
      <c r="D27" t="s">
        <v>35</v>
      </c>
      <c r="E27" t="s">
        <v>114</v>
      </c>
      <c r="F27" t="s">
        <v>176</v>
      </c>
      <c r="G27" t="s">
        <v>38</v>
      </c>
      <c r="H27" t="s">
        <v>115</v>
      </c>
      <c r="I27" t="s">
        <v>116</v>
      </c>
      <c r="J27" t="s">
        <v>41</v>
      </c>
      <c r="K27" t="s">
        <v>117</v>
      </c>
      <c r="L27" t="s">
        <v>116</v>
      </c>
      <c r="M27" t="s">
        <v>43</v>
      </c>
      <c r="N27" t="s">
        <v>105</v>
      </c>
      <c r="O27" t="s">
        <v>129</v>
      </c>
      <c r="P27" t="s">
        <v>111</v>
      </c>
      <c r="Q27">
        <v>10</v>
      </c>
      <c r="R27" t="s">
        <v>47</v>
      </c>
      <c r="S27" t="s">
        <v>130</v>
      </c>
      <c r="T27">
        <v>50000</v>
      </c>
      <c r="U27" t="s">
        <v>131</v>
      </c>
      <c r="V27">
        <v>0</v>
      </c>
      <c r="W27">
        <v>0</v>
      </c>
      <c r="X27">
        <v>0.41170001029968262</v>
      </c>
      <c r="Y27">
        <v>0.10000000149011612</v>
      </c>
      <c r="Z27">
        <v>13</v>
      </c>
      <c r="AA27">
        <v>0.10000000149011612</v>
      </c>
      <c r="AB27">
        <v>1.5</v>
      </c>
      <c r="AC27">
        <v>1</v>
      </c>
      <c r="AD27">
        <v>1</v>
      </c>
      <c r="AE27">
        <v>0.89999997615814209</v>
      </c>
      <c r="AF27">
        <v>0.5</v>
      </c>
      <c r="AG27">
        <v>1.5</v>
      </c>
    </row>
    <row r="28" spans="1:33" x14ac:dyDescent="0.3">
      <c r="A28" t="s">
        <v>177</v>
      </c>
      <c r="B28">
        <v>24</v>
      </c>
      <c r="C28" t="s">
        <v>127</v>
      </c>
      <c r="D28" t="s">
        <v>35</v>
      </c>
      <c r="E28" t="s">
        <v>114</v>
      </c>
      <c r="F28" t="s">
        <v>178</v>
      </c>
      <c r="G28" t="s">
        <v>38</v>
      </c>
      <c r="H28" t="s">
        <v>115</v>
      </c>
      <c r="I28" t="s">
        <v>116</v>
      </c>
      <c r="J28" t="s">
        <v>41</v>
      </c>
      <c r="K28" t="s">
        <v>117</v>
      </c>
      <c r="L28" t="s">
        <v>116</v>
      </c>
      <c r="M28" t="s">
        <v>43</v>
      </c>
      <c r="N28" t="s">
        <v>105</v>
      </c>
      <c r="O28" t="s">
        <v>129</v>
      </c>
      <c r="P28" t="s">
        <v>111</v>
      </c>
      <c r="Q28">
        <v>12</v>
      </c>
      <c r="R28" t="s">
        <v>47</v>
      </c>
      <c r="S28" t="s">
        <v>130</v>
      </c>
      <c r="T28">
        <v>50000</v>
      </c>
      <c r="U28" t="s">
        <v>131</v>
      </c>
      <c r="V28">
        <v>0</v>
      </c>
      <c r="W28">
        <v>0</v>
      </c>
      <c r="X28">
        <v>0.41170001029968262</v>
      </c>
      <c r="Y28">
        <v>0.10000000149011612</v>
      </c>
      <c r="Z28">
        <v>13</v>
      </c>
      <c r="AA28">
        <v>0.10000000149011612</v>
      </c>
      <c r="AB28">
        <v>1.5</v>
      </c>
      <c r="AC28">
        <v>1</v>
      </c>
      <c r="AD28">
        <v>1</v>
      </c>
      <c r="AE28">
        <v>0.89999997615814209</v>
      </c>
      <c r="AF28">
        <v>0.5</v>
      </c>
      <c r="AG28">
        <v>1.2000000476837158</v>
      </c>
    </row>
    <row r="29" spans="1:33" x14ac:dyDescent="0.3">
      <c r="A29" t="s">
        <v>179</v>
      </c>
      <c r="B29">
        <v>24</v>
      </c>
      <c r="C29" t="s">
        <v>127</v>
      </c>
      <c r="D29" t="s">
        <v>35</v>
      </c>
      <c r="E29" t="s">
        <v>114</v>
      </c>
      <c r="F29" t="s">
        <v>37</v>
      </c>
      <c r="G29" t="s">
        <v>38</v>
      </c>
      <c r="H29" t="s">
        <v>115</v>
      </c>
      <c r="I29" t="s">
        <v>116</v>
      </c>
      <c r="J29" t="s">
        <v>41</v>
      </c>
      <c r="K29" t="s">
        <v>117</v>
      </c>
      <c r="L29" t="s">
        <v>116</v>
      </c>
      <c r="M29" t="s">
        <v>43</v>
      </c>
      <c r="N29" t="s">
        <v>105</v>
      </c>
      <c r="O29" t="s">
        <v>129</v>
      </c>
      <c r="P29" t="s">
        <v>111</v>
      </c>
      <c r="Q29">
        <v>12</v>
      </c>
      <c r="R29" t="s">
        <v>47</v>
      </c>
      <c r="S29" t="s">
        <v>130</v>
      </c>
      <c r="T29">
        <v>50000</v>
      </c>
      <c r="U29" t="s">
        <v>131</v>
      </c>
      <c r="V29">
        <v>0</v>
      </c>
      <c r="W29">
        <v>0</v>
      </c>
      <c r="X29">
        <v>0.41170001029968262</v>
      </c>
      <c r="Y29">
        <v>0.10000000149011612</v>
      </c>
      <c r="Z29">
        <v>13</v>
      </c>
      <c r="AA29">
        <v>0.10000000149011612</v>
      </c>
      <c r="AB29">
        <v>1.5</v>
      </c>
      <c r="AC29">
        <v>1</v>
      </c>
      <c r="AD29">
        <v>1</v>
      </c>
      <c r="AE29">
        <v>0.89999997615814209</v>
      </c>
      <c r="AF29">
        <v>0.5</v>
      </c>
      <c r="AG29">
        <v>1.2000000476837158</v>
      </c>
    </row>
    <row r="30" spans="1:33" x14ac:dyDescent="0.3">
      <c r="A30" t="s">
        <v>180</v>
      </c>
      <c r="B30">
        <v>25</v>
      </c>
      <c r="C30" t="s">
        <v>127</v>
      </c>
      <c r="D30" t="s">
        <v>35</v>
      </c>
      <c r="E30" t="s">
        <v>122</v>
      </c>
      <c r="F30" t="s">
        <v>37</v>
      </c>
      <c r="G30" t="s">
        <v>38</v>
      </c>
      <c r="H30" t="s">
        <v>123</v>
      </c>
      <c r="I30" t="s">
        <v>124</v>
      </c>
      <c r="J30" t="s">
        <v>41</v>
      </c>
      <c r="K30" t="s">
        <v>125</v>
      </c>
      <c r="L30" t="s">
        <v>124</v>
      </c>
      <c r="M30" t="s">
        <v>43</v>
      </c>
      <c r="N30" t="s">
        <v>73</v>
      </c>
      <c r="O30" t="s">
        <v>129</v>
      </c>
      <c r="P30" t="s">
        <v>105</v>
      </c>
      <c r="Q30">
        <v>13.300000190734863</v>
      </c>
      <c r="R30" t="s">
        <v>47</v>
      </c>
      <c r="S30" t="s">
        <v>130</v>
      </c>
      <c r="T30">
        <v>50000</v>
      </c>
      <c r="U30" t="s">
        <v>131</v>
      </c>
      <c r="V30">
        <v>0</v>
      </c>
      <c r="W30">
        <v>0</v>
      </c>
      <c r="X30">
        <v>0.5</v>
      </c>
      <c r="Y30">
        <v>0</v>
      </c>
      <c r="Z30">
        <v>13</v>
      </c>
      <c r="AA30">
        <v>0.10000000149011612</v>
      </c>
      <c r="AB30">
        <v>1.5</v>
      </c>
      <c r="AC30">
        <v>0.85000002384185791</v>
      </c>
      <c r="AD30">
        <v>1</v>
      </c>
      <c r="AE30">
        <v>0.89999997615814209</v>
      </c>
      <c r="AF30">
        <v>0.69999998807907104</v>
      </c>
      <c r="AG30">
        <v>1.3999999761581421</v>
      </c>
    </row>
    <row r="31" spans="1:33" x14ac:dyDescent="0.3">
      <c r="A31" t="s">
        <v>181</v>
      </c>
      <c r="B31">
        <v>26</v>
      </c>
      <c r="C31" t="s">
        <v>43</v>
      </c>
      <c r="D31" t="s">
        <v>182</v>
      </c>
      <c r="E31" t="s">
        <v>183</v>
      </c>
      <c r="F31" t="s">
        <v>37</v>
      </c>
      <c r="G31" t="s">
        <v>53</v>
      </c>
      <c r="H31" t="s">
        <v>54</v>
      </c>
      <c r="I31" t="s">
        <v>55</v>
      </c>
      <c r="J31" t="s">
        <v>184</v>
      </c>
      <c r="K31" t="s">
        <v>185</v>
      </c>
      <c r="L31" t="s">
        <v>186</v>
      </c>
      <c r="M31" t="s">
        <v>43</v>
      </c>
      <c r="N31" t="s">
        <v>105</v>
      </c>
      <c r="O31" t="s">
        <v>67</v>
      </c>
      <c r="P31" t="s">
        <v>92</v>
      </c>
      <c r="Q31">
        <v>1.2000000476837158</v>
      </c>
      <c r="R31" t="s">
        <v>47</v>
      </c>
      <c r="S31" t="s">
        <v>187</v>
      </c>
      <c r="T31">
        <v>50000</v>
      </c>
      <c r="U31" t="s">
        <v>131</v>
      </c>
      <c r="V31">
        <v>15</v>
      </c>
      <c r="W31">
        <v>0</v>
      </c>
      <c r="X31">
        <v>0.17000000178813934</v>
      </c>
      <c r="Y31">
        <v>7.0000000298023224E-2</v>
      </c>
      <c r="Z31">
        <v>15</v>
      </c>
      <c r="AA31">
        <v>0.10000000149011612</v>
      </c>
      <c r="AB31">
        <v>1.5</v>
      </c>
      <c r="AC31">
        <v>0.85000002384185791</v>
      </c>
      <c r="AD31">
        <v>0.80000001192092896</v>
      </c>
      <c r="AE31">
        <v>0.80000001192092896</v>
      </c>
      <c r="AF31">
        <v>1.7999999523162842</v>
      </c>
      <c r="AG31">
        <v>2.0999999046325684</v>
      </c>
    </row>
    <row r="32" spans="1:33" x14ac:dyDescent="0.3">
      <c r="A32" t="s">
        <v>188</v>
      </c>
      <c r="B32">
        <v>27</v>
      </c>
      <c r="C32" t="s">
        <v>43</v>
      </c>
      <c r="D32" t="s">
        <v>34</v>
      </c>
      <c r="E32" t="s">
        <v>70</v>
      </c>
      <c r="F32" t="s">
        <v>37</v>
      </c>
      <c r="G32" t="s">
        <v>61</v>
      </c>
      <c r="H32" t="s">
        <v>62</v>
      </c>
      <c r="I32" t="s">
        <v>63</v>
      </c>
      <c r="J32" t="s">
        <v>63</v>
      </c>
      <c r="K32" t="s">
        <v>71</v>
      </c>
      <c r="L32" t="s">
        <v>72</v>
      </c>
      <c r="M32" t="s">
        <v>43</v>
      </c>
      <c r="N32" t="s">
        <v>105</v>
      </c>
      <c r="O32" t="s">
        <v>67</v>
      </c>
      <c r="P32" t="s">
        <v>111</v>
      </c>
      <c r="Q32">
        <v>4</v>
      </c>
      <c r="R32" t="s">
        <v>47</v>
      </c>
      <c r="S32" t="s">
        <v>187</v>
      </c>
      <c r="T32">
        <v>50000</v>
      </c>
      <c r="U32" t="s">
        <v>131</v>
      </c>
      <c r="V32">
        <v>3</v>
      </c>
      <c r="W32">
        <v>0</v>
      </c>
      <c r="X32">
        <v>0.33000001311302185</v>
      </c>
      <c r="Y32">
        <v>7.9999998211860657E-2</v>
      </c>
      <c r="Z32">
        <v>10</v>
      </c>
      <c r="AA32">
        <v>0.10000000149011612</v>
      </c>
      <c r="AB32">
        <v>1.2000000476837158</v>
      </c>
      <c r="AC32">
        <v>1</v>
      </c>
      <c r="AD32">
        <v>1.6000000238418579</v>
      </c>
      <c r="AE32">
        <v>0.80000001192092896</v>
      </c>
      <c r="AF32">
        <v>1.7999999523162842</v>
      </c>
      <c r="AG32">
        <v>5</v>
      </c>
    </row>
    <row r="33" spans="1:33" x14ac:dyDescent="0.3">
      <c r="A33" t="s">
        <v>189</v>
      </c>
      <c r="B33">
        <v>28</v>
      </c>
      <c r="C33" t="s">
        <v>43</v>
      </c>
      <c r="D33" t="s">
        <v>190</v>
      </c>
      <c r="E33" t="s">
        <v>191</v>
      </c>
      <c r="F33" t="s">
        <v>37</v>
      </c>
      <c r="G33" t="s">
        <v>61</v>
      </c>
      <c r="H33" t="s">
        <v>62</v>
      </c>
      <c r="I33" t="s">
        <v>83</v>
      </c>
      <c r="J33" t="s">
        <v>192</v>
      </c>
      <c r="K33" t="s">
        <v>193</v>
      </c>
      <c r="L33" t="s">
        <v>194</v>
      </c>
      <c r="M33" t="s">
        <v>43</v>
      </c>
      <c r="N33" t="s">
        <v>112</v>
      </c>
      <c r="O33" t="s">
        <v>67</v>
      </c>
      <c r="P33" t="s">
        <v>111</v>
      </c>
      <c r="Q33">
        <v>1.2999999523162842</v>
      </c>
      <c r="R33" t="s">
        <v>47</v>
      </c>
      <c r="S33" t="s">
        <v>187</v>
      </c>
      <c r="T33">
        <v>50000</v>
      </c>
      <c r="U33" t="s">
        <v>131</v>
      </c>
      <c r="V33">
        <v>0</v>
      </c>
      <c r="W33">
        <v>0</v>
      </c>
      <c r="X33">
        <v>0.24500000476837158</v>
      </c>
      <c r="Y33">
        <v>0.14000000059604645</v>
      </c>
      <c r="Z33">
        <v>8</v>
      </c>
      <c r="AA33">
        <v>0.10000000149011612</v>
      </c>
      <c r="AB33">
        <v>1.2000000476837158</v>
      </c>
      <c r="AC33">
        <v>0.85000002384185791</v>
      </c>
      <c r="AD33">
        <v>1.5</v>
      </c>
      <c r="AE33">
        <v>0.80000001192092896</v>
      </c>
      <c r="AF33">
        <v>1.1000000238418579</v>
      </c>
      <c r="AG33">
        <v>3.2000000476837158</v>
      </c>
    </row>
    <row r="34" spans="1:33" x14ac:dyDescent="0.3">
      <c r="A34" t="s">
        <v>195</v>
      </c>
      <c r="B34">
        <v>29</v>
      </c>
      <c r="C34" t="s">
        <v>43</v>
      </c>
      <c r="D34" t="s">
        <v>196</v>
      </c>
      <c r="E34" t="s">
        <v>197</v>
      </c>
      <c r="F34" t="s">
        <v>37</v>
      </c>
      <c r="G34" t="s">
        <v>38</v>
      </c>
      <c r="H34" t="s">
        <v>198</v>
      </c>
      <c r="I34" t="s">
        <v>199</v>
      </c>
      <c r="J34" t="s">
        <v>41</v>
      </c>
      <c r="K34" t="s">
        <v>200</v>
      </c>
      <c r="L34" t="s">
        <v>199</v>
      </c>
      <c r="M34" t="s">
        <v>43</v>
      </c>
      <c r="N34" t="s">
        <v>111</v>
      </c>
      <c r="O34" t="s">
        <v>67</v>
      </c>
      <c r="P34" t="s">
        <v>74</v>
      </c>
      <c r="Q34">
        <v>1</v>
      </c>
      <c r="R34" t="s">
        <v>47</v>
      </c>
      <c r="S34" t="s">
        <v>187</v>
      </c>
      <c r="T34">
        <v>50000</v>
      </c>
      <c r="U34" t="s">
        <v>131</v>
      </c>
      <c r="V34">
        <v>10</v>
      </c>
      <c r="W34">
        <v>0</v>
      </c>
      <c r="X34">
        <v>9.0000003576278687E-2</v>
      </c>
      <c r="Y34">
        <v>2.9999999329447746E-2</v>
      </c>
      <c r="Z34">
        <v>15</v>
      </c>
      <c r="AA34">
        <v>0.10000000149011612</v>
      </c>
      <c r="AB34">
        <v>1</v>
      </c>
      <c r="AC34">
        <v>1</v>
      </c>
      <c r="AD34">
        <v>0.80000001192092896</v>
      </c>
      <c r="AE34">
        <v>0.89999997615814209</v>
      </c>
      <c r="AF34">
        <v>1.2000000476837158</v>
      </c>
      <c r="AG34">
        <v>2</v>
      </c>
    </row>
    <row r="35" spans="1:33" x14ac:dyDescent="0.3">
      <c r="A35" t="s">
        <v>201</v>
      </c>
      <c r="B35">
        <v>30</v>
      </c>
      <c r="C35" t="s">
        <v>43</v>
      </c>
      <c r="D35" t="s">
        <v>182</v>
      </c>
      <c r="E35" t="s">
        <v>202</v>
      </c>
      <c r="F35" t="s">
        <v>37</v>
      </c>
      <c r="G35" t="s">
        <v>203</v>
      </c>
      <c r="H35" t="s">
        <v>204</v>
      </c>
      <c r="I35" t="s">
        <v>205</v>
      </c>
      <c r="J35" t="s">
        <v>41</v>
      </c>
      <c r="K35" t="s">
        <v>206</v>
      </c>
      <c r="L35" t="s">
        <v>205</v>
      </c>
      <c r="M35" t="s">
        <v>43</v>
      </c>
      <c r="N35" t="s">
        <v>111</v>
      </c>
      <c r="O35" t="s">
        <v>67</v>
      </c>
      <c r="P35" t="s">
        <v>111</v>
      </c>
      <c r="Q35">
        <v>0.69999998807907104</v>
      </c>
      <c r="R35" t="s">
        <v>47</v>
      </c>
      <c r="S35" t="s">
        <v>187</v>
      </c>
      <c r="T35">
        <v>50000</v>
      </c>
      <c r="U35" t="s">
        <v>131</v>
      </c>
      <c r="V35">
        <v>0</v>
      </c>
      <c r="W35">
        <v>0</v>
      </c>
      <c r="X35">
        <v>0.11999999731779099</v>
      </c>
      <c r="Y35">
        <v>7.9999998211860657E-2</v>
      </c>
      <c r="Z35">
        <v>15</v>
      </c>
      <c r="AA35">
        <v>0.10000000149011612</v>
      </c>
      <c r="AB35">
        <v>1.2000000476837158</v>
      </c>
      <c r="AC35">
        <v>0.85000002384185791</v>
      </c>
      <c r="AD35">
        <v>0.69999998807907104</v>
      </c>
      <c r="AE35">
        <v>0.89999997615814209</v>
      </c>
      <c r="AF35">
        <v>1.2000000476837158</v>
      </c>
      <c r="AG35">
        <v>3.4000000953674316</v>
      </c>
    </row>
    <row r="36" spans="1:33" x14ac:dyDescent="0.3">
      <c r="A36" t="s">
        <v>207</v>
      </c>
      <c r="B36">
        <v>31</v>
      </c>
      <c r="C36" t="s">
        <v>43</v>
      </c>
      <c r="D36" t="s">
        <v>196</v>
      </c>
      <c r="E36" t="s">
        <v>208</v>
      </c>
      <c r="F36" t="s">
        <v>37</v>
      </c>
      <c r="G36" t="s">
        <v>38</v>
      </c>
      <c r="H36" t="s">
        <v>102</v>
      </c>
      <c r="I36" t="s">
        <v>209</v>
      </c>
      <c r="J36" t="s">
        <v>41</v>
      </c>
      <c r="K36" t="s">
        <v>210</v>
      </c>
      <c r="L36" t="s">
        <v>209</v>
      </c>
      <c r="M36" t="s">
        <v>43</v>
      </c>
      <c r="N36" t="s">
        <v>105</v>
      </c>
      <c r="O36" t="s">
        <v>67</v>
      </c>
      <c r="P36" t="s">
        <v>74</v>
      </c>
      <c r="Q36">
        <v>2.0699999332427979</v>
      </c>
      <c r="R36" t="s">
        <v>47</v>
      </c>
      <c r="S36" t="s">
        <v>187</v>
      </c>
      <c r="T36">
        <v>50000</v>
      </c>
      <c r="U36" t="s">
        <v>131</v>
      </c>
      <c r="V36">
        <v>15</v>
      </c>
      <c r="W36">
        <v>0</v>
      </c>
      <c r="X36">
        <v>0.20350000262260437</v>
      </c>
      <c r="Y36">
        <v>0.10350000113248825</v>
      </c>
      <c r="Z36">
        <v>14</v>
      </c>
      <c r="AA36">
        <v>0.10000000149011612</v>
      </c>
      <c r="AB36">
        <v>0.89999997615814209</v>
      </c>
      <c r="AC36">
        <v>1</v>
      </c>
      <c r="AD36">
        <v>1.5</v>
      </c>
      <c r="AE36">
        <v>0.89999997615814209</v>
      </c>
      <c r="AF36">
        <v>1.1000000238418579</v>
      </c>
      <c r="AG36">
        <v>2</v>
      </c>
    </row>
    <row r="37" spans="1:33" x14ac:dyDescent="0.3">
      <c r="A37" t="s">
        <v>211</v>
      </c>
      <c r="B37">
        <v>32</v>
      </c>
      <c r="C37" t="s">
        <v>43</v>
      </c>
      <c r="D37" t="s">
        <v>182</v>
      </c>
      <c r="E37" t="s">
        <v>212</v>
      </c>
      <c r="F37" t="s">
        <v>213</v>
      </c>
      <c r="G37" t="s">
        <v>61</v>
      </c>
      <c r="H37" t="s">
        <v>214</v>
      </c>
      <c r="I37" t="s">
        <v>215</v>
      </c>
      <c r="J37" t="s">
        <v>40</v>
      </c>
      <c r="K37" t="s">
        <v>216</v>
      </c>
      <c r="L37" t="s">
        <v>217</v>
      </c>
      <c r="M37" t="s">
        <v>43</v>
      </c>
      <c r="N37" t="s">
        <v>112</v>
      </c>
      <c r="O37" t="s">
        <v>67</v>
      </c>
      <c r="P37" t="s">
        <v>111</v>
      </c>
      <c r="Q37">
        <v>1.7999999523162842</v>
      </c>
      <c r="R37" t="s">
        <v>47</v>
      </c>
      <c r="S37" t="s">
        <v>187</v>
      </c>
      <c r="T37">
        <v>50000</v>
      </c>
      <c r="U37" t="s">
        <v>131</v>
      </c>
      <c r="V37">
        <v>30</v>
      </c>
      <c r="W37">
        <v>0</v>
      </c>
      <c r="X37">
        <v>0.17800000309944153</v>
      </c>
      <c r="Y37">
        <v>0.1080000028014183</v>
      </c>
      <c r="Z37">
        <v>10</v>
      </c>
      <c r="AA37">
        <v>0.10000000149011612</v>
      </c>
      <c r="AB37">
        <v>1.2000000476837158</v>
      </c>
      <c r="AC37">
        <v>0.85000002384185791</v>
      </c>
      <c r="AD37">
        <v>1.1000000238418579</v>
      </c>
      <c r="AE37">
        <v>0.80000001192092896</v>
      </c>
      <c r="AF37">
        <v>1.6000000238418579</v>
      </c>
      <c r="AG37">
        <v>4.5</v>
      </c>
    </row>
    <row r="38" spans="1:33" x14ac:dyDescent="0.3">
      <c r="A38" t="s">
        <v>218</v>
      </c>
      <c r="B38">
        <v>33</v>
      </c>
      <c r="C38" t="s">
        <v>43</v>
      </c>
      <c r="D38" t="s">
        <v>196</v>
      </c>
      <c r="E38" t="s">
        <v>219</v>
      </c>
      <c r="F38" t="s">
        <v>37</v>
      </c>
      <c r="G38" t="s">
        <v>144</v>
      </c>
      <c r="H38" t="s">
        <v>220</v>
      </c>
      <c r="I38" t="s">
        <v>221</v>
      </c>
      <c r="J38" t="s">
        <v>41</v>
      </c>
      <c r="K38" t="s">
        <v>222</v>
      </c>
      <c r="L38" t="s">
        <v>221</v>
      </c>
      <c r="M38" t="s">
        <v>43</v>
      </c>
      <c r="N38" t="s">
        <v>92</v>
      </c>
      <c r="O38" t="s">
        <v>67</v>
      </c>
      <c r="P38" t="s">
        <v>111</v>
      </c>
      <c r="Q38">
        <v>0.60000002384185791</v>
      </c>
      <c r="R38" t="s">
        <v>47</v>
      </c>
      <c r="S38" t="s">
        <v>187</v>
      </c>
      <c r="T38">
        <v>50000</v>
      </c>
      <c r="U38" t="s">
        <v>131</v>
      </c>
      <c r="V38">
        <v>20</v>
      </c>
      <c r="W38">
        <v>0</v>
      </c>
      <c r="X38">
        <v>0.15000000596046448</v>
      </c>
      <c r="Y38">
        <v>9.0000003576278687E-2</v>
      </c>
      <c r="Z38">
        <v>14</v>
      </c>
      <c r="AA38">
        <v>0.10000000149011612</v>
      </c>
      <c r="AB38">
        <v>0.89999997615814209</v>
      </c>
      <c r="AC38">
        <v>1</v>
      </c>
      <c r="AD38">
        <v>0.60000002384185791</v>
      </c>
      <c r="AE38">
        <v>1.5</v>
      </c>
      <c r="AF38">
        <v>4</v>
      </c>
      <c r="AG38">
        <v>3</v>
      </c>
    </row>
    <row r="39" spans="1:33" x14ac:dyDescent="0.3">
      <c r="A39" t="s">
        <v>223</v>
      </c>
      <c r="B39">
        <v>34</v>
      </c>
      <c r="C39" t="s">
        <v>224</v>
      </c>
      <c r="D39" t="s">
        <v>225</v>
      </c>
      <c r="E39" t="s">
        <v>226</v>
      </c>
      <c r="F39" t="s">
        <v>37</v>
      </c>
      <c r="G39" t="s">
        <v>227</v>
      </c>
      <c r="H39" t="s">
        <v>228</v>
      </c>
      <c r="I39" t="s">
        <v>229</v>
      </c>
      <c r="J39" t="s">
        <v>41</v>
      </c>
      <c r="K39" t="s">
        <v>230</v>
      </c>
      <c r="L39" t="s">
        <v>229</v>
      </c>
      <c r="M39" t="s">
        <v>231</v>
      </c>
      <c r="N39" t="s">
        <v>46</v>
      </c>
      <c r="O39" t="s">
        <v>91</v>
      </c>
      <c r="P39" t="s">
        <v>128</v>
      </c>
      <c r="Q39">
        <v>63</v>
      </c>
      <c r="R39" t="s">
        <v>47</v>
      </c>
      <c r="S39" t="s">
        <v>232</v>
      </c>
      <c r="T39">
        <v>50000</v>
      </c>
      <c r="U39" t="s">
        <v>131</v>
      </c>
      <c r="V39">
        <v>0</v>
      </c>
      <c r="W39">
        <v>0</v>
      </c>
      <c r="X39">
        <v>0.89999997615814209</v>
      </c>
      <c r="Y39">
        <v>0</v>
      </c>
      <c r="Z39">
        <v>89</v>
      </c>
      <c r="AA39">
        <v>0.10000000149011612</v>
      </c>
      <c r="AB39">
        <v>0.60000002384185791</v>
      </c>
      <c r="AC39">
        <v>0.75</v>
      </c>
      <c r="AD39">
        <v>0.60000002384185791</v>
      </c>
      <c r="AE39">
        <v>1</v>
      </c>
      <c r="AF39">
        <v>3.5</v>
      </c>
      <c r="AG39">
        <v>2</v>
      </c>
    </row>
    <row r="40" spans="1:33" x14ac:dyDescent="0.3">
      <c r="A40" t="s">
        <v>233</v>
      </c>
      <c r="B40">
        <v>35</v>
      </c>
      <c r="C40" t="s">
        <v>224</v>
      </c>
      <c r="D40" t="s">
        <v>234</v>
      </c>
      <c r="E40" t="s">
        <v>235</v>
      </c>
      <c r="F40" t="s">
        <v>236</v>
      </c>
      <c r="G40" t="s">
        <v>227</v>
      </c>
      <c r="H40" t="s">
        <v>228</v>
      </c>
      <c r="I40" t="s">
        <v>237</v>
      </c>
      <c r="J40" t="s">
        <v>41</v>
      </c>
      <c r="K40" t="s">
        <v>238</v>
      </c>
      <c r="L40" t="s">
        <v>237</v>
      </c>
      <c r="M40" t="s">
        <v>43</v>
      </c>
      <c r="N40" t="s">
        <v>128</v>
      </c>
      <c r="O40" t="s">
        <v>129</v>
      </c>
      <c r="P40" t="s">
        <v>111</v>
      </c>
      <c r="Q40">
        <v>70</v>
      </c>
      <c r="R40" t="s">
        <v>47</v>
      </c>
      <c r="S40" t="s">
        <v>232</v>
      </c>
      <c r="T40">
        <v>50000</v>
      </c>
      <c r="U40" t="s">
        <v>131</v>
      </c>
      <c r="V40">
        <v>0</v>
      </c>
      <c r="W40">
        <v>0</v>
      </c>
      <c r="X40">
        <v>0.80000001192092896</v>
      </c>
      <c r="Y40">
        <v>0</v>
      </c>
      <c r="Z40">
        <v>89</v>
      </c>
      <c r="AA40">
        <v>0.10000000149011612</v>
      </c>
      <c r="AB40">
        <v>0.60000002384185791</v>
      </c>
      <c r="AC40">
        <v>0.80000001192092896</v>
      </c>
      <c r="AD40">
        <v>0.60000002384185791</v>
      </c>
      <c r="AE40">
        <v>1</v>
      </c>
      <c r="AF40">
        <v>2</v>
      </c>
      <c r="AG40">
        <v>1.3999999761581421</v>
      </c>
    </row>
    <row r="41" spans="1:33" x14ac:dyDescent="0.3">
      <c r="A41" t="s">
        <v>239</v>
      </c>
      <c r="B41">
        <v>36</v>
      </c>
      <c r="C41" t="s">
        <v>224</v>
      </c>
      <c r="D41" t="s">
        <v>234</v>
      </c>
      <c r="E41" t="s">
        <v>235</v>
      </c>
      <c r="F41" t="s">
        <v>240</v>
      </c>
      <c r="G41" t="s">
        <v>227</v>
      </c>
      <c r="H41" t="s">
        <v>228</v>
      </c>
      <c r="I41" t="s">
        <v>237</v>
      </c>
      <c r="J41" t="s">
        <v>41</v>
      </c>
      <c r="K41" t="s">
        <v>238</v>
      </c>
      <c r="L41" t="s">
        <v>237</v>
      </c>
      <c r="M41" t="s">
        <v>43</v>
      </c>
      <c r="N41" t="s">
        <v>128</v>
      </c>
      <c r="O41" t="s">
        <v>67</v>
      </c>
      <c r="P41" t="s">
        <v>105</v>
      </c>
      <c r="Q41">
        <v>80</v>
      </c>
      <c r="R41" t="s">
        <v>47</v>
      </c>
      <c r="S41" t="s">
        <v>232</v>
      </c>
      <c r="T41">
        <v>50000</v>
      </c>
      <c r="U41" t="s">
        <v>131</v>
      </c>
      <c r="V41">
        <v>0</v>
      </c>
      <c r="W41">
        <v>0</v>
      </c>
      <c r="X41">
        <v>0.80000001192092896</v>
      </c>
      <c r="Y41">
        <v>0</v>
      </c>
      <c r="Z41">
        <v>90</v>
      </c>
      <c r="AA41">
        <v>0.10000000149011612</v>
      </c>
      <c r="AB41">
        <v>0.60000002384185791</v>
      </c>
      <c r="AC41">
        <v>0.80000001192092896</v>
      </c>
      <c r="AD41">
        <v>0.60000002384185791</v>
      </c>
      <c r="AE41">
        <v>1</v>
      </c>
      <c r="AF41">
        <v>2</v>
      </c>
      <c r="AG41">
        <v>1.3999999761581421</v>
      </c>
    </row>
    <row r="42" spans="1:33" x14ac:dyDescent="0.3">
      <c r="A42" t="s">
        <v>241</v>
      </c>
      <c r="B42">
        <v>37</v>
      </c>
      <c r="C42" t="s">
        <v>224</v>
      </c>
      <c r="D42" t="s">
        <v>234</v>
      </c>
      <c r="E42" t="s">
        <v>235</v>
      </c>
      <c r="F42" t="s">
        <v>242</v>
      </c>
      <c r="G42" t="s">
        <v>227</v>
      </c>
      <c r="H42" t="s">
        <v>228</v>
      </c>
      <c r="I42" t="s">
        <v>237</v>
      </c>
      <c r="J42" t="s">
        <v>41</v>
      </c>
      <c r="K42" t="s">
        <v>238</v>
      </c>
      <c r="L42" t="s">
        <v>237</v>
      </c>
      <c r="M42" t="s">
        <v>43</v>
      </c>
      <c r="N42" t="s">
        <v>105</v>
      </c>
      <c r="O42" t="s">
        <v>91</v>
      </c>
      <c r="P42" t="s">
        <v>86</v>
      </c>
      <c r="Q42">
        <v>60</v>
      </c>
      <c r="R42" t="s">
        <v>47</v>
      </c>
      <c r="S42" t="s">
        <v>232</v>
      </c>
      <c r="T42">
        <v>50000</v>
      </c>
      <c r="U42" t="s">
        <v>131</v>
      </c>
      <c r="V42">
        <v>0</v>
      </c>
      <c r="W42">
        <v>0</v>
      </c>
      <c r="X42">
        <v>0.80000001192092896</v>
      </c>
      <c r="Y42">
        <v>0</v>
      </c>
      <c r="Z42">
        <v>90</v>
      </c>
      <c r="AA42">
        <v>0.10000000149011612</v>
      </c>
      <c r="AB42">
        <v>0.60000002384185791</v>
      </c>
      <c r="AC42">
        <v>0.80000001192092896</v>
      </c>
      <c r="AD42">
        <v>0.60000002384185791</v>
      </c>
      <c r="AE42">
        <v>1</v>
      </c>
      <c r="AF42">
        <v>2</v>
      </c>
      <c r="AG42">
        <v>1.3999999761581421</v>
      </c>
    </row>
    <row r="43" spans="1:33" x14ac:dyDescent="0.3">
      <c r="A43" t="s">
        <v>243</v>
      </c>
      <c r="B43">
        <v>35</v>
      </c>
      <c r="C43" t="s">
        <v>224</v>
      </c>
      <c r="D43" t="s">
        <v>234</v>
      </c>
      <c r="E43" t="s">
        <v>235</v>
      </c>
      <c r="F43" t="s">
        <v>37</v>
      </c>
      <c r="G43" t="s">
        <v>227</v>
      </c>
      <c r="H43" t="s">
        <v>228</v>
      </c>
      <c r="I43" t="s">
        <v>237</v>
      </c>
      <c r="J43" t="s">
        <v>41</v>
      </c>
      <c r="K43" t="s">
        <v>238</v>
      </c>
      <c r="L43" t="s">
        <v>237</v>
      </c>
      <c r="M43" t="s">
        <v>43</v>
      </c>
      <c r="N43" t="s">
        <v>128</v>
      </c>
      <c r="O43" t="s">
        <v>129</v>
      </c>
      <c r="P43" t="s">
        <v>111</v>
      </c>
      <c r="Q43">
        <v>70</v>
      </c>
      <c r="R43" t="s">
        <v>47</v>
      </c>
      <c r="S43" t="s">
        <v>232</v>
      </c>
      <c r="T43">
        <v>50000</v>
      </c>
      <c r="U43" t="s">
        <v>131</v>
      </c>
      <c r="V43">
        <v>0</v>
      </c>
      <c r="W43">
        <v>0</v>
      </c>
      <c r="X43">
        <v>0.80000001192092896</v>
      </c>
      <c r="Y43">
        <v>0</v>
      </c>
      <c r="Z43">
        <v>89</v>
      </c>
      <c r="AA43">
        <v>0.10000000149011612</v>
      </c>
      <c r="AB43">
        <v>0.60000002384185791</v>
      </c>
      <c r="AC43">
        <v>0.80000001192092896</v>
      </c>
      <c r="AD43">
        <v>0.60000002384185791</v>
      </c>
      <c r="AE43">
        <v>1</v>
      </c>
      <c r="AF43">
        <v>2</v>
      </c>
      <c r="AG43">
        <v>1.3999999761581421</v>
      </c>
    </row>
    <row r="44" spans="1:33" x14ac:dyDescent="0.3">
      <c r="A44" t="s">
        <v>244</v>
      </c>
      <c r="B44">
        <v>38</v>
      </c>
      <c r="C44" t="s">
        <v>224</v>
      </c>
      <c r="D44" t="s">
        <v>225</v>
      </c>
      <c r="E44" t="s">
        <v>245</v>
      </c>
      <c r="F44" t="s">
        <v>37</v>
      </c>
      <c r="G44" t="s">
        <v>227</v>
      </c>
      <c r="H44" t="s">
        <v>228</v>
      </c>
      <c r="I44" t="s">
        <v>246</v>
      </c>
      <c r="J44" t="s">
        <v>41</v>
      </c>
      <c r="K44" t="s">
        <v>247</v>
      </c>
      <c r="L44" t="s">
        <v>246</v>
      </c>
      <c r="M44" t="s">
        <v>43</v>
      </c>
      <c r="N44" t="s">
        <v>111</v>
      </c>
      <c r="O44" t="s">
        <v>91</v>
      </c>
      <c r="P44" t="s">
        <v>112</v>
      </c>
      <c r="Q44">
        <v>60</v>
      </c>
      <c r="R44" t="s">
        <v>47</v>
      </c>
      <c r="S44" t="s">
        <v>232</v>
      </c>
      <c r="T44">
        <v>50000</v>
      </c>
      <c r="U44" t="s">
        <v>131</v>
      </c>
      <c r="V44">
        <v>0</v>
      </c>
      <c r="W44">
        <v>0</v>
      </c>
      <c r="X44">
        <v>1</v>
      </c>
      <c r="Y44">
        <v>0</v>
      </c>
      <c r="Z44">
        <v>95</v>
      </c>
      <c r="AA44">
        <v>0.10000000149011612</v>
      </c>
      <c r="AB44">
        <v>0.60000002384185791</v>
      </c>
      <c r="AC44">
        <v>0.75</v>
      </c>
      <c r="AD44">
        <v>0.60000002384185791</v>
      </c>
      <c r="AE44">
        <v>1</v>
      </c>
      <c r="AF44">
        <v>2.2000000476837158</v>
      </c>
      <c r="AG44">
        <v>2.2000000476837158</v>
      </c>
    </row>
    <row r="45" spans="1:33" x14ac:dyDescent="0.3">
      <c r="A45" t="s">
        <v>248</v>
      </c>
      <c r="B45">
        <v>39</v>
      </c>
      <c r="C45" t="s">
        <v>224</v>
      </c>
      <c r="D45" t="s">
        <v>234</v>
      </c>
      <c r="E45" t="s">
        <v>249</v>
      </c>
      <c r="F45" t="s">
        <v>37</v>
      </c>
      <c r="G45" t="s">
        <v>227</v>
      </c>
      <c r="H45" t="s">
        <v>228</v>
      </c>
      <c r="I45" t="s">
        <v>173</v>
      </c>
      <c r="J45" t="s">
        <v>41</v>
      </c>
      <c r="K45" t="s">
        <v>250</v>
      </c>
      <c r="L45" t="s">
        <v>173</v>
      </c>
      <c r="M45" t="s">
        <v>43</v>
      </c>
      <c r="N45" t="s">
        <v>251</v>
      </c>
      <c r="O45" t="s">
        <v>91</v>
      </c>
      <c r="P45" t="s">
        <v>86</v>
      </c>
      <c r="Q45">
        <v>50</v>
      </c>
      <c r="R45" t="s">
        <v>47</v>
      </c>
      <c r="S45" t="s">
        <v>232</v>
      </c>
      <c r="T45">
        <v>50000</v>
      </c>
      <c r="U45" t="s">
        <v>131</v>
      </c>
      <c r="V45">
        <v>0</v>
      </c>
      <c r="W45">
        <v>0</v>
      </c>
      <c r="X45">
        <v>0.80000001192092896</v>
      </c>
      <c r="Y45">
        <v>0</v>
      </c>
      <c r="Z45">
        <v>90</v>
      </c>
      <c r="AA45">
        <v>0.10000000149011612</v>
      </c>
      <c r="AB45">
        <v>0.60000002384185791</v>
      </c>
      <c r="AC45">
        <v>0.69999998807907104</v>
      </c>
      <c r="AD45">
        <v>0.60000002384185791</v>
      </c>
      <c r="AE45">
        <v>1</v>
      </c>
      <c r="AF45">
        <v>2</v>
      </c>
      <c r="AG45">
        <v>1.3999999761581421</v>
      </c>
    </row>
    <row r="46" spans="1:33" x14ac:dyDescent="0.3">
      <c r="A46" t="s">
        <v>252</v>
      </c>
      <c r="B46">
        <v>40</v>
      </c>
      <c r="C46" t="s">
        <v>224</v>
      </c>
      <c r="D46" t="s">
        <v>225</v>
      </c>
      <c r="E46" t="s">
        <v>253</v>
      </c>
      <c r="F46" t="s">
        <v>37</v>
      </c>
      <c r="G46" t="s">
        <v>203</v>
      </c>
      <c r="H46" t="s">
        <v>254</v>
      </c>
      <c r="I46" t="s">
        <v>255</v>
      </c>
      <c r="J46" t="s">
        <v>41</v>
      </c>
      <c r="K46" t="s">
        <v>256</v>
      </c>
      <c r="L46" t="s">
        <v>255</v>
      </c>
      <c r="M46" t="s">
        <v>231</v>
      </c>
      <c r="N46" t="s">
        <v>73</v>
      </c>
      <c r="O46" t="s">
        <v>91</v>
      </c>
      <c r="P46" t="s">
        <v>74</v>
      </c>
      <c r="Q46">
        <v>60</v>
      </c>
      <c r="R46" t="s">
        <v>47</v>
      </c>
      <c r="S46" t="s">
        <v>232</v>
      </c>
      <c r="T46">
        <v>50000</v>
      </c>
      <c r="U46" t="s">
        <v>131</v>
      </c>
      <c r="V46">
        <v>0</v>
      </c>
      <c r="W46">
        <v>0</v>
      </c>
      <c r="X46">
        <v>0.85000002384185791</v>
      </c>
      <c r="Y46">
        <v>0</v>
      </c>
      <c r="Z46">
        <v>88</v>
      </c>
      <c r="AA46">
        <v>0.10000000149011612</v>
      </c>
      <c r="AB46">
        <v>1.2000000476837158</v>
      </c>
      <c r="AC46">
        <v>1</v>
      </c>
      <c r="AD46">
        <v>0.80000001192092896</v>
      </c>
      <c r="AE46">
        <v>0.89999997615814209</v>
      </c>
      <c r="AF46">
        <v>2.5</v>
      </c>
      <c r="AG46">
        <v>2.5</v>
      </c>
    </row>
    <row r="47" spans="1:33" x14ac:dyDescent="0.3">
      <c r="A47" t="s">
        <v>257</v>
      </c>
      <c r="B47">
        <v>41</v>
      </c>
      <c r="C47" t="s">
        <v>224</v>
      </c>
      <c r="D47" t="s">
        <v>225</v>
      </c>
      <c r="E47" t="s">
        <v>258</v>
      </c>
      <c r="F47" t="s">
        <v>37</v>
      </c>
      <c r="G47" t="s">
        <v>53</v>
      </c>
      <c r="H47" t="s">
        <v>54</v>
      </c>
      <c r="I47" t="s">
        <v>55</v>
      </c>
      <c r="J47" t="s">
        <v>259</v>
      </c>
      <c r="K47" t="s">
        <v>260</v>
      </c>
      <c r="L47" t="s">
        <v>261</v>
      </c>
      <c r="M47" t="s">
        <v>231</v>
      </c>
      <c r="N47" t="s">
        <v>46</v>
      </c>
      <c r="O47" t="s">
        <v>91</v>
      </c>
      <c r="P47" t="s">
        <v>128</v>
      </c>
      <c r="Q47">
        <v>156</v>
      </c>
      <c r="R47" t="s">
        <v>47</v>
      </c>
      <c r="S47" t="s">
        <v>232</v>
      </c>
      <c r="T47">
        <v>50000</v>
      </c>
      <c r="U47" t="s">
        <v>131</v>
      </c>
      <c r="V47">
        <v>0</v>
      </c>
      <c r="W47">
        <v>0</v>
      </c>
      <c r="X47">
        <v>0.80000001192092896</v>
      </c>
      <c r="Y47">
        <v>0</v>
      </c>
      <c r="Z47">
        <v>93</v>
      </c>
      <c r="AA47">
        <v>0.10000000149011612</v>
      </c>
      <c r="AB47">
        <v>1.5</v>
      </c>
      <c r="AC47">
        <v>0.75999999046325684</v>
      </c>
      <c r="AD47">
        <v>1</v>
      </c>
      <c r="AE47">
        <v>0.80000001192092896</v>
      </c>
      <c r="AF47">
        <v>2.5</v>
      </c>
      <c r="AG47">
        <v>3</v>
      </c>
    </row>
    <row r="48" spans="1:33" x14ac:dyDescent="0.3">
      <c r="A48" t="s">
        <v>262</v>
      </c>
      <c r="B48">
        <v>42</v>
      </c>
      <c r="C48" t="s">
        <v>224</v>
      </c>
      <c r="D48" t="s">
        <v>234</v>
      </c>
      <c r="E48" t="s">
        <v>183</v>
      </c>
      <c r="F48" t="s">
        <v>37</v>
      </c>
      <c r="G48" t="s">
        <v>53</v>
      </c>
      <c r="H48" t="s">
        <v>54</v>
      </c>
      <c r="I48" t="s">
        <v>55</v>
      </c>
      <c r="J48" t="s">
        <v>184</v>
      </c>
      <c r="K48" t="s">
        <v>185</v>
      </c>
      <c r="L48" t="s">
        <v>186</v>
      </c>
      <c r="M48" t="s">
        <v>43</v>
      </c>
      <c r="N48" t="s">
        <v>112</v>
      </c>
      <c r="O48" t="s">
        <v>45</v>
      </c>
      <c r="P48" t="s">
        <v>128</v>
      </c>
      <c r="Q48">
        <v>55</v>
      </c>
      <c r="R48" t="s">
        <v>47</v>
      </c>
      <c r="S48" t="s">
        <v>232</v>
      </c>
      <c r="T48">
        <v>50000</v>
      </c>
      <c r="U48" t="s">
        <v>131</v>
      </c>
      <c r="V48">
        <v>0</v>
      </c>
      <c r="W48">
        <v>0</v>
      </c>
      <c r="X48">
        <v>0.81499999761581421</v>
      </c>
      <c r="Y48">
        <v>5.4999999701976776E-2</v>
      </c>
      <c r="Z48">
        <v>86</v>
      </c>
      <c r="AA48">
        <v>0.10000000149011612</v>
      </c>
      <c r="AB48">
        <v>1.5</v>
      </c>
      <c r="AC48">
        <v>0.94999998807907104</v>
      </c>
      <c r="AD48">
        <v>0.80000001192092896</v>
      </c>
      <c r="AE48">
        <v>0.80000001192092896</v>
      </c>
      <c r="AF48">
        <v>2</v>
      </c>
      <c r="AG48">
        <v>1.5</v>
      </c>
    </row>
    <row r="49" spans="1:33" x14ac:dyDescent="0.3">
      <c r="A49" t="s">
        <v>263</v>
      </c>
      <c r="B49">
        <v>43</v>
      </c>
      <c r="C49" t="s">
        <v>224</v>
      </c>
      <c r="D49" t="s">
        <v>225</v>
      </c>
      <c r="E49" t="s">
        <v>264</v>
      </c>
      <c r="F49" t="s">
        <v>37</v>
      </c>
      <c r="G49" t="s">
        <v>61</v>
      </c>
      <c r="H49" t="s">
        <v>62</v>
      </c>
      <c r="I49" t="s">
        <v>77</v>
      </c>
      <c r="J49" t="s">
        <v>265</v>
      </c>
      <c r="K49" t="s">
        <v>266</v>
      </c>
      <c r="L49" t="s">
        <v>267</v>
      </c>
      <c r="M49" t="s">
        <v>231</v>
      </c>
      <c r="N49" t="s">
        <v>112</v>
      </c>
      <c r="O49" t="s">
        <v>45</v>
      </c>
      <c r="P49" t="s">
        <v>74</v>
      </c>
      <c r="Q49">
        <v>40</v>
      </c>
      <c r="R49" t="s">
        <v>47</v>
      </c>
      <c r="S49" t="s">
        <v>232</v>
      </c>
      <c r="T49">
        <v>50000</v>
      </c>
      <c r="U49" t="s">
        <v>131</v>
      </c>
      <c r="V49">
        <v>0</v>
      </c>
      <c r="W49">
        <v>0</v>
      </c>
      <c r="X49">
        <v>0.40000000596046448</v>
      </c>
      <c r="Y49">
        <v>0</v>
      </c>
      <c r="Z49">
        <v>93</v>
      </c>
      <c r="AA49">
        <v>0.10000000149011612</v>
      </c>
      <c r="AB49">
        <v>1.2000000476837158</v>
      </c>
      <c r="AC49">
        <v>1</v>
      </c>
      <c r="AD49">
        <v>2</v>
      </c>
      <c r="AE49">
        <v>0.80000001192092896</v>
      </c>
      <c r="AF49">
        <v>3.7999999523162842</v>
      </c>
      <c r="AG49">
        <v>3.5</v>
      </c>
    </row>
    <row r="50" spans="1:33" x14ac:dyDescent="0.3">
      <c r="A50" t="s">
        <v>268</v>
      </c>
      <c r="B50">
        <v>44</v>
      </c>
      <c r="C50" t="s">
        <v>224</v>
      </c>
      <c r="D50" t="s">
        <v>225</v>
      </c>
      <c r="E50" t="s">
        <v>269</v>
      </c>
      <c r="F50" t="s">
        <v>37</v>
      </c>
      <c r="G50" t="s">
        <v>61</v>
      </c>
      <c r="H50" t="s">
        <v>62</v>
      </c>
      <c r="I50" t="s">
        <v>77</v>
      </c>
      <c r="J50" t="s">
        <v>270</v>
      </c>
      <c r="K50" t="s">
        <v>271</v>
      </c>
      <c r="L50" t="s">
        <v>272</v>
      </c>
      <c r="M50" t="s">
        <v>231</v>
      </c>
      <c r="N50" t="s">
        <v>112</v>
      </c>
      <c r="O50" t="s">
        <v>91</v>
      </c>
      <c r="P50" t="s">
        <v>74</v>
      </c>
      <c r="Q50">
        <v>60</v>
      </c>
      <c r="R50" t="s">
        <v>47</v>
      </c>
      <c r="S50" t="s">
        <v>232</v>
      </c>
      <c r="T50">
        <v>50000</v>
      </c>
      <c r="U50" t="s">
        <v>131</v>
      </c>
      <c r="V50">
        <v>0</v>
      </c>
      <c r="W50">
        <v>0</v>
      </c>
      <c r="X50">
        <v>0.69999998807907104</v>
      </c>
      <c r="Y50">
        <v>0</v>
      </c>
      <c r="Z50">
        <v>90</v>
      </c>
      <c r="AA50">
        <v>0.10000000149011612</v>
      </c>
      <c r="AB50">
        <v>1.2000000476837158</v>
      </c>
      <c r="AC50">
        <v>1</v>
      </c>
      <c r="AD50">
        <v>2</v>
      </c>
      <c r="AE50">
        <v>0.80000001192092896</v>
      </c>
      <c r="AF50">
        <v>3</v>
      </c>
      <c r="AG50">
        <v>2.5999999046325684</v>
      </c>
    </row>
    <row r="51" spans="1:33" x14ac:dyDescent="0.3">
      <c r="A51" t="s">
        <v>273</v>
      </c>
      <c r="B51">
        <v>45</v>
      </c>
      <c r="C51" t="s">
        <v>224</v>
      </c>
      <c r="D51" t="s">
        <v>225</v>
      </c>
      <c r="E51" t="s">
        <v>274</v>
      </c>
      <c r="F51" t="s">
        <v>37</v>
      </c>
      <c r="G51" t="s">
        <v>61</v>
      </c>
      <c r="H51" t="s">
        <v>62</v>
      </c>
      <c r="I51" t="s">
        <v>77</v>
      </c>
      <c r="J51" t="s">
        <v>275</v>
      </c>
      <c r="K51" t="s">
        <v>276</v>
      </c>
      <c r="L51" t="s">
        <v>277</v>
      </c>
      <c r="M51" t="s">
        <v>231</v>
      </c>
      <c r="N51" t="s">
        <v>46</v>
      </c>
      <c r="O51" t="s">
        <v>45</v>
      </c>
      <c r="P51" t="s">
        <v>251</v>
      </c>
      <c r="Q51">
        <v>15</v>
      </c>
      <c r="R51" t="s">
        <v>47</v>
      </c>
      <c r="S51" t="s">
        <v>232</v>
      </c>
      <c r="T51">
        <v>50000</v>
      </c>
      <c r="U51" t="s">
        <v>131</v>
      </c>
      <c r="V51">
        <v>0</v>
      </c>
      <c r="W51">
        <v>0</v>
      </c>
      <c r="X51">
        <v>0.40000000596046448</v>
      </c>
      <c r="Y51">
        <v>0</v>
      </c>
      <c r="Z51">
        <v>80</v>
      </c>
      <c r="AA51">
        <v>0.10000000149011612</v>
      </c>
      <c r="AB51">
        <v>1.2000000476837158</v>
      </c>
      <c r="AC51">
        <v>1</v>
      </c>
      <c r="AD51">
        <v>2</v>
      </c>
      <c r="AE51">
        <v>0.80000001192092896</v>
      </c>
      <c r="AF51">
        <v>3.7999999523162842</v>
      </c>
      <c r="AG51">
        <v>3.5</v>
      </c>
    </row>
    <row r="52" spans="1:33" x14ac:dyDescent="0.3">
      <c r="A52" t="s">
        <v>278</v>
      </c>
      <c r="B52">
        <v>46</v>
      </c>
      <c r="C52" t="s">
        <v>224</v>
      </c>
      <c r="D52" t="s">
        <v>225</v>
      </c>
      <c r="E52" t="s">
        <v>279</v>
      </c>
      <c r="F52" t="s">
        <v>280</v>
      </c>
      <c r="G52" t="s">
        <v>61</v>
      </c>
      <c r="H52" t="s">
        <v>62</v>
      </c>
      <c r="I52" t="s">
        <v>77</v>
      </c>
      <c r="J52" t="s">
        <v>281</v>
      </c>
      <c r="K52" t="s">
        <v>282</v>
      </c>
      <c r="L52" t="s">
        <v>283</v>
      </c>
      <c r="M52" t="s">
        <v>231</v>
      </c>
      <c r="N52" t="s">
        <v>128</v>
      </c>
      <c r="O52" t="s">
        <v>45</v>
      </c>
      <c r="P52" t="s">
        <v>112</v>
      </c>
      <c r="Q52">
        <v>10</v>
      </c>
      <c r="R52" t="s">
        <v>47</v>
      </c>
      <c r="S52" t="s">
        <v>232</v>
      </c>
      <c r="T52">
        <v>50000</v>
      </c>
      <c r="U52" t="s">
        <v>131</v>
      </c>
      <c r="V52">
        <v>0</v>
      </c>
      <c r="W52">
        <v>0</v>
      </c>
      <c r="X52">
        <v>0.12999999523162842</v>
      </c>
      <c r="Y52">
        <v>0</v>
      </c>
      <c r="Z52">
        <v>89</v>
      </c>
      <c r="AA52">
        <v>0.10000000149011612</v>
      </c>
      <c r="AB52">
        <v>1.2000000476837158</v>
      </c>
      <c r="AC52">
        <v>1</v>
      </c>
      <c r="AD52">
        <v>2</v>
      </c>
      <c r="AE52">
        <v>0.80000001192092896</v>
      </c>
      <c r="AF52">
        <v>3.7999999523162842</v>
      </c>
      <c r="AG52">
        <v>3.5</v>
      </c>
    </row>
    <row r="53" spans="1:33" x14ac:dyDescent="0.3">
      <c r="A53" t="s">
        <v>278</v>
      </c>
      <c r="B53">
        <v>46</v>
      </c>
      <c r="C53" t="s">
        <v>224</v>
      </c>
      <c r="D53" t="s">
        <v>225</v>
      </c>
      <c r="E53" t="s">
        <v>279</v>
      </c>
      <c r="F53" t="s">
        <v>280</v>
      </c>
      <c r="G53" t="s">
        <v>61</v>
      </c>
      <c r="H53" t="s">
        <v>62</v>
      </c>
      <c r="I53" t="s">
        <v>77</v>
      </c>
      <c r="J53" t="s">
        <v>281</v>
      </c>
      <c r="K53" t="s">
        <v>282</v>
      </c>
      <c r="L53" t="s">
        <v>283</v>
      </c>
      <c r="M53" t="s">
        <v>231</v>
      </c>
      <c r="N53" t="s">
        <v>128</v>
      </c>
      <c r="O53" t="s">
        <v>45</v>
      </c>
      <c r="P53" t="s">
        <v>112</v>
      </c>
      <c r="Q53">
        <v>10</v>
      </c>
      <c r="R53" t="s">
        <v>47</v>
      </c>
      <c r="S53" t="s">
        <v>232</v>
      </c>
      <c r="T53">
        <v>50000</v>
      </c>
      <c r="U53" t="s">
        <v>131</v>
      </c>
      <c r="V53">
        <v>0</v>
      </c>
      <c r="W53">
        <v>0</v>
      </c>
      <c r="X53">
        <v>0.12999999523162842</v>
      </c>
      <c r="Y53">
        <v>0</v>
      </c>
      <c r="Z53">
        <v>89</v>
      </c>
      <c r="AA53">
        <v>0.10000000149011612</v>
      </c>
      <c r="AB53">
        <v>1.2000000476837158</v>
      </c>
      <c r="AC53">
        <v>1</v>
      </c>
      <c r="AD53">
        <v>2</v>
      </c>
      <c r="AE53">
        <v>0.80000001192092896</v>
      </c>
      <c r="AF53">
        <v>3.7999999523162842</v>
      </c>
      <c r="AG53">
        <v>3.5</v>
      </c>
    </row>
    <row r="54" spans="1:33" x14ac:dyDescent="0.3">
      <c r="A54" t="s">
        <v>284</v>
      </c>
      <c r="B54">
        <v>47</v>
      </c>
      <c r="C54" t="s">
        <v>224</v>
      </c>
      <c r="D54" t="s">
        <v>225</v>
      </c>
      <c r="E54" t="s">
        <v>279</v>
      </c>
      <c r="F54" t="s">
        <v>37</v>
      </c>
      <c r="G54" t="s">
        <v>61</v>
      </c>
      <c r="H54" t="s">
        <v>62</v>
      </c>
      <c r="I54" t="s">
        <v>77</v>
      </c>
      <c r="J54" t="s">
        <v>281</v>
      </c>
      <c r="K54" t="s">
        <v>282</v>
      </c>
      <c r="L54" t="s">
        <v>283</v>
      </c>
      <c r="M54" t="s">
        <v>231</v>
      </c>
      <c r="N54" t="s">
        <v>128</v>
      </c>
      <c r="O54" t="s">
        <v>45</v>
      </c>
      <c r="P54" t="s">
        <v>112</v>
      </c>
      <c r="Q54">
        <v>20</v>
      </c>
      <c r="R54" t="s">
        <v>47</v>
      </c>
      <c r="S54" t="s">
        <v>232</v>
      </c>
      <c r="T54">
        <v>50000</v>
      </c>
      <c r="U54" t="s">
        <v>131</v>
      </c>
      <c r="V54">
        <v>0</v>
      </c>
      <c r="W54">
        <v>0</v>
      </c>
      <c r="X54">
        <v>0.25999999046325684</v>
      </c>
      <c r="Y54">
        <v>0</v>
      </c>
      <c r="Z54">
        <v>89</v>
      </c>
      <c r="AA54">
        <v>0.10000000149011612</v>
      </c>
      <c r="AB54">
        <v>1.2000000476837158</v>
      </c>
      <c r="AC54">
        <v>1</v>
      </c>
      <c r="AD54">
        <v>2</v>
      </c>
      <c r="AE54">
        <v>0.80000001192092896</v>
      </c>
      <c r="AF54">
        <v>3.5999999046325684</v>
      </c>
      <c r="AG54">
        <v>3.5999999046325684</v>
      </c>
    </row>
    <row r="55" spans="1:33" x14ac:dyDescent="0.3">
      <c r="A55" t="s">
        <v>285</v>
      </c>
      <c r="B55">
        <v>48</v>
      </c>
      <c r="C55" t="s">
        <v>224</v>
      </c>
      <c r="D55" t="s">
        <v>225</v>
      </c>
      <c r="E55" t="s">
        <v>191</v>
      </c>
      <c r="F55" t="s">
        <v>37</v>
      </c>
      <c r="G55" t="s">
        <v>61</v>
      </c>
      <c r="H55" t="s">
        <v>62</v>
      </c>
      <c r="I55" t="s">
        <v>83</v>
      </c>
      <c r="J55" t="s">
        <v>192</v>
      </c>
      <c r="K55" t="s">
        <v>193</v>
      </c>
      <c r="L55" t="s">
        <v>194</v>
      </c>
      <c r="M55" t="s">
        <v>231</v>
      </c>
      <c r="N55" t="s">
        <v>128</v>
      </c>
      <c r="O55" t="s">
        <v>91</v>
      </c>
      <c r="P55" t="s">
        <v>286</v>
      </c>
      <c r="Q55">
        <v>45</v>
      </c>
      <c r="R55" t="s">
        <v>47</v>
      </c>
      <c r="S55" t="s">
        <v>232</v>
      </c>
      <c r="T55">
        <v>50000</v>
      </c>
      <c r="U55" t="s">
        <v>131</v>
      </c>
      <c r="V55">
        <v>0</v>
      </c>
      <c r="W55">
        <v>0</v>
      </c>
      <c r="X55">
        <v>0.62999999523162842</v>
      </c>
      <c r="Y55">
        <v>0</v>
      </c>
      <c r="Z55">
        <v>96</v>
      </c>
      <c r="AA55">
        <v>0.10000000149011612</v>
      </c>
      <c r="AB55">
        <v>1.2000000476837158</v>
      </c>
      <c r="AC55">
        <v>0.80000001192092896</v>
      </c>
      <c r="AD55">
        <v>1.5</v>
      </c>
      <c r="AE55">
        <v>0.80000001192092896</v>
      </c>
      <c r="AF55">
        <v>4.5</v>
      </c>
      <c r="AG55">
        <v>4.8000001907348633</v>
      </c>
    </row>
    <row r="56" spans="1:33" x14ac:dyDescent="0.3">
      <c r="A56" t="s">
        <v>287</v>
      </c>
      <c r="B56">
        <v>49</v>
      </c>
      <c r="C56" t="s">
        <v>224</v>
      </c>
      <c r="D56" t="s">
        <v>225</v>
      </c>
      <c r="E56" t="s">
        <v>288</v>
      </c>
      <c r="F56" t="s">
        <v>37</v>
      </c>
      <c r="G56" t="s">
        <v>61</v>
      </c>
      <c r="H56" t="s">
        <v>62</v>
      </c>
      <c r="I56" t="s">
        <v>83</v>
      </c>
      <c r="J56" t="s">
        <v>289</v>
      </c>
      <c r="K56" t="s">
        <v>290</v>
      </c>
      <c r="L56" t="s">
        <v>291</v>
      </c>
      <c r="M56" t="s">
        <v>231</v>
      </c>
      <c r="N56" t="s">
        <v>128</v>
      </c>
      <c r="O56" t="s">
        <v>91</v>
      </c>
      <c r="P56" t="s">
        <v>112</v>
      </c>
      <c r="Q56">
        <v>40</v>
      </c>
      <c r="R56" t="s">
        <v>47</v>
      </c>
      <c r="S56" t="s">
        <v>232</v>
      </c>
      <c r="T56">
        <v>50000</v>
      </c>
      <c r="U56" t="s">
        <v>131</v>
      </c>
      <c r="V56">
        <v>0</v>
      </c>
      <c r="W56">
        <v>0</v>
      </c>
      <c r="X56">
        <v>0.85000002384185791</v>
      </c>
      <c r="Y56">
        <v>0</v>
      </c>
      <c r="Z56">
        <v>90</v>
      </c>
      <c r="AA56">
        <v>0.10000000149011612</v>
      </c>
      <c r="AB56">
        <v>1.2000000476837158</v>
      </c>
      <c r="AC56">
        <v>0.89999997615814209</v>
      </c>
      <c r="AD56">
        <v>2</v>
      </c>
      <c r="AE56">
        <v>0.80000001192092896</v>
      </c>
      <c r="AF56">
        <v>4.5</v>
      </c>
      <c r="AG56">
        <v>4.8000001907348633</v>
      </c>
    </row>
    <row r="57" spans="1:33" x14ac:dyDescent="0.3">
      <c r="A57" t="s">
        <v>292</v>
      </c>
      <c r="B57">
        <v>50</v>
      </c>
      <c r="C57" t="s">
        <v>224</v>
      </c>
      <c r="D57" t="s">
        <v>225</v>
      </c>
      <c r="E57" t="s">
        <v>293</v>
      </c>
      <c r="F57" t="s">
        <v>37</v>
      </c>
      <c r="G57" t="s">
        <v>61</v>
      </c>
      <c r="H57" t="s">
        <v>62</v>
      </c>
      <c r="I57" t="s">
        <v>83</v>
      </c>
      <c r="J57" t="s">
        <v>294</v>
      </c>
      <c r="K57" t="s">
        <v>295</v>
      </c>
      <c r="L57" t="s">
        <v>296</v>
      </c>
      <c r="M57" t="s">
        <v>231</v>
      </c>
      <c r="N57" t="s">
        <v>86</v>
      </c>
      <c r="O57" t="s">
        <v>91</v>
      </c>
      <c r="P57" t="s">
        <v>251</v>
      </c>
      <c r="Q57">
        <v>53</v>
      </c>
      <c r="R57" t="s">
        <v>47</v>
      </c>
      <c r="S57" t="s">
        <v>232</v>
      </c>
      <c r="T57">
        <v>50000</v>
      </c>
      <c r="U57" t="s">
        <v>131</v>
      </c>
      <c r="V57">
        <v>0</v>
      </c>
      <c r="W57">
        <v>0</v>
      </c>
      <c r="X57">
        <v>0.80000001192092896</v>
      </c>
      <c r="Y57">
        <v>0</v>
      </c>
      <c r="Z57">
        <v>90</v>
      </c>
      <c r="AA57">
        <v>0.10000000149011612</v>
      </c>
      <c r="AB57">
        <v>1.2000000476837158</v>
      </c>
      <c r="AC57">
        <v>0.89999997615814209</v>
      </c>
      <c r="AD57">
        <v>2</v>
      </c>
      <c r="AE57">
        <v>0.80000001192092896</v>
      </c>
      <c r="AF57">
        <v>3</v>
      </c>
      <c r="AG57">
        <v>3</v>
      </c>
    </row>
    <row r="58" spans="1:33" x14ac:dyDescent="0.3">
      <c r="A58" t="s">
        <v>297</v>
      </c>
      <c r="B58">
        <v>51</v>
      </c>
      <c r="C58" t="s">
        <v>224</v>
      </c>
      <c r="D58" t="s">
        <v>225</v>
      </c>
      <c r="E58" t="s">
        <v>298</v>
      </c>
      <c r="F58" t="s">
        <v>37</v>
      </c>
      <c r="G58" t="s">
        <v>203</v>
      </c>
      <c r="H58" t="s">
        <v>299</v>
      </c>
      <c r="I58" t="s">
        <v>173</v>
      </c>
      <c r="J58" t="s">
        <v>41</v>
      </c>
      <c r="K58" t="s">
        <v>300</v>
      </c>
      <c r="L58" t="s">
        <v>173</v>
      </c>
      <c r="M58" t="s">
        <v>43</v>
      </c>
      <c r="N58" t="s">
        <v>128</v>
      </c>
      <c r="O58" t="s">
        <v>91</v>
      </c>
      <c r="P58" t="s">
        <v>112</v>
      </c>
      <c r="Q58">
        <v>20</v>
      </c>
      <c r="R58" t="s">
        <v>47</v>
      </c>
      <c r="S58" t="s">
        <v>232</v>
      </c>
      <c r="T58">
        <v>50000</v>
      </c>
      <c r="U58" t="s">
        <v>131</v>
      </c>
      <c r="V58">
        <v>0</v>
      </c>
      <c r="W58">
        <v>0</v>
      </c>
      <c r="X58">
        <v>1</v>
      </c>
      <c r="Y58">
        <v>0</v>
      </c>
      <c r="Z58">
        <v>95</v>
      </c>
      <c r="AA58">
        <v>0.10000000149011612</v>
      </c>
      <c r="AB58">
        <v>1.2000000476837158</v>
      </c>
      <c r="AC58">
        <v>0.89999997615814209</v>
      </c>
      <c r="AD58">
        <v>0.80000001192092896</v>
      </c>
      <c r="AE58">
        <v>0.89999997615814209</v>
      </c>
      <c r="AF58">
        <v>4.6999998092651367</v>
      </c>
      <c r="AG58">
        <v>4.6999998092651367</v>
      </c>
    </row>
    <row r="59" spans="1:33" x14ac:dyDescent="0.3">
      <c r="A59" t="s">
        <v>301</v>
      </c>
      <c r="B59">
        <v>52</v>
      </c>
      <c r="C59" t="s">
        <v>224</v>
      </c>
      <c r="D59" t="s">
        <v>302</v>
      </c>
      <c r="E59" t="s">
        <v>303</v>
      </c>
      <c r="F59" t="s">
        <v>37</v>
      </c>
      <c r="G59" t="s">
        <v>304</v>
      </c>
      <c r="H59" t="s">
        <v>305</v>
      </c>
      <c r="I59" t="s">
        <v>306</v>
      </c>
      <c r="J59" t="s">
        <v>41</v>
      </c>
      <c r="K59" t="s">
        <v>307</v>
      </c>
      <c r="L59" t="s">
        <v>306</v>
      </c>
      <c r="M59" t="s">
        <v>231</v>
      </c>
      <c r="N59" t="s">
        <v>73</v>
      </c>
      <c r="O59" t="s">
        <v>67</v>
      </c>
      <c r="P59" t="s">
        <v>111</v>
      </c>
      <c r="Q59">
        <v>180</v>
      </c>
      <c r="R59" t="s">
        <v>47</v>
      </c>
      <c r="S59" t="s">
        <v>232</v>
      </c>
      <c r="T59">
        <v>50000</v>
      </c>
      <c r="U59" t="s">
        <v>131</v>
      </c>
      <c r="V59">
        <v>0</v>
      </c>
      <c r="W59">
        <v>0</v>
      </c>
      <c r="X59">
        <v>0.85000002384185791</v>
      </c>
      <c r="Y59">
        <v>0</v>
      </c>
      <c r="Z59">
        <v>95</v>
      </c>
      <c r="AA59">
        <v>0.10000000149011612</v>
      </c>
      <c r="AB59">
        <v>0.80000001192092896</v>
      </c>
      <c r="AC59">
        <v>1</v>
      </c>
      <c r="AD59">
        <v>1</v>
      </c>
      <c r="AE59">
        <v>1</v>
      </c>
      <c r="AF59">
        <v>2</v>
      </c>
      <c r="AG59">
        <v>2</v>
      </c>
    </row>
    <row r="60" spans="1:33" x14ac:dyDescent="0.3">
      <c r="A60" t="s">
        <v>308</v>
      </c>
      <c r="B60">
        <v>53</v>
      </c>
      <c r="C60" t="s">
        <v>224</v>
      </c>
      <c r="D60" t="s">
        <v>302</v>
      </c>
      <c r="E60" t="s">
        <v>309</v>
      </c>
      <c r="F60" t="s">
        <v>37</v>
      </c>
      <c r="G60" t="s">
        <v>304</v>
      </c>
      <c r="H60" t="s">
        <v>305</v>
      </c>
      <c r="I60" t="s">
        <v>310</v>
      </c>
      <c r="J60" t="s">
        <v>41</v>
      </c>
      <c r="K60" t="s">
        <v>311</v>
      </c>
      <c r="L60" t="s">
        <v>310</v>
      </c>
      <c r="M60" t="s">
        <v>231</v>
      </c>
      <c r="N60" t="s">
        <v>73</v>
      </c>
      <c r="O60" t="s">
        <v>67</v>
      </c>
      <c r="P60" t="s">
        <v>111</v>
      </c>
      <c r="Q60">
        <v>80</v>
      </c>
      <c r="R60" t="s">
        <v>47</v>
      </c>
      <c r="S60" t="s">
        <v>232</v>
      </c>
      <c r="T60">
        <v>50000</v>
      </c>
      <c r="U60" t="s">
        <v>131</v>
      </c>
      <c r="V60">
        <v>0</v>
      </c>
      <c r="W60">
        <v>0</v>
      </c>
      <c r="X60">
        <v>0.69999998807907104</v>
      </c>
      <c r="Y60">
        <v>0</v>
      </c>
      <c r="Z60">
        <v>95</v>
      </c>
      <c r="AA60">
        <v>0.10000000149011612</v>
      </c>
      <c r="AB60">
        <v>0.80000001192092896</v>
      </c>
      <c r="AC60">
        <v>1</v>
      </c>
      <c r="AD60">
        <v>1</v>
      </c>
      <c r="AE60">
        <v>1</v>
      </c>
      <c r="AF60">
        <v>2</v>
      </c>
      <c r="AG60">
        <v>2</v>
      </c>
    </row>
    <row r="61" spans="1:33" x14ac:dyDescent="0.3">
      <c r="A61" t="s">
        <v>312</v>
      </c>
      <c r="B61">
        <v>54</v>
      </c>
      <c r="C61" t="s">
        <v>224</v>
      </c>
      <c r="D61" t="s">
        <v>302</v>
      </c>
      <c r="E61" t="s">
        <v>313</v>
      </c>
      <c r="F61" t="s">
        <v>37</v>
      </c>
      <c r="G61" t="s">
        <v>304</v>
      </c>
      <c r="H61" t="s">
        <v>314</v>
      </c>
      <c r="I61" t="s">
        <v>315</v>
      </c>
      <c r="J61" t="s">
        <v>41</v>
      </c>
      <c r="K61" t="s">
        <v>316</v>
      </c>
      <c r="L61" t="s">
        <v>315</v>
      </c>
      <c r="M61" t="s">
        <v>231</v>
      </c>
      <c r="N61" t="s">
        <v>73</v>
      </c>
      <c r="O61" t="s">
        <v>129</v>
      </c>
      <c r="P61" t="s">
        <v>92</v>
      </c>
      <c r="Q61">
        <v>25</v>
      </c>
      <c r="R61" t="s">
        <v>47</v>
      </c>
      <c r="S61" t="s">
        <v>232</v>
      </c>
      <c r="T61">
        <v>50000</v>
      </c>
      <c r="U61" t="s">
        <v>131</v>
      </c>
      <c r="V61">
        <v>0</v>
      </c>
      <c r="W61">
        <v>0</v>
      </c>
      <c r="X61">
        <v>0.80000001192092896</v>
      </c>
      <c r="Y61">
        <v>0</v>
      </c>
      <c r="Z61">
        <v>80</v>
      </c>
      <c r="AA61">
        <v>0.10000000149011612</v>
      </c>
      <c r="AB61">
        <v>0.80000001192092896</v>
      </c>
      <c r="AC61">
        <v>0.93999999761581421</v>
      </c>
      <c r="AD61">
        <v>1</v>
      </c>
      <c r="AE61">
        <v>1</v>
      </c>
      <c r="AF61">
        <v>2</v>
      </c>
      <c r="AG61">
        <v>2</v>
      </c>
    </row>
    <row r="62" spans="1:33" x14ac:dyDescent="0.3">
      <c r="A62" t="s">
        <v>317</v>
      </c>
      <c r="B62">
        <v>55</v>
      </c>
      <c r="C62" t="s">
        <v>224</v>
      </c>
      <c r="D62" t="s">
        <v>302</v>
      </c>
      <c r="E62" t="s">
        <v>318</v>
      </c>
      <c r="F62" t="s">
        <v>37</v>
      </c>
      <c r="G62" t="s">
        <v>304</v>
      </c>
      <c r="H62" t="s">
        <v>314</v>
      </c>
      <c r="I62" t="s">
        <v>319</v>
      </c>
      <c r="J62" t="s">
        <v>41</v>
      </c>
      <c r="K62" t="s">
        <v>320</v>
      </c>
      <c r="L62" t="s">
        <v>319</v>
      </c>
      <c r="M62" t="s">
        <v>43</v>
      </c>
      <c r="N62" t="s">
        <v>73</v>
      </c>
      <c r="O62" t="s">
        <v>67</v>
      </c>
      <c r="P62" t="s">
        <v>92</v>
      </c>
      <c r="Q62">
        <v>40</v>
      </c>
      <c r="R62" t="s">
        <v>47</v>
      </c>
      <c r="S62" t="s">
        <v>232</v>
      </c>
      <c r="T62">
        <v>50000</v>
      </c>
      <c r="U62" t="s">
        <v>131</v>
      </c>
      <c r="V62">
        <v>0</v>
      </c>
      <c r="W62">
        <v>0</v>
      </c>
      <c r="X62">
        <v>0.80000001192092896</v>
      </c>
      <c r="Y62">
        <v>0</v>
      </c>
      <c r="Z62">
        <v>88</v>
      </c>
      <c r="AA62">
        <v>0.10000000149011612</v>
      </c>
      <c r="AB62">
        <v>0.80000001192092896</v>
      </c>
      <c r="AC62">
        <v>1</v>
      </c>
      <c r="AD62">
        <v>1</v>
      </c>
      <c r="AE62">
        <v>1</v>
      </c>
      <c r="AF62">
        <v>1.3999999761581421</v>
      </c>
      <c r="AG62">
        <v>2</v>
      </c>
    </row>
    <row r="63" spans="1:33" x14ac:dyDescent="0.3">
      <c r="A63" t="s">
        <v>321</v>
      </c>
      <c r="B63">
        <v>56</v>
      </c>
      <c r="C63" t="s">
        <v>224</v>
      </c>
      <c r="D63" t="s">
        <v>302</v>
      </c>
      <c r="E63" t="s">
        <v>322</v>
      </c>
      <c r="F63" t="s">
        <v>37</v>
      </c>
      <c r="G63" t="s">
        <v>304</v>
      </c>
      <c r="H63" t="s">
        <v>314</v>
      </c>
      <c r="I63" t="s">
        <v>319</v>
      </c>
      <c r="J63" t="s">
        <v>41</v>
      </c>
      <c r="K63" t="s">
        <v>320</v>
      </c>
      <c r="L63" t="s">
        <v>319</v>
      </c>
      <c r="M63" t="s">
        <v>43</v>
      </c>
      <c r="N63" t="s">
        <v>73</v>
      </c>
      <c r="O63" t="s">
        <v>45</v>
      </c>
      <c r="P63" t="s">
        <v>74</v>
      </c>
      <c r="Q63">
        <v>40</v>
      </c>
      <c r="R63" t="s">
        <v>47</v>
      </c>
      <c r="S63" t="s">
        <v>232</v>
      </c>
      <c r="T63">
        <v>50000</v>
      </c>
      <c r="U63" t="s">
        <v>131</v>
      </c>
      <c r="V63">
        <v>0</v>
      </c>
      <c r="W63">
        <v>0</v>
      </c>
      <c r="X63">
        <v>0.40000000596046448</v>
      </c>
      <c r="Y63">
        <v>0</v>
      </c>
      <c r="Z63">
        <v>95</v>
      </c>
      <c r="AA63">
        <v>0.10000000149011612</v>
      </c>
      <c r="AB63">
        <v>0.80000001192092896</v>
      </c>
      <c r="AC63">
        <v>0.85000002384185791</v>
      </c>
      <c r="AD63">
        <v>1</v>
      </c>
      <c r="AE63">
        <v>1</v>
      </c>
      <c r="AF63">
        <v>3.7999999523162842</v>
      </c>
      <c r="AG63">
        <v>3.2000000476837158</v>
      </c>
    </row>
    <row r="64" spans="1:33" x14ac:dyDescent="0.3">
      <c r="A64" t="s">
        <v>323</v>
      </c>
      <c r="B64">
        <v>57</v>
      </c>
      <c r="C64" t="s">
        <v>224</v>
      </c>
      <c r="D64" t="s">
        <v>234</v>
      </c>
      <c r="E64" t="s">
        <v>202</v>
      </c>
      <c r="F64" t="s">
        <v>37</v>
      </c>
      <c r="G64" t="s">
        <v>203</v>
      </c>
      <c r="H64" t="s">
        <v>204</v>
      </c>
      <c r="I64" t="s">
        <v>205</v>
      </c>
      <c r="J64" t="s">
        <v>41</v>
      </c>
      <c r="K64" t="s">
        <v>206</v>
      </c>
      <c r="L64" t="s">
        <v>205</v>
      </c>
      <c r="M64" t="s">
        <v>43</v>
      </c>
      <c r="N64" t="s">
        <v>73</v>
      </c>
      <c r="O64" t="s">
        <v>45</v>
      </c>
      <c r="P64" t="s">
        <v>251</v>
      </c>
      <c r="Q64">
        <v>70</v>
      </c>
      <c r="R64" t="s">
        <v>47</v>
      </c>
      <c r="S64" t="s">
        <v>232</v>
      </c>
      <c r="T64">
        <v>50000</v>
      </c>
      <c r="U64" t="s">
        <v>131</v>
      </c>
      <c r="V64">
        <v>0</v>
      </c>
      <c r="W64">
        <v>0</v>
      </c>
      <c r="X64">
        <v>0.89999997615814209</v>
      </c>
      <c r="Y64">
        <v>7.0000000298023224E-2</v>
      </c>
      <c r="Z64">
        <v>88</v>
      </c>
      <c r="AA64">
        <v>0.10000000149011612</v>
      </c>
      <c r="AB64">
        <v>1.2000000476837158</v>
      </c>
      <c r="AC64">
        <v>0.89999997615814209</v>
      </c>
      <c r="AD64">
        <v>0.69999998807907104</v>
      </c>
      <c r="AE64">
        <v>0.89999997615814209</v>
      </c>
      <c r="AF64">
        <v>2</v>
      </c>
      <c r="AG64">
        <v>1</v>
      </c>
    </row>
    <row r="65" spans="1:33" x14ac:dyDescent="0.3">
      <c r="A65" t="s">
        <v>324</v>
      </c>
      <c r="B65">
        <v>58</v>
      </c>
      <c r="C65" t="s">
        <v>224</v>
      </c>
      <c r="D65" t="s">
        <v>234</v>
      </c>
      <c r="E65" t="s">
        <v>325</v>
      </c>
      <c r="F65" t="s">
        <v>37</v>
      </c>
      <c r="G65" t="s">
        <v>326</v>
      </c>
      <c r="H65" t="s">
        <v>327</v>
      </c>
      <c r="I65" t="s">
        <v>328</v>
      </c>
      <c r="J65" t="s">
        <v>41</v>
      </c>
      <c r="K65" t="s">
        <v>329</v>
      </c>
      <c r="L65" t="s">
        <v>328</v>
      </c>
      <c r="M65" t="s">
        <v>43</v>
      </c>
      <c r="N65" t="s">
        <v>73</v>
      </c>
      <c r="O65" t="s">
        <v>129</v>
      </c>
      <c r="P65" t="s">
        <v>128</v>
      </c>
      <c r="Q65">
        <v>50</v>
      </c>
      <c r="R65" t="s">
        <v>47</v>
      </c>
      <c r="S65" t="s">
        <v>232</v>
      </c>
      <c r="T65">
        <v>50000</v>
      </c>
      <c r="U65" t="s">
        <v>131</v>
      </c>
      <c r="V65">
        <v>0</v>
      </c>
      <c r="W65">
        <v>0</v>
      </c>
      <c r="X65">
        <v>0.88999998569488525</v>
      </c>
      <c r="Y65">
        <v>0</v>
      </c>
      <c r="Z65">
        <v>77.400001525878906</v>
      </c>
      <c r="AA65">
        <v>0.10000000149011612</v>
      </c>
      <c r="AB65">
        <v>0.89999997615814209</v>
      </c>
      <c r="AC65">
        <v>1</v>
      </c>
      <c r="AD65">
        <v>1</v>
      </c>
      <c r="AE65">
        <v>1</v>
      </c>
      <c r="AF65">
        <v>2</v>
      </c>
      <c r="AG65">
        <v>1.7999999523162842</v>
      </c>
    </row>
    <row r="66" spans="1:33" x14ac:dyDescent="0.3">
      <c r="A66" t="s">
        <v>330</v>
      </c>
      <c r="B66">
        <v>59</v>
      </c>
      <c r="C66" t="s">
        <v>224</v>
      </c>
      <c r="D66" t="s">
        <v>225</v>
      </c>
      <c r="E66" t="s">
        <v>331</v>
      </c>
      <c r="F66" t="s">
        <v>332</v>
      </c>
      <c r="G66" t="s">
        <v>150</v>
      </c>
      <c r="H66" t="s">
        <v>333</v>
      </c>
      <c r="I66" t="s">
        <v>40</v>
      </c>
      <c r="J66" t="s">
        <v>41</v>
      </c>
      <c r="K66" t="s">
        <v>334</v>
      </c>
      <c r="L66" t="s">
        <v>40</v>
      </c>
      <c r="M66" t="s">
        <v>231</v>
      </c>
      <c r="N66" t="s">
        <v>112</v>
      </c>
      <c r="O66" t="s">
        <v>91</v>
      </c>
      <c r="P66" t="s">
        <v>86</v>
      </c>
      <c r="Q66">
        <v>50</v>
      </c>
      <c r="R66" t="s">
        <v>47</v>
      </c>
      <c r="S66" t="s">
        <v>232</v>
      </c>
      <c r="T66">
        <v>50000</v>
      </c>
      <c r="U66" t="s">
        <v>131</v>
      </c>
      <c r="V66">
        <v>0</v>
      </c>
      <c r="W66">
        <v>0</v>
      </c>
      <c r="X66">
        <v>0.69999998807907104</v>
      </c>
      <c r="Y66">
        <v>0</v>
      </c>
      <c r="Z66">
        <v>95</v>
      </c>
      <c r="AA66">
        <v>0.10000000149011612</v>
      </c>
      <c r="AB66">
        <v>1</v>
      </c>
      <c r="AC66">
        <v>0.94999998807907104</v>
      </c>
      <c r="AD66">
        <v>1</v>
      </c>
      <c r="AE66">
        <v>0.89999997615814209</v>
      </c>
      <c r="AF66">
        <v>3</v>
      </c>
      <c r="AG66">
        <v>2.5999999046325684</v>
      </c>
    </row>
    <row r="67" spans="1:33" x14ac:dyDescent="0.3">
      <c r="A67" t="s">
        <v>335</v>
      </c>
      <c r="B67">
        <v>60</v>
      </c>
      <c r="C67" t="s">
        <v>224</v>
      </c>
      <c r="D67" t="s">
        <v>225</v>
      </c>
      <c r="E67" t="s">
        <v>331</v>
      </c>
      <c r="F67" t="s">
        <v>336</v>
      </c>
      <c r="G67" t="s">
        <v>150</v>
      </c>
      <c r="H67" t="s">
        <v>333</v>
      </c>
      <c r="I67" t="s">
        <v>40</v>
      </c>
      <c r="J67" t="s">
        <v>41</v>
      </c>
      <c r="K67" t="s">
        <v>334</v>
      </c>
      <c r="L67" t="s">
        <v>40</v>
      </c>
      <c r="M67" t="s">
        <v>231</v>
      </c>
      <c r="N67" t="s">
        <v>112</v>
      </c>
      <c r="O67" t="s">
        <v>91</v>
      </c>
      <c r="P67" t="s">
        <v>86</v>
      </c>
      <c r="Q67">
        <v>40</v>
      </c>
      <c r="R67" t="s">
        <v>47</v>
      </c>
      <c r="S67" t="s">
        <v>232</v>
      </c>
      <c r="T67">
        <v>50000</v>
      </c>
      <c r="U67" t="s">
        <v>131</v>
      </c>
      <c r="V67">
        <v>0</v>
      </c>
      <c r="W67">
        <v>0</v>
      </c>
      <c r="X67">
        <v>0.80000001192092896</v>
      </c>
      <c r="Y67">
        <v>0</v>
      </c>
      <c r="Z67">
        <v>95</v>
      </c>
      <c r="AA67">
        <v>0.10000000149011612</v>
      </c>
      <c r="AB67">
        <v>1</v>
      </c>
      <c r="AC67">
        <v>0.89999997615814209</v>
      </c>
      <c r="AD67">
        <v>1</v>
      </c>
      <c r="AE67">
        <v>0.89999997615814209</v>
      </c>
      <c r="AF67">
        <v>3</v>
      </c>
      <c r="AG67">
        <v>3.5</v>
      </c>
    </row>
    <row r="68" spans="1:33" x14ac:dyDescent="0.3">
      <c r="A68" t="s">
        <v>337</v>
      </c>
      <c r="B68">
        <v>59</v>
      </c>
      <c r="C68" t="s">
        <v>224</v>
      </c>
      <c r="D68" t="s">
        <v>225</v>
      </c>
      <c r="E68" t="s">
        <v>331</v>
      </c>
      <c r="F68" t="s">
        <v>37</v>
      </c>
      <c r="G68" t="s">
        <v>150</v>
      </c>
      <c r="H68" t="s">
        <v>333</v>
      </c>
      <c r="I68" t="s">
        <v>40</v>
      </c>
      <c r="J68" t="s">
        <v>41</v>
      </c>
      <c r="K68" t="s">
        <v>334</v>
      </c>
      <c r="L68" t="s">
        <v>40</v>
      </c>
      <c r="M68" t="s">
        <v>231</v>
      </c>
      <c r="N68" t="s">
        <v>112</v>
      </c>
      <c r="O68" t="s">
        <v>91</v>
      </c>
      <c r="P68" t="s">
        <v>86</v>
      </c>
      <c r="Q68">
        <v>50</v>
      </c>
      <c r="R68" t="s">
        <v>47</v>
      </c>
      <c r="S68" t="s">
        <v>232</v>
      </c>
      <c r="T68">
        <v>50000</v>
      </c>
      <c r="U68" t="s">
        <v>131</v>
      </c>
      <c r="V68">
        <v>0</v>
      </c>
      <c r="W68">
        <v>0</v>
      </c>
      <c r="X68">
        <v>0.69999998807907104</v>
      </c>
      <c r="Y68">
        <v>0</v>
      </c>
      <c r="Z68">
        <v>95</v>
      </c>
      <c r="AA68">
        <v>0.10000000149011612</v>
      </c>
      <c r="AB68">
        <v>1</v>
      </c>
      <c r="AC68">
        <v>0.94999998807907104</v>
      </c>
      <c r="AD68">
        <v>1</v>
      </c>
      <c r="AE68">
        <v>0.89999997615814209</v>
      </c>
      <c r="AF68">
        <v>3</v>
      </c>
      <c r="AG68">
        <v>2.5999999046325684</v>
      </c>
    </row>
    <row r="69" spans="1:33" x14ac:dyDescent="0.3">
      <c r="A69" t="s">
        <v>338</v>
      </c>
      <c r="B69">
        <v>61</v>
      </c>
      <c r="C69" t="s">
        <v>224</v>
      </c>
      <c r="D69" t="s">
        <v>234</v>
      </c>
      <c r="E69" t="s">
        <v>339</v>
      </c>
      <c r="F69" t="s">
        <v>37</v>
      </c>
      <c r="G69" t="s">
        <v>203</v>
      </c>
      <c r="H69" t="s">
        <v>340</v>
      </c>
      <c r="I69" t="s">
        <v>40</v>
      </c>
      <c r="J69" t="s">
        <v>41</v>
      </c>
      <c r="K69" t="s">
        <v>341</v>
      </c>
      <c r="L69" t="s">
        <v>40</v>
      </c>
      <c r="M69" t="s">
        <v>43</v>
      </c>
      <c r="N69" t="s">
        <v>112</v>
      </c>
      <c r="O69" t="s">
        <v>45</v>
      </c>
      <c r="P69" t="s">
        <v>128</v>
      </c>
      <c r="Q69">
        <v>44</v>
      </c>
      <c r="R69" t="s">
        <v>47</v>
      </c>
      <c r="S69" t="s">
        <v>232</v>
      </c>
      <c r="T69">
        <v>50000</v>
      </c>
      <c r="U69" t="s">
        <v>131</v>
      </c>
      <c r="V69">
        <v>0</v>
      </c>
      <c r="W69">
        <v>0</v>
      </c>
      <c r="X69">
        <v>0.94999998807907104</v>
      </c>
      <c r="Y69">
        <v>0</v>
      </c>
      <c r="Z69">
        <v>83</v>
      </c>
      <c r="AA69">
        <v>0.10000000149011612</v>
      </c>
      <c r="AB69">
        <v>1.2000000476837158</v>
      </c>
      <c r="AC69">
        <v>0.94999998807907104</v>
      </c>
      <c r="AD69">
        <v>0.80000001192092896</v>
      </c>
      <c r="AE69">
        <v>0.89999997615814209</v>
      </c>
      <c r="AF69">
        <v>2</v>
      </c>
      <c r="AG69">
        <v>1.3500000238418579</v>
      </c>
    </row>
    <row r="70" spans="1:33" x14ac:dyDescent="0.3">
      <c r="A70" t="s">
        <v>342</v>
      </c>
      <c r="B70">
        <v>62</v>
      </c>
      <c r="C70" t="s">
        <v>224</v>
      </c>
      <c r="D70" t="s">
        <v>142</v>
      </c>
      <c r="E70" t="s">
        <v>167</v>
      </c>
      <c r="F70" t="s">
        <v>37</v>
      </c>
      <c r="G70" t="s">
        <v>144</v>
      </c>
      <c r="H70" t="s">
        <v>168</v>
      </c>
      <c r="I70" t="s">
        <v>55</v>
      </c>
      <c r="J70" t="s">
        <v>41</v>
      </c>
      <c r="K70" t="s">
        <v>169</v>
      </c>
      <c r="L70" t="s">
        <v>55</v>
      </c>
      <c r="M70" t="s">
        <v>43</v>
      </c>
      <c r="N70" t="s">
        <v>46</v>
      </c>
      <c r="O70" t="s">
        <v>45</v>
      </c>
      <c r="P70" t="s">
        <v>92</v>
      </c>
      <c r="Q70">
        <v>18</v>
      </c>
      <c r="R70" t="s">
        <v>47</v>
      </c>
      <c r="S70" t="s">
        <v>232</v>
      </c>
      <c r="T70">
        <v>50000</v>
      </c>
      <c r="U70" t="s">
        <v>131</v>
      </c>
      <c r="V70">
        <v>0</v>
      </c>
      <c r="W70">
        <v>0</v>
      </c>
      <c r="X70">
        <v>0.43999999761581421</v>
      </c>
      <c r="Y70">
        <v>7.0000000298023224E-2</v>
      </c>
      <c r="Z70">
        <v>89</v>
      </c>
      <c r="AA70">
        <v>0.10000000149011612</v>
      </c>
      <c r="AB70">
        <v>1</v>
      </c>
      <c r="AC70">
        <v>0.89999997615814209</v>
      </c>
      <c r="AD70">
        <v>1</v>
      </c>
      <c r="AE70">
        <v>1.5</v>
      </c>
      <c r="AF70">
        <v>2.5</v>
      </c>
      <c r="AG70">
        <v>2.7999999523162842</v>
      </c>
    </row>
    <row r="71" spans="1:33" x14ac:dyDescent="0.3">
      <c r="A71" t="s">
        <v>343</v>
      </c>
      <c r="B71">
        <v>63</v>
      </c>
      <c r="C71" t="s">
        <v>224</v>
      </c>
      <c r="D71" t="s">
        <v>142</v>
      </c>
      <c r="E71" t="s">
        <v>171</v>
      </c>
      <c r="F71" t="s">
        <v>37</v>
      </c>
      <c r="G71" t="s">
        <v>144</v>
      </c>
      <c r="H71" t="s">
        <v>172</v>
      </c>
      <c r="I71" t="s">
        <v>173</v>
      </c>
      <c r="J71" t="s">
        <v>41</v>
      </c>
      <c r="K71" t="s">
        <v>174</v>
      </c>
      <c r="L71" t="s">
        <v>173</v>
      </c>
      <c r="M71" t="s">
        <v>43</v>
      </c>
      <c r="N71" t="s">
        <v>286</v>
      </c>
      <c r="O71" t="s">
        <v>45</v>
      </c>
      <c r="P71" t="s">
        <v>74</v>
      </c>
      <c r="Q71">
        <v>9.5</v>
      </c>
      <c r="R71" t="s">
        <v>47</v>
      </c>
      <c r="S71" t="s">
        <v>232</v>
      </c>
      <c r="T71">
        <v>50000</v>
      </c>
      <c r="U71" t="s">
        <v>131</v>
      </c>
      <c r="V71">
        <v>0</v>
      </c>
      <c r="W71">
        <v>0</v>
      </c>
      <c r="X71">
        <v>0.34000000357627869</v>
      </c>
      <c r="Y71">
        <v>7.9999998211860657E-2</v>
      </c>
      <c r="Z71">
        <v>73</v>
      </c>
      <c r="AA71">
        <v>0.10000000149011612</v>
      </c>
      <c r="AB71">
        <v>0.69999998807907104</v>
      </c>
      <c r="AC71">
        <v>1</v>
      </c>
      <c r="AD71">
        <v>1</v>
      </c>
      <c r="AE71">
        <v>1.5</v>
      </c>
      <c r="AF71">
        <v>2.0999999046325684</v>
      </c>
      <c r="AG71">
        <v>4</v>
      </c>
    </row>
    <row r="72" spans="1:33" x14ac:dyDescent="0.3">
      <c r="A72" t="s">
        <v>344</v>
      </c>
      <c r="B72">
        <v>64</v>
      </c>
      <c r="C72" t="s">
        <v>224</v>
      </c>
      <c r="D72" t="s">
        <v>302</v>
      </c>
      <c r="E72" t="s">
        <v>345</v>
      </c>
      <c r="F72" t="s">
        <v>37</v>
      </c>
      <c r="G72" t="s">
        <v>346</v>
      </c>
      <c r="H72" t="s">
        <v>347</v>
      </c>
      <c r="I72" t="s">
        <v>348</v>
      </c>
      <c r="J72" t="s">
        <v>41</v>
      </c>
      <c r="K72" t="s">
        <v>349</v>
      </c>
      <c r="L72" t="s">
        <v>348</v>
      </c>
      <c r="M72" t="s">
        <v>231</v>
      </c>
      <c r="N72" t="s">
        <v>73</v>
      </c>
      <c r="O72" t="s">
        <v>67</v>
      </c>
      <c r="P72" t="s">
        <v>105</v>
      </c>
      <c r="Q72">
        <v>100</v>
      </c>
      <c r="R72" t="s">
        <v>47</v>
      </c>
      <c r="S72" t="s">
        <v>232</v>
      </c>
      <c r="T72">
        <v>50000</v>
      </c>
      <c r="U72" t="s">
        <v>131</v>
      </c>
      <c r="V72">
        <v>0</v>
      </c>
      <c r="W72">
        <v>0</v>
      </c>
      <c r="X72">
        <v>0.5</v>
      </c>
      <c r="Y72">
        <v>0</v>
      </c>
      <c r="Z72">
        <v>95</v>
      </c>
      <c r="AA72">
        <v>0.10000000149011612</v>
      </c>
      <c r="AB72">
        <v>0.60000002384185791</v>
      </c>
      <c r="AC72">
        <v>1</v>
      </c>
      <c r="AD72">
        <v>1.2000000476837158</v>
      </c>
      <c r="AE72">
        <v>0.89999997615814209</v>
      </c>
      <c r="AF72">
        <v>2</v>
      </c>
      <c r="AG72">
        <v>2</v>
      </c>
    </row>
    <row r="73" spans="1:33" x14ac:dyDescent="0.3">
      <c r="A73" t="s">
        <v>350</v>
      </c>
      <c r="B73">
        <v>65</v>
      </c>
      <c r="C73" t="s">
        <v>224</v>
      </c>
      <c r="D73" t="s">
        <v>234</v>
      </c>
      <c r="E73" t="s">
        <v>351</v>
      </c>
      <c r="F73" t="s">
        <v>37</v>
      </c>
      <c r="G73" t="s">
        <v>346</v>
      </c>
      <c r="H73" t="s">
        <v>347</v>
      </c>
      <c r="I73" t="s">
        <v>352</v>
      </c>
      <c r="J73" t="s">
        <v>41</v>
      </c>
      <c r="K73" t="s">
        <v>353</v>
      </c>
      <c r="L73" t="s">
        <v>352</v>
      </c>
      <c r="M73" t="s">
        <v>43</v>
      </c>
      <c r="N73" t="s">
        <v>73</v>
      </c>
      <c r="O73" t="s">
        <v>67</v>
      </c>
      <c r="P73" t="s">
        <v>128</v>
      </c>
      <c r="Q73">
        <v>64</v>
      </c>
      <c r="R73" t="s">
        <v>47</v>
      </c>
      <c r="S73" t="s">
        <v>232</v>
      </c>
      <c r="T73">
        <v>50000</v>
      </c>
      <c r="U73" t="s">
        <v>131</v>
      </c>
      <c r="V73">
        <v>0</v>
      </c>
      <c r="W73">
        <v>0</v>
      </c>
      <c r="X73">
        <v>0.89999997615814209</v>
      </c>
      <c r="Y73">
        <v>5.9999998658895493E-2</v>
      </c>
      <c r="Z73">
        <v>77.699996948242188</v>
      </c>
      <c r="AA73">
        <v>0.10000000149011612</v>
      </c>
      <c r="AB73">
        <v>0.60000002384185791</v>
      </c>
      <c r="AC73">
        <v>1</v>
      </c>
      <c r="AD73">
        <v>1.2000000476837158</v>
      </c>
      <c r="AE73">
        <v>0.89999997615814209</v>
      </c>
      <c r="AF73">
        <v>2</v>
      </c>
      <c r="AG73">
        <v>1.7999999523162842</v>
      </c>
    </row>
    <row r="74" spans="1:33" x14ac:dyDescent="0.3">
      <c r="A74" t="s">
        <v>354</v>
      </c>
      <c r="B74">
        <v>66</v>
      </c>
      <c r="C74" t="s">
        <v>224</v>
      </c>
      <c r="D74" t="s">
        <v>225</v>
      </c>
      <c r="E74" t="s">
        <v>355</v>
      </c>
      <c r="F74" t="s">
        <v>37</v>
      </c>
      <c r="G74" t="s">
        <v>53</v>
      </c>
      <c r="H74" t="s">
        <v>356</v>
      </c>
      <c r="I74" t="s">
        <v>357</v>
      </c>
      <c r="J74" t="s">
        <v>41</v>
      </c>
      <c r="K74" t="s">
        <v>358</v>
      </c>
      <c r="L74" t="s">
        <v>357</v>
      </c>
      <c r="M74" t="s">
        <v>43</v>
      </c>
      <c r="N74" t="s">
        <v>128</v>
      </c>
      <c r="O74" t="s">
        <v>91</v>
      </c>
      <c r="P74" t="s">
        <v>112</v>
      </c>
      <c r="Q74">
        <v>22</v>
      </c>
      <c r="R74" t="s">
        <v>47</v>
      </c>
      <c r="S74" t="s">
        <v>232</v>
      </c>
      <c r="T74">
        <v>50000</v>
      </c>
      <c r="U74" t="s">
        <v>131</v>
      </c>
      <c r="V74">
        <v>0</v>
      </c>
      <c r="W74">
        <v>0</v>
      </c>
      <c r="X74">
        <v>0.69999998807907104</v>
      </c>
      <c r="Y74">
        <v>0</v>
      </c>
      <c r="Z74">
        <v>92</v>
      </c>
      <c r="AA74">
        <v>0.10000000149011612</v>
      </c>
      <c r="AB74">
        <v>1.5</v>
      </c>
      <c r="AC74">
        <v>0.80000001192092896</v>
      </c>
      <c r="AD74">
        <v>1</v>
      </c>
      <c r="AE74">
        <v>0.80000001192092896</v>
      </c>
      <c r="AF74">
        <v>4</v>
      </c>
      <c r="AG74">
        <v>4.5</v>
      </c>
    </row>
    <row r="75" spans="1:33" x14ac:dyDescent="0.3">
      <c r="A75" t="s">
        <v>359</v>
      </c>
      <c r="B75">
        <v>67</v>
      </c>
      <c r="C75" t="s">
        <v>224</v>
      </c>
      <c r="D75" t="s">
        <v>142</v>
      </c>
      <c r="E75" t="s">
        <v>360</v>
      </c>
      <c r="F75" t="s">
        <v>37</v>
      </c>
      <c r="G75" t="s">
        <v>144</v>
      </c>
      <c r="H75" t="s">
        <v>361</v>
      </c>
      <c r="I75" t="s">
        <v>362</v>
      </c>
      <c r="J75" t="s">
        <v>41</v>
      </c>
      <c r="K75" t="s">
        <v>363</v>
      </c>
      <c r="L75" t="s">
        <v>362</v>
      </c>
      <c r="M75" t="s">
        <v>43</v>
      </c>
      <c r="N75" t="s">
        <v>128</v>
      </c>
      <c r="O75" t="s">
        <v>45</v>
      </c>
      <c r="P75" t="s">
        <v>46</v>
      </c>
      <c r="Q75">
        <v>11</v>
      </c>
      <c r="R75" t="s">
        <v>47</v>
      </c>
      <c r="S75" t="s">
        <v>232</v>
      </c>
      <c r="T75">
        <v>50000</v>
      </c>
      <c r="U75" t="s">
        <v>131</v>
      </c>
      <c r="V75">
        <v>0</v>
      </c>
      <c r="W75">
        <v>0</v>
      </c>
      <c r="X75">
        <v>0.30000001192092896</v>
      </c>
      <c r="Y75">
        <v>5.000000074505806E-2</v>
      </c>
      <c r="Z75">
        <v>76</v>
      </c>
      <c r="AA75">
        <v>0.10000000149011612</v>
      </c>
      <c r="AB75">
        <v>1</v>
      </c>
      <c r="AC75">
        <v>0.89999997615814209</v>
      </c>
      <c r="AD75">
        <v>1</v>
      </c>
      <c r="AE75">
        <v>1.5</v>
      </c>
      <c r="AF75">
        <v>1.7000000476837158</v>
      </c>
      <c r="AG75">
        <v>4.4000000953674316</v>
      </c>
    </row>
    <row r="76" spans="1:33" x14ac:dyDescent="0.3">
      <c r="A76" t="s">
        <v>364</v>
      </c>
      <c r="B76">
        <v>68</v>
      </c>
      <c r="C76" t="s">
        <v>224</v>
      </c>
      <c r="D76" t="s">
        <v>302</v>
      </c>
      <c r="E76" t="s">
        <v>365</v>
      </c>
      <c r="F76" t="s">
        <v>37</v>
      </c>
      <c r="G76" t="s">
        <v>38</v>
      </c>
      <c r="H76" t="s">
        <v>123</v>
      </c>
      <c r="I76" t="s">
        <v>124</v>
      </c>
      <c r="J76" t="s">
        <v>41</v>
      </c>
      <c r="K76" t="s">
        <v>125</v>
      </c>
      <c r="L76" t="s">
        <v>124</v>
      </c>
      <c r="M76" t="s">
        <v>43</v>
      </c>
      <c r="N76" t="s">
        <v>73</v>
      </c>
      <c r="O76" t="s">
        <v>366</v>
      </c>
      <c r="P76" t="s">
        <v>111</v>
      </c>
      <c r="Q76">
        <v>22</v>
      </c>
      <c r="R76" t="s">
        <v>47</v>
      </c>
      <c r="S76" t="s">
        <v>232</v>
      </c>
      <c r="T76">
        <v>50000</v>
      </c>
      <c r="U76" t="s">
        <v>131</v>
      </c>
      <c r="V76">
        <v>0</v>
      </c>
      <c r="W76">
        <v>0</v>
      </c>
      <c r="X76">
        <v>0.47999998927116394</v>
      </c>
      <c r="Y76">
        <v>1.9999999552965164E-2</v>
      </c>
      <c r="Z76">
        <v>78</v>
      </c>
      <c r="AA76">
        <v>0.10000000149011612</v>
      </c>
      <c r="AB76">
        <v>1.5</v>
      </c>
      <c r="AC76">
        <v>0.75</v>
      </c>
      <c r="AD76">
        <v>1</v>
      </c>
      <c r="AE76">
        <v>0.89999997615814209</v>
      </c>
      <c r="AF76">
        <v>0.89999997615814209</v>
      </c>
      <c r="AG76">
        <v>1.3999999761581421</v>
      </c>
    </row>
    <row r="77" spans="1:33" x14ac:dyDescent="0.3">
      <c r="A77" t="s">
        <v>367</v>
      </c>
      <c r="B77">
        <v>69</v>
      </c>
      <c r="C77" t="s">
        <v>368</v>
      </c>
      <c r="D77" t="s">
        <v>368</v>
      </c>
      <c r="E77" t="s">
        <v>36</v>
      </c>
      <c r="F77" t="s">
        <v>37</v>
      </c>
      <c r="G77" t="s">
        <v>38</v>
      </c>
      <c r="H77" t="s">
        <v>39</v>
      </c>
      <c r="I77" t="s">
        <v>40</v>
      </c>
      <c r="J77" t="s">
        <v>41</v>
      </c>
      <c r="K77" t="s">
        <v>42</v>
      </c>
      <c r="L77" t="s">
        <v>40</v>
      </c>
      <c r="M77" t="s">
        <v>43</v>
      </c>
      <c r="N77" t="s">
        <v>105</v>
      </c>
      <c r="O77" t="s">
        <v>129</v>
      </c>
      <c r="P77" t="s">
        <v>112</v>
      </c>
      <c r="Q77">
        <v>6</v>
      </c>
      <c r="R77" t="s">
        <v>47</v>
      </c>
      <c r="S77" t="s">
        <v>48</v>
      </c>
      <c r="T77">
        <v>0</v>
      </c>
      <c r="U77" t="s">
        <v>49</v>
      </c>
      <c r="V77">
        <v>0</v>
      </c>
      <c r="W77">
        <v>0</v>
      </c>
      <c r="X77">
        <v>1</v>
      </c>
      <c r="Y77">
        <v>0</v>
      </c>
      <c r="Z77">
        <v>0</v>
      </c>
      <c r="AA77">
        <v>0.10000000149011612</v>
      </c>
      <c r="AB77">
        <v>1.5</v>
      </c>
      <c r="AC77">
        <v>1</v>
      </c>
      <c r="AD77">
        <v>1</v>
      </c>
      <c r="AE77">
        <v>0.89999997615814209</v>
      </c>
      <c r="AF77">
        <v>3</v>
      </c>
      <c r="AG77">
        <v>3</v>
      </c>
    </row>
    <row r="78" spans="1:33" x14ac:dyDescent="0.3">
      <c r="A78" t="s">
        <v>369</v>
      </c>
      <c r="B78">
        <v>70</v>
      </c>
      <c r="C78" t="s">
        <v>368</v>
      </c>
      <c r="D78" t="s">
        <v>368</v>
      </c>
      <c r="E78" t="s">
        <v>70</v>
      </c>
      <c r="F78" t="s">
        <v>37</v>
      </c>
      <c r="G78" t="s">
        <v>61</v>
      </c>
      <c r="H78" t="s">
        <v>62</v>
      </c>
      <c r="I78" t="s">
        <v>63</v>
      </c>
      <c r="J78" t="s">
        <v>63</v>
      </c>
      <c r="K78" t="s">
        <v>71</v>
      </c>
      <c r="L78" t="s">
        <v>72</v>
      </c>
      <c r="M78" t="s">
        <v>43</v>
      </c>
      <c r="N78" t="s">
        <v>105</v>
      </c>
      <c r="O78" t="s">
        <v>67</v>
      </c>
      <c r="P78" t="s">
        <v>112</v>
      </c>
      <c r="Q78">
        <v>4</v>
      </c>
      <c r="R78" t="s">
        <v>47</v>
      </c>
      <c r="S78" t="s">
        <v>48</v>
      </c>
      <c r="T78">
        <v>0</v>
      </c>
      <c r="U78" t="s">
        <v>49</v>
      </c>
      <c r="V78">
        <v>0</v>
      </c>
      <c r="W78">
        <v>0</v>
      </c>
      <c r="X78">
        <v>1</v>
      </c>
      <c r="Y78">
        <v>0</v>
      </c>
      <c r="Z78">
        <v>0</v>
      </c>
      <c r="AA78">
        <v>0.10000000149011612</v>
      </c>
      <c r="AB78">
        <v>1.2000000476837158</v>
      </c>
      <c r="AC78">
        <v>1</v>
      </c>
      <c r="AD78">
        <v>1.6000000238418579</v>
      </c>
      <c r="AE78">
        <v>0.80000001192092896</v>
      </c>
      <c r="AF78">
        <v>3</v>
      </c>
      <c r="AG78">
        <v>3</v>
      </c>
    </row>
    <row r="79" spans="1:33" x14ac:dyDescent="0.3">
      <c r="A79" t="s">
        <v>370</v>
      </c>
      <c r="B79">
        <v>71</v>
      </c>
      <c r="C79" t="s">
        <v>368</v>
      </c>
      <c r="D79" t="s">
        <v>368</v>
      </c>
      <c r="E79" t="s">
        <v>82</v>
      </c>
      <c r="F79" t="s">
        <v>37</v>
      </c>
      <c r="G79" t="s">
        <v>61</v>
      </c>
      <c r="H79" t="s">
        <v>62</v>
      </c>
      <c r="I79" t="s">
        <v>83</v>
      </c>
      <c r="J79" t="s">
        <v>83</v>
      </c>
      <c r="K79" t="s">
        <v>84</v>
      </c>
      <c r="L79" t="s">
        <v>85</v>
      </c>
      <c r="M79" t="s">
        <v>43</v>
      </c>
      <c r="N79" t="s">
        <v>105</v>
      </c>
      <c r="O79" t="s">
        <v>45</v>
      </c>
      <c r="P79" t="s">
        <v>112</v>
      </c>
      <c r="Q79">
        <v>8</v>
      </c>
      <c r="R79" t="s">
        <v>47</v>
      </c>
      <c r="S79" t="s">
        <v>48</v>
      </c>
      <c r="T79">
        <v>0</v>
      </c>
      <c r="U79" t="s">
        <v>49</v>
      </c>
      <c r="V79">
        <v>0</v>
      </c>
      <c r="W79">
        <v>0</v>
      </c>
      <c r="X79">
        <v>1</v>
      </c>
      <c r="Y79">
        <v>0</v>
      </c>
      <c r="Z79">
        <v>0</v>
      </c>
      <c r="AA79">
        <v>0.10000000149011612</v>
      </c>
      <c r="AB79">
        <v>1.2000000476837158</v>
      </c>
      <c r="AC79">
        <v>1</v>
      </c>
      <c r="AD79">
        <v>2</v>
      </c>
      <c r="AE79">
        <v>0.80000001192092896</v>
      </c>
      <c r="AF79">
        <v>2.5</v>
      </c>
      <c r="AG79">
        <v>2.5</v>
      </c>
    </row>
    <row r="80" spans="1:33" x14ac:dyDescent="0.3">
      <c r="A80" t="s">
        <v>371</v>
      </c>
      <c r="B80">
        <v>72</v>
      </c>
      <c r="C80" t="s">
        <v>368</v>
      </c>
      <c r="D80" t="s">
        <v>368</v>
      </c>
      <c r="E80" t="s">
        <v>372</v>
      </c>
      <c r="F80" t="s">
        <v>37</v>
      </c>
      <c r="G80" t="s">
        <v>144</v>
      </c>
      <c r="H80" t="s">
        <v>373</v>
      </c>
      <c r="I80" t="s">
        <v>374</v>
      </c>
      <c r="J80" t="s">
        <v>41</v>
      </c>
      <c r="K80" t="s">
        <v>375</v>
      </c>
      <c r="L80" t="s">
        <v>374</v>
      </c>
      <c r="M80" t="s">
        <v>43</v>
      </c>
      <c r="N80" t="s">
        <v>105</v>
      </c>
      <c r="O80" t="s">
        <v>45</v>
      </c>
      <c r="P80" t="s">
        <v>112</v>
      </c>
      <c r="Q80">
        <v>12</v>
      </c>
      <c r="R80" t="s">
        <v>47</v>
      </c>
      <c r="S80" t="s">
        <v>48</v>
      </c>
      <c r="T80">
        <v>0</v>
      </c>
      <c r="U80" t="s">
        <v>49</v>
      </c>
      <c r="V80">
        <v>0</v>
      </c>
      <c r="W80">
        <v>0</v>
      </c>
      <c r="X80">
        <v>1</v>
      </c>
      <c r="Y80">
        <v>0</v>
      </c>
      <c r="Z80">
        <v>0</v>
      </c>
      <c r="AA80">
        <v>0.10000000149011612</v>
      </c>
      <c r="AB80">
        <v>1.5</v>
      </c>
      <c r="AC80">
        <v>1</v>
      </c>
      <c r="AD80">
        <v>1</v>
      </c>
      <c r="AE80">
        <v>1.5</v>
      </c>
      <c r="AF80">
        <v>3</v>
      </c>
      <c r="AG80">
        <v>3</v>
      </c>
    </row>
    <row r="81" spans="1:33" x14ac:dyDescent="0.3">
      <c r="A81" t="s">
        <v>376</v>
      </c>
      <c r="B81">
        <v>73</v>
      </c>
      <c r="C81" t="s">
        <v>368</v>
      </c>
      <c r="D81" t="s">
        <v>368</v>
      </c>
      <c r="E81" t="s">
        <v>377</v>
      </c>
      <c r="F81" t="s">
        <v>37</v>
      </c>
      <c r="G81" t="s">
        <v>378</v>
      </c>
      <c r="H81" t="s">
        <v>377</v>
      </c>
      <c r="I81" t="s">
        <v>379</v>
      </c>
      <c r="J81" t="s">
        <v>41</v>
      </c>
      <c r="K81" t="s">
        <v>380</v>
      </c>
      <c r="L81" t="s">
        <v>379</v>
      </c>
      <c r="M81" t="s">
        <v>43</v>
      </c>
      <c r="N81" t="s">
        <v>105</v>
      </c>
      <c r="O81" t="s">
        <v>91</v>
      </c>
      <c r="P81" t="s">
        <v>112</v>
      </c>
      <c r="Q81">
        <v>5</v>
      </c>
      <c r="R81" t="s">
        <v>47</v>
      </c>
      <c r="S81" t="s">
        <v>48</v>
      </c>
      <c r="T81">
        <v>0</v>
      </c>
      <c r="U81" t="s">
        <v>49</v>
      </c>
      <c r="V81">
        <v>0</v>
      </c>
      <c r="W81">
        <v>0</v>
      </c>
      <c r="X81">
        <v>1</v>
      </c>
      <c r="Y81">
        <v>0</v>
      </c>
      <c r="Z81">
        <v>0</v>
      </c>
      <c r="AA81">
        <v>0.10000000149011612</v>
      </c>
      <c r="AB81">
        <v>1</v>
      </c>
      <c r="AC81">
        <v>1</v>
      </c>
      <c r="AD81">
        <v>1</v>
      </c>
      <c r="AE81">
        <v>0.89999997615814209</v>
      </c>
      <c r="AF81">
        <v>3</v>
      </c>
      <c r="AG81">
        <v>3</v>
      </c>
    </row>
    <row r="82" spans="1:33" x14ac:dyDescent="0.3">
      <c r="A82" t="s">
        <v>381</v>
      </c>
      <c r="B82">
        <v>74</v>
      </c>
      <c r="C82" t="s">
        <v>368</v>
      </c>
      <c r="D82" t="s">
        <v>368</v>
      </c>
      <c r="E82" t="s">
        <v>107</v>
      </c>
      <c r="F82" t="s">
        <v>37</v>
      </c>
      <c r="G82" t="s">
        <v>38</v>
      </c>
      <c r="H82" t="s">
        <v>108</v>
      </c>
      <c r="I82" t="s">
        <v>109</v>
      </c>
      <c r="J82" t="s">
        <v>41</v>
      </c>
      <c r="K82" t="s">
        <v>110</v>
      </c>
      <c r="L82" t="s">
        <v>109</v>
      </c>
      <c r="M82" t="s">
        <v>43</v>
      </c>
      <c r="N82" t="s">
        <v>105</v>
      </c>
      <c r="O82" t="s">
        <v>45</v>
      </c>
      <c r="P82" t="s">
        <v>112</v>
      </c>
      <c r="Q82">
        <v>8</v>
      </c>
      <c r="R82" t="s">
        <v>47</v>
      </c>
      <c r="S82" t="s">
        <v>48</v>
      </c>
      <c r="T82">
        <v>0</v>
      </c>
      <c r="U82" t="s">
        <v>49</v>
      </c>
      <c r="V82">
        <v>0</v>
      </c>
      <c r="W82">
        <v>0</v>
      </c>
      <c r="X82">
        <v>1</v>
      </c>
      <c r="Y82">
        <v>0</v>
      </c>
      <c r="Z82">
        <v>0</v>
      </c>
      <c r="AA82">
        <v>0.10000000149011612</v>
      </c>
      <c r="AB82">
        <v>1.5</v>
      </c>
      <c r="AC82">
        <v>1</v>
      </c>
      <c r="AD82">
        <v>1</v>
      </c>
      <c r="AE82">
        <v>0.89999997615814209</v>
      </c>
      <c r="AF82">
        <v>3</v>
      </c>
      <c r="AG82">
        <v>3</v>
      </c>
    </row>
    <row r="83" spans="1:33" x14ac:dyDescent="0.3">
      <c r="A83" t="s">
        <v>382</v>
      </c>
      <c r="B83">
        <v>75</v>
      </c>
      <c r="C83" t="s">
        <v>368</v>
      </c>
      <c r="D83" t="s">
        <v>368</v>
      </c>
      <c r="E83" t="s">
        <v>383</v>
      </c>
      <c r="F83" t="s">
        <v>37</v>
      </c>
      <c r="G83" t="s">
        <v>61</v>
      </c>
      <c r="H83" t="s">
        <v>384</v>
      </c>
      <c r="I83" t="s">
        <v>385</v>
      </c>
      <c r="J83" t="s">
        <v>41</v>
      </c>
      <c r="K83" t="s">
        <v>386</v>
      </c>
      <c r="L83" t="s">
        <v>385</v>
      </c>
      <c r="M83" t="s">
        <v>43</v>
      </c>
      <c r="N83" t="s">
        <v>105</v>
      </c>
      <c r="O83" t="s">
        <v>45</v>
      </c>
      <c r="P83" t="s">
        <v>112</v>
      </c>
      <c r="Q83">
        <v>7</v>
      </c>
      <c r="R83" t="s">
        <v>47</v>
      </c>
      <c r="S83" t="s">
        <v>48</v>
      </c>
      <c r="T83">
        <v>0</v>
      </c>
      <c r="U83" t="s">
        <v>49</v>
      </c>
      <c r="V83">
        <v>0</v>
      </c>
      <c r="W83">
        <v>0</v>
      </c>
      <c r="X83">
        <v>1</v>
      </c>
      <c r="Y83">
        <v>0</v>
      </c>
      <c r="Z83">
        <v>0</v>
      </c>
      <c r="AA83">
        <v>0.10000000149011612</v>
      </c>
      <c r="AB83">
        <v>1.2000000476837158</v>
      </c>
      <c r="AC83">
        <v>1</v>
      </c>
      <c r="AD83">
        <v>1.1000000238418579</v>
      </c>
      <c r="AE83">
        <v>0.80000001192092896</v>
      </c>
      <c r="AF83">
        <v>3</v>
      </c>
      <c r="AG8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SCRUM Example Crops</vt:lpstr>
      <vt:lpstr>SVS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2025-05-23T02:37:25Z</dcterms:created>
  <dcterms:modified xsi:type="dcterms:W3CDTF">2025-05-23T21:03:06Z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2025-05-23T04:47:29Z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2a340309-3891-435e-8319-69f9fb7420a3</vt:lpwstr>
  </property>
  <property fmtid="{D5CDD505-2E9C-101B-9397-08002B2CF9AE}" pid="8" name="MSIP_Label_8d8f3512-c98a-4fbc-ad6e-3260f1cde3f8_ContentBits">
    <vt:lpwstr>0</vt:lpwstr>
  </property>
  <property fmtid="{D5CDD505-2E9C-101B-9397-08002B2CF9AE}" pid="9" name="MSIP_Label_8d8f3512-c98a-4fbc-ad6e-3260f1cde3f8_Tag">
    <vt:lpwstr>10, 3, 0, 1</vt:lpwstr>
  </property>
</Properties>
</file>